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6.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7.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8.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9.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0.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44744\OneDrive\Documents\DataProject\MOMONEY\"/>
    </mc:Choice>
  </mc:AlternateContent>
  <xr:revisionPtr revIDLastSave="0" documentId="13_ncr:1_{A0B4F1C1-4862-44F6-AF9A-A9F815684ABC}" xr6:coauthVersionLast="47" xr6:coauthVersionMax="47" xr10:uidLastSave="{00000000-0000-0000-0000-000000000000}"/>
  <bookViews>
    <workbookView xWindow="-108" yWindow="-108" windowWidth="23256" windowHeight="12456" xr2:uid="{C714548A-6035-487C-A6CE-79D7C78B1E1A}"/>
  </bookViews>
  <sheets>
    <sheet name="All Data" sheetId="1" r:id="rId1"/>
    <sheet name="2022 Insights" sheetId="4" r:id="rId2"/>
    <sheet name="2019-2022 Trends" sheetId="6" r:id="rId3"/>
  </sheets>
  <externalReferences>
    <externalReference r:id="rId4"/>
    <externalReference r:id="rId5"/>
    <externalReference r:id="rId6"/>
    <externalReference r:id="rId7"/>
    <externalReference r:id="rId8"/>
  </externalReferences>
  <definedNames>
    <definedName name="_xlnm._FilterDatabase" localSheetId="0" hidden="1">'All Data'!$CB$2:$CG$218</definedName>
  </definedNames>
  <calcPr calcId="191029"/>
  <pivotCaches>
    <pivotCache cacheId="0" r:id="rId9"/>
    <pivotCache cacheId="18" r:id="rId10"/>
    <pivotCache cacheId="1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G17" i="1" l="1"/>
  <c r="CM17" i="1"/>
  <c r="CG18" i="1"/>
  <c r="CM18" i="1"/>
  <c r="CG19" i="1"/>
  <c r="CM19" i="1"/>
  <c r="CG20" i="1"/>
  <c r="CM20" i="1"/>
  <c r="CG21" i="1"/>
  <c r="CM21" i="1"/>
  <c r="CG22" i="1"/>
  <c r="CM22" i="1"/>
  <c r="CG23" i="1"/>
  <c r="CM23" i="1"/>
  <c r="CG24" i="1"/>
  <c r="CM24" i="1"/>
  <c r="CG25" i="1"/>
  <c r="CM25" i="1"/>
  <c r="CG26" i="1"/>
  <c r="CM26" i="1"/>
  <c r="CG27" i="1"/>
  <c r="CM27" i="1"/>
  <c r="CG28" i="1"/>
  <c r="CM28" i="1"/>
  <c r="CG29" i="1"/>
  <c r="CM29" i="1"/>
  <c r="CG30" i="1"/>
  <c r="CM30" i="1"/>
  <c r="CG31" i="1"/>
  <c r="CM31" i="1"/>
  <c r="CG32" i="1"/>
  <c r="CM32" i="1"/>
  <c r="CG33" i="1"/>
  <c r="CM33" i="1"/>
  <c r="CG34" i="1"/>
  <c r="CM34" i="1"/>
  <c r="CG35" i="1"/>
  <c r="CM35" i="1"/>
  <c r="CG36" i="1"/>
  <c r="CM36" i="1"/>
  <c r="CG37" i="1"/>
  <c r="CM37" i="1"/>
  <c r="CG38" i="1"/>
  <c r="CM38" i="1"/>
  <c r="CG39" i="1"/>
  <c r="CM39" i="1"/>
  <c r="CG40" i="1"/>
  <c r="CM40" i="1"/>
  <c r="CG41" i="1"/>
  <c r="CM41" i="1"/>
  <c r="CG42" i="1"/>
  <c r="CM42" i="1"/>
  <c r="CG43" i="1"/>
  <c r="CM43" i="1"/>
  <c r="CG44" i="1"/>
  <c r="CM44" i="1"/>
  <c r="CG45" i="1"/>
  <c r="CM45" i="1"/>
  <c r="CG46" i="1"/>
  <c r="CM46" i="1"/>
  <c r="CG47" i="1"/>
  <c r="CM47" i="1"/>
  <c r="CG48" i="1"/>
  <c r="CM48" i="1"/>
  <c r="CG49" i="1"/>
  <c r="CM49" i="1"/>
  <c r="CG50" i="1"/>
  <c r="CM50" i="1"/>
  <c r="CG51" i="1"/>
  <c r="CM51" i="1"/>
  <c r="CG52" i="1"/>
  <c r="CM52" i="1"/>
  <c r="CG53" i="1"/>
  <c r="CM53" i="1"/>
  <c r="CG54" i="1"/>
  <c r="CM54" i="1"/>
  <c r="CG55" i="1"/>
  <c r="CM55" i="1"/>
  <c r="CG56" i="1"/>
  <c r="CM56" i="1"/>
  <c r="CG57" i="1"/>
  <c r="CM57" i="1"/>
  <c r="CG58" i="1"/>
  <c r="CM58" i="1"/>
  <c r="CG59" i="1"/>
  <c r="CM59" i="1"/>
  <c r="CG60" i="1"/>
  <c r="CM60" i="1"/>
  <c r="CG61" i="1"/>
  <c r="CM61" i="1"/>
  <c r="CG62" i="1"/>
  <c r="CM62" i="1"/>
  <c r="CG63" i="1"/>
  <c r="CM63" i="1"/>
  <c r="CG64" i="1"/>
  <c r="CM64" i="1"/>
  <c r="CG65" i="1"/>
  <c r="CM65" i="1"/>
  <c r="CG66" i="1"/>
  <c r="CM66" i="1"/>
  <c r="CG67" i="1"/>
  <c r="CM67" i="1"/>
  <c r="CG68" i="1"/>
  <c r="CM68" i="1"/>
  <c r="CG69" i="1"/>
  <c r="CM69" i="1"/>
  <c r="CG70" i="1"/>
  <c r="CM70" i="1"/>
  <c r="CG71" i="1"/>
  <c r="CM71" i="1"/>
  <c r="CG72" i="1"/>
  <c r="CM72" i="1"/>
  <c r="CG73" i="1"/>
  <c r="CM73" i="1"/>
  <c r="CG74" i="1"/>
  <c r="CM74" i="1"/>
  <c r="CG75" i="1"/>
  <c r="CM75" i="1"/>
  <c r="CG76" i="1"/>
  <c r="CM76" i="1"/>
  <c r="CG77" i="1"/>
  <c r="CM77" i="1"/>
  <c r="CG78" i="1"/>
  <c r="CM78" i="1"/>
  <c r="CG79" i="1"/>
  <c r="CM79" i="1"/>
  <c r="CG80" i="1"/>
  <c r="CM80" i="1"/>
  <c r="CG81" i="1"/>
  <c r="CM81" i="1"/>
  <c r="CG82" i="1"/>
  <c r="CM82" i="1"/>
  <c r="CG83" i="1"/>
  <c r="CM83" i="1"/>
  <c r="CG84" i="1"/>
  <c r="CM84" i="1"/>
  <c r="CG85" i="1"/>
  <c r="CM85" i="1"/>
  <c r="CG86" i="1"/>
  <c r="CM86" i="1"/>
  <c r="CG87" i="1"/>
  <c r="CM87" i="1"/>
  <c r="CG88" i="1"/>
  <c r="CM88" i="1"/>
  <c r="CG89" i="1"/>
  <c r="CM89" i="1"/>
  <c r="CG90" i="1"/>
  <c r="CM90" i="1"/>
  <c r="CG91" i="1"/>
  <c r="CM91" i="1"/>
  <c r="CG92" i="1"/>
  <c r="CM92" i="1"/>
  <c r="CG93" i="1"/>
  <c r="CM93" i="1"/>
  <c r="CG94" i="1"/>
  <c r="CM94" i="1"/>
  <c r="CG95" i="1"/>
  <c r="CM95" i="1"/>
  <c r="CG96" i="1"/>
  <c r="CM96" i="1"/>
  <c r="CG97" i="1"/>
  <c r="CM97" i="1"/>
  <c r="CG98" i="1"/>
  <c r="CM98" i="1"/>
  <c r="CG99" i="1"/>
  <c r="CM99" i="1"/>
  <c r="CG100" i="1"/>
  <c r="CM100" i="1"/>
  <c r="CG101" i="1"/>
  <c r="CM101" i="1"/>
  <c r="CG102" i="1"/>
  <c r="CM102" i="1"/>
  <c r="CG103" i="1"/>
  <c r="CM103" i="1"/>
  <c r="CG104" i="1"/>
  <c r="CM104" i="1"/>
  <c r="CG105" i="1"/>
  <c r="CM105" i="1"/>
  <c r="CG106" i="1"/>
  <c r="CM106" i="1"/>
  <c r="CG107" i="1"/>
  <c r="CM107" i="1"/>
  <c r="CG108" i="1"/>
  <c r="CM108" i="1"/>
  <c r="CG109" i="1"/>
  <c r="CM109" i="1"/>
  <c r="CG110" i="1"/>
  <c r="CM110" i="1"/>
  <c r="CG111" i="1"/>
  <c r="CM111" i="1"/>
  <c r="CG112" i="1"/>
  <c r="CM112" i="1"/>
  <c r="CG113" i="1"/>
  <c r="CM113" i="1"/>
  <c r="CG114" i="1"/>
  <c r="CM114" i="1"/>
  <c r="CG115" i="1"/>
  <c r="CM115" i="1"/>
  <c r="CG116" i="1"/>
  <c r="CM116" i="1"/>
  <c r="CG117" i="1"/>
  <c r="CM117" i="1"/>
  <c r="CG118" i="1"/>
  <c r="CM118" i="1"/>
  <c r="CG119" i="1"/>
  <c r="CM119" i="1"/>
  <c r="CG120" i="1"/>
  <c r="CM120" i="1"/>
  <c r="CG121" i="1"/>
  <c r="CM121" i="1"/>
  <c r="CG122" i="1"/>
  <c r="CM122" i="1"/>
  <c r="CG123" i="1"/>
  <c r="CM123" i="1"/>
  <c r="CG124" i="1"/>
  <c r="CM124" i="1"/>
  <c r="CG125" i="1"/>
  <c r="CM125" i="1"/>
  <c r="CG126" i="1"/>
  <c r="CM126" i="1"/>
  <c r="CG127" i="1"/>
  <c r="CM127" i="1"/>
  <c r="CG128" i="1"/>
  <c r="CM128" i="1"/>
  <c r="CG129" i="1"/>
  <c r="CM129" i="1"/>
  <c r="CG130" i="1"/>
  <c r="CM130" i="1"/>
  <c r="CG131" i="1"/>
  <c r="CM131" i="1"/>
  <c r="CG132" i="1"/>
  <c r="CM132" i="1"/>
  <c r="CG133" i="1"/>
  <c r="CM133" i="1"/>
  <c r="CG134" i="1"/>
  <c r="CM134" i="1"/>
  <c r="CG135" i="1"/>
  <c r="CM135" i="1"/>
  <c r="CG136" i="1"/>
  <c r="CM136" i="1"/>
  <c r="CG137" i="1"/>
  <c r="CM137" i="1"/>
  <c r="CG138" i="1"/>
  <c r="CM138" i="1"/>
  <c r="CG139" i="1"/>
  <c r="CM139" i="1"/>
  <c r="CG140" i="1"/>
  <c r="CM140" i="1"/>
  <c r="CG141" i="1"/>
  <c r="CM141" i="1"/>
  <c r="CG142" i="1"/>
  <c r="CM142" i="1"/>
  <c r="CG143" i="1"/>
  <c r="CM143" i="1"/>
  <c r="CG144" i="1"/>
  <c r="CM144" i="1"/>
  <c r="CG145" i="1"/>
  <c r="CM145" i="1"/>
  <c r="CG146" i="1"/>
  <c r="CM146" i="1"/>
  <c r="CG147" i="1"/>
  <c r="CM147" i="1"/>
  <c r="CG148" i="1"/>
  <c r="CM148" i="1"/>
  <c r="CG149" i="1"/>
  <c r="CM149" i="1"/>
  <c r="CG150" i="1"/>
  <c r="CM150" i="1"/>
  <c r="CG151" i="1"/>
  <c r="CM151" i="1"/>
  <c r="CG152" i="1"/>
  <c r="CM152" i="1"/>
  <c r="CG153" i="1"/>
  <c r="CM153" i="1"/>
  <c r="CG154" i="1"/>
  <c r="CM154" i="1"/>
  <c r="CG155" i="1"/>
  <c r="CM155" i="1"/>
  <c r="CG156" i="1"/>
  <c r="CM156" i="1"/>
  <c r="CG157" i="1"/>
  <c r="CM157" i="1"/>
  <c r="CG158" i="1"/>
  <c r="CM158" i="1"/>
  <c r="CG159" i="1"/>
  <c r="CM159" i="1"/>
  <c r="CG160" i="1"/>
  <c r="CM160" i="1"/>
  <c r="CG161" i="1"/>
  <c r="CM161" i="1"/>
  <c r="CG162" i="1"/>
  <c r="CM162" i="1"/>
  <c r="CG163" i="1"/>
  <c r="CM163" i="1"/>
  <c r="CG164" i="1"/>
  <c r="CM164" i="1"/>
  <c r="CG165" i="1"/>
  <c r="CM165" i="1"/>
  <c r="CG166" i="1"/>
  <c r="CM166" i="1"/>
  <c r="CG167" i="1"/>
  <c r="CM167" i="1"/>
  <c r="CG168" i="1"/>
  <c r="CM168" i="1"/>
  <c r="CG169" i="1"/>
  <c r="CM169" i="1"/>
  <c r="CG170" i="1"/>
  <c r="CM170" i="1"/>
  <c r="CG171" i="1"/>
  <c r="CM171" i="1"/>
  <c r="CG172" i="1"/>
  <c r="CM172" i="1"/>
  <c r="CG173" i="1"/>
  <c r="CM173" i="1"/>
  <c r="CG174" i="1"/>
  <c r="CM174" i="1"/>
  <c r="CG175" i="1"/>
  <c r="CM175" i="1"/>
  <c r="CG176" i="1"/>
  <c r="CM176" i="1"/>
  <c r="CG177" i="1"/>
  <c r="CM177" i="1"/>
  <c r="CG178" i="1"/>
  <c r="CM178" i="1"/>
  <c r="CG179" i="1"/>
  <c r="CM179" i="1"/>
  <c r="CG180" i="1"/>
  <c r="CM180" i="1"/>
  <c r="CG181" i="1"/>
  <c r="CM181" i="1"/>
  <c r="CG182" i="1"/>
  <c r="CM182" i="1"/>
  <c r="CG183" i="1"/>
  <c r="CM183" i="1"/>
  <c r="CG184" i="1"/>
  <c r="CM184" i="1"/>
  <c r="CG185" i="1"/>
  <c r="CM185" i="1"/>
  <c r="CG186" i="1"/>
  <c r="CM186" i="1"/>
  <c r="CG187" i="1"/>
  <c r="CM187" i="1"/>
  <c r="CG188" i="1"/>
  <c r="CM188" i="1"/>
  <c r="CG189" i="1"/>
  <c r="CM189" i="1"/>
  <c r="CG190" i="1"/>
  <c r="CM190" i="1"/>
  <c r="CG191" i="1"/>
  <c r="CM191" i="1"/>
  <c r="CG192" i="1"/>
  <c r="CM192" i="1"/>
  <c r="CG193" i="1"/>
  <c r="CM193" i="1"/>
  <c r="CG194" i="1"/>
  <c r="CM194" i="1"/>
  <c r="CG195" i="1"/>
  <c r="CM195" i="1"/>
  <c r="CG196" i="1"/>
  <c r="CM196" i="1"/>
  <c r="CG197" i="1"/>
  <c r="CM197" i="1"/>
  <c r="CG198" i="1"/>
  <c r="CM198" i="1"/>
  <c r="CG199" i="1"/>
  <c r="CM199" i="1"/>
  <c r="CG200" i="1"/>
  <c r="CM200" i="1"/>
  <c r="CG201" i="1"/>
  <c r="CM201" i="1"/>
  <c r="CG202" i="1"/>
  <c r="CM202" i="1"/>
  <c r="CG203" i="1"/>
  <c r="CM203" i="1"/>
  <c r="CG204" i="1"/>
  <c r="CM204" i="1"/>
  <c r="CG205" i="1"/>
  <c r="CM205" i="1"/>
  <c r="CG206" i="1"/>
  <c r="CM206" i="1"/>
  <c r="CG207" i="1"/>
  <c r="CM207" i="1"/>
  <c r="CG208" i="1"/>
  <c r="CM208" i="1"/>
  <c r="CG209" i="1"/>
  <c r="CM209" i="1"/>
  <c r="CG210" i="1"/>
  <c r="CM210" i="1"/>
  <c r="CG211" i="1"/>
  <c r="CM211" i="1"/>
  <c r="CG212" i="1"/>
  <c r="CM212" i="1"/>
  <c r="CG213" i="1"/>
  <c r="CM213" i="1"/>
  <c r="CG214" i="1"/>
  <c r="CM214" i="1"/>
  <c r="CG215" i="1"/>
  <c r="CM215" i="1"/>
  <c r="CG216" i="1"/>
  <c r="CM216" i="1"/>
  <c r="CG217" i="1"/>
  <c r="CM217" i="1"/>
  <c r="CG218" i="1"/>
  <c r="CM218" i="1"/>
  <c r="E164" i="6"/>
  <c r="E183" i="6"/>
  <c r="E182" i="6"/>
  <c r="E181" i="6"/>
  <c r="E180" i="6"/>
  <c r="E179" i="6"/>
  <c r="E178" i="6"/>
  <c r="E177" i="6"/>
  <c r="E176" i="6"/>
  <c r="E175" i="6"/>
  <c r="E174" i="6"/>
  <c r="E173" i="6"/>
  <c r="E172" i="6"/>
  <c r="E171" i="6"/>
  <c r="E170" i="6"/>
  <c r="E169" i="6"/>
  <c r="E168" i="6"/>
  <c r="E167" i="6"/>
  <c r="E166" i="6"/>
  <c r="E165" i="6"/>
  <c r="B48" i="6"/>
  <c r="B47" i="6"/>
  <c r="B46" i="6"/>
  <c r="B45" i="6"/>
  <c r="B44" i="6"/>
  <c r="B43" i="6"/>
  <c r="B42" i="6"/>
  <c r="B41" i="6"/>
  <c r="B40" i="6"/>
  <c r="B39" i="6"/>
  <c r="B38" i="6"/>
  <c r="B37" i="6"/>
  <c r="B36" i="6"/>
  <c r="B35" i="6"/>
  <c r="B34" i="6"/>
  <c r="B33" i="6"/>
  <c r="B25" i="6"/>
  <c r="B24" i="6"/>
  <c r="B23" i="6"/>
  <c r="B22" i="6"/>
  <c r="B21" i="6"/>
  <c r="B20" i="6"/>
  <c r="B19" i="6"/>
  <c r="B18" i="6"/>
  <c r="B17" i="6"/>
  <c r="B16" i="6"/>
  <c r="B15" i="6"/>
  <c r="B14" i="6"/>
  <c r="B13" i="6"/>
  <c r="B12" i="6"/>
  <c r="B11" i="6"/>
  <c r="B10" i="6"/>
  <c r="B9" i="6"/>
  <c r="B8" i="6"/>
  <c r="B7" i="6"/>
  <c r="B6" i="6"/>
  <c r="BS17" i="1"/>
  <c r="BS18" i="1"/>
  <c r="BS19" i="1"/>
  <c r="BS20" i="1"/>
  <c r="BS21" i="1"/>
  <c r="BS22" i="1"/>
  <c r="BS23" i="1"/>
  <c r="BS24" i="1"/>
  <c r="BS25" i="1"/>
  <c r="BS26" i="1"/>
  <c r="BS27" i="1"/>
  <c r="BS28" i="1"/>
  <c r="BS29" i="1"/>
  <c r="BS30" i="1"/>
  <c r="BS31" i="1"/>
  <c r="BS32" i="1"/>
  <c r="BS33" i="1"/>
  <c r="BS34" i="1"/>
  <c r="BS35" i="1"/>
  <c r="BS36" i="1"/>
  <c r="BS37" i="1"/>
  <c r="BS38" i="1"/>
  <c r="BS39" i="1"/>
  <c r="BY18" i="1"/>
  <c r="BY19" i="1"/>
  <c r="BY20"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17"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AY190" i="1"/>
  <c r="AY2" i="1"/>
  <c r="AY3" i="1"/>
  <c r="AY149" i="1"/>
  <c r="AY145" i="1"/>
  <c r="AY211" i="1"/>
  <c r="AY114" i="1"/>
  <c r="AY130" i="1"/>
  <c r="AY193" i="1"/>
  <c r="AY88" i="1"/>
  <c r="AY80" i="1"/>
  <c r="AY151" i="1"/>
  <c r="AY188" i="1"/>
  <c r="AY133" i="1"/>
  <c r="AY4" i="1"/>
  <c r="AY159" i="1"/>
  <c r="AY108" i="1"/>
  <c r="AY68" i="1"/>
  <c r="AY215" i="1"/>
  <c r="AY197" i="1"/>
  <c r="AY194" i="1"/>
  <c r="AY5" i="1"/>
  <c r="AY161" i="1"/>
  <c r="AY122" i="1"/>
  <c r="AY158" i="1"/>
  <c r="AY87" i="1"/>
  <c r="AY6" i="1"/>
  <c r="AY153" i="1"/>
  <c r="AY97" i="1"/>
  <c r="AY172" i="1"/>
  <c r="AY209" i="1"/>
  <c r="AY213" i="1"/>
  <c r="AY115" i="1"/>
  <c r="AY178" i="1"/>
  <c r="AY74" i="1"/>
  <c r="AY177" i="1"/>
  <c r="AY156" i="1"/>
  <c r="AY7" i="1"/>
  <c r="AY8" i="1"/>
  <c r="AY104" i="1"/>
  <c r="AY54" i="1"/>
  <c r="AY110" i="1"/>
  <c r="AY206" i="1"/>
  <c r="AY164" i="1"/>
  <c r="AY150" i="1"/>
  <c r="AY102" i="1"/>
  <c r="AY141" i="1"/>
  <c r="AY103" i="1"/>
  <c r="AY9" i="1"/>
  <c r="AY10" i="1"/>
  <c r="AY139" i="1"/>
  <c r="AY71" i="1"/>
  <c r="AY82" i="1"/>
  <c r="AY11" i="1"/>
  <c r="AY202" i="1"/>
  <c r="AY117" i="1"/>
  <c r="AY140" i="1"/>
  <c r="AY118" i="1"/>
  <c r="AY121" i="1"/>
  <c r="AY12" i="1"/>
  <c r="AY13" i="1"/>
  <c r="AY98" i="1"/>
  <c r="AY186" i="1"/>
  <c r="AY154" i="1"/>
  <c r="AY14" i="1"/>
  <c r="AY184" i="1"/>
  <c r="AY90" i="1"/>
  <c r="AY62" i="1"/>
  <c r="AY165" i="1"/>
  <c r="AY146" i="1"/>
  <c r="AY216" i="1"/>
  <c r="AY162" i="1"/>
  <c r="AY56" i="1"/>
  <c r="AY176" i="1"/>
  <c r="AY15" i="1"/>
  <c r="AY96" i="1"/>
  <c r="AY16" i="1"/>
  <c r="AY207" i="1"/>
  <c r="AY17" i="1"/>
  <c r="AY120" i="1"/>
  <c r="AY18" i="1"/>
  <c r="AY19" i="1"/>
  <c r="AY203" i="1"/>
  <c r="AY20" i="1"/>
  <c r="AY152" i="1"/>
  <c r="AY55" i="1"/>
  <c r="AY78" i="1"/>
  <c r="AY124" i="1"/>
  <c r="AY75" i="1"/>
  <c r="AY86" i="1"/>
  <c r="AY135" i="1"/>
  <c r="AY21" i="1"/>
  <c r="AY67" i="1"/>
  <c r="AY22" i="1"/>
  <c r="AY81" i="1"/>
  <c r="AY73" i="1"/>
  <c r="AY196" i="1"/>
  <c r="AY61" i="1"/>
  <c r="AY137" i="1"/>
  <c r="AY93" i="1"/>
  <c r="AY143" i="1"/>
  <c r="AY212" i="1"/>
  <c r="AY23" i="1"/>
  <c r="AY58" i="1"/>
  <c r="AY24" i="1"/>
  <c r="AY147" i="1"/>
  <c r="AY142" i="1"/>
  <c r="AY129" i="1"/>
  <c r="AY101" i="1"/>
  <c r="AY134" i="1"/>
  <c r="AY201" i="1"/>
  <c r="AY25" i="1"/>
  <c r="AY198" i="1"/>
  <c r="AY26" i="1"/>
  <c r="AY94" i="1"/>
  <c r="AY111" i="1"/>
  <c r="AY218" i="1"/>
  <c r="AY187" i="1"/>
  <c r="AY191" i="1"/>
  <c r="AY64" i="1"/>
  <c r="AY214" i="1"/>
  <c r="AY174" i="1"/>
  <c r="AY113" i="1"/>
  <c r="AY27" i="1"/>
  <c r="AY199" i="1"/>
  <c r="AY166" i="1"/>
  <c r="AY65" i="1"/>
  <c r="AY28" i="1"/>
  <c r="AY160" i="1"/>
  <c r="AY29" i="1"/>
  <c r="AY155" i="1"/>
  <c r="AY171" i="1"/>
  <c r="AY106" i="1"/>
  <c r="AY179" i="1"/>
  <c r="AY125" i="1"/>
  <c r="AY192" i="1"/>
  <c r="AY30" i="1"/>
  <c r="AY183" i="1"/>
  <c r="AY63" i="1"/>
  <c r="AY31" i="1"/>
  <c r="AY112" i="1"/>
  <c r="AY157" i="1"/>
  <c r="AY180" i="1"/>
  <c r="AY132" i="1"/>
  <c r="AY123" i="1"/>
  <c r="AY32" i="1"/>
  <c r="AY91" i="1"/>
  <c r="AY116" i="1"/>
  <c r="AY119" i="1"/>
  <c r="AY33" i="1"/>
  <c r="AY204" i="1"/>
  <c r="AY144" i="1"/>
  <c r="AY136" i="1"/>
  <c r="AY128" i="1"/>
  <c r="AY72" i="1"/>
  <c r="AY76" i="1"/>
  <c r="AY92" i="1"/>
  <c r="AY34" i="1"/>
  <c r="AY126" i="1"/>
  <c r="AY85" i="1"/>
  <c r="AY83" i="1"/>
  <c r="AY181" i="1"/>
  <c r="AY210" i="1"/>
  <c r="AY35" i="1"/>
  <c r="AY208" i="1"/>
  <c r="AY127" i="1"/>
  <c r="AY163" i="1"/>
  <c r="AY109" i="1"/>
  <c r="AY195" i="1"/>
  <c r="AY36" i="1"/>
  <c r="AY59" i="1"/>
  <c r="AY37" i="1"/>
  <c r="AY84" i="1"/>
  <c r="AY95" i="1"/>
  <c r="AY38" i="1"/>
  <c r="AY39" i="1"/>
  <c r="AY99" i="1"/>
  <c r="AY40" i="1"/>
  <c r="AY77" i="1"/>
  <c r="AY138" i="1"/>
  <c r="AY41" i="1"/>
  <c r="AY185" i="1"/>
  <c r="AY42" i="1"/>
  <c r="AY205" i="1"/>
  <c r="AY43" i="1"/>
  <c r="AY175" i="1"/>
  <c r="AY79" i="1"/>
  <c r="AY70" i="1"/>
  <c r="AY44" i="1"/>
  <c r="AY189" i="1"/>
  <c r="AY168" i="1"/>
  <c r="AY69" i="1"/>
  <c r="AY45" i="1"/>
  <c r="AY200" i="1"/>
  <c r="AY46" i="1"/>
  <c r="AY182" i="1"/>
  <c r="AY107" i="1"/>
  <c r="AY89" i="1"/>
  <c r="AY47" i="1"/>
  <c r="AY48" i="1"/>
  <c r="AY49" i="1"/>
  <c r="AY167" i="1"/>
  <c r="AY105" i="1"/>
  <c r="AY100" i="1"/>
  <c r="AY66" i="1"/>
  <c r="AY57" i="1"/>
  <c r="AY131" i="1"/>
  <c r="AY148" i="1"/>
  <c r="AY50" i="1"/>
  <c r="AY51" i="1"/>
  <c r="AY60" i="1"/>
  <c r="AY52" i="1"/>
  <c r="AY173" i="1"/>
  <c r="AY53" i="1"/>
  <c r="AY169" i="1"/>
  <c r="AY170" i="1"/>
  <c r="AY2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17" i="1"/>
  <c r="AQ2" i="1"/>
  <c r="AQ3" i="1"/>
  <c r="AQ4" i="1"/>
  <c r="AQ5" i="1"/>
  <c r="AQ6" i="1"/>
  <c r="AQ7" i="1"/>
  <c r="AQ8" i="1"/>
  <c r="AQ9" i="1"/>
  <c r="AQ10" i="1"/>
  <c r="AQ11" i="1"/>
  <c r="AQ12" i="1"/>
  <c r="AQ13" i="1"/>
  <c r="AQ14" i="1"/>
  <c r="AQ15" i="1"/>
  <c r="AQ16" i="1"/>
  <c r="J29" i="1"/>
  <c r="J3" i="1"/>
  <c r="J4" i="1"/>
  <c r="J5" i="1"/>
  <c r="J6" i="1"/>
  <c r="J7" i="1"/>
  <c r="J8" i="1"/>
  <c r="J9" i="1"/>
  <c r="J10" i="1"/>
  <c r="J11" i="1"/>
  <c r="J12" i="1"/>
  <c r="J13" i="1"/>
  <c r="J14" i="1"/>
  <c r="J15" i="1"/>
  <c r="J16" i="1"/>
  <c r="J17" i="1"/>
  <c r="J18" i="1"/>
  <c r="J19" i="1"/>
  <c r="J20" i="1"/>
  <c r="J21" i="1"/>
  <c r="J22" i="1"/>
  <c r="J23" i="1"/>
  <c r="J24" i="1"/>
  <c r="J25" i="1"/>
  <c r="J26" i="1"/>
  <c r="J27" i="1"/>
  <c r="J28"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 i="1"/>
  <c r="L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1" i="1"/>
  <c r="S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M1"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J1" i="1"/>
  <c r="AI1" i="1"/>
  <c r="AH1" i="1"/>
  <c r="AG1"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E1"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D1" i="1"/>
  <c r="AC1" i="1"/>
  <c r="AB1"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W1"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X1" i="1"/>
  <c r="Z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1" i="1"/>
  <c r="T1"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N1" i="1"/>
  <c r="M2" i="1"/>
  <c r="N2"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P215" i="1" l="1"/>
  <c r="P211" i="1"/>
  <c r="P207" i="1"/>
  <c r="P203" i="1"/>
  <c r="P199" i="1"/>
  <c r="P195" i="1"/>
  <c r="P191" i="1"/>
  <c r="P187" i="1"/>
  <c r="P183" i="1"/>
  <c r="P179" i="1"/>
  <c r="P175" i="1"/>
  <c r="P171" i="1"/>
  <c r="P167" i="1"/>
  <c r="P163" i="1"/>
  <c r="P159" i="1"/>
  <c r="P155" i="1"/>
  <c r="P151" i="1"/>
  <c r="P147" i="1"/>
  <c r="P143" i="1"/>
  <c r="P139" i="1"/>
  <c r="P135" i="1"/>
  <c r="P131" i="1"/>
  <c r="P127" i="1"/>
  <c r="P123" i="1"/>
  <c r="P119" i="1"/>
  <c r="P115" i="1"/>
  <c r="P111" i="1"/>
  <c r="P107" i="1"/>
  <c r="P103" i="1"/>
  <c r="P99" i="1"/>
  <c r="P95" i="1"/>
  <c r="P91" i="1"/>
  <c r="P87" i="1"/>
  <c r="P83" i="1"/>
  <c r="P79" i="1"/>
  <c r="P75" i="1"/>
  <c r="P71" i="1"/>
  <c r="P67" i="1"/>
  <c r="P63" i="1"/>
  <c r="P59" i="1"/>
  <c r="P55" i="1"/>
  <c r="P218" i="1"/>
  <c r="P214" i="1"/>
  <c r="P210" i="1"/>
  <c r="P206" i="1"/>
  <c r="P202" i="1"/>
  <c r="P198" i="1"/>
  <c r="P194" i="1"/>
  <c r="P190" i="1"/>
  <c r="P186" i="1"/>
  <c r="P182" i="1"/>
  <c r="P178" i="1"/>
  <c r="P174" i="1"/>
  <c r="P170" i="1"/>
  <c r="P166" i="1"/>
  <c r="P162" i="1"/>
  <c r="P158" i="1"/>
  <c r="P154" i="1"/>
  <c r="P150" i="1"/>
  <c r="P146" i="1"/>
  <c r="P142" i="1"/>
  <c r="P138" i="1"/>
  <c r="P134" i="1"/>
  <c r="P130" i="1"/>
  <c r="P126" i="1"/>
  <c r="P122" i="1"/>
  <c r="P118" i="1"/>
  <c r="P114" i="1"/>
  <c r="P110" i="1"/>
  <c r="P106" i="1"/>
  <c r="P102" i="1"/>
  <c r="P98" i="1"/>
  <c r="P94" i="1"/>
  <c r="P90" i="1"/>
  <c r="P86" i="1"/>
  <c r="P82" i="1"/>
  <c r="P78" i="1"/>
  <c r="P74" i="1"/>
  <c r="P70" i="1"/>
  <c r="P66" i="1"/>
  <c r="P62" i="1"/>
  <c r="P58" i="1"/>
  <c r="P54" i="1"/>
  <c r="P50" i="1"/>
  <c r="P46" i="1"/>
  <c r="P42" i="1"/>
  <c r="P38" i="1"/>
  <c r="P34" i="1"/>
  <c r="P30" i="1"/>
  <c r="P26" i="1"/>
  <c r="P22" i="1"/>
  <c r="P18" i="1"/>
  <c r="P14" i="1"/>
  <c r="P10" i="1"/>
  <c r="P6" i="1"/>
  <c r="P2" i="1"/>
  <c r="P217" i="1"/>
  <c r="P213" i="1"/>
  <c r="P209" i="1"/>
  <c r="P205" i="1"/>
  <c r="P201" i="1"/>
  <c r="P197" i="1"/>
  <c r="P193" i="1"/>
  <c r="P189" i="1"/>
  <c r="P185" i="1"/>
  <c r="P181" i="1"/>
  <c r="P177" i="1"/>
  <c r="P173" i="1"/>
  <c r="P169" i="1"/>
  <c r="P165" i="1"/>
  <c r="P161" i="1"/>
  <c r="P157" i="1"/>
  <c r="P153" i="1"/>
  <c r="P149" i="1"/>
  <c r="P145" i="1"/>
  <c r="P141" i="1"/>
  <c r="P137" i="1"/>
  <c r="P133" i="1"/>
  <c r="P129" i="1"/>
  <c r="P125" i="1"/>
  <c r="P121" i="1"/>
  <c r="P117" i="1"/>
  <c r="P113" i="1"/>
  <c r="P109" i="1"/>
  <c r="P105" i="1"/>
  <c r="P101" i="1"/>
  <c r="P97" i="1"/>
  <c r="P93" i="1"/>
  <c r="P89" i="1"/>
  <c r="P85" i="1"/>
  <c r="P81" i="1"/>
  <c r="P77" i="1"/>
  <c r="P73" i="1"/>
  <c r="P51" i="1"/>
  <c r="P47" i="1"/>
  <c r="P43" i="1"/>
  <c r="P39" i="1"/>
  <c r="P35" i="1"/>
  <c r="P31" i="1"/>
  <c r="P27" i="1"/>
  <c r="P23" i="1"/>
  <c r="P19" i="1"/>
  <c r="P15" i="1"/>
  <c r="P11" i="1"/>
  <c r="P7" i="1"/>
  <c r="P3" i="1"/>
  <c r="P69" i="1"/>
  <c r="P65" i="1"/>
  <c r="P61" i="1"/>
  <c r="P57" i="1"/>
  <c r="P53" i="1"/>
  <c r="P49" i="1"/>
  <c r="P45" i="1"/>
  <c r="P41" i="1"/>
  <c r="P37" i="1"/>
  <c r="P33" i="1"/>
  <c r="P29" i="1"/>
  <c r="P25" i="1"/>
  <c r="P21" i="1"/>
  <c r="P17" i="1"/>
  <c r="P13" i="1"/>
  <c r="P9" i="1"/>
  <c r="P5" i="1"/>
  <c r="P216" i="1"/>
  <c r="P212" i="1"/>
  <c r="P208" i="1"/>
  <c r="P204" i="1"/>
  <c r="P200" i="1"/>
  <c r="P196" i="1"/>
  <c r="P192" i="1"/>
  <c r="P188" i="1"/>
  <c r="P184" i="1"/>
  <c r="P180" i="1"/>
  <c r="P176" i="1"/>
  <c r="P172" i="1"/>
  <c r="P168" i="1"/>
  <c r="P164" i="1"/>
  <c r="P160" i="1"/>
  <c r="P156" i="1"/>
  <c r="P152" i="1"/>
  <c r="P148" i="1"/>
  <c r="P144" i="1"/>
  <c r="P140" i="1"/>
  <c r="P136" i="1"/>
  <c r="P132" i="1"/>
  <c r="P128" i="1"/>
  <c r="P124" i="1"/>
  <c r="P120" i="1"/>
  <c r="P116" i="1"/>
  <c r="P112" i="1"/>
  <c r="P108" i="1"/>
  <c r="P104" i="1"/>
  <c r="P100" i="1"/>
  <c r="P96" i="1"/>
  <c r="P92" i="1"/>
  <c r="P88" i="1"/>
  <c r="P84" i="1"/>
  <c r="P80" i="1"/>
  <c r="P76" i="1"/>
  <c r="P72" i="1"/>
  <c r="P68" i="1"/>
  <c r="P64" i="1"/>
  <c r="P60" i="1"/>
  <c r="P56" i="1"/>
  <c r="P52" i="1"/>
  <c r="P48" i="1"/>
  <c r="P44" i="1"/>
  <c r="P40" i="1"/>
  <c r="P36" i="1"/>
  <c r="P32" i="1"/>
  <c r="P28" i="1"/>
  <c r="P24" i="1"/>
  <c r="P20" i="1"/>
  <c r="P16" i="1"/>
  <c r="P12" i="1"/>
  <c r="P8" i="1"/>
  <c r="P4" i="1"/>
</calcChain>
</file>

<file path=xl/sharedStrings.xml><?xml version="1.0" encoding="utf-8"?>
<sst xmlns="http://schemas.openxmlformats.org/spreadsheetml/2006/main" count="4093" uniqueCount="472">
  <si>
    <t>Country Name</t>
  </si>
  <si>
    <t>Country Code</t>
  </si>
  <si>
    <t>Afghanistan</t>
  </si>
  <si>
    <t>AFG</t>
  </si>
  <si>
    <t>NULL</t>
  </si>
  <si>
    <t>Albania</t>
  </si>
  <si>
    <t>ALB</t>
  </si>
  <si>
    <t>Algeria</t>
  </si>
  <si>
    <t>DZA</t>
  </si>
  <si>
    <t>American Samoa</t>
  </si>
  <si>
    <t>ASM</t>
  </si>
  <si>
    <t>Andorra</t>
  </si>
  <si>
    <t>AND</t>
  </si>
  <si>
    <t>Angola</t>
  </si>
  <si>
    <t>AGO</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</si>
  <si>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</si>
  <si>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</si>
  <si>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</si>
  <si>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</si>
  <si>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</si>
  <si>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</si>
  <si>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</si>
  <si>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</si>
  <si>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</si>
  <si>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</si>
  <si>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</si>
  <si>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</si>
  <si>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</si>
  <si>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</si>
  <si>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</si>
  <si>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</si>
  <si>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</si>
  <si>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</si>
  <si>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</si>
  <si>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</si>
  <si>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</si>
  <si>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</si>
  <si>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</si>
  <si>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</si>
  <si>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</si>
  <si>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</si>
  <si>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</si>
  <si>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</si>
  <si>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</si>
  <si>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</si>
  <si>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</si>
  <si>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</si>
  <si>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</si>
  <si>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</si>
  <si>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</si>
  <si>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</si>
  <si>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</si>
  <si>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</si>
  <si>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</si>
  <si>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</si>
  <si>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</si>
  <si>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</si>
  <si>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</si>
  <si>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</si>
  <si>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</si>
  <si>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</si>
  <si>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</si>
  <si>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</si>
  <si>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</si>
  <si>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</si>
  <si>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</si>
  <si>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</si>
  <si>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</si>
  <si>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</si>
  <si>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</si>
  <si>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</si>
  <si>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</si>
  <si>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</si>
  <si>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</si>
  <si>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</si>
  <si>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</si>
  <si>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</si>
  <si>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</si>
  <si>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</si>
  <si>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</si>
  <si>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</si>
  <si>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</si>
  <si>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</si>
  <si>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</si>
  <si>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</si>
  <si>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</si>
  <si>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</si>
  <si>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</si>
  <si>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</si>
  <si>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</si>
  <si>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</si>
  <si>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</si>
  <si>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</si>
  <si>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</si>
  <si>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</si>
  <si>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</si>
  <si>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</si>
  <si>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Cote d'Ivoire</t>
  </si>
  <si>
    <t>CIV</t>
  </si>
  <si>
    <t>Croatia</t>
  </si>
  <si>
    <t>HRV</t>
  </si>
  <si>
    <t>Cuba</t>
  </si>
  <si>
    <t>CUB</t>
  </si>
  <si>
    <t>Curacao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</si>
  <si>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</si>
  <si>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</si>
  <si>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</si>
  <si>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</si>
  <si>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</si>
  <si>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</si>
  <si>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</si>
  <si>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</si>
  <si>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</si>
  <si>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</si>
  <si>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</si>
  <si>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</si>
  <si>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</si>
  <si>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</si>
  <si>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</si>
  <si>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</si>
  <si>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</si>
  <si>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</si>
  <si>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</si>
  <si>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</si>
  <si>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</si>
  <si>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</si>
  <si>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</si>
  <si>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</si>
  <si>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</si>
  <si>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</si>
  <si>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</si>
  <si>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</si>
  <si>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</si>
  <si>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</si>
  <si>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</si>
  <si>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</si>
  <si>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</si>
  <si>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</si>
  <si>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</si>
  <si>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</si>
  <si>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</si>
  <si>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</si>
  <si>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</si>
  <si>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</si>
  <si>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</si>
  <si>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</si>
  <si>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</si>
  <si>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</si>
  <si>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</si>
  <si>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</si>
  <si>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</si>
  <si>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</si>
  <si>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</si>
  <si>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</si>
  <si>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</si>
  <si>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</si>
  <si>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</si>
  <si>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</si>
  <si>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</si>
  <si>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</si>
  <si>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</si>
  <si>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</si>
  <si>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</si>
  <si>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</si>
  <si>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</si>
  <si>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</si>
  <si>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</si>
  <si>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</si>
  <si>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</si>
  <si>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</si>
  <si>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</si>
  <si>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</si>
  <si>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</si>
  <si>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</si>
  <si>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</si>
  <si>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</si>
  <si>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</si>
  <si>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</si>
  <si>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</si>
  <si>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</si>
  <si>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</si>
  <si>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</si>
  <si>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</si>
  <si>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</si>
  <si>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</si>
  <si>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</si>
  <si>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</si>
  <si>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</si>
  <si>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</si>
  <si>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</si>
  <si>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</si>
  <si>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</si>
  <si>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</si>
  <si>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</si>
  <si>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</si>
  <si>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</si>
  <si>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</si>
  <si>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</si>
  <si>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</si>
  <si>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</si>
  <si>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</si>
  <si>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</si>
  <si>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</si>
  <si>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</si>
  <si>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</si>
  <si>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</si>
  <si>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</si>
  <si>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</si>
  <si>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</si>
  <si>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</si>
  <si>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</si>
  <si>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</si>
  <si>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</si>
  <si>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</si>
  <si>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</si>
  <si>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</si>
  <si>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</si>
  <si>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</si>
  <si>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</si>
  <si>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</si>
  <si>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</si>
  <si>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</si>
  <si>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</si>
  <si>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</si>
  <si>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</si>
  <si>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</si>
  <si>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</si>
  <si>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</si>
  <si>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</si>
  <si>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</si>
  <si>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</si>
  <si>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</si>
  <si>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</si>
  <si>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</si>
  <si>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</si>
  <si>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</si>
  <si>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</si>
  <si>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</si>
  <si>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</si>
  <si>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</si>
  <si>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</si>
  <si>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</si>
  <si>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</si>
  <si>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</si>
  <si>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</si>
  <si>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</si>
  <si>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</si>
  <si>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</si>
  <si>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</si>
  <si>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</si>
  <si>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</si>
  <si>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</si>
  <si>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</si>
  <si>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</si>
  <si>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</si>
  <si>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</si>
  <si>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</si>
  <si>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</si>
  <si>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</si>
  <si>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</si>
  <si>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</si>
  <si>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</si>
  <si>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</si>
  <si>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</si>
  <si>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</si>
  <si>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</si>
  <si>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</si>
  <si>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</si>
  <si>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</si>
  <si>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</si>
  <si>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</si>
  <si>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</si>
  <si>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</si>
  <si>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</si>
  <si>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</si>
  <si>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</si>
  <si>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</si>
  <si>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</si>
  <si>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</si>
  <si>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</si>
  <si>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</si>
  <si>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</si>
  <si>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</si>
  <si>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</si>
  <si>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</si>
  <si>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</si>
  <si>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</si>
  <si>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</si>
  <si>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</si>
  <si>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</si>
  <si>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</si>
  <si>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</si>
  <si>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</si>
  <si>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</si>
  <si>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</si>
  <si>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</si>
  <si>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</si>
  <si>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</si>
  <si>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</si>
  <si>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</si>
  <si>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</si>
  <si>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</si>
  <si>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</si>
  <si>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</si>
  <si>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</si>
  <si>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</si>
  <si>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</si>
  <si>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</si>
  <si>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</si>
  <si>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</si>
  <si>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</si>
  <si>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</si>
  <si>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</si>
  <si>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</si>
  <si>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</si>
  <si>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</si>
  <si>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</si>
  <si>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</si>
  <si>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</si>
  <si>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</si>
  <si>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</si>
  <si>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</si>
  <si>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</si>
  <si>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</si>
  <si>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</si>
  <si>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</si>
  <si>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</si>
  <si>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</si>
  <si>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</si>
  <si>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</si>
  <si>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</si>
  <si>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</si>
  <si>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</si>
  <si>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</si>
  <si>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</si>
  <si>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</si>
  <si>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</si>
  <si>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</si>
  <si>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</si>
  <si>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</si>
  <si>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</si>
  <si>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</si>
  <si>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</si>
  <si>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</si>
  <si>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</si>
  <si>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</si>
  <si>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</si>
  <si>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</si>
  <si>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</si>
  <si>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</si>
  <si>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</si>
  <si>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</si>
  <si>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</si>
  <si>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</si>
  <si>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</si>
  <si>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</si>
  <si>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</si>
  <si>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</si>
  <si>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</si>
  <si>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</si>
  <si>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</si>
  <si>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</si>
  <si>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</si>
  <si>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</si>
  <si>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</si>
  <si>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</si>
  <si>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</si>
  <si>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</si>
  <si>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</si>
  <si>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</si>
  <si>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</si>
  <si>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</si>
  <si>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</si>
  <si>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</si>
  <si>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</si>
  <si>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</si>
  <si>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</si>
  <si>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</si>
  <si>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</si>
  <si>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</si>
  <si>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</si>
  <si>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</si>
  <si>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</si>
  <si>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</si>
  <si>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</si>
  <si>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</si>
  <si>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</si>
  <si>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</si>
  <si>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</si>
  <si>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</si>
  <si>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</si>
  <si>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</si>
  <si>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</si>
  <si>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</si>
  <si>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</si>
  <si>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</si>
  <si>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</si>
  <si>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</si>
  <si>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</si>
  <si>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</si>
  <si>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</si>
  <si>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</si>
  <si>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</si>
  <si>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</si>
  <si>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</si>
  <si>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</si>
  <si>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</si>
  <si>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</si>
  <si>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</si>
  <si>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</si>
  <si>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</si>
  <si>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</si>
  <si>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</si>
  <si>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</si>
  <si>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</si>
  <si>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</si>
  <si>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</si>
  <si>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</si>
  <si>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</si>
  <si>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</si>
  <si>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</si>
  <si>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</si>
  <si>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</si>
  <si>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</si>
  <si>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</si>
  <si>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 Nam</t>
  </si>
  <si>
    <t>VNM</t>
  </si>
  <si>
    <t>Virgin Islands (U.S.)</t>
  </si>
  <si>
    <t>VIR</t>
  </si>
  <si>
    <t>West Bank and Gaza</t>
  </si>
  <si>
    <t>PSE</t>
  </si>
  <si>
    <t>Yemen, Rep.</t>
  </si>
  <si>
    <t>YEM</t>
  </si>
  <si>
    <t>Zambia</t>
  </si>
  <si>
    <t>ZMB</t>
  </si>
  <si>
    <t>Zimbabwe</t>
  </si>
  <si>
    <t>ZWE</t>
  </si>
  <si>
    <t>Average</t>
  </si>
  <si>
    <t>Country</t>
  </si>
  <si>
    <t>Difference</t>
  </si>
  <si>
    <t>Germany------------</t>
  </si>
  <si>
    <t>United States---------</t>
  </si>
  <si>
    <t>Korea, Rep.------, Rep.</t>
  </si>
  <si>
    <t>Singapore-------</t>
  </si>
  <si>
    <t>Viet Nam------ Nam</t>
  </si>
  <si>
    <t>japan------</t>
  </si>
  <si>
    <t>France--------</t>
  </si>
  <si>
    <t>Netherlands------</t>
  </si>
  <si>
    <t>Malaysia------</t>
  </si>
  <si>
    <t>Mexico------</t>
  </si>
  <si>
    <t>United Kingdom------</t>
  </si>
  <si>
    <t>Ireland------</t>
  </si>
  <si>
    <t>Belgium------</t>
  </si>
  <si>
    <t>Thailand------</t>
  </si>
  <si>
    <t>Merchandise Trade (% in GDP)</t>
  </si>
  <si>
    <t>Trade (% in GDP)</t>
  </si>
  <si>
    <t>Import Volume Index</t>
  </si>
  <si>
    <t>Export Volume Index</t>
  </si>
  <si>
    <t>Total High-Tech Exports</t>
  </si>
  <si>
    <t>Exports of Goods (% in GDP)</t>
  </si>
  <si>
    <t>Row Labels</t>
  </si>
  <si>
    <t>Grand Total</t>
  </si>
  <si>
    <t>Sum of Total High-Tech Exports</t>
  </si>
  <si>
    <t>Sum of Merchandise Trade (% in GDP)</t>
  </si>
  <si>
    <t>Sum of Trade (% in GDP)</t>
  </si>
  <si>
    <t>Sum of Import Volume Index</t>
  </si>
  <si>
    <t>Sum of Export Volume Index</t>
  </si>
  <si>
    <t>Sum of Total High-Tech Exports (%)</t>
  </si>
  <si>
    <t>Sum of 2019</t>
  </si>
  <si>
    <t>Sum of 2022</t>
  </si>
  <si>
    <t>Sum of 2021</t>
  </si>
  <si>
    <t>Sum of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</si>
</sst>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3" x14ac:knownFonts="1">
    <font>
      <sz val="11"/>
      <color theme="1"/>
      <name val="Aptos Narrow"/>
      <family val="2"/>
      <scheme val="minor"/>
    </font>
    <font>
      <b/>
      <sz val="11"/>
      <color theme="1"/>
      <name val="Aptos Narrow"/>
      <family val="2"/>
      <scheme val="minor"/>
    </font>
    <font>
      <sz val="12"/>
      <color theme="1"/>
      <name val="Aptos Narrow"/>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3" tint="0.74999237037263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5"/>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BEBE32"/>
        <bgColor indexed="64"/>
      </patternFill>
    </fill>
    <fill>
      <patternFill patternType="solid">
        <fgColor rgb="FF99663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s>
  <cellStyleXfs count="1">
    <xf numFmtId="0" fontId="0" fillId="0" borderId="0"/>
  </cellStyleXfs>
  <cellXfs count="58">
    <xf numFmtId="0" fontId="0" fillId="0" borderId="0" xfId="0"/>
    <xf numFmtId="0" fontId="1" fillId="0" borderId="0" xfId="0" applyFont="1"/>
    <xf numFmtId="49" fontId="0" fillId="0" borderId="0" xfId="0" applyNumberFormat="1"/>
    <xf numFmtId="165" fontId="0" fillId="0" borderId="0" xfId="0" applyNumberFormat="1"/>
    <xf numFmtId="0" fontId="0" fillId="3" borderId="0" xfId="0" applyFill="1" applyAlignment="1">
      <alignment horizontal="right"/>
    </xf>
    <xf numFmtId="165" fontId="0" fillId="3" borderId="0" xfId="0" applyNumberFormat="1" applyFill="1" applyAlignment="1">
      <alignment horizontal="right"/>
    </xf>
    <xf numFmtId="164" fontId="0" fillId="3" borderId="0" xfId="0" applyNumberFormat="1" applyFill="1" applyAlignment="1">
      <alignment horizontal="right"/>
    </xf>
    <xf numFmtId="0" fontId="0" fillId="2" borderId="0" xfId="0" applyFill="1" applyAlignment="1">
      <alignment horizontal="right" indent="1"/>
    </xf>
    <xf numFmtId="2" fontId="0" fillId="2" borderId="0" xfId="0" applyNumberFormat="1" applyFill="1" applyAlignment="1">
      <alignment horizontal="right" indent="1"/>
    </xf>
    <xf numFmtId="0" fontId="0" fillId="0" borderId="0" xfId="0" applyAlignment="1">
      <alignment horizontal="right"/>
    </xf>
    <xf numFmtId="0" fontId="0" fillId="4" borderId="0" xfId="0" applyFill="1" applyAlignment="1">
      <alignment horizontal="right" indent="1"/>
    </xf>
    <xf numFmtId="0" fontId="0" fillId="5" borderId="0" xfId="0" applyFill="1" applyAlignment="1">
      <alignment horizontal="right" indent="1"/>
    </xf>
    <xf numFmtId="0" fontId="0" fillId="6" borderId="0" xfId="0" applyFill="1" applyAlignment="1">
      <alignment horizontal="right" indent="1"/>
    </xf>
    <xf numFmtId="0" fontId="0" fillId="7" borderId="0" xfId="0" applyFill="1" applyAlignment="1">
      <alignment horizontal="right" indent="1"/>
    </xf>
    <xf numFmtId="0" fontId="0" fillId="0" borderId="0" xfId="0" applyAlignment="1">
      <alignment horizontal="right" indent="1"/>
    </xf>
    <xf numFmtId="165" fontId="0" fillId="0" borderId="0" xfId="0" applyNumberFormat="1" applyAlignment="1">
      <alignment horizontal="right"/>
    </xf>
    <xf numFmtId="0" fontId="0" fillId="8" borderId="0" xfId="0" applyFill="1"/>
    <xf numFmtId="0" fontId="0" fillId="8" borderId="0" xfId="0" applyFill="1" applyAlignment="1">
      <alignment horizontal="right" indent="1"/>
    </xf>
    <xf numFmtId="0" fontId="0" fillId="10" borderId="0" xfId="0" applyFill="1"/>
    <xf numFmtId="0" fontId="0" fillId="10" borderId="0" xfId="0" applyFill="1" applyAlignment="1">
      <alignment horizontal="right" indent="1"/>
    </xf>
    <xf numFmtId="0" fontId="0" fillId="7" borderId="0" xfId="0" applyFill="1"/>
    <xf numFmtId="165" fontId="0" fillId="11" borderId="1" xfId="0" applyNumberFormat="1" applyFill="1" applyBorder="1" applyAlignment="1">
      <alignment horizontal="center"/>
    </xf>
    <xf numFmtId="0" fontId="0" fillId="11" borderId="1" xfId="0"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11" borderId="4" xfId="0" applyFill="1" applyBorder="1" applyAlignment="1">
      <alignment horizontal="center"/>
    </xf>
    <xf numFmtId="0" fontId="0" fillId="0" borderId="0" xfId="0" applyAlignment="1">
      <alignment horizontal="center"/>
    </xf>
    <xf numFmtId="0" fontId="0" fillId="11" borderId="5" xfId="0" applyFill="1" applyBorder="1" applyAlignment="1">
      <alignment horizontal="center"/>
    </xf>
    <xf numFmtId="10" fontId="0" fillId="11" borderId="6" xfId="0" applyNumberFormat="1" applyFill="1" applyBorder="1" applyAlignment="1">
      <alignment horizontal="center"/>
    </xf>
    <xf numFmtId="10" fontId="0" fillId="11" borderId="7" xfId="0" applyNumberFormat="1" applyFill="1" applyBorder="1" applyAlignment="1">
      <alignment horizontal="center"/>
    </xf>
    <xf numFmtId="0" fontId="0" fillId="11" borderId="8" xfId="0" applyFill="1" applyBorder="1" applyAlignment="1">
      <alignment horizontal="center"/>
    </xf>
    <xf numFmtId="10" fontId="0" fillId="11" borderId="9" xfId="0" applyNumberFormat="1" applyFill="1" applyBorder="1" applyAlignment="1">
      <alignment horizontal="center"/>
    </xf>
    <xf numFmtId="10" fontId="0" fillId="11" borderId="10" xfId="0" applyNumberFormat="1" applyFill="1" applyBorder="1" applyAlignment="1">
      <alignment horizontal="center"/>
    </xf>
    <xf numFmtId="10" fontId="0" fillId="11" borderId="1" xfId="0" applyNumberFormat="1" applyFill="1" applyBorder="1" applyAlignment="1">
      <alignment horizontal="center"/>
    </xf>
    <xf numFmtId="0" fontId="2" fillId="0" borderId="0" xfId="0" applyFont="1" applyAlignment="1">
      <alignment horizontal="center"/>
    </xf>
    <xf numFmtId="0" fontId="0" fillId="12" borderId="0" xfId="0" applyFill="1"/>
    <xf numFmtId="0" fontId="0" fillId="12" borderId="0" xfId="0" applyFill="1" applyAlignment="1">
      <alignment horizontal="right" indent="1"/>
    </xf>
    <xf numFmtId="0" fontId="0" fillId="15" borderId="1" xfId="0" applyFill="1" applyBorder="1"/>
    <xf numFmtId="0" fontId="0" fillId="15" borderId="1" xfId="0" applyFill="1" applyBorder="1" applyAlignment="1">
      <alignment horizontal="left"/>
    </xf>
    <xf numFmtId="165" fontId="0" fillId="15" borderId="1" xfId="0" applyNumberFormat="1" applyFill="1" applyBorder="1" applyAlignment="1">
      <alignment horizontal="center"/>
    </xf>
    <xf numFmtId="0" fontId="0" fillId="16" borderId="1" xfId="0" applyFill="1" applyBorder="1" applyAlignment="1">
      <alignment horizontal="center"/>
    </xf>
    <xf numFmtId="165" fontId="0" fillId="16" borderId="1" xfId="0" applyNumberFormat="1" applyFill="1" applyBorder="1" applyAlignment="1">
      <alignment horizontal="center"/>
    </xf>
    <xf numFmtId="0" fontId="0" fillId="16" borderId="0" xfId="0" applyFill="1" applyAlignment="1">
      <alignment horizontal="center"/>
    </xf>
    <xf numFmtId="165" fontId="0" fillId="16" borderId="0" xfId="0" applyNumberFormat="1" applyFill="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0" fontId="0" fillId="13" borderId="1" xfId="0" applyFill="1" applyBorder="1" applyAlignment="1">
      <alignment horizontal="center"/>
    </xf>
    <xf numFmtId="0" fontId="0" fillId="9" borderId="1" xfId="0" applyFill="1" applyBorder="1" applyAlignment="1">
      <alignment horizontal="center"/>
    </xf>
    <xf numFmtId="0" fontId="0" fillId="3" borderId="1" xfId="0" applyFill="1" applyBorder="1" applyAlignment="1">
      <alignment horizontal="center"/>
    </xf>
    <xf numFmtId="165" fontId="0" fillId="9" borderId="1" xfId="0" applyNumberFormat="1" applyFill="1" applyBorder="1" applyAlignment="1">
      <alignment horizontal="center"/>
    </xf>
    <xf numFmtId="165" fontId="0" fillId="3" borderId="1" xfId="0" applyNumberFormat="1" applyFill="1" applyBorder="1" applyAlignment="1">
      <alignment horizontal="center"/>
    </xf>
    <xf numFmtId="0" fontId="0" fillId="10" borderId="1" xfId="0" applyFill="1" applyBorder="1" applyAlignment="1">
      <alignment horizontal="center"/>
    </xf>
    <xf numFmtId="0" fontId="0" fillId="10" borderId="1" xfId="0" applyFill="1" applyBorder="1" applyAlignment="1">
      <alignment horizontal="right" indent="1"/>
    </xf>
    <xf numFmtId="0" fontId="0" fillId="7" borderId="1" xfId="0" applyFill="1" applyBorder="1" applyAlignment="1">
      <alignment horizontal="center"/>
    </xf>
    <xf numFmtId="0" fontId="0" fillId="7" borderId="1" xfId="0" applyFill="1" applyBorder="1" applyAlignment="1">
      <alignment horizontal="right" indent="1"/>
    </xf>
    <xf numFmtId="0" fontId="0" fillId="8" borderId="1" xfId="0" applyFill="1" applyBorder="1" applyAlignment="1">
      <alignment horizontal="center"/>
    </xf>
    <xf numFmtId="0" fontId="0" fillId="12" borderId="1" xfId="0" applyFill="1" applyBorder="1" applyAlignment="1">
      <alignment horizontal="center"/>
    </xf>
    <xf numFmtId="0" fontId="0" fillId="14" borderId="1" xfId="0" applyFill="1" applyBorder="1" applyAlignment="1">
      <alignment horizontal="center"/>
    </xf>
  </cellXfs>
  <cellStyles count="1">
    <cellStyle name="Normal" xfId="0" builtinId="0"/>
  </cellStyles>
  <dxfs count="2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numFmt numFmtId="165" formatCode="[$$-409]#,##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96633"/>
        </patternFill>
      </fill>
    </dxf>
    <dxf>
      <fill>
        <patternFill patternType="solid">
          <bgColor rgb="FF996633"/>
        </patternFill>
      </fill>
    </dxf>
    <dxf>
      <fill>
        <patternFill patternType="solid">
          <bgColor rgb="FF996633"/>
        </patternFill>
      </fill>
    </dxf>
    <dxf>
      <fill>
        <patternFill patternType="solid">
          <bgColor rgb="FF996633"/>
        </patternFill>
      </fill>
    </dxf>
    <dxf>
      <fill>
        <patternFill>
          <bgColor rgb="FF996633"/>
        </patternFill>
      </fill>
    </dxf>
    <dxf>
      <fill>
        <patternFill>
          <bgColor rgb="FF996633"/>
        </patternFill>
      </fill>
    </dxf>
    <dxf>
      <fill>
        <patternFill>
          <bgColor rgb="FF996633"/>
        </patternFill>
      </fill>
    </dxf>
    <dxf>
      <fill>
        <patternFill>
          <bgColor rgb="FF996633"/>
        </patternFill>
      </fill>
    </dxf>
    <dxf>
      <fill>
        <patternFill>
          <bgColor rgb="FF996633"/>
        </patternFill>
      </fill>
    </dxf>
    <dxf>
      <fill>
        <patternFill>
          <bgColor rgb="FF99663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65" formatCode="[$$-409]#,##0"/>
    </dxf>
    <dxf>
      <fill>
        <patternFill>
          <bgColor rgb="FFBEBE32"/>
        </patternFill>
      </fill>
    </dxf>
    <dxf>
      <fill>
        <patternFill>
          <bgColor rgb="FFBEBE32"/>
        </patternFill>
      </fill>
    </dxf>
    <dxf>
      <fill>
        <patternFill>
          <bgColor rgb="FFBEBE32"/>
        </patternFill>
      </fill>
    </dxf>
    <dxf>
      <fill>
        <patternFill>
          <bgColor rgb="FFBEBE32"/>
        </patternFill>
      </fill>
    </dxf>
    <dxf>
      <fill>
        <patternFill>
          <bgColor rgb="FFBEBE32"/>
        </patternFill>
      </fill>
    </dxf>
    <dxf>
      <fill>
        <patternFill>
          <bgColor rgb="FFBEBE3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numFmt numFmtId="165" formatCode="[$$-409]#,##0"/>
    </dxf>
    <dxf>
      <alignment horizontal="center"/>
    </dxf>
    <dxf>
      <alignment horizontal="center"/>
    </dxf>
    <dxf>
      <alignment horizontal="center"/>
    </dxf>
    <dxf>
      <alignment horizontal="center"/>
    </dxf>
    <dxf>
      <alignment horizontal="center"/>
    </dxf>
    <dxf>
      <alignment horizontal="center"/>
    </dxf>
    <dxf>
      <border>
        <left style="thin">
          <color auto="1"/>
        </left>
        <right style="thin">
          <color auto="1"/>
        </right>
        <top style="thin">
          <color auto="1"/>
        </top>
        <bottom style="thin">
          <color auto="1"/>
        </bottom>
        <vertical style="medium">
          <color auto="1"/>
        </vertical>
        <horizontal style="medium">
          <color auto="1"/>
        </horizontal>
      </border>
    </dxf>
    <dxf>
      <border>
        <left style="thin">
          <color auto="1"/>
        </left>
        <right style="thin">
          <color auto="1"/>
        </right>
        <top style="thin">
          <color auto="1"/>
        </top>
        <bottom style="thin">
          <color auto="1"/>
        </bottom>
        <vertical style="medium">
          <color auto="1"/>
        </vertical>
        <horizontal style="medium">
          <color auto="1"/>
        </horizontal>
      </border>
    </dxf>
    <dxf>
      <border>
        <left style="thin">
          <color auto="1"/>
        </left>
        <right style="thin">
          <color auto="1"/>
        </right>
        <top style="thin">
          <color auto="1"/>
        </top>
        <bottom style="thin">
          <color auto="1"/>
        </bottom>
        <vertical style="medium">
          <color auto="1"/>
        </vertical>
        <horizontal style="medium">
          <color auto="1"/>
        </horizontal>
      </border>
    </dxf>
    <dxf>
      <border>
        <left style="thin">
          <color auto="1"/>
        </left>
        <right style="thin">
          <color auto="1"/>
        </right>
        <top style="thin">
          <color auto="1"/>
        </top>
        <bottom style="thin">
          <color auto="1"/>
        </bottom>
        <vertical style="medium">
          <color auto="1"/>
        </vertical>
        <horizontal style="medium">
          <color auto="1"/>
        </horizontal>
      </border>
    </dxf>
    <dxf>
      <border>
        <left style="thin">
          <color auto="1"/>
        </left>
        <right style="thin">
          <color auto="1"/>
        </right>
        <top style="thin">
          <color auto="1"/>
        </top>
        <bottom style="thin">
          <color auto="1"/>
        </bottom>
        <vertical style="medium">
          <color auto="1"/>
        </vertical>
        <horizontal style="medium">
          <color auto="1"/>
        </horizontal>
      </border>
    </dxf>
    <dxf>
      <border>
        <left style="thin">
          <color auto="1"/>
        </left>
        <right style="thin">
          <color auto="1"/>
        </right>
        <top style="thin">
          <color auto="1"/>
        </top>
        <bottom style="thin">
          <color auto="1"/>
        </bottom>
        <vertical style="medium">
          <color auto="1"/>
        </vertical>
        <horizontal style="medium">
          <color auto="1"/>
        </horizontal>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horizontal="center"/>
    </dxf>
    <dxf>
      <alignment horizontal="center"/>
    </dxf>
    <dxf>
      <alignment horizontal="cent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5" formatCode="[$$-409]#,##0"/>
    </dxf>
    <dxf>
      <numFmt numFmtId="165" formatCode="[$$-409]#,##0"/>
    </dxf>
    <dxf>
      <numFmt numFmtId="165" formatCode="[$$-409]#,##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2" defaultPivotStyle="PivotStyleLight16"/>
  <colors>
    <mruColors>
      <color rgb="FF996633"/>
      <color rgb="FFBEBE32"/>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3.xml"/><Relationship Id="rId5" Type="http://schemas.openxmlformats.org/officeDocument/2006/relationships/externalLink" Target="externalLinks/externalLink2.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externalLink" Target="externalLinks/externalLink1.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Merchandise Trade(% of GDP)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'All Data'!$AP$17:$AP$36</c:f>
              <c:strCache>
                <c:ptCount val="20"/>
                <c:pt idx="0">
                  <c:v>Hong Kong SAR, China</c:v>
                </c:pt>
                <c:pt idx="1">
                  <c:v>Djibouti</c:v>
                </c:pt>
                <c:pt idx="2">
                  <c:v>Singapore</c:v>
                </c:pt>
                <c:pt idx="3">
                  <c:v>Slovenia</c:v>
                </c:pt>
                <c:pt idx="4">
                  <c:v>Belgium</c:v>
                </c:pt>
                <c:pt idx="5">
                  <c:v>United Arab Emirates</c:v>
                </c:pt>
                <c:pt idx="6">
                  <c:v>Slovak Republic</c:v>
                </c:pt>
                <c:pt idx="7">
                  <c:v>Viet Nam</c:v>
                </c:pt>
                <c:pt idx="8">
                  <c:v>Hungary</c:v>
                </c:pt>
                <c:pt idx="9">
                  <c:v>St. Martin (French part)</c:v>
                </c:pt>
                <c:pt idx="10">
                  <c:v>Netherlands</c:v>
                </c:pt>
                <c:pt idx="11">
                  <c:v>Cambodia</c:v>
                </c:pt>
                <c:pt idx="12">
                  <c:v>Czechia</c:v>
                </c:pt>
                <c:pt idx="13">
                  <c:v>American Samoa</c:v>
                </c:pt>
                <c:pt idx="14">
                  <c:v>North Macedonia</c:v>
                </c:pt>
                <c:pt idx="15">
                  <c:v>Malaysia</c:v>
                </c:pt>
                <c:pt idx="16">
                  <c:v>Lithuania</c:v>
                </c:pt>
                <c:pt idx="17">
                  <c:v>Brunei Darussalam</c:v>
                </c:pt>
                <c:pt idx="18">
                  <c:v>Estonia</c:v>
                </c:pt>
                <c:pt idx="19">
                  <c:v>Suriname</c:v>
                </c:pt>
              </c:strCache>
            </c:strRef>
          </c:cat>
          <c:val>
            <c:numRef>
              <c:f>'All Data'!$AQ$17:$AQ$36</c:f>
              <c:numCache>
                <c:formatCode>General</c:formatCode>
                <c:ptCount val="20"/>
                <c:pt idx="0">
                  <c:v>340.38208614716604</c:v>
                </c:pt>
                <c:pt idx="1">
                  <c:v>237.8730776636298</c:v>
                </c:pt>
                <c:pt idx="2">
                  <c:v>198.73009232606495</c:v>
                </c:pt>
                <c:pt idx="3">
                  <c:v>185.90630354321877</c:v>
                </c:pt>
                <c:pt idx="4">
                  <c:v>178.44366162264078</c:v>
                </c:pt>
                <c:pt idx="5">
                  <c:v>174.87746140154439</c:v>
                </c:pt>
                <c:pt idx="6">
                  <c:v>174.09274331630397</c:v>
                </c:pt>
                <c:pt idx="7">
                  <c:v>168.13966575562978</c:v>
                </c:pt>
                <c:pt idx="8">
                  <c:v>158.70234081365354</c:v>
                </c:pt>
                <c:pt idx="9">
                  <c:v>157.34035148710802</c:v>
                </c:pt>
                <c:pt idx="10">
                  <c:v>156.72014343738078</c:v>
                </c:pt>
                <c:pt idx="11">
                  <c:v>156.68594310500401</c:v>
                </c:pt>
                <c:pt idx="12">
                  <c:v>154.42143320904165</c:v>
                </c:pt>
                <c:pt idx="13">
                  <c:v>150.94148409578233</c:v>
                </c:pt>
                <c:pt idx="14">
                  <c:v>138.20736276235857</c:v>
                </c:pt>
                <c:pt idx="15">
                  <c:v>137.50036179410955</c:v>
                </c:pt>
                <c:pt idx="16">
                  <c:v>128.1012099987187</c:v>
                </c:pt>
                <c:pt idx="17">
                  <c:v>117.55479268278151</c:v>
                </c:pt>
                <c:pt idx="18">
                  <c:v>116.8689517330662</c:v>
                </c:pt>
                <c:pt idx="19">
                  <c:v>116.10224111946431</c:v>
                </c:pt>
              </c:numCache>
            </c:numRef>
          </c:val>
          <c:extLst>
            <c:ext xmlns:c16="http://schemas.microsoft.com/office/drawing/2014/chart" uri="{C3380CC4-5D6E-409C-BE32-E72D297353CC}">
              <c16:uniqueId val="{00000000-ED76-49E4-9506-83889F180A67}"/>
            </c:ext>
          </c:extLst>
        </c:ser>
        <c:dLbls>
          <c:showLegendKey val="0"/>
          <c:showVal val="0"/>
          <c:showCatName val="0"/>
          <c:showSerName val="0"/>
          <c:showPercent val="0"/>
          <c:showBubbleSize val="0"/>
        </c:dLbls>
        <c:gapWidth val="182"/>
        <c:axId val="486709775"/>
        <c:axId val="486704015"/>
      </c:barChart>
      <c:catAx>
        <c:axId val="4867097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04015"/>
        <c:crosses val="autoZero"/>
        <c:auto val="1"/>
        <c:lblAlgn val="ctr"/>
        <c:lblOffset val="100"/>
        <c:noMultiLvlLbl val="0"/>
      </c:catAx>
      <c:valAx>
        <c:axId val="48670401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Table.xlsx]2022 Insights!PivotTable14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Sum</a:t>
            </a:r>
            <a:r>
              <a:rPr lang="en-GB" b="1" baseline="0">
                <a:solidFill>
                  <a:schemeClr val="accent4"/>
                </a:solidFill>
              </a:rPr>
              <a:t> of Trade/ Total High-Tech Exports (%) vs Country</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alpha val="97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00206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'2022 Insights'!$B$43</c:f>
              <c:strCache>
                <c:ptCount val="1"/>
                <c:pt idx="0">
                  <c:v>Sum of Trade (% in GDP)</c:v>
                </c:pt>
              </c:strCache>
            </c:strRef>
          </c:tx>
          <c:spPr>
            <a:ln w="28575" cap="rnd">
              <a:solidFill>
                <a:schemeClr val="accent2">
                  <a:alpha val="97000"/>
                </a:schemeClr>
              </a:solidFill>
              <a:round/>
            </a:ln>
            <a:effectLst/>
          </c:spPr>
          <c:marker>
            <c:symbol val="circle"/>
            <c:size val="5"/>
            <c:spPr>
              <a:solidFill>
                <a:schemeClr val="accent2"/>
              </a:solidFill>
              <a:ln w="9525">
                <a:solidFill>
                  <a:schemeClr val="accent2"/>
                </a:solidFill>
              </a:ln>
              <a:effectLst/>
            </c:spPr>
          </c:marker>
          <c:cat>
            <c:strRef>
              <c:f>'2022 Insights'!$A$44:$A$59</c:f>
              <c:strCache>
                <c:ptCount val="15"/>
                <c:pt idx="0">
                  <c:v>Hong Kong SAR, China</c:v>
                </c:pt>
                <c:pt idx="1">
                  <c:v>Luxembourg</c:v>
                </c:pt>
                <c:pt idx="2">
                  <c:v>San Marino</c:v>
                </c:pt>
                <c:pt idx="3">
                  <c:v>Singapore</c:v>
                </c:pt>
                <c:pt idx="4">
                  <c:v>Malta</c:v>
                </c:pt>
                <c:pt idx="5">
                  <c:v>Djibouti</c:v>
                </c:pt>
                <c:pt idx="6">
                  <c:v>Ireland</c:v>
                </c:pt>
                <c:pt idx="7">
                  <c:v>Viet Nam</c:v>
                </c:pt>
                <c:pt idx="8">
                  <c:v>Slovak Republic</c:v>
                </c:pt>
                <c:pt idx="9">
                  <c:v>Seychelles</c:v>
                </c:pt>
                <c:pt idx="10">
                  <c:v>Virgin Islands (U.S.)</c:v>
                </c:pt>
                <c:pt idx="11">
                  <c:v>Cyprus</c:v>
                </c:pt>
                <c:pt idx="12">
                  <c:v>Belgium</c:v>
                </c:pt>
                <c:pt idx="13">
                  <c:v>Macao SAR, China</c:v>
                </c:pt>
                <c:pt idx="14">
                  <c:v>Estonia</c:v>
                </c:pt>
              </c:strCache>
            </c:strRef>
          </c:cat>
          <c:val>
            <c:numRef>
              <c:f>'2022 Insights'!$B$44:$B$59</c:f>
              <c:numCache>
                <c:formatCode>0.00%</c:formatCode>
                <c:ptCount val="15"/>
                <c:pt idx="0">
                  <c:v>0.10907036823877006</c:v>
                </c:pt>
                <c:pt idx="1">
                  <c:v>0.10654497140618568</c:v>
                </c:pt>
                <c:pt idx="2">
                  <c:v>9.2812646116275405E-2</c:v>
                </c:pt>
                <c:pt idx="3">
                  <c:v>8.9374838604625528E-2</c:v>
                </c:pt>
                <c:pt idx="4">
                  <c:v>8.5281968952356887E-2</c:v>
                </c:pt>
                <c:pt idx="5">
                  <c:v>7.1551977997864447E-2</c:v>
                </c:pt>
                <c:pt idx="6">
                  <c:v>6.162884224222212E-2</c:v>
                </c:pt>
                <c:pt idx="7">
                  <c:v>5.0590910749609974E-2</c:v>
                </c:pt>
                <c:pt idx="8">
                  <c:v>4.9920263683835994E-2</c:v>
                </c:pt>
                <c:pt idx="9">
                  <c:v>4.98036235400037E-2</c:v>
                </c:pt>
                <c:pt idx="10">
                  <c:v>4.9640340851802495E-2</c:v>
                </c:pt>
                <c:pt idx="11">
                  <c:v>4.7388602309745877E-2</c:v>
                </c:pt>
                <c:pt idx="12">
                  <c:v>4.7166208215354402E-2</c:v>
                </c:pt>
                <c:pt idx="13">
                  <c:v>4.5445231163707508E-2</c:v>
                </c:pt>
                <c:pt idx="14">
                  <c:v>4.3779205927640022E-2</c:v>
                </c:pt>
              </c:numCache>
            </c:numRef>
          </c:val>
          <c:smooth val="0"/>
          <c:extLst>
            <c:ext xmlns:c16="http://schemas.microsoft.com/office/drawing/2014/chart" uri="{C3380CC4-5D6E-409C-BE32-E72D297353CC}">
              <c16:uniqueId val="{00000000-4421-4922-B867-821D8F3CA82E}"/>
            </c:ext>
          </c:extLst>
        </c:ser>
        <c:ser>
          <c:idx val="1"/>
          <c:order val="1"/>
          <c:tx>
            <c:strRef>
              <c:f>'2022 Insights'!$C$43</c:f>
              <c:strCache>
                <c:ptCount val="1"/>
                <c:pt idx="0">
                  <c:v>Sum of Total High-Tech Exports (%)</c:v>
                </c:pt>
              </c:strCache>
            </c:strRef>
          </c:tx>
          <c:spPr>
            <a:ln w="28575" cap="rnd">
              <a:solidFill>
                <a:schemeClr val="accent1"/>
              </a:solidFill>
              <a:round/>
            </a:ln>
            <a:effectLst/>
          </c:spPr>
          <c:marker>
            <c:symbol val="circle"/>
            <c:size val="5"/>
            <c:spPr>
              <a:solidFill>
                <a:srgbClr val="002060"/>
              </a:solidFill>
              <a:ln w="9525">
                <a:solidFill>
                  <a:srgbClr val="002060"/>
                </a:solidFill>
              </a:ln>
              <a:effectLst/>
            </c:spPr>
          </c:marker>
          <c:cat>
            <c:strRef>
              <c:f>'2022 Insights'!$A$44:$A$59</c:f>
              <c:strCache>
                <c:ptCount val="15"/>
                <c:pt idx="0">
                  <c:v>Hong Kong SAR, China</c:v>
                </c:pt>
                <c:pt idx="1">
                  <c:v>Luxembourg</c:v>
                </c:pt>
                <c:pt idx="2">
                  <c:v>San Marino</c:v>
                </c:pt>
                <c:pt idx="3">
                  <c:v>Singapore</c:v>
                </c:pt>
                <c:pt idx="4">
                  <c:v>Malta</c:v>
                </c:pt>
                <c:pt idx="5">
                  <c:v>Djibouti</c:v>
                </c:pt>
                <c:pt idx="6">
                  <c:v>Ireland</c:v>
                </c:pt>
                <c:pt idx="7">
                  <c:v>Viet Nam</c:v>
                </c:pt>
                <c:pt idx="8">
                  <c:v>Slovak Republic</c:v>
                </c:pt>
                <c:pt idx="9">
                  <c:v>Seychelles</c:v>
                </c:pt>
                <c:pt idx="10">
                  <c:v>Virgin Islands (U.S.)</c:v>
                </c:pt>
                <c:pt idx="11">
                  <c:v>Cyprus</c:v>
                </c:pt>
                <c:pt idx="12">
                  <c:v>Belgium</c:v>
                </c:pt>
                <c:pt idx="13">
                  <c:v>Macao SAR, China</c:v>
                </c:pt>
                <c:pt idx="14">
                  <c:v>Estonia</c:v>
                </c:pt>
              </c:strCache>
            </c:strRef>
          </c:cat>
          <c:val>
            <c:numRef>
              <c:f>'2022 Insights'!$C$44:$C$59</c:f>
              <c:numCache>
                <c:formatCode>0.00%</c:formatCode>
                <c:ptCount val="15"/>
                <c:pt idx="0">
                  <c:v>0.49732583301919164</c:v>
                </c:pt>
                <c:pt idx="1">
                  <c:v>9.2938172299461346E-4</c:v>
                </c:pt>
                <c:pt idx="2">
                  <c:v>0</c:v>
                </c:pt>
                <c:pt idx="3">
                  <c:v>0.2216415062640088</c:v>
                </c:pt>
                <c:pt idx="4">
                  <c:v>8.7940970661781553E-4</c:v>
                </c:pt>
                <c:pt idx="5">
                  <c:v>0</c:v>
                </c:pt>
                <c:pt idx="6">
                  <c:v>5.7425595192288022E-2</c:v>
                </c:pt>
                <c:pt idx="7">
                  <c:v>0.13880182582463102</c:v>
                </c:pt>
                <c:pt idx="8">
                  <c:v>9.7036791052411975E-3</c:v>
                </c:pt>
                <c:pt idx="9">
                  <c:v>9.0433181165961002E-7</c:v>
                </c:pt>
                <c:pt idx="10">
                  <c:v>0</c:v>
                </c:pt>
                <c:pt idx="11">
                  <c:v>1.014123412460928E-4</c:v>
                </c:pt>
                <c:pt idx="12">
                  <c:v>7.0101506034010261E-2</c:v>
                </c:pt>
                <c:pt idx="13">
                  <c:v>0</c:v>
                </c:pt>
                <c:pt idx="14">
                  <c:v>3.0889464579588691E-3</c:v>
                </c:pt>
              </c:numCache>
            </c:numRef>
          </c:val>
          <c:smooth val="0"/>
          <c:extLst>
            <c:ext xmlns:c16="http://schemas.microsoft.com/office/drawing/2014/chart" uri="{C3380CC4-5D6E-409C-BE32-E72D297353CC}">
              <c16:uniqueId val="{00000001-4421-4922-B867-821D8F3CA82E}"/>
            </c:ext>
          </c:extLst>
        </c:ser>
        <c:dLbls>
          <c:showLegendKey val="0"/>
          <c:showVal val="0"/>
          <c:showCatName val="0"/>
          <c:showSerName val="0"/>
          <c:showPercent val="0"/>
          <c:showBubbleSize val="0"/>
        </c:dLbls>
        <c:marker val="1"/>
        <c:smooth val="0"/>
        <c:axId val="177768336"/>
        <c:axId val="177768816"/>
      </c:lineChart>
      <c:catAx>
        <c:axId val="1777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7768816"/>
        <c:crosses val="autoZero"/>
        <c:auto val="1"/>
        <c:lblAlgn val="ctr"/>
        <c:lblOffset val="100"/>
        <c:noMultiLvlLbl val="0"/>
      </c:catAx>
      <c:valAx>
        <c:axId val="177768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7768336"/>
        <c:crosses val="autoZero"/>
        <c:crossBetween val="between"/>
      </c:valAx>
      <c:spPr>
        <a:noFill/>
        <a:ln>
          <a:noFill/>
        </a:ln>
        <a:effectLst/>
      </c:spPr>
    </c:plotArea>
    <c:legend>
      <c:legendPos val="tr"/>
      <c:layout>
        <c:manualLayout>
          <c:xMode val="edge"/>
          <c:yMode val="edge"/>
          <c:x val="0.65519218173353111"/>
          <c:y val="0.34588003475826457"/>
          <c:w val="0.32648048671331598"/>
          <c:h val="0.2880482677383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Table.xlsx]2022 Insights!PivotTable13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accent4"/>
                </a:solidFill>
              </a:rPr>
              <a:t>Total High-Tech Exports/ Sum of Trade(%)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'2022 Insights'!$B$23</c:f>
              <c:strCache>
                <c:ptCount val="1"/>
                <c:pt idx="0">
                  <c:v>Sum of Total High-Tech Exports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'2022 Insights'!$A$24:$A$39</c:f>
              <c:strCache>
                <c:ptCount val="15"/>
                <c:pt idx="0">
                  <c:v>China</c:v>
                </c:pt>
                <c:pt idx="1">
                  <c:v>Hong Kong SAR, China</c:v>
                </c:pt>
                <c:pt idx="2">
                  <c:v>Germany</c:v>
                </c:pt>
                <c:pt idx="3">
                  <c:v>Korea, Rep.</c:v>
                </c:pt>
                <c:pt idx="4">
                  <c:v>Singapore</c:v>
                </c:pt>
                <c:pt idx="5">
                  <c:v>United States</c:v>
                </c:pt>
                <c:pt idx="6">
                  <c:v>Viet Nam</c:v>
                </c:pt>
                <c:pt idx="7">
                  <c:v>Japan</c:v>
                </c:pt>
                <c:pt idx="8">
                  <c:v>Malaysia</c:v>
                </c:pt>
                <c:pt idx="9">
                  <c:v>Netherlands</c:v>
                </c:pt>
                <c:pt idx="10">
                  <c:v>France</c:v>
                </c:pt>
                <c:pt idx="11">
                  <c:v>Mexico</c:v>
                </c:pt>
                <c:pt idx="12">
                  <c:v>United Kingdom</c:v>
                </c:pt>
                <c:pt idx="13">
                  <c:v>Belgium</c:v>
                </c:pt>
                <c:pt idx="14">
                  <c:v>Ireland</c:v>
                </c:pt>
              </c:strCache>
            </c:strRef>
          </c:cat>
          <c:val>
            <c:numRef>
              <c:f>'2022 Insights'!$B$24:$B$39</c:f>
              <c:numCache>
                <c:formatCode>0.00%</c:formatCode>
                <c:ptCount val="15"/>
                <c:pt idx="0">
                  <c:v>0.31951565582513242</c:v>
                </c:pt>
                <c:pt idx="1">
                  <c:v>0.14635464480354152</c:v>
                </c:pt>
                <c:pt idx="2">
                  <c:v>7.1847067807429249E-2</c:v>
                </c:pt>
                <c:pt idx="3">
                  <c:v>6.9503608164655117E-2</c:v>
                </c:pt>
                <c:pt idx="4">
                  <c:v>6.5225374933900016E-2</c:v>
                </c:pt>
                <c:pt idx="5">
                  <c:v>5.737738703936552E-2</c:v>
                </c:pt>
                <c:pt idx="6">
                  <c:v>4.0847047484587409E-2</c:v>
                </c:pt>
                <c:pt idx="7">
                  <c:v>3.9506969680981684E-2</c:v>
                </c:pt>
                <c:pt idx="8">
                  <c:v>3.6851779128062541E-2</c:v>
                </c:pt>
                <c:pt idx="9">
                  <c:v>3.4347840803264723E-2</c:v>
                </c:pt>
                <c:pt idx="10">
                  <c:v>3.3069342786321496E-2</c:v>
                </c:pt>
                <c:pt idx="11">
                  <c:v>2.5407903974168908E-2</c:v>
                </c:pt>
                <c:pt idx="12">
                  <c:v>2.2616292281600236E-2</c:v>
                </c:pt>
                <c:pt idx="13">
                  <c:v>2.0629696538214972E-2</c:v>
                </c:pt>
                <c:pt idx="14">
                  <c:v>1.6899388748774183E-2</c:v>
                </c:pt>
              </c:numCache>
            </c:numRef>
          </c:val>
          <c:smooth val="0"/>
          <c:extLst>
            <c:ext xmlns:c16="http://schemas.microsoft.com/office/drawing/2014/chart" uri="{C3380CC4-5D6E-409C-BE32-E72D297353CC}">
              <c16:uniqueId val="{00000000-3801-426A-95EF-9E3EFB1B16C2}"/>
            </c:ext>
          </c:extLst>
        </c:ser>
        <c:ser>
          <c:idx val="1"/>
          <c:order val="1"/>
          <c:tx>
            <c:strRef>
              <c:f>'2022 Insights'!$C$23</c:f>
              <c:strCache>
                <c:ptCount val="1"/>
                <c:pt idx="0">
                  <c:v>Sum of Trade (% in GDP)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'2022 Insights'!$A$24:$A$39</c:f>
              <c:strCache>
                <c:ptCount val="15"/>
                <c:pt idx="0">
                  <c:v>China</c:v>
                </c:pt>
                <c:pt idx="1">
                  <c:v>Hong Kong SAR, China</c:v>
                </c:pt>
                <c:pt idx="2">
                  <c:v>Germany</c:v>
                </c:pt>
                <c:pt idx="3">
                  <c:v>Korea, Rep.</c:v>
                </c:pt>
                <c:pt idx="4">
                  <c:v>Singapore</c:v>
                </c:pt>
                <c:pt idx="5">
                  <c:v>United States</c:v>
                </c:pt>
                <c:pt idx="6">
                  <c:v>Viet Nam</c:v>
                </c:pt>
                <c:pt idx="7">
                  <c:v>Japan</c:v>
                </c:pt>
                <c:pt idx="8">
                  <c:v>Malaysia</c:v>
                </c:pt>
                <c:pt idx="9">
                  <c:v>Netherlands</c:v>
                </c:pt>
                <c:pt idx="10">
                  <c:v>France</c:v>
                </c:pt>
                <c:pt idx="11">
                  <c:v>Mexico</c:v>
                </c:pt>
                <c:pt idx="12">
                  <c:v>United Kingdom</c:v>
                </c:pt>
                <c:pt idx="13">
                  <c:v>Belgium</c:v>
                </c:pt>
                <c:pt idx="14">
                  <c:v>Ireland</c:v>
                </c:pt>
              </c:strCache>
            </c:strRef>
          </c:cat>
          <c:val>
            <c:numRef>
              <c:f>'2022 Insights'!$C$24:$C$39</c:f>
              <c:numCache>
                <c:formatCode>0.00%</c:formatCode>
                <c:ptCount val="15"/>
                <c:pt idx="0">
                  <c:v>1.7893916817701642E-2</c:v>
                </c:pt>
                <c:pt idx="1">
                  <c:v>0.19306154699268915</c:v>
                </c:pt>
                <c:pt idx="2">
                  <c:v>4.2770939698094174E-2</c:v>
                </c:pt>
                <c:pt idx="3">
                  <c:v>3.8472005857358549E-2</c:v>
                </c:pt>
                <c:pt idx="4">
                  <c:v>0.15819919637071078</c:v>
                </c:pt>
                <c:pt idx="5">
                  <c:v>1.2114199361290254E-2</c:v>
                </c:pt>
                <c:pt idx="6">
                  <c:v>8.9549156666521107E-2</c:v>
                </c:pt>
                <c:pt idx="7">
                  <c:v>1.7639430173370801E-2</c:v>
                </c:pt>
                <c:pt idx="8">
                  <c:v>6.4289424354626409E-2</c:v>
                </c:pt>
                <c:pt idx="9">
                  <c:v>7.5292512832294073E-2</c:v>
                </c:pt>
                <c:pt idx="10">
                  <c:v>2.971877713889453E-2</c:v>
                </c:pt>
                <c:pt idx="11">
                  <c:v>3.9954889031388219E-2</c:v>
                </c:pt>
                <c:pt idx="12">
                  <c:v>2.8469787842544312E-2</c:v>
                </c:pt>
                <c:pt idx="13">
                  <c:v>8.3487213538156926E-2</c:v>
                </c:pt>
                <c:pt idx="14">
                  <c:v>0.10908700332435921</c:v>
                </c:pt>
              </c:numCache>
            </c:numRef>
          </c:val>
          <c:smooth val="0"/>
          <c:extLst>
            <c:ext xmlns:c16="http://schemas.microsoft.com/office/drawing/2014/chart" uri="{C3380CC4-5D6E-409C-BE32-E72D297353CC}">
              <c16:uniqueId val="{00000001-3801-426A-95EF-9E3EFB1B16C2}"/>
            </c:ext>
          </c:extLst>
        </c:ser>
        <c:dLbls>
          <c:showLegendKey val="0"/>
          <c:showVal val="0"/>
          <c:showCatName val="0"/>
          <c:showSerName val="0"/>
          <c:showPercent val="0"/>
          <c:showBubbleSize val="0"/>
        </c:dLbls>
        <c:marker val="1"/>
        <c:smooth val="0"/>
        <c:axId val="177775536"/>
        <c:axId val="177780336"/>
      </c:lineChart>
      <c:catAx>
        <c:axId val="17777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7780336"/>
        <c:crosses val="autoZero"/>
        <c:auto val="1"/>
        <c:lblAlgn val="ctr"/>
        <c:lblOffset val="100"/>
        <c:noMultiLvlLbl val="0"/>
      </c:catAx>
      <c:valAx>
        <c:axId val="177780336"/>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7775536"/>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Table.xlsx]2022 Insights!PivotTable10</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Sum</a:t>
            </a:r>
            <a:r>
              <a:rPr lang="en-GB" b="1" baseline="0">
                <a:solidFill>
                  <a:schemeClr val="accent4"/>
                </a:solidFill>
              </a:rPr>
              <a:t> of Total High-Tech Exports vs Country </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'2022 Insights'!$B$3</c:f>
              <c:strCache>
                <c:ptCount val="1"/>
                <c:pt idx="0">
                  <c:v>Sum of Total High-Tech Exports</c:v>
                </c:pt>
              </c:strCache>
            </c:strRef>
          </c:tx>
          <c:spPr>
            <a:solidFill>
              <a:schemeClr val="accent1"/>
            </a:solidFill>
            <a:ln>
              <a:noFill/>
            </a:ln>
            <a:effectLst/>
          </c:spPr>
          <c:invertIfNegative val="0"/>
          <c:cat>
            <c:strRef>
              <c:f>'2022 Insights'!$A$4:$A$19</c:f>
              <c:strCache>
                <c:ptCount val="15"/>
                <c:pt idx="0">
                  <c:v>China</c:v>
                </c:pt>
                <c:pt idx="1">
                  <c:v>Hong Kong SAR, China</c:v>
                </c:pt>
                <c:pt idx="2">
                  <c:v>Germany</c:v>
                </c:pt>
                <c:pt idx="3">
                  <c:v>Korea, Rep.</c:v>
                </c:pt>
                <c:pt idx="4">
                  <c:v>Singapore</c:v>
                </c:pt>
                <c:pt idx="5">
                  <c:v>United States</c:v>
                </c:pt>
                <c:pt idx="6">
                  <c:v>Viet Nam</c:v>
                </c:pt>
                <c:pt idx="7">
                  <c:v>Japan</c:v>
                </c:pt>
                <c:pt idx="8">
                  <c:v>Malaysia</c:v>
                </c:pt>
                <c:pt idx="9">
                  <c:v>Netherlands</c:v>
                </c:pt>
                <c:pt idx="10">
                  <c:v>France</c:v>
                </c:pt>
                <c:pt idx="11">
                  <c:v>Mexico</c:v>
                </c:pt>
                <c:pt idx="12">
                  <c:v>United Kingdom</c:v>
                </c:pt>
                <c:pt idx="13">
                  <c:v>Belgium</c:v>
                </c:pt>
                <c:pt idx="14">
                  <c:v>Ireland</c:v>
                </c:pt>
              </c:strCache>
            </c:strRef>
          </c:cat>
          <c:val>
            <c:numRef>
              <c:f>'2022 Insights'!$B$4:$B$19</c:f>
              <c:numCache>
                <c:formatCode>[$$-409]#,##0</c:formatCode>
                <c:ptCount val="15"/>
                <c:pt idx="0">
                  <c:v>942314815525</c:v>
                </c:pt>
                <c:pt idx="1">
                  <c:v>431628771877</c:v>
                </c:pt>
                <c:pt idx="2">
                  <c:v>211891202239</c:v>
                </c:pt>
                <c:pt idx="3">
                  <c:v>204979876610</c:v>
                </c:pt>
                <c:pt idx="4">
                  <c:v>192362521297</c:v>
                </c:pt>
                <c:pt idx="5">
                  <c:v>169217253983</c:v>
                </c:pt>
                <c:pt idx="6">
                  <c:v>120466015713</c:v>
                </c:pt>
                <c:pt idx="7">
                  <c:v>116513861428</c:v>
                </c:pt>
                <c:pt idx="8">
                  <c:v>108683179737</c:v>
                </c:pt>
                <c:pt idx="9">
                  <c:v>101298570759</c:v>
                </c:pt>
                <c:pt idx="10">
                  <c:v>97528027435</c:v>
                </c:pt>
                <c:pt idx="11">
                  <c:v>74932930233</c:v>
                </c:pt>
                <c:pt idx="12">
                  <c:v>66699915640</c:v>
                </c:pt>
                <c:pt idx="13">
                  <c:v>60841052178</c:v>
                </c:pt>
                <c:pt idx="14">
                  <c:v>49839637279</c:v>
                </c:pt>
              </c:numCache>
            </c:numRef>
          </c:val>
          <c:extLst>
            <c:ext xmlns:c16="http://schemas.microsoft.com/office/drawing/2014/chart" uri="{C3380CC4-5D6E-409C-BE32-E72D297353CC}">
              <c16:uniqueId val="{00000000-B76A-4D87-8188-E450766455E6}"/>
            </c:ext>
          </c:extLst>
        </c:ser>
        <c:ser>
          <c:idx val="1"/>
          <c:order val="1"/>
          <c:tx>
            <c:strRef>
              <c:f>'2022 Insights'!$C$3</c:f>
              <c:strCache>
                <c:ptCount val="1"/>
                <c:pt idx="0">
                  <c:v>Sum of Merchandise Trade (% in GDP)</c:v>
                </c:pt>
              </c:strCache>
            </c:strRef>
          </c:tx>
          <c:spPr>
            <a:solidFill>
              <a:schemeClr val="accent2"/>
            </a:solidFill>
            <a:ln>
              <a:noFill/>
            </a:ln>
            <a:effectLst/>
          </c:spPr>
          <c:invertIfNegative val="0"/>
          <c:cat>
            <c:strRef>
              <c:f>'2022 Insights'!$A$4:$A$19</c:f>
              <c:strCache>
                <c:ptCount val="15"/>
                <c:pt idx="0">
                  <c:v>China</c:v>
                </c:pt>
                <c:pt idx="1">
                  <c:v>Hong Kong SAR, China</c:v>
                </c:pt>
                <c:pt idx="2">
                  <c:v>Germany</c:v>
                </c:pt>
                <c:pt idx="3">
                  <c:v>Korea, Rep.</c:v>
                </c:pt>
                <c:pt idx="4">
                  <c:v>Singapore</c:v>
                </c:pt>
                <c:pt idx="5">
                  <c:v>United States</c:v>
                </c:pt>
                <c:pt idx="6">
                  <c:v>Viet Nam</c:v>
                </c:pt>
                <c:pt idx="7">
                  <c:v>Japan</c:v>
                </c:pt>
                <c:pt idx="8">
                  <c:v>Malaysia</c:v>
                </c:pt>
                <c:pt idx="9">
                  <c:v>Netherlands</c:v>
                </c:pt>
                <c:pt idx="10">
                  <c:v>France</c:v>
                </c:pt>
                <c:pt idx="11">
                  <c:v>Mexico</c:v>
                </c:pt>
                <c:pt idx="12">
                  <c:v>United Kingdom</c:v>
                </c:pt>
                <c:pt idx="13">
                  <c:v>Belgium</c:v>
                </c:pt>
                <c:pt idx="14">
                  <c:v>Ireland</c:v>
                </c:pt>
              </c:strCache>
            </c:strRef>
          </c:cat>
          <c:val>
            <c:numRef>
              <c:f>'2022 Insights'!$C$4:$C$19</c:f>
              <c:numCache>
                <c:formatCode>General</c:formatCode>
                <c:ptCount val="15"/>
                <c:pt idx="0">
                  <c:v>33.643543237601769</c:v>
                </c:pt>
                <c:pt idx="1">
                  <c:v>374.64300808445546</c:v>
                </c:pt>
                <c:pt idx="2">
                  <c:v>71.479518230750244</c:v>
                </c:pt>
                <c:pt idx="3">
                  <c:v>69.262580397404378</c:v>
                </c:pt>
                <c:pt idx="4">
                  <c:v>198.9311230105543</c:v>
                </c:pt>
                <c:pt idx="5">
                  <c:v>19.876272943779721</c:v>
                </c:pt>
                <c:pt idx="6">
                  <c:v>182.39537510996519</c:v>
                </c:pt>
                <c:pt idx="7">
                  <c:v>30.290424348726997</c:v>
                </c:pt>
                <c:pt idx="8">
                  <c:v>143.82513651818641</c:v>
                </c:pt>
                <c:pt idx="9">
                  <c:v>155.13699186793181</c:v>
                </c:pt>
                <c:pt idx="10">
                  <c:v>43.931959502065475</c:v>
                </c:pt>
                <c:pt idx="11">
                  <c:v>77.482859472071823</c:v>
                </c:pt>
                <c:pt idx="12">
                  <c:v>37.088674728369092</c:v>
                </c:pt>
                <c:pt idx="13">
                  <c:v>179.18805225751407</c:v>
                </c:pt>
                <c:pt idx="14">
                  <c:v>60.569532429336228</c:v>
                </c:pt>
              </c:numCache>
            </c:numRef>
          </c:val>
          <c:extLst>
            <c:ext xmlns:c16="http://schemas.microsoft.com/office/drawing/2014/chart" uri="{C3380CC4-5D6E-409C-BE32-E72D297353CC}">
              <c16:uniqueId val="{00000001-B76A-4D87-8188-E450766455E6}"/>
            </c:ext>
          </c:extLst>
        </c:ser>
        <c:ser>
          <c:idx val="2"/>
          <c:order val="2"/>
          <c:tx>
            <c:strRef>
              <c:f>'2022 Insights'!$D$3</c:f>
              <c:strCache>
                <c:ptCount val="1"/>
                <c:pt idx="0">
                  <c:v>Sum of Trade (% in GDP)</c:v>
                </c:pt>
              </c:strCache>
            </c:strRef>
          </c:tx>
          <c:spPr>
            <a:solidFill>
              <a:schemeClr val="accent3"/>
            </a:solidFill>
            <a:ln>
              <a:noFill/>
            </a:ln>
            <a:effectLst/>
          </c:spPr>
          <c:invertIfNegative val="0"/>
          <c:cat>
            <c:strRef>
              <c:f>'2022 Insights'!$A$4:$A$19</c:f>
              <c:strCache>
                <c:ptCount val="15"/>
                <c:pt idx="0">
                  <c:v>China</c:v>
                </c:pt>
                <c:pt idx="1">
                  <c:v>Hong Kong SAR, China</c:v>
                </c:pt>
                <c:pt idx="2">
                  <c:v>Germany</c:v>
                </c:pt>
                <c:pt idx="3">
                  <c:v>Korea, Rep.</c:v>
                </c:pt>
                <c:pt idx="4">
                  <c:v>Singapore</c:v>
                </c:pt>
                <c:pt idx="5">
                  <c:v>United States</c:v>
                </c:pt>
                <c:pt idx="6">
                  <c:v>Viet Nam</c:v>
                </c:pt>
                <c:pt idx="7">
                  <c:v>Japan</c:v>
                </c:pt>
                <c:pt idx="8">
                  <c:v>Malaysia</c:v>
                </c:pt>
                <c:pt idx="9">
                  <c:v>Netherlands</c:v>
                </c:pt>
                <c:pt idx="10">
                  <c:v>France</c:v>
                </c:pt>
                <c:pt idx="11">
                  <c:v>Mexico</c:v>
                </c:pt>
                <c:pt idx="12">
                  <c:v>United Kingdom</c:v>
                </c:pt>
                <c:pt idx="13">
                  <c:v>Belgium</c:v>
                </c:pt>
                <c:pt idx="14">
                  <c:v>Ireland</c:v>
                </c:pt>
              </c:strCache>
            </c:strRef>
          </c:cat>
          <c:val>
            <c:numRef>
              <c:f>'2022 Insights'!$D$4:$D$19</c:f>
              <c:numCache>
                <c:formatCode>General</c:formatCode>
                <c:ptCount val="15"/>
                <c:pt idx="0">
                  <c:v>37.301990865625697</c:v>
                </c:pt>
                <c:pt idx="1">
                  <c:v>402.45968145446278</c:v>
                </c:pt>
                <c:pt idx="2">
                  <c:v>89.16109414090036</c:v>
                </c:pt>
                <c:pt idx="3">
                  <c:v>80.19945692682694</c:v>
                </c:pt>
                <c:pt idx="4">
                  <c:v>329.78497877735992</c:v>
                </c:pt>
                <c:pt idx="5">
                  <c:v>25.253484663133651</c:v>
                </c:pt>
                <c:pt idx="6">
                  <c:v>186.67583280003774</c:v>
                </c:pt>
                <c:pt idx="7">
                  <c:v>36.771483287046706</c:v>
                </c:pt>
                <c:pt idx="8">
                  <c:v>134.01892634597772</c:v>
                </c:pt>
                <c:pt idx="9">
                  <c:v>156.95616865402309</c:v>
                </c:pt>
                <c:pt idx="10">
                  <c:v>61.952313999579559</c:v>
                </c:pt>
                <c:pt idx="11">
                  <c:v>83.290702693529312</c:v>
                </c:pt>
                <c:pt idx="12">
                  <c:v>59.348647748173335</c:v>
                </c:pt>
                <c:pt idx="13">
                  <c:v>174.03899372752733</c:v>
                </c:pt>
                <c:pt idx="14">
                  <c:v>227.40479029936526</c:v>
                </c:pt>
              </c:numCache>
            </c:numRef>
          </c:val>
          <c:extLst>
            <c:ext xmlns:c16="http://schemas.microsoft.com/office/drawing/2014/chart" uri="{C3380CC4-5D6E-409C-BE32-E72D297353CC}">
              <c16:uniqueId val="{00000002-B76A-4D87-8188-E450766455E6}"/>
            </c:ext>
          </c:extLst>
        </c:ser>
        <c:dLbls>
          <c:showLegendKey val="0"/>
          <c:showVal val="0"/>
          <c:showCatName val="0"/>
          <c:showSerName val="0"/>
          <c:showPercent val="0"/>
          <c:showBubbleSize val="0"/>
        </c:dLbls>
        <c:gapWidth val="150"/>
        <c:overlap val="-27"/>
        <c:axId val="170073808"/>
        <c:axId val="170063248"/>
      </c:barChart>
      <c:catAx>
        <c:axId val="17007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GB" baseline="0">
                    <a:solidFill>
                      <a:schemeClr val="accent4"/>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0063248"/>
        <c:crosses val="autoZero"/>
        <c:auto val="1"/>
        <c:lblAlgn val="ctr"/>
        <c:lblOffset val="100"/>
        <c:noMultiLvlLbl val="0"/>
      </c:catAx>
      <c:valAx>
        <c:axId val="17006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Sum of Total High-Tech Exports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0073808"/>
        <c:crosses val="autoZero"/>
        <c:crossBetween val="between"/>
        <c:majorUnit val="25000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Average</a:t>
            </a:r>
            <a:r>
              <a:rPr lang="en-GB" b="1" baseline="0">
                <a:solidFill>
                  <a:schemeClr val="accent4"/>
                </a:solidFill>
              </a:rPr>
              <a:t> Merchandise Trade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'All Data'!$AP$17:$AP$36</c:f>
              <c:strCache>
                <c:ptCount val="20"/>
                <c:pt idx="0">
                  <c:v>Hong Kong SAR, China</c:v>
                </c:pt>
                <c:pt idx="1">
                  <c:v>Djibouti</c:v>
                </c:pt>
                <c:pt idx="2">
                  <c:v>Singapore</c:v>
                </c:pt>
                <c:pt idx="3">
                  <c:v>Slovenia</c:v>
                </c:pt>
                <c:pt idx="4">
                  <c:v>Belgium</c:v>
                </c:pt>
                <c:pt idx="5">
                  <c:v>United Arab Emirates</c:v>
                </c:pt>
                <c:pt idx="6">
                  <c:v>Slovak Republic</c:v>
                </c:pt>
                <c:pt idx="7">
                  <c:v>Viet Nam</c:v>
                </c:pt>
                <c:pt idx="8">
                  <c:v>Hungary</c:v>
                </c:pt>
                <c:pt idx="9">
                  <c:v>St. Martin (French part)</c:v>
                </c:pt>
                <c:pt idx="10">
                  <c:v>Netherlands</c:v>
                </c:pt>
                <c:pt idx="11">
                  <c:v>Cambodia</c:v>
                </c:pt>
                <c:pt idx="12">
                  <c:v>Czechia</c:v>
                </c:pt>
                <c:pt idx="13">
                  <c:v>American Samoa</c:v>
                </c:pt>
                <c:pt idx="14">
                  <c:v>North Macedonia</c:v>
                </c:pt>
                <c:pt idx="15">
                  <c:v>Malaysia</c:v>
                </c:pt>
                <c:pt idx="16">
                  <c:v>Lithuania</c:v>
                </c:pt>
                <c:pt idx="17">
                  <c:v>Brunei Darussalam</c:v>
                </c:pt>
                <c:pt idx="18">
                  <c:v>Estonia</c:v>
                </c:pt>
                <c:pt idx="19">
                  <c:v>Suriname</c:v>
                </c:pt>
              </c:strCache>
            </c:strRef>
          </c:cat>
          <c:val>
            <c:numRef>
              <c:f>'All Data'!$AQ$17:$AQ$36</c:f>
              <c:numCache>
                <c:formatCode>General</c:formatCode>
                <c:ptCount val="20"/>
                <c:pt idx="0">
                  <c:v>340.38208614716604</c:v>
                </c:pt>
                <c:pt idx="1">
                  <c:v>237.8730776636298</c:v>
                </c:pt>
                <c:pt idx="2">
                  <c:v>198.73009232606495</c:v>
                </c:pt>
                <c:pt idx="3">
                  <c:v>185.90630354321877</c:v>
                </c:pt>
                <c:pt idx="4">
                  <c:v>178.44366162264078</c:v>
                </c:pt>
                <c:pt idx="5">
                  <c:v>174.87746140154439</c:v>
                </c:pt>
                <c:pt idx="6">
                  <c:v>174.09274331630397</c:v>
                </c:pt>
                <c:pt idx="7">
                  <c:v>168.13966575562978</c:v>
                </c:pt>
                <c:pt idx="8">
                  <c:v>158.70234081365354</c:v>
                </c:pt>
                <c:pt idx="9">
                  <c:v>157.34035148710802</c:v>
                </c:pt>
                <c:pt idx="10">
                  <c:v>156.72014343738078</c:v>
                </c:pt>
                <c:pt idx="11">
                  <c:v>156.68594310500401</c:v>
                </c:pt>
                <c:pt idx="12">
                  <c:v>154.42143320904165</c:v>
                </c:pt>
                <c:pt idx="13">
                  <c:v>150.94148409578233</c:v>
                </c:pt>
                <c:pt idx="14">
                  <c:v>138.20736276235857</c:v>
                </c:pt>
                <c:pt idx="15">
                  <c:v>137.50036179410955</c:v>
                </c:pt>
                <c:pt idx="16">
                  <c:v>128.1012099987187</c:v>
                </c:pt>
                <c:pt idx="17">
                  <c:v>117.55479268278151</c:v>
                </c:pt>
                <c:pt idx="18">
                  <c:v>116.8689517330662</c:v>
                </c:pt>
                <c:pt idx="19">
                  <c:v>116.10224111946431</c:v>
                </c:pt>
              </c:numCache>
            </c:numRef>
          </c:val>
          <c:extLst>
            <c:ext xmlns:c16="http://schemas.microsoft.com/office/drawing/2014/chart" uri="{C3380CC4-5D6E-409C-BE32-E72D297353CC}">
              <c16:uniqueId val="{00000000-5522-457D-A2C3-937A8EFA4D4F}"/>
            </c:ext>
          </c:extLst>
        </c:ser>
        <c:dLbls>
          <c:showLegendKey val="0"/>
          <c:showVal val="0"/>
          <c:showCatName val="0"/>
          <c:showSerName val="0"/>
          <c:showPercent val="0"/>
          <c:showBubbleSize val="0"/>
        </c:dLbls>
        <c:gapWidth val="182"/>
        <c:axId val="486709775"/>
        <c:axId val="486704015"/>
      </c:barChart>
      <c:catAx>
        <c:axId val="486709775"/>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486704015"/>
        <c:crosses val="autoZero"/>
        <c:auto val="1"/>
        <c:lblAlgn val="ctr"/>
        <c:lblOffset val="100"/>
        <c:noMultiLvlLbl val="0"/>
      </c:catAx>
      <c:valAx>
        <c:axId val="486704015"/>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GB" sz="800" b="0" i="0" u="none" strike="noStrike" kern="1200" baseline="0">
                    <a:solidFill>
                      <a:schemeClr val="accent4"/>
                    </a:solidFill>
                  </a:rPr>
                  <a:t>Average Merchandise Trade (% of GDP) </a:t>
                </a:r>
                <a:endParaRPr lang="en-GB" baseline="0">
                  <a:solidFill>
                    <a:schemeClr val="accent4"/>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out"/>
        <c:minorTickMark val="none"/>
        <c:tickLblPos val="nextTo"/>
        <c:spPr>
          <a:noFill/>
          <a:ln>
            <a:solidFill>
              <a:sysClr val="window" lastClr="FFFFFF">
                <a:shade val="50000"/>
              </a:sysClr>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486709775"/>
        <c:crosses val="autoZero"/>
        <c:crossBetween val="between"/>
      </c:valAx>
      <c:spPr>
        <a:solidFill>
          <a:sysClr val="window" lastClr="FFFFFF">
            <a:lumMod val="95000"/>
          </a:sys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GB" b="1" baseline="0">
                <a:solidFill>
                  <a:schemeClr val="accent4"/>
                </a:solidFill>
              </a:rPr>
              <a:t>Average High Tech Exports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'All Data'!$AX$54:$AX$69</c:f>
              <c:strCache>
                <c:ptCount val="16"/>
                <c:pt idx="0">
                  <c:v>China</c:v>
                </c:pt>
                <c:pt idx="1">
                  <c:v>Hong Kong SAR, China</c:v>
                </c:pt>
                <c:pt idx="2">
                  <c:v>Germany</c:v>
                </c:pt>
                <c:pt idx="3">
                  <c:v>United States</c:v>
                </c:pt>
                <c:pt idx="4">
                  <c:v>Korea, Rep.</c:v>
                </c:pt>
                <c:pt idx="5">
                  <c:v>Singapore</c:v>
                </c:pt>
                <c:pt idx="6">
                  <c:v>Viet Nam</c:v>
                </c:pt>
                <c:pt idx="7">
                  <c:v>Japan</c:v>
                </c:pt>
                <c:pt idx="8">
                  <c:v>France</c:v>
                </c:pt>
                <c:pt idx="9">
                  <c:v>Netherlands</c:v>
                </c:pt>
                <c:pt idx="10">
                  <c:v>Malaysia</c:v>
                </c:pt>
                <c:pt idx="11">
                  <c:v>Mexico</c:v>
                </c:pt>
                <c:pt idx="12">
                  <c:v>United Kingdom</c:v>
                </c:pt>
                <c:pt idx="13">
                  <c:v>Ireland</c:v>
                </c:pt>
                <c:pt idx="14">
                  <c:v>Belgium</c:v>
                </c:pt>
                <c:pt idx="15">
                  <c:v>Thailand</c:v>
                </c:pt>
              </c:strCache>
            </c:strRef>
          </c:cat>
          <c:val>
            <c:numRef>
              <c:f>'All Data'!$AY$54:$AY$69</c:f>
              <c:numCache>
                <c:formatCode>[$$-409]#,##0</c:formatCode>
                <c:ptCount val="16"/>
                <c:pt idx="0">
                  <c:v>796193980601.25</c:v>
                </c:pt>
                <c:pt idx="1">
                  <c:v>321964317887.25</c:v>
                </c:pt>
                <c:pt idx="2">
                  <c:v>206440545418.75</c:v>
                </c:pt>
                <c:pt idx="3">
                  <c:v>157778720090.25</c:v>
                </c:pt>
                <c:pt idx="4">
                  <c:v>155250048866.75</c:v>
                </c:pt>
                <c:pt idx="5">
                  <c:v>149106171330.5</c:v>
                </c:pt>
                <c:pt idx="6">
                  <c:v>108855972657.5</c:v>
                </c:pt>
                <c:pt idx="7">
                  <c:v>101566102753</c:v>
                </c:pt>
                <c:pt idx="8">
                  <c:v>100234175502</c:v>
                </c:pt>
                <c:pt idx="9">
                  <c:v>91893080576</c:v>
                </c:pt>
                <c:pt idx="10">
                  <c:v>88474558640.25</c:v>
                </c:pt>
                <c:pt idx="11">
                  <c:v>76749292699.25</c:v>
                </c:pt>
                <c:pt idx="12">
                  <c:v>68600213786</c:v>
                </c:pt>
                <c:pt idx="13">
                  <c:v>53079088172.25</c:v>
                </c:pt>
                <c:pt idx="14">
                  <c:v>48506603386</c:v>
                </c:pt>
                <c:pt idx="15">
                  <c:v>45032804414.75</c:v>
                </c:pt>
              </c:numCache>
            </c:numRef>
          </c:val>
          <c:extLst>
            <c:ext xmlns:c16="http://schemas.microsoft.com/office/drawing/2014/chart" uri="{C3380CC4-5D6E-409C-BE32-E72D297353CC}">
              <c16:uniqueId val="{00000000-E5FC-41DA-8F01-9236226DE610}"/>
            </c:ext>
          </c:extLst>
        </c:ser>
        <c:dLbls>
          <c:showLegendKey val="0"/>
          <c:showVal val="0"/>
          <c:showCatName val="0"/>
          <c:showSerName val="0"/>
          <c:showPercent val="0"/>
          <c:showBubbleSize val="0"/>
        </c:dLbls>
        <c:gapWidth val="182"/>
        <c:axId val="489641599"/>
        <c:axId val="489611359"/>
      </c:barChart>
      <c:catAx>
        <c:axId val="48964159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489611359"/>
        <c:crosses val="autoZero"/>
        <c:auto val="1"/>
        <c:lblAlgn val="ctr"/>
        <c:lblOffset val="100"/>
        <c:noMultiLvlLbl val="0"/>
      </c:catAx>
      <c:valAx>
        <c:axId val="489611359"/>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GB">
                    <a:solidFill>
                      <a:schemeClr val="accent4"/>
                    </a:solidFill>
                  </a:rPr>
                  <a:t>Average</a:t>
                </a:r>
                <a:r>
                  <a:rPr lang="en-GB" baseline="0">
                    <a:solidFill>
                      <a:schemeClr val="accent4"/>
                    </a:solidFill>
                  </a:rPr>
                  <a:t> High Tech Export ($)</a:t>
                </a:r>
                <a:endParaRPr lang="en-GB">
                  <a:solidFill>
                    <a:schemeClr val="accent4"/>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409]#,##0" sourceLinked="1"/>
        <c:majorTickMark val="none"/>
        <c:minorTickMark val="out"/>
        <c:tickLblPos val="nextTo"/>
        <c:spPr>
          <a:noFill/>
          <a:ln>
            <a:solidFill>
              <a:sysClr val="window" lastClr="FFFFFF">
                <a:shade val="50000"/>
              </a:sysClr>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489641599"/>
        <c:crosses val="autoZero"/>
        <c:crossBetween val="between"/>
        <c:majorUnit val="25000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Import</a:t>
            </a:r>
            <a:r>
              <a:rPr lang="en-GB" b="1" baseline="0">
                <a:solidFill>
                  <a:schemeClr val="accent4"/>
                </a:solidFill>
              </a:rPr>
              <a:t> Index Volume vs Country</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2019</c:v>
          </c:tx>
          <c:spPr>
            <a:solidFill>
              <a:schemeClr val="accent1"/>
            </a:solidFill>
            <a:ln>
              <a:noFill/>
            </a:ln>
            <a:effectLst/>
          </c:spPr>
          <c:invertIfNegative val="0"/>
          <c:cat>
            <c:strRef>
              <c:f>'All Data'!$BN$17:$BN$37</c:f>
              <c:strCache>
                <c:ptCount val="21"/>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pt idx="18">
                  <c:v>Guatemala</c:v>
                </c:pt>
                <c:pt idx="19">
                  <c:v>Nauru</c:v>
                </c:pt>
                <c:pt idx="20">
                  <c:v>Guinea-Bissau</c:v>
                </c:pt>
              </c:strCache>
            </c:strRef>
          </c:cat>
          <c:val>
            <c:numRef>
              <c:f>'All Data'!$BO$17:$BO$37</c:f>
              <c:numCache>
                <c:formatCode>General</c:formatCode>
                <c:ptCount val="21"/>
                <c:pt idx="0">
                  <c:v>451.0403833524</c:v>
                </c:pt>
                <c:pt idx="1">
                  <c:v>257.46121574070003</c:v>
                </c:pt>
                <c:pt idx="2">
                  <c:v>156.05684503149999</c:v>
                </c:pt>
                <c:pt idx="3">
                  <c:v>160.04470116140001</c:v>
                </c:pt>
                <c:pt idx="4">
                  <c:v>152.79918477070001</c:v>
                </c:pt>
                <c:pt idx="5">
                  <c:v>175.32598175090001</c:v>
                </c:pt>
                <c:pt idx="6">
                  <c:v>181.78827339290001</c:v>
                </c:pt>
                <c:pt idx="7">
                  <c:v>142.41263800979999</c:v>
                </c:pt>
                <c:pt idx="8">
                  <c:v>140.71296606659999</c:v>
                </c:pt>
                <c:pt idx="9">
                  <c:v>99.967176371999997</c:v>
                </c:pt>
                <c:pt idx="10">
                  <c:v>150.36237670189999</c:v>
                </c:pt>
                <c:pt idx="11">
                  <c:v>135.1172183855</c:v>
                </c:pt>
                <c:pt idx="12">
                  <c:v>141.54622299479999</c:v>
                </c:pt>
                <c:pt idx="13">
                  <c:v>159.52135025780001</c:v>
                </c:pt>
                <c:pt idx="14">
                  <c:v>133.06755050999999</c:v>
                </c:pt>
                <c:pt idx="15">
                  <c:v>133.04692473470001</c:v>
                </c:pt>
                <c:pt idx="16">
                  <c:v>151.78115882040001</c:v>
                </c:pt>
                <c:pt idx="17">
                  <c:v>164.61279579539999</c:v>
                </c:pt>
                <c:pt idx="18">
                  <c:v>114.6821540433</c:v>
                </c:pt>
                <c:pt idx="19">
                  <c:v>104.7344445555</c:v>
                </c:pt>
                <c:pt idx="20">
                  <c:v>151.4354612891</c:v>
                </c:pt>
              </c:numCache>
            </c:numRef>
          </c:val>
          <c:extLst>
            <c:ext xmlns:c16="http://schemas.microsoft.com/office/drawing/2014/chart" uri="{C3380CC4-5D6E-409C-BE32-E72D297353CC}">
              <c16:uniqueId val="{00000000-2160-4D3A-8732-1FD9874434CB}"/>
            </c:ext>
          </c:extLst>
        </c:ser>
        <c:ser>
          <c:idx val="1"/>
          <c:order val="1"/>
          <c:tx>
            <c:v>2020</c:v>
          </c:tx>
          <c:spPr>
            <a:solidFill>
              <a:schemeClr val="accent2"/>
            </a:solidFill>
            <a:ln>
              <a:noFill/>
            </a:ln>
            <a:effectLst/>
          </c:spPr>
          <c:invertIfNegative val="0"/>
          <c:cat>
            <c:strRef>
              <c:f>'All Data'!$BN$17:$BN$37</c:f>
              <c:strCache>
                <c:ptCount val="21"/>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pt idx="18">
                  <c:v>Guatemala</c:v>
                </c:pt>
                <c:pt idx="19">
                  <c:v>Nauru</c:v>
                </c:pt>
                <c:pt idx="20">
                  <c:v>Guinea-Bissau</c:v>
                </c:pt>
              </c:strCache>
            </c:strRef>
          </c:cat>
          <c:val>
            <c:numRef>
              <c:f>'All Data'!$BP$17:$BP$37</c:f>
              <c:numCache>
                <c:formatCode>General</c:formatCode>
                <c:ptCount val="21"/>
                <c:pt idx="0">
                  <c:v>307.29818550009998</c:v>
                </c:pt>
                <c:pt idx="1">
                  <c:v>146.35095366460001</c:v>
                </c:pt>
                <c:pt idx="2">
                  <c:v>181.4107966638</c:v>
                </c:pt>
                <c:pt idx="3">
                  <c:v>156.57712245740001</c:v>
                </c:pt>
                <c:pt idx="4">
                  <c:v>159.35214701129999</c:v>
                </c:pt>
                <c:pt idx="5">
                  <c:v>140.51430347440001</c:v>
                </c:pt>
                <c:pt idx="6">
                  <c:v>166.13610176949999</c:v>
                </c:pt>
                <c:pt idx="7">
                  <c:v>134.69393563310001</c:v>
                </c:pt>
                <c:pt idx="8">
                  <c:v>138.69066592210001</c:v>
                </c:pt>
                <c:pt idx="9">
                  <c:v>103.5192298122</c:v>
                </c:pt>
                <c:pt idx="10">
                  <c:v>158.58326353679999</c:v>
                </c:pt>
                <c:pt idx="11">
                  <c:v>133.22126987429999</c:v>
                </c:pt>
                <c:pt idx="12">
                  <c:v>139.9331783593</c:v>
                </c:pt>
                <c:pt idx="13">
                  <c:v>149.01664840340001</c:v>
                </c:pt>
                <c:pt idx="14">
                  <c:v>117.0281202493</c:v>
                </c:pt>
                <c:pt idx="15">
                  <c:v>126.4745595305</c:v>
                </c:pt>
                <c:pt idx="16">
                  <c:v>135.22460554610001</c:v>
                </c:pt>
                <c:pt idx="17">
                  <c:v>165.01161464890001</c:v>
                </c:pt>
                <c:pt idx="18">
                  <c:v>111.7116727203</c:v>
                </c:pt>
                <c:pt idx="19">
                  <c:v>107.2535624218</c:v>
                </c:pt>
                <c:pt idx="20">
                  <c:v>135.063630905</c:v>
                </c:pt>
              </c:numCache>
            </c:numRef>
          </c:val>
          <c:extLst>
            <c:ext xmlns:c16="http://schemas.microsoft.com/office/drawing/2014/chart" uri="{C3380CC4-5D6E-409C-BE32-E72D297353CC}">
              <c16:uniqueId val="{00000001-2160-4D3A-8732-1FD9874434CB}"/>
            </c:ext>
          </c:extLst>
        </c:ser>
        <c:ser>
          <c:idx val="2"/>
          <c:order val="2"/>
          <c:tx>
            <c:v>2021</c:v>
          </c:tx>
          <c:spPr>
            <a:solidFill>
              <a:schemeClr val="accent3"/>
            </a:solidFill>
            <a:ln>
              <a:noFill/>
            </a:ln>
            <a:effectLst/>
          </c:spPr>
          <c:invertIfNegative val="0"/>
          <c:cat>
            <c:strRef>
              <c:f>'All Data'!$BN$17:$BN$37</c:f>
              <c:strCache>
                <c:ptCount val="21"/>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pt idx="18">
                  <c:v>Guatemala</c:v>
                </c:pt>
                <c:pt idx="19">
                  <c:v>Nauru</c:v>
                </c:pt>
                <c:pt idx="20">
                  <c:v>Guinea-Bissau</c:v>
                </c:pt>
              </c:strCache>
            </c:strRef>
          </c:cat>
          <c:val>
            <c:numRef>
              <c:f>'All Data'!$BQ$17:$BQ$37</c:f>
              <c:numCache>
                <c:formatCode>General</c:formatCode>
                <c:ptCount val="21"/>
                <c:pt idx="0">
                  <c:v>370.44128652440003</c:v>
                </c:pt>
                <c:pt idx="1">
                  <c:v>252.75485406210001</c:v>
                </c:pt>
                <c:pt idx="2">
                  <c:v>218.95940353660001</c:v>
                </c:pt>
                <c:pt idx="3">
                  <c:v>205.89706490430001</c:v>
                </c:pt>
                <c:pt idx="4">
                  <c:v>190.6667371515</c:v>
                </c:pt>
                <c:pt idx="5">
                  <c:v>187.15742534169999</c:v>
                </c:pt>
                <c:pt idx="6">
                  <c:v>177.28637159070001</c:v>
                </c:pt>
                <c:pt idx="7">
                  <c:v>172.03800139820001</c:v>
                </c:pt>
                <c:pt idx="8">
                  <c:v>160.9271179122</c:v>
                </c:pt>
                <c:pt idx="9">
                  <c:v>160.190043452</c:v>
                </c:pt>
                <c:pt idx="10">
                  <c:v>159.93046959099999</c:v>
                </c:pt>
                <c:pt idx="11">
                  <c:v>154.1973891008</c:v>
                </c:pt>
                <c:pt idx="12">
                  <c:v>150.3221653009</c:v>
                </c:pt>
                <c:pt idx="13">
                  <c:v>150.090569905</c:v>
                </c:pt>
                <c:pt idx="14">
                  <c:v>148.6773428393</c:v>
                </c:pt>
                <c:pt idx="15">
                  <c:v>148.1834178025</c:v>
                </c:pt>
                <c:pt idx="16">
                  <c:v>147.69290078649999</c:v>
                </c:pt>
                <c:pt idx="17">
                  <c:v>146.93924645320001</c:v>
                </c:pt>
                <c:pt idx="18">
                  <c:v>145.77536912330001</c:v>
                </c:pt>
                <c:pt idx="19">
                  <c:v>144.21785753489999</c:v>
                </c:pt>
                <c:pt idx="20">
                  <c:v>141.90953619960001</c:v>
                </c:pt>
              </c:numCache>
            </c:numRef>
          </c:val>
          <c:extLst>
            <c:ext xmlns:c16="http://schemas.microsoft.com/office/drawing/2014/chart" uri="{C3380CC4-5D6E-409C-BE32-E72D297353CC}">
              <c16:uniqueId val="{00000002-2160-4D3A-8732-1FD9874434CB}"/>
            </c:ext>
          </c:extLst>
        </c:ser>
        <c:dLbls>
          <c:showLegendKey val="0"/>
          <c:showVal val="0"/>
          <c:showCatName val="0"/>
          <c:showSerName val="0"/>
          <c:showPercent val="0"/>
          <c:showBubbleSize val="0"/>
        </c:dLbls>
        <c:gapWidth val="219"/>
        <c:overlap val="-27"/>
        <c:axId val="1138101440"/>
        <c:axId val="1138121120"/>
      </c:barChart>
      <c:catAx>
        <c:axId val="113810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38121120"/>
        <c:crosses val="autoZero"/>
        <c:auto val="1"/>
        <c:lblAlgn val="ctr"/>
        <c:lblOffset val="100"/>
        <c:noMultiLvlLbl val="0"/>
      </c:catAx>
      <c:valAx>
        <c:axId val="113812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Import</a:t>
                </a:r>
                <a:r>
                  <a:rPr lang="en-GB" baseline="0">
                    <a:solidFill>
                      <a:schemeClr val="accent4"/>
                    </a:solidFill>
                  </a:rPr>
                  <a:t> Index Volume</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3810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Export</a:t>
            </a:r>
            <a:r>
              <a:rPr lang="en-GB" b="1" baseline="0">
                <a:solidFill>
                  <a:schemeClr val="accent4"/>
                </a:solidFill>
              </a:rPr>
              <a:t> Index Volume vs Country</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2019</c:v>
          </c:tx>
          <c:spPr>
            <a:solidFill>
              <a:schemeClr val="accent1"/>
            </a:solidFill>
            <a:ln>
              <a:noFill/>
            </a:ln>
            <a:effectLst/>
          </c:spPr>
          <c:invertIfNegative val="0"/>
          <c:cat>
            <c:strRef>
              <c:f>'All Data'!$BT$17:$BT$36</c:f>
              <c:strCache>
                <c:ptCount val="20"/>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pt idx="15">
                  <c:v>Costa Rica</c:v>
                </c:pt>
                <c:pt idx="16">
                  <c:v>Serbia</c:v>
                </c:pt>
                <c:pt idx="17">
                  <c:v>North Macedonia</c:v>
                </c:pt>
                <c:pt idx="18">
                  <c:v>Senegal</c:v>
                </c:pt>
                <c:pt idx="19">
                  <c:v>Rwanda</c:v>
                </c:pt>
              </c:strCache>
            </c:strRef>
          </c:cat>
          <c:val>
            <c:numRef>
              <c:f>'All Data'!$BU$17:$BU$36</c:f>
              <c:numCache>
                <c:formatCode>General</c:formatCode>
                <c:ptCount val="20"/>
                <c:pt idx="0">
                  <c:v>2886.3423158047999</c:v>
                </c:pt>
                <c:pt idx="1">
                  <c:v>197.88414632109999</c:v>
                </c:pt>
                <c:pt idx="2">
                  <c:v>197.2655942287</c:v>
                </c:pt>
                <c:pt idx="3">
                  <c:v>455.61430815770001</c:v>
                </c:pt>
                <c:pt idx="4">
                  <c:v>118.3063771627</c:v>
                </c:pt>
                <c:pt idx="5">
                  <c:v>245.4715209007</c:v>
                </c:pt>
                <c:pt idx="6">
                  <c:v>172.9333408672</c:v>
                </c:pt>
                <c:pt idx="7">
                  <c:v>201.54538475499999</c:v>
                </c:pt>
                <c:pt idx="8">
                  <c:v>155.0107017659</c:v>
                </c:pt>
                <c:pt idx="9">
                  <c:v>170.49685433810001</c:v>
                </c:pt>
                <c:pt idx="10">
                  <c:v>172.57138910309999</c:v>
                </c:pt>
                <c:pt idx="11">
                  <c:v>137.8785320078</c:v>
                </c:pt>
                <c:pt idx="12">
                  <c:v>145.25631486840001</c:v>
                </c:pt>
                <c:pt idx="13">
                  <c:v>188.24704469849999</c:v>
                </c:pt>
                <c:pt idx="14">
                  <c:v>135.135443189</c:v>
                </c:pt>
                <c:pt idx="15">
                  <c:v>123.95034995109999</c:v>
                </c:pt>
                <c:pt idx="16">
                  <c:v>140.4259100287</c:v>
                </c:pt>
                <c:pt idx="17">
                  <c:v>154.61797582369999</c:v>
                </c:pt>
                <c:pt idx="18">
                  <c:v>144.85488540770001</c:v>
                </c:pt>
                <c:pt idx="19">
                  <c:v>160.5667616664</c:v>
                </c:pt>
              </c:numCache>
            </c:numRef>
          </c:val>
          <c:extLst>
            <c:ext xmlns:c16="http://schemas.microsoft.com/office/drawing/2014/chart" uri="{C3380CC4-5D6E-409C-BE32-E72D297353CC}">
              <c16:uniqueId val="{00000000-4BB2-4310-8FD9-B7D8C7040F7D}"/>
            </c:ext>
          </c:extLst>
        </c:ser>
        <c:ser>
          <c:idx val="1"/>
          <c:order val="1"/>
          <c:tx>
            <c:v>2020</c:v>
          </c:tx>
          <c:spPr>
            <a:solidFill>
              <a:schemeClr val="accent2"/>
            </a:solidFill>
            <a:ln>
              <a:noFill/>
            </a:ln>
            <a:effectLst/>
          </c:spPr>
          <c:invertIfNegative val="0"/>
          <c:cat>
            <c:strRef>
              <c:f>'All Data'!$BT$17:$BT$36</c:f>
              <c:strCache>
                <c:ptCount val="20"/>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pt idx="15">
                  <c:v>Costa Rica</c:v>
                </c:pt>
                <c:pt idx="16">
                  <c:v>Serbia</c:v>
                </c:pt>
                <c:pt idx="17">
                  <c:v>North Macedonia</c:v>
                </c:pt>
                <c:pt idx="18">
                  <c:v>Senegal</c:v>
                </c:pt>
                <c:pt idx="19">
                  <c:v>Rwanda</c:v>
                </c:pt>
              </c:strCache>
            </c:strRef>
          </c:cat>
          <c:val>
            <c:numRef>
              <c:f>'All Data'!$BV$17:$BV$36</c:f>
              <c:numCache>
                <c:formatCode>General</c:formatCode>
                <c:ptCount val="20"/>
                <c:pt idx="0">
                  <c:v>2015.3035966114001</c:v>
                </c:pt>
                <c:pt idx="1">
                  <c:v>729.83307569839997</c:v>
                </c:pt>
                <c:pt idx="2">
                  <c:v>396.48917872549998</c:v>
                </c:pt>
                <c:pt idx="3">
                  <c:v>243.7373866886</c:v>
                </c:pt>
                <c:pt idx="4">
                  <c:v>168.8528127774</c:v>
                </c:pt>
                <c:pt idx="5">
                  <c:v>241.29719847210001</c:v>
                </c:pt>
                <c:pt idx="6">
                  <c:v>171.39380241789999</c:v>
                </c:pt>
                <c:pt idx="7">
                  <c:v>84.473630055499996</c:v>
                </c:pt>
                <c:pt idx="8">
                  <c:v>167.99841490130001</c:v>
                </c:pt>
                <c:pt idx="9">
                  <c:v>194.75521190110001</c:v>
                </c:pt>
                <c:pt idx="10">
                  <c:v>152.20967684179999</c:v>
                </c:pt>
                <c:pt idx="11">
                  <c:v>148.0051080353</c:v>
                </c:pt>
                <c:pt idx="12">
                  <c:v>110.02848724419999</c:v>
                </c:pt>
                <c:pt idx="13">
                  <c:v>191.8143423244</c:v>
                </c:pt>
                <c:pt idx="14">
                  <c:v>137.7804024738</c:v>
                </c:pt>
                <c:pt idx="15">
                  <c:v>128.54547427470001</c:v>
                </c:pt>
                <c:pt idx="16">
                  <c:v>137.73787329749999</c:v>
                </c:pt>
                <c:pt idx="17">
                  <c:v>140.8033637739</c:v>
                </c:pt>
                <c:pt idx="18">
                  <c:v>138.72457454889999</c:v>
                </c:pt>
                <c:pt idx="19">
                  <c:v>158.6086178651</c:v>
                </c:pt>
              </c:numCache>
            </c:numRef>
          </c:val>
          <c:extLst>
            <c:ext xmlns:c16="http://schemas.microsoft.com/office/drawing/2014/chart" uri="{C3380CC4-5D6E-409C-BE32-E72D297353CC}">
              <c16:uniqueId val="{00000001-4BB2-4310-8FD9-B7D8C7040F7D}"/>
            </c:ext>
          </c:extLst>
        </c:ser>
        <c:ser>
          <c:idx val="2"/>
          <c:order val="2"/>
          <c:tx>
            <c:v>2021</c:v>
          </c:tx>
          <c:spPr>
            <a:solidFill>
              <a:schemeClr val="accent3"/>
            </a:solidFill>
            <a:ln>
              <a:noFill/>
            </a:ln>
            <a:effectLst/>
          </c:spPr>
          <c:invertIfNegative val="0"/>
          <c:cat>
            <c:strRef>
              <c:f>'All Data'!$BT$17:$BT$36</c:f>
              <c:strCache>
                <c:ptCount val="20"/>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pt idx="15">
                  <c:v>Costa Rica</c:v>
                </c:pt>
                <c:pt idx="16">
                  <c:v>Serbia</c:v>
                </c:pt>
                <c:pt idx="17">
                  <c:v>North Macedonia</c:v>
                </c:pt>
                <c:pt idx="18">
                  <c:v>Senegal</c:v>
                </c:pt>
                <c:pt idx="19">
                  <c:v>Rwanda</c:v>
                </c:pt>
              </c:strCache>
            </c:strRef>
          </c:cat>
          <c:val>
            <c:numRef>
              <c:f>'All Data'!$BW$17:$BW$36</c:f>
              <c:numCache>
                <c:formatCode>General</c:formatCode>
                <c:ptCount val="20"/>
                <c:pt idx="0">
                  <c:v>1926.4198630971</c:v>
                </c:pt>
                <c:pt idx="1">
                  <c:v>1017.9029854583</c:v>
                </c:pt>
                <c:pt idx="2">
                  <c:v>371.92325480250003</c:v>
                </c:pt>
                <c:pt idx="3">
                  <c:v>302.79929187340002</c:v>
                </c:pt>
                <c:pt idx="4">
                  <c:v>263.06822272929998</c:v>
                </c:pt>
                <c:pt idx="5">
                  <c:v>224.4158221701</c:v>
                </c:pt>
                <c:pt idx="6">
                  <c:v>201.3492353812</c:v>
                </c:pt>
                <c:pt idx="7">
                  <c:v>197.3026095724</c:v>
                </c:pt>
                <c:pt idx="8">
                  <c:v>194.12879629950001</c:v>
                </c:pt>
                <c:pt idx="9">
                  <c:v>185.19251405509999</c:v>
                </c:pt>
                <c:pt idx="10">
                  <c:v>175.83679451930001</c:v>
                </c:pt>
                <c:pt idx="11">
                  <c:v>173.7116478497</c:v>
                </c:pt>
                <c:pt idx="12">
                  <c:v>171.60093916220001</c:v>
                </c:pt>
                <c:pt idx="13">
                  <c:v>164.7281324315</c:v>
                </c:pt>
                <c:pt idx="14">
                  <c:v>163.64648680849999</c:v>
                </c:pt>
                <c:pt idx="15">
                  <c:v>156.84756801699999</c:v>
                </c:pt>
                <c:pt idx="16">
                  <c:v>156.35665938579999</c:v>
                </c:pt>
                <c:pt idx="17">
                  <c:v>153.84703300219999</c:v>
                </c:pt>
                <c:pt idx="18">
                  <c:v>153.30977035110001</c:v>
                </c:pt>
                <c:pt idx="19">
                  <c:v>151.2287240039</c:v>
                </c:pt>
              </c:numCache>
            </c:numRef>
          </c:val>
          <c:extLst>
            <c:ext xmlns:c16="http://schemas.microsoft.com/office/drawing/2014/chart" uri="{C3380CC4-5D6E-409C-BE32-E72D297353CC}">
              <c16:uniqueId val="{00000002-4BB2-4310-8FD9-B7D8C7040F7D}"/>
            </c:ext>
          </c:extLst>
        </c:ser>
        <c:dLbls>
          <c:showLegendKey val="0"/>
          <c:showVal val="0"/>
          <c:showCatName val="0"/>
          <c:showSerName val="0"/>
          <c:showPercent val="0"/>
          <c:showBubbleSize val="0"/>
        </c:dLbls>
        <c:gapWidth val="219"/>
        <c:overlap val="-27"/>
        <c:axId val="1134024480"/>
        <c:axId val="1134008160"/>
      </c:barChart>
      <c:catAx>
        <c:axId val="11340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34008160"/>
        <c:crosses val="autoZero"/>
        <c:auto val="1"/>
        <c:lblAlgn val="ctr"/>
        <c:lblOffset val="100"/>
        <c:noMultiLvlLbl val="0"/>
      </c:catAx>
      <c:valAx>
        <c:axId val="1134008160"/>
        <c:scaling>
          <c:orientation val="minMax"/>
        </c:scaling>
        <c:delete val="0"/>
        <c:axPos val="l"/>
        <c:majorGridlines>
          <c:spPr>
            <a:ln w="9525" cap="flat" cmpd="sng" algn="ctr">
              <a:solidFill>
                <a:sysClr val="window" lastClr="FFFFFF">
                  <a:lumMod val="65000"/>
                </a:sys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Export</a:t>
                </a:r>
                <a:r>
                  <a:rPr lang="en-GB" baseline="0">
                    <a:solidFill>
                      <a:schemeClr val="accent4"/>
                    </a:solidFill>
                  </a:rPr>
                  <a:t> Volume Index</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3402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Import</a:t>
            </a:r>
            <a:r>
              <a:rPr lang="en-GB" b="1" baseline="0">
                <a:solidFill>
                  <a:schemeClr val="accent4"/>
                </a:solidFill>
              </a:rPr>
              <a:t> Volume Index vs Year</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Data'!$CP$5</c:f>
              <c:strCache>
                <c:ptCount val="1"/>
                <c:pt idx="0">
                  <c:v>Mexico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Data'!$CQ$1:$CS$1</c:f>
              <c:numCache>
                <c:formatCode>General</c:formatCode>
                <c:ptCount val="3"/>
                <c:pt idx="0">
                  <c:v>2019</c:v>
                </c:pt>
                <c:pt idx="1">
                  <c:v>2020</c:v>
                </c:pt>
                <c:pt idx="2">
                  <c:v>2021</c:v>
                </c:pt>
              </c:numCache>
            </c:numRef>
          </c:cat>
          <c:val>
            <c:numRef>
              <c:f>'All Data'!$CQ$5:$CS$5</c:f>
              <c:numCache>
                <c:formatCode>General</c:formatCode>
                <c:ptCount val="3"/>
                <c:pt idx="0">
                  <c:v>151.78115882040001</c:v>
                </c:pt>
                <c:pt idx="1">
                  <c:v>135.22460554610001</c:v>
                </c:pt>
                <c:pt idx="2">
                  <c:v>147.69290078649999</c:v>
                </c:pt>
              </c:numCache>
            </c:numRef>
          </c:val>
          <c:smooth val="0"/>
          <c:extLst>
            <c:ext xmlns:c16="http://schemas.microsoft.com/office/drawing/2014/chart" uri="{C3380CC4-5D6E-409C-BE32-E72D297353CC}">
              <c16:uniqueId val="{00000000-D877-4D77-BD29-DE697996C41D}"/>
            </c:ext>
          </c:extLst>
        </c:ser>
        <c:ser>
          <c:idx val="1"/>
          <c:order val="1"/>
          <c:tx>
            <c:strRef>
              <c:f>'All Data'!$CP$6</c:f>
              <c:strCache>
                <c:ptCount val="1"/>
                <c:pt idx="0">
                  <c:v>Ireland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Data'!$CQ$1:$CS$1</c:f>
              <c:numCache>
                <c:formatCode>General</c:formatCode>
                <c:ptCount val="3"/>
                <c:pt idx="0">
                  <c:v>2019</c:v>
                </c:pt>
                <c:pt idx="1">
                  <c:v>2020</c:v>
                </c:pt>
                <c:pt idx="2">
                  <c:v>2021</c:v>
                </c:pt>
              </c:numCache>
            </c:numRef>
          </c:cat>
          <c:val>
            <c:numRef>
              <c:f>'All Data'!$CQ$6:$CS$6</c:f>
              <c:numCache>
                <c:formatCode>General</c:formatCode>
                <c:ptCount val="3"/>
                <c:pt idx="0">
                  <c:v>123.7705349658</c:v>
                </c:pt>
                <c:pt idx="1">
                  <c:v>121.1657901813</c:v>
                </c:pt>
                <c:pt idx="2">
                  <c:v>132.1011029286</c:v>
                </c:pt>
              </c:numCache>
            </c:numRef>
          </c:val>
          <c:smooth val="0"/>
          <c:extLst>
            <c:ext xmlns:c16="http://schemas.microsoft.com/office/drawing/2014/chart" uri="{C3380CC4-5D6E-409C-BE32-E72D297353CC}">
              <c16:uniqueId val="{00000001-D877-4D77-BD29-DE697996C41D}"/>
            </c:ext>
          </c:extLst>
        </c:ser>
        <c:ser>
          <c:idx val="2"/>
          <c:order val="2"/>
          <c:tx>
            <c:strRef>
              <c:f>'All Data'!$CP$7</c:f>
              <c:strCache>
                <c:ptCount val="1"/>
                <c:pt idx="0">
                  <c:v>Belgium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Data'!$CQ$1:$CS$1</c:f>
              <c:numCache>
                <c:formatCode>General</c:formatCode>
                <c:ptCount val="3"/>
                <c:pt idx="0">
                  <c:v>2019</c:v>
                </c:pt>
                <c:pt idx="1">
                  <c:v>2020</c:v>
                </c:pt>
                <c:pt idx="2">
                  <c:v>2021</c:v>
                </c:pt>
              </c:numCache>
            </c:numRef>
          </c:cat>
          <c:val>
            <c:numRef>
              <c:f>'All Data'!$CQ$7:$CS$7</c:f>
              <c:numCache>
                <c:formatCode>General</c:formatCode>
                <c:ptCount val="3"/>
                <c:pt idx="0">
                  <c:v>106.42041073439999</c:v>
                </c:pt>
                <c:pt idx="1">
                  <c:v>99.715642796300003</c:v>
                </c:pt>
                <c:pt idx="2">
                  <c:v>110.74923844849999</c:v>
                </c:pt>
              </c:numCache>
            </c:numRef>
          </c:val>
          <c:smooth val="0"/>
          <c:extLst>
            <c:ext xmlns:c16="http://schemas.microsoft.com/office/drawing/2014/chart" uri="{C3380CC4-5D6E-409C-BE32-E72D297353CC}">
              <c16:uniqueId val="{00000002-D877-4D77-BD29-DE697996C41D}"/>
            </c:ext>
          </c:extLst>
        </c:ser>
        <c:ser>
          <c:idx val="3"/>
          <c:order val="3"/>
          <c:tx>
            <c:strRef>
              <c:f>'All Data'!$CP$8</c:f>
              <c:strCache>
                <c:ptCount val="1"/>
                <c:pt idx="0">
                  <c:v>Japan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Data'!$CQ$1:$CS$1</c:f>
              <c:numCache>
                <c:formatCode>General</c:formatCode>
                <c:ptCount val="3"/>
                <c:pt idx="0">
                  <c:v>2019</c:v>
                </c:pt>
                <c:pt idx="1">
                  <c:v>2020</c:v>
                </c:pt>
                <c:pt idx="2">
                  <c:v>2021</c:v>
                </c:pt>
              </c:numCache>
            </c:numRef>
          </c:cat>
          <c:val>
            <c:numRef>
              <c:f>'All Data'!$CQ$8:$CS$8</c:f>
              <c:numCache>
                <c:formatCode>General</c:formatCode>
                <c:ptCount val="3"/>
                <c:pt idx="0">
                  <c:v>99.851677606400003</c:v>
                </c:pt>
                <c:pt idx="1">
                  <c:v>91.2542783241</c:v>
                </c:pt>
                <c:pt idx="2">
                  <c:v>107.37954102889999</c:v>
                </c:pt>
              </c:numCache>
            </c:numRef>
          </c:val>
          <c:smooth val="0"/>
          <c:extLst>
            <c:ext xmlns:c16="http://schemas.microsoft.com/office/drawing/2014/chart" uri="{C3380CC4-5D6E-409C-BE32-E72D297353CC}">
              <c16:uniqueId val="{00000003-D877-4D77-BD29-DE697996C41D}"/>
            </c:ext>
          </c:extLst>
        </c:ser>
        <c:ser>
          <c:idx val="4"/>
          <c:order val="4"/>
          <c:tx>
            <c:strRef>
              <c:f>'All Data'!$CP$9</c:f>
              <c:strCache>
                <c:ptCount val="1"/>
                <c:pt idx="0">
                  <c:v>Germany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Data'!$CQ$1:$CS$1</c:f>
              <c:numCache>
                <c:formatCode>General</c:formatCode>
                <c:ptCount val="3"/>
                <c:pt idx="0">
                  <c:v>2019</c:v>
                </c:pt>
                <c:pt idx="1">
                  <c:v>2020</c:v>
                </c:pt>
                <c:pt idx="2">
                  <c:v>2021</c:v>
                </c:pt>
              </c:numCache>
            </c:numRef>
          </c:cat>
          <c:val>
            <c:numRef>
              <c:f>'All Data'!$CQ$9:$CS$9</c:f>
              <c:numCache>
                <c:formatCode>General</c:formatCode>
                <c:ptCount val="3"/>
                <c:pt idx="0">
                  <c:v>106.46729406119999</c:v>
                </c:pt>
                <c:pt idx="1">
                  <c:v>99.903143595399996</c:v>
                </c:pt>
                <c:pt idx="2">
                  <c:v>106.4144932459</c:v>
                </c:pt>
              </c:numCache>
            </c:numRef>
          </c:val>
          <c:smooth val="0"/>
          <c:extLst>
            <c:ext xmlns:c16="http://schemas.microsoft.com/office/drawing/2014/chart" uri="{C3380CC4-5D6E-409C-BE32-E72D297353CC}">
              <c16:uniqueId val="{00000004-D877-4D77-BD29-DE697996C41D}"/>
            </c:ext>
          </c:extLst>
        </c:ser>
        <c:ser>
          <c:idx val="5"/>
          <c:order val="5"/>
          <c:tx>
            <c:strRef>
              <c:f>'All Data'!$CP$10</c:f>
              <c:strCache>
                <c:ptCount val="1"/>
                <c:pt idx="0">
                  <c:v>Singapore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Data'!$CQ$1:$CS$1</c:f>
              <c:numCache>
                <c:formatCode>General</c:formatCode>
                <c:ptCount val="3"/>
                <c:pt idx="0">
                  <c:v>2019</c:v>
                </c:pt>
                <c:pt idx="1">
                  <c:v>2020</c:v>
                </c:pt>
                <c:pt idx="2">
                  <c:v>2021</c:v>
                </c:pt>
              </c:numCache>
            </c:numRef>
          </c:cat>
          <c:val>
            <c:numRef>
              <c:f>'All Data'!$CQ$10:$CS$10</c:f>
              <c:numCache>
                <c:formatCode>General</c:formatCode>
                <c:ptCount val="3"/>
                <c:pt idx="0">
                  <c:v>110.7694554869</c:v>
                </c:pt>
                <c:pt idx="1">
                  <c:v>98.291229829299994</c:v>
                </c:pt>
                <c:pt idx="2">
                  <c:v>105.8492308443</c:v>
                </c:pt>
              </c:numCache>
            </c:numRef>
          </c:val>
          <c:smooth val="0"/>
          <c:extLst>
            <c:ext xmlns:c16="http://schemas.microsoft.com/office/drawing/2014/chart" uri="{C3380CC4-5D6E-409C-BE32-E72D297353CC}">
              <c16:uniqueId val="{00000005-D877-4D77-BD29-DE697996C41D}"/>
            </c:ext>
          </c:extLst>
        </c:ser>
        <c:ser>
          <c:idx val="6"/>
          <c:order val="6"/>
          <c:tx>
            <c:strRef>
              <c:f>'All Data'!$CP$11</c:f>
              <c:strCache>
                <c:ptCount val="1"/>
                <c:pt idx="0">
                  <c:v>Thailand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Data'!$CQ$1:$CS$1</c:f>
              <c:numCache>
                <c:formatCode>General</c:formatCode>
                <c:ptCount val="3"/>
                <c:pt idx="0">
                  <c:v>2019</c:v>
                </c:pt>
                <c:pt idx="1">
                  <c:v>2020</c:v>
                </c:pt>
                <c:pt idx="2">
                  <c:v>2021</c:v>
                </c:pt>
              </c:numCache>
            </c:numRef>
          </c:cat>
          <c:val>
            <c:numRef>
              <c:f>'All Data'!$CQ$11:$CS$11</c:f>
              <c:numCache>
                <c:formatCode>General</c:formatCode>
                <c:ptCount val="3"/>
                <c:pt idx="0">
                  <c:v>109.0505484899</c:v>
                </c:pt>
                <c:pt idx="1">
                  <c:v>94.593098319800006</c:v>
                </c:pt>
                <c:pt idx="2">
                  <c:v>98.935719962299999</c:v>
                </c:pt>
              </c:numCache>
            </c:numRef>
          </c:val>
          <c:smooth val="0"/>
          <c:extLst>
            <c:ext xmlns:c16="http://schemas.microsoft.com/office/drawing/2014/chart" uri="{C3380CC4-5D6E-409C-BE32-E72D297353CC}">
              <c16:uniqueId val="{00000006-D877-4D77-BD29-DE697996C41D}"/>
            </c:ext>
          </c:extLst>
        </c:ser>
        <c:ser>
          <c:idx val="7"/>
          <c:order val="7"/>
          <c:tx>
            <c:strRef>
              <c:f>'All Data'!$CP$12</c:f>
              <c:strCache>
                <c:ptCount val="1"/>
                <c:pt idx="0">
                  <c:v>France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'All Data'!$CQ$1:$CS$1</c:f>
              <c:numCache>
                <c:formatCode>General</c:formatCode>
                <c:ptCount val="3"/>
                <c:pt idx="0">
                  <c:v>2019</c:v>
                </c:pt>
                <c:pt idx="1">
                  <c:v>2020</c:v>
                </c:pt>
                <c:pt idx="2">
                  <c:v>2021</c:v>
                </c:pt>
              </c:numCache>
            </c:numRef>
          </c:cat>
          <c:val>
            <c:numRef>
              <c:f>'All Data'!$CQ$12:$CS$12</c:f>
              <c:numCache>
                <c:formatCode>General</c:formatCode>
                <c:ptCount val="3"/>
                <c:pt idx="0">
                  <c:v>101.7047892495</c:v>
                </c:pt>
                <c:pt idx="1">
                  <c:v>89.162883155599999</c:v>
                </c:pt>
                <c:pt idx="2">
                  <c:v>97.361279960900006</c:v>
                </c:pt>
              </c:numCache>
            </c:numRef>
          </c:val>
          <c:smooth val="0"/>
          <c:extLst>
            <c:ext xmlns:c16="http://schemas.microsoft.com/office/drawing/2014/chart" uri="{C3380CC4-5D6E-409C-BE32-E72D297353CC}">
              <c16:uniqueId val="{00000007-D877-4D77-BD29-DE697996C41D}"/>
            </c:ext>
          </c:extLst>
        </c:ser>
        <c:ser>
          <c:idx val="8"/>
          <c:order val="8"/>
          <c:tx>
            <c:strRef>
              <c:f>'All Data'!$CP$13</c:f>
              <c:strCache>
                <c:ptCount val="1"/>
                <c:pt idx="0">
                  <c:v>Netherlands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'All Data'!$CQ$1:$CS$1</c:f>
              <c:numCache>
                <c:formatCode>General</c:formatCode>
                <c:ptCount val="3"/>
                <c:pt idx="0">
                  <c:v>2019</c:v>
                </c:pt>
                <c:pt idx="1">
                  <c:v>2020</c:v>
                </c:pt>
                <c:pt idx="2">
                  <c:v>2021</c:v>
                </c:pt>
              </c:numCache>
            </c:numRef>
          </c:cat>
          <c:val>
            <c:numRef>
              <c:f>'All Data'!$CQ$13:$CS$13</c:f>
              <c:numCache>
                <c:formatCode>General</c:formatCode>
                <c:ptCount val="3"/>
                <c:pt idx="0">
                  <c:v>118.63424118010001</c:v>
                </c:pt>
                <c:pt idx="1">
                  <c:v>78.947492968600002</c:v>
                </c:pt>
                <c:pt idx="2">
                  <c:v>95.883414219900004</c:v>
                </c:pt>
              </c:numCache>
            </c:numRef>
          </c:val>
          <c:smooth val="0"/>
          <c:extLst>
            <c:ext xmlns:c16="http://schemas.microsoft.com/office/drawing/2014/chart" uri="{C3380CC4-5D6E-409C-BE32-E72D297353CC}">
              <c16:uniqueId val="{00000008-D877-4D77-BD29-DE697996C41D}"/>
            </c:ext>
          </c:extLst>
        </c:ser>
        <c:ser>
          <c:idx val="9"/>
          <c:order val="9"/>
          <c:tx>
            <c:strRef>
              <c:f>'All Data'!$CP$14</c:f>
              <c:strCache>
                <c:ptCount val="1"/>
                <c:pt idx="0">
                  <c:v>Malaysia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'All Data'!$CQ$1:$CS$1</c:f>
              <c:numCache>
                <c:formatCode>General</c:formatCode>
                <c:ptCount val="3"/>
                <c:pt idx="0">
                  <c:v>2019</c:v>
                </c:pt>
                <c:pt idx="1">
                  <c:v>2020</c:v>
                </c:pt>
                <c:pt idx="2">
                  <c:v>2021</c:v>
                </c:pt>
              </c:numCache>
            </c:numRef>
          </c:cat>
          <c:val>
            <c:numRef>
              <c:f>'All Data'!$CQ$14:$CS$14</c:f>
              <c:numCache>
                <c:formatCode>General</c:formatCode>
                <c:ptCount val="3"/>
                <c:pt idx="0">
                  <c:v>112.87691123490001</c:v>
                </c:pt>
                <c:pt idx="1">
                  <c:v>83.514362581</c:v>
                </c:pt>
                <c:pt idx="2">
                  <c:v>94.181907371700007</c:v>
                </c:pt>
              </c:numCache>
            </c:numRef>
          </c:val>
          <c:smooth val="0"/>
          <c:extLst>
            <c:ext xmlns:c16="http://schemas.microsoft.com/office/drawing/2014/chart" uri="{C3380CC4-5D6E-409C-BE32-E72D297353CC}">
              <c16:uniqueId val="{00000009-D877-4D77-BD29-DE697996C41D}"/>
            </c:ext>
          </c:extLst>
        </c:ser>
        <c:ser>
          <c:idx val="10"/>
          <c:order val="10"/>
          <c:tx>
            <c:strRef>
              <c:f>'All Data'!$CP$15</c:f>
              <c:strCache>
                <c:ptCount val="1"/>
                <c:pt idx="0">
                  <c:v>Korea, Rep.</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'All Data'!$CQ$1:$CS$1</c:f>
              <c:numCache>
                <c:formatCode>General</c:formatCode>
                <c:ptCount val="3"/>
                <c:pt idx="0">
                  <c:v>2019</c:v>
                </c:pt>
                <c:pt idx="1">
                  <c:v>2020</c:v>
                </c:pt>
                <c:pt idx="2">
                  <c:v>2021</c:v>
                </c:pt>
              </c:numCache>
            </c:numRef>
          </c:cat>
          <c:val>
            <c:numRef>
              <c:f>'All Data'!$CQ$15:$CS$15</c:f>
              <c:numCache>
                <c:formatCode>General</c:formatCode>
                <c:ptCount val="3"/>
                <c:pt idx="0">
                  <c:v>105.69686259860001</c:v>
                </c:pt>
                <c:pt idx="1">
                  <c:v>85.078090341899994</c:v>
                </c:pt>
                <c:pt idx="2">
                  <c:v>91.120263499499998</c:v>
                </c:pt>
              </c:numCache>
            </c:numRef>
          </c:val>
          <c:smooth val="0"/>
          <c:extLst>
            <c:ext xmlns:c16="http://schemas.microsoft.com/office/drawing/2014/chart" uri="{C3380CC4-5D6E-409C-BE32-E72D297353CC}">
              <c16:uniqueId val="{0000000A-D877-4D77-BD29-DE697996C41D}"/>
            </c:ext>
          </c:extLst>
        </c:ser>
        <c:dLbls>
          <c:showLegendKey val="0"/>
          <c:showVal val="0"/>
          <c:showCatName val="0"/>
          <c:showSerName val="0"/>
          <c:showPercent val="0"/>
          <c:showBubbleSize val="0"/>
        </c:dLbls>
        <c:marker val="1"/>
        <c:smooth val="0"/>
        <c:axId val="202235328"/>
        <c:axId val="202232928"/>
      </c:lineChart>
      <c:catAx>
        <c:axId val="2022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02232928"/>
        <c:crosses val="autoZero"/>
        <c:auto val="1"/>
        <c:lblAlgn val="ctr"/>
        <c:lblOffset val="100"/>
        <c:noMultiLvlLbl val="0"/>
      </c:catAx>
      <c:valAx>
        <c:axId val="202232928"/>
        <c:scaling>
          <c:orientation val="minMax"/>
          <c:min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Import</a:t>
                </a:r>
                <a:r>
                  <a:rPr lang="en-GB" baseline="0">
                    <a:solidFill>
                      <a:schemeClr val="accent4"/>
                    </a:solidFill>
                  </a:rPr>
                  <a:t> Volume Index</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02235328"/>
        <c:crosses val="autoZero"/>
        <c:crossBetween val="between"/>
      </c:valAx>
      <c:spPr>
        <a:solidFill>
          <a:sysClr val="window" lastClr="FFFFFF">
            <a:lumMod val="95000"/>
          </a:sys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Export</a:t>
            </a:r>
            <a:r>
              <a:rPr lang="en-GB" b="1" baseline="0">
                <a:solidFill>
                  <a:schemeClr val="accent4"/>
                </a:solidFill>
              </a:rPr>
              <a:t> Volume Index vs Year</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Data'!$CV$2</c:f>
              <c:strCache>
                <c:ptCount val="1"/>
                <c:pt idx="0">
                  <c:v>Viet Nam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Data'!$CW$1:$CY$1</c:f>
              <c:numCache>
                <c:formatCode>General</c:formatCode>
                <c:ptCount val="3"/>
                <c:pt idx="0">
                  <c:v>2019</c:v>
                </c:pt>
                <c:pt idx="1">
                  <c:v>2020</c:v>
                </c:pt>
                <c:pt idx="2">
                  <c:v>2021</c:v>
                </c:pt>
              </c:numCache>
            </c:numRef>
          </c:cat>
          <c:val>
            <c:numRef>
              <c:f>'All Data'!$CW$2:$CY$2</c:f>
              <c:numCache>
                <c:formatCode>General</c:formatCode>
                <c:ptCount val="3"/>
                <c:pt idx="0">
                  <c:v>155.0107017659</c:v>
                </c:pt>
                <c:pt idx="1">
                  <c:v>167.99841490130001</c:v>
                </c:pt>
                <c:pt idx="2">
                  <c:v>194.12879629950001</c:v>
                </c:pt>
              </c:numCache>
            </c:numRef>
          </c:val>
          <c:smooth val="0"/>
          <c:extLst>
            <c:ext xmlns:c16="http://schemas.microsoft.com/office/drawing/2014/chart" uri="{C3380CC4-5D6E-409C-BE32-E72D297353CC}">
              <c16:uniqueId val="{00000000-7436-490B-8B56-3DE4A71F1DBB}"/>
            </c:ext>
          </c:extLst>
        </c:ser>
        <c:ser>
          <c:idx val="1"/>
          <c:order val="1"/>
          <c:tx>
            <c:strRef>
              <c:f>'All Data'!$CV$3</c:f>
              <c:strCache>
                <c:ptCount val="1"/>
                <c:pt idx="0">
                  <c:v>Ireland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Data'!$CW$1:$CY$1</c:f>
              <c:numCache>
                <c:formatCode>General</c:formatCode>
                <c:ptCount val="3"/>
                <c:pt idx="0">
                  <c:v>2019</c:v>
                </c:pt>
                <c:pt idx="1">
                  <c:v>2020</c:v>
                </c:pt>
                <c:pt idx="2">
                  <c:v>2021</c:v>
                </c:pt>
              </c:numCache>
            </c:numRef>
          </c:cat>
          <c:val>
            <c:numRef>
              <c:f>'All Data'!$CW$3:$CY$3</c:f>
              <c:numCache>
                <c:formatCode>General</c:formatCode>
                <c:ptCount val="3"/>
                <c:pt idx="0">
                  <c:v>135.2761660072</c:v>
                </c:pt>
                <c:pt idx="1">
                  <c:v>145.3273650292</c:v>
                </c:pt>
                <c:pt idx="2">
                  <c:v>149.2978605479</c:v>
                </c:pt>
              </c:numCache>
            </c:numRef>
          </c:val>
          <c:smooth val="0"/>
          <c:extLst>
            <c:ext xmlns:c16="http://schemas.microsoft.com/office/drawing/2014/chart" uri="{C3380CC4-5D6E-409C-BE32-E72D297353CC}">
              <c16:uniqueId val="{00000001-7436-490B-8B56-3DE4A71F1DBB}"/>
            </c:ext>
          </c:extLst>
        </c:ser>
        <c:ser>
          <c:idx val="2"/>
          <c:order val="2"/>
          <c:tx>
            <c:strRef>
              <c:f>'All Data'!$CV$4</c:f>
              <c:strCache>
                <c:ptCount val="1"/>
                <c:pt idx="0">
                  <c:v>China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Data'!$CW$1:$CY$1</c:f>
              <c:numCache>
                <c:formatCode>General</c:formatCode>
                <c:ptCount val="3"/>
                <c:pt idx="0">
                  <c:v>2019</c:v>
                </c:pt>
                <c:pt idx="1">
                  <c:v>2020</c:v>
                </c:pt>
                <c:pt idx="2">
                  <c:v>2021</c:v>
                </c:pt>
              </c:numCache>
            </c:numRef>
          </c:cat>
          <c:val>
            <c:numRef>
              <c:f>'All Data'!$CW$4:$CY$4</c:f>
              <c:numCache>
                <c:formatCode>General</c:formatCode>
                <c:ptCount val="3"/>
                <c:pt idx="0">
                  <c:v>115.2664669758</c:v>
                </c:pt>
                <c:pt idx="1">
                  <c:v>118.5367946556</c:v>
                </c:pt>
                <c:pt idx="2">
                  <c:v>139.11803355009999</c:v>
                </c:pt>
              </c:numCache>
            </c:numRef>
          </c:val>
          <c:smooth val="0"/>
          <c:extLst>
            <c:ext xmlns:c16="http://schemas.microsoft.com/office/drawing/2014/chart" uri="{C3380CC4-5D6E-409C-BE32-E72D297353CC}">
              <c16:uniqueId val="{00000002-7436-490B-8B56-3DE4A71F1DBB}"/>
            </c:ext>
          </c:extLst>
        </c:ser>
        <c:ser>
          <c:idx val="3"/>
          <c:order val="3"/>
          <c:tx>
            <c:strRef>
              <c:f>'All Data'!$CV$5</c:f>
              <c:strCache>
                <c:ptCount val="1"/>
                <c:pt idx="0">
                  <c:v>Malaysia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Data'!$CW$1:$CY$1</c:f>
              <c:numCache>
                <c:formatCode>General</c:formatCode>
                <c:ptCount val="3"/>
                <c:pt idx="0">
                  <c:v>2019</c:v>
                </c:pt>
                <c:pt idx="1">
                  <c:v>2020</c:v>
                </c:pt>
                <c:pt idx="2">
                  <c:v>2021</c:v>
                </c:pt>
              </c:numCache>
            </c:numRef>
          </c:cat>
          <c:val>
            <c:numRef>
              <c:f>'All Data'!$CW$5:$CY$5</c:f>
              <c:numCache>
                <c:formatCode>General</c:formatCode>
                <c:ptCount val="3"/>
                <c:pt idx="0">
                  <c:v>117.33836833389999</c:v>
                </c:pt>
                <c:pt idx="1">
                  <c:v>119.9912545583</c:v>
                </c:pt>
                <c:pt idx="2">
                  <c:v>137.11481315559999</c:v>
                </c:pt>
              </c:numCache>
            </c:numRef>
          </c:val>
          <c:smooth val="0"/>
          <c:extLst>
            <c:ext xmlns:c16="http://schemas.microsoft.com/office/drawing/2014/chart" uri="{C3380CC4-5D6E-409C-BE32-E72D297353CC}">
              <c16:uniqueId val="{00000003-7436-490B-8B56-3DE4A71F1DBB}"/>
            </c:ext>
          </c:extLst>
        </c:ser>
        <c:ser>
          <c:idx val="4"/>
          <c:order val="4"/>
          <c:tx>
            <c:strRef>
              <c:f>'All Data'!$CV$6</c:f>
              <c:strCache>
                <c:ptCount val="1"/>
                <c:pt idx="0">
                  <c:v>Netherlands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Data'!$CW$1:$CY$1</c:f>
              <c:numCache>
                <c:formatCode>General</c:formatCode>
                <c:ptCount val="3"/>
                <c:pt idx="0">
                  <c:v>2019</c:v>
                </c:pt>
                <c:pt idx="1">
                  <c:v>2020</c:v>
                </c:pt>
                <c:pt idx="2">
                  <c:v>2021</c:v>
                </c:pt>
              </c:numCache>
            </c:numRef>
          </c:cat>
          <c:val>
            <c:numRef>
              <c:f>'All Data'!$CW$6:$CY$6</c:f>
              <c:numCache>
                <c:formatCode>General</c:formatCode>
                <c:ptCount val="3"/>
                <c:pt idx="0">
                  <c:v>114.8891069159</c:v>
                </c:pt>
                <c:pt idx="1">
                  <c:v>111.7755403713</c:v>
                </c:pt>
                <c:pt idx="2">
                  <c:v>122.3630931547</c:v>
                </c:pt>
              </c:numCache>
            </c:numRef>
          </c:val>
          <c:smooth val="0"/>
          <c:extLst>
            <c:ext xmlns:c16="http://schemas.microsoft.com/office/drawing/2014/chart" uri="{C3380CC4-5D6E-409C-BE32-E72D297353CC}">
              <c16:uniqueId val="{00000004-7436-490B-8B56-3DE4A71F1DBB}"/>
            </c:ext>
          </c:extLst>
        </c:ser>
        <c:ser>
          <c:idx val="5"/>
          <c:order val="5"/>
          <c:tx>
            <c:strRef>
              <c:f>'All Data'!$CV$7</c:f>
              <c:strCache>
                <c:ptCount val="1"/>
                <c:pt idx="0">
                  <c:v>Singapore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Data'!$CW$1:$CY$1</c:f>
              <c:numCache>
                <c:formatCode>General</c:formatCode>
                <c:ptCount val="3"/>
                <c:pt idx="0">
                  <c:v>2019</c:v>
                </c:pt>
                <c:pt idx="1">
                  <c:v>2020</c:v>
                </c:pt>
                <c:pt idx="2">
                  <c:v>2021</c:v>
                </c:pt>
              </c:numCache>
            </c:numRef>
          </c:cat>
          <c:val>
            <c:numRef>
              <c:f>'All Data'!$CW$7:$CY$7</c:f>
              <c:numCache>
                <c:formatCode>General</c:formatCode>
                <c:ptCount val="3"/>
                <c:pt idx="0">
                  <c:v>107.344324601</c:v>
                </c:pt>
                <c:pt idx="1">
                  <c:v>110.6447582949</c:v>
                </c:pt>
                <c:pt idx="2">
                  <c:v>120.89517808390001</c:v>
                </c:pt>
              </c:numCache>
            </c:numRef>
          </c:val>
          <c:smooth val="0"/>
          <c:extLst>
            <c:ext xmlns:c16="http://schemas.microsoft.com/office/drawing/2014/chart" uri="{C3380CC4-5D6E-409C-BE32-E72D297353CC}">
              <c16:uniqueId val="{00000005-7436-490B-8B56-3DE4A71F1DBB}"/>
            </c:ext>
          </c:extLst>
        </c:ser>
        <c:ser>
          <c:idx val="6"/>
          <c:order val="6"/>
          <c:tx>
            <c:strRef>
              <c:f>'All Data'!$CV$8</c:f>
              <c:strCache>
                <c:ptCount val="1"/>
                <c:pt idx="0">
                  <c:v>Thailand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Data'!$CW$1:$CY$1</c:f>
              <c:numCache>
                <c:formatCode>General</c:formatCode>
                <c:ptCount val="3"/>
                <c:pt idx="0">
                  <c:v>2019</c:v>
                </c:pt>
                <c:pt idx="1">
                  <c:v>2020</c:v>
                </c:pt>
                <c:pt idx="2">
                  <c:v>2021</c:v>
                </c:pt>
              </c:numCache>
            </c:numRef>
          </c:cat>
          <c:val>
            <c:numRef>
              <c:f>'All Data'!$CW$8:$CY$8</c:f>
              <c:numCache>
                <c:formatCode>General</c:formatCode>
                <c:ptCount val="3"/>
                <c:pt idx="0">
                  <c:v>107.278039484</c:v>
                </c:pt>
                <c:pt idx="1">
                  <c:v>101.6616447105</c:v>
                </c:pt>
                <c:pt idx="2">
                  <c:v>117.075576216</c:v>
                </c:pt>
              </c:numCache>
            </c:numRef>
          </c:val>
          <c:smooth val="0"/>
          <c:extLst>
            <c:ext xmlns:c16="http://schemas.microsoft.com/office/drawing/2014/chart" uri="{C3380CC4-5D6E-409C-BE32-E72D297353CC}">
              <c16:uniqueId val="{00000006-7436-490B-8B56-3DE4A71F1DBB}"/>
            </c:ext>
          </c:extLst>
        </c:ser>
        <c:ser>
          <c:idx val="7"/>
          <c:order val="7"/>
          <c:tx>
            <c:strRef>
              <c:f>'All Data'!$CV$9</c:f>
              <c:strCache>
                <c:ptCount val="1"/>
                <c:pt idx="0">
                  <c:v>Mexico</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'All Data'!$CW$1:$CY$1</c:f>
              <c:numCache>
                <c:formatCode>General</c:formatCode>
                <c:ptCount val="3"/>
                <c:pt idx="0">
                  <c:v>2019</c:v>
                </c:pt>
                <c:pt idx="1">
                  <c:v>2020</c:v>
                </c:pt>
                <c:pt idx="2">
                  <c:v>2021</c:v>
                </c:pt>
              </c:numCache>
            </c:numRef>
          </c:cat>
          <c:val>
            <c:numRef>
              <c:f>'All Data'!$CW$9:$CY$9</c:f>
              <c:numCache>
                <c:formatCode>General</c:formatCode>
                <c:ptCount val="3"/>
                <c:pt idx="0">
                  <c:v>113.4385211904</c:v>
                </c:pt>
                <c:pt idx="1">
                  <c:v>108.3704715489</c:v>
                </c:pt>
                <c:pt idx="2">
                  <c:v>115.3542009726</c:v>
                </c:pt>
              </c:numCache>
            </c:numRef>
          </c:val>
          <c:smooth val="0"/>
          <c:extLst>
            <c:ext xmlns:c16="http://schemas.microsoft.com/office/drawing/2014/chart" uri="{C3380CC4-5D6E-409C-BE32-E72D297353CC}">
              <c16:uniqueId val="{00000007-7436-490B-8B56-3DE4A71F1DBB}"/>
            </c:ext>
          </c:extLst>
        </c:ser>
        <c:ser>
          <c:idx val="8"/>
          <c:order val="8"/>
          <c:tx>
            <c:strRef>
              <c:f>'All Data'!$CV$10</c:f>
              <c:strCache>
                <c:ptCount val="1"/>
                <c:pt idx="0">
                  <c:v>Korea, Rep.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'All Data'!$CW$1:$CY$1</c:f>
              <c:numCache>
                <c:formatCode>General</c:formatCode>
                <c:ptCount val="3"/>
                <c:pt idx="0">
                  <c:v>2019</c:v>
                </c:pt>
                <c:pt idx="1">
                  <c:v>2020</c:v>
                </c:pt>
                <c:pt idx="2">
                  <c:v>2021</c:v>
                </c:pt>
              </c:numCache>
            </c:numRef>
          </c:cat>
          <c:val>
            <c:numRef>
              <c:f>'All Data'!$CW$10:$CY$10</c:f>
              <c:numCache>
                <c:formatCode>General</c:formatCode>
                <c:ptCount val="3"/>
                <c:pt idx="0">
                  <c:v>106.0888386127</c:v>
                </c:pt>
                <c:pt idx="1">
                  <c:v>107.0802972744</c:v>
                </c:pt>
                <c:pt idx="2">
                  <c:v>114.3839487253</c:v>
                </c:pt>
              </c:numCache>
            </c:numRef>
          </c:val>
          <c:smooth val="0"/>
          <c:extLst>
            <c:ext xmlns:c16="http://schemas.microsoft.com/office/drawing/2014/chart" uri="{C3380CC4-5D6E-409C-BE32-E72D297353CC}">
              <c16:uniqueId val="{00000008-7436-490B-8B56-3DE4A71F1DBB}"/>
            </c:ext>
          </c:extLst>
        </c:ser>
        <c:ser>
          <c:idx val="9"/>
          <c:order val="9"/>
          <c:tx>
            <c:strRef>
              <c:f>'All Data'!$CV$11</c:f>
              <c:strCache>
                <c:ptCount val="1"/>
                <c:pt idx="0">
                  <c:v>Belgium</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'All Data'!$CW$1:$CY$1</c:f>
              <c:numCache>
                <c:formatCode>General</c:formatCode>
                <c:ptCount val="3"/>
                <c:pt idx="0">
                  <c:v>2019</c:v>
                </c:pt>
                <c:pt idx="1">
                  <c:v>2020</c:v>
                </c:pt>
                <c:pt idx="2">
                  <c:v>2021</c:v>
                </c:pt>
              </c:numCache>
            </c:numRef>
          </c:cat>
          <c:val>
            <c:numRef>
              <c:f>'All Data'!$CW$11:$CY$11</c:f>
              <c:numCache>
                <c:formatCode>General</c:formatCode>
                <c:ptCount val="3"/>
                <c:pt idx="0">
                  <c:v>105.46570882570001</c:v>
                </c:pt>
                <c:pt idx="1">
                  <c:v>99.341597534399995</c:v>
                </c:pt>
                <c:pt idx="2">
                  <c:v>112.69238285510001</c:v>
                </c:pt>
              </c:numCache>
            </c:numRef>
          </c:val>
          <c:smooth val="0"/>
          <c:extLst>
            <c:ext xmlns:c16="http://schemas.microsoft.com/office/drawing/2014/chart" uri="{C3380CC4-5D6E-409C-BE32-E72D297353CC}">
              <c16:uniqueId val="{00000009-7436-490B-8B56-3DE4A71F1DBB}"/>
            </c:ext>
          </c:extLst>
        </c:ser>
        <c:ser>
          <c:idx val="10"/>
          <c:order val="10"/>
          <c:tx>
            <c:strRef>
              <c:f>'All Data'!$CV$12</c:f>
              <c:strCache>
                <c:ptCount val="1"/>
                <c:pt idx="0">
                  <c:v>Japan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'All Data'!$CW$1:$CY$1</c:f>
              <c:numCache>
                <c:formatCode>General</c:formatCode>
                <c:ptCount val="3"/>
                <c:pt idx="0">
                  <c:v>2019</c:v>
                </c:pt>
                <c:pt idx="1">
                  <c:v>2020</c:v>
                </c:pt>
                <c:pt idx="2">
                  <c:v>2021</c:v>
                </c:pt>
              </c:numCache>
            </c:numRef>
          </c:cat>
          <c:val>
            <c:numRef>
              <c:f>'All Data'!$CW$12:$CY$12</c:f>
              <c:numCache>
                <c:formatCode>General</c:formatCode>
                <c:ptCount val="3"/>
                <c:pt idx="0">
                  <c:v>109.1825244174</c:v>
                </c:pt>
                <c:pt idx="1">
                  <c:v>100.3276398444</c:v>
                </c:pt>
                <c:pt idx="2">
                  <c:v>112.31025173819999</c:v>
                </c:pt>
              </c:numCache>
            </c:numRef>
          </c:val>
          <c:smooth val="0"/>
          <c:extLst>
            <c:ext xmlns:c16="http://schemas.microsoft.com/office/drawing/2014/chart" uri="{C3380CC4-5D6E-409C-BE32-E72D297353CC}">
              <c16:uniqueId val="{0000000A-7436-490B-8B56-3DE4A71F1DBB}"/>
            </c:ext>
          </c:extLst>
        </c:ser>
        <c:ser>
          <c:idx val="11"/>
          <c:order val="11"/>
          <c:tx>
            <c:strRef>
              <c:f>'All Data'!$CV$13</c:f>
              <c:strCache>
                <c:ptCount val="1"/>
                <c:pt idx="0">
                  <c:v>United States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'All Data'!$CW$1:$CY$1</c:f>
              <c:numCache>
                <c:formatCode>General</c:formatCode>
                <c:ptCount val="3"/>
                <c:pt idx="0">
                  <c:v>2019</c:v>
                </c:pt>
                <c:pt idx="1">
                  <c:v>2020</c:v>
                </c:pt>
                <c:pt idx="2">
                  <c:v>2021</c:v>
                </c:pt>
              </c:numCache>
            </c:numRef>
          </c:cat>
          <c:val>
            <c:numRef>
              <c:f>'All Data'!$CW$13:$CY$13</c:f>
              <c:numCache>
                <c:formatCode>General</c:formatCode>
                <c:ptCount val="3"/>
                <c:pt idx="0">
                  <c:v>107.61933866130001</c:v>
                </c:pt>
                <c:pt idx="1">
                  <c:v>95.995209910100002</c:v>
                </c:pt>
                <c:pt idx="2">
                  <c:v>103.7712732769</c:v>
                </c:pt>
              </c:numCache>
            </c:numRef>
          </c:val>
          <c:smooth val="0"/>
          <c:extLst>
            <c:ext xmlns:c16="http://schemas.microsoft.com/office/drawing/2014/chart" uri="{C3380CC4-5D6E-409C-BE32-E72D297353CC}">
              <c16:uniqueId val="{0000000B-7436-490B-8B56-3DE4A71F1DBB}"/>
            </c:ext>
          </c:extLst>
        </c:ser>
        <c:ser>
          <c:idx val="12"/>
          <c:order val="12"/>
          <c:tx>
            <c:strRef>
              <c:f>'All Data'!$CV$14</c:f>
              <c:strCache>
                <c:ptCount val="1"/>
                <c:pt idx="0">
                  <c:v>Germany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'All Data'!$CW$1:$CY$1</c:f>
              <c:numCache>
                <c:formatCode>General</c:formatCode>
                <c:ptCount val="3"/>
                <c:pt idx="0">
                  <c:v>2019</c:v>
                </c:pt>
                <c:pt idx="1">
                  <c:v>2020</c:v>
                </c:pt>
                <c:pt idx="2">
                  <c:v>2021</c:v>
                </c:pt>
              </c:numCache>
            </c:numRef>
          </c:cat>
          <c:val>
            <c:numRef>
              <c:f>'All Data'!$CW$14:$CY$14</c:f>
              <c:numCache>
                <c:formatCode>General</c:formatCode>
                <c:ptCount val="3"/>
                <c:pt idx="0">
                  <c:v>101.64973792959999</c:v>
                </c:pt>
                <c:pt idx="1">
                  <c:v>91.682866466999997</c:v>
                </c:pt>
                <c:pt idx="2">
                  <c:v>98.067031886099997</c:v>
                </c:pt>
              </c:numCache>
            </c:numRef>
          </c:val>
          <c:smooth val="0"/>
          <c:extLst>
            <c:ext xmlns:c16="http://schemas.microsoft.com/office/drawing/2014/chart" uri="{C3380CC4-5D6E-409C-BE32-E72D297353CC}">
              <c16:uniqueId val="{0000000C-7436-490B-8B56-3DE4A71F1DBB}"/>
            </c:ext>
          </c:extLst>
        </c:ser>
        <c:ser>
          <c:idx val="13"/>
          <c:order val="13"/>
          <c:tx>
            <c:strRef>
              <c:f>'All Data'!$CV$15</c:f>
              <c:strCache>
                <c:ptCount val="1"/>
                <c:pt idx="0">
                  <c:v>United Kingdom</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'All Data'!$CW$1:$CY$1</c:f>
              <c:numCache>
                <c:formatCode>General</c:formatCode>
                <c:ptCount val="3"/>
                <c:pt idx="0">
                  <c:v>2019</c:v>
                </c:pt>
                <c:pt idx="1">
                  <c:v>2020</c:v>
                </c:pt>
                <c:pt idx="2">
                  <c:v>2021</c:v>
                </c:pt>
              </c:numCache>
            </c:numRef>
          </c:cat>
          <c:val>
            <c:numRef>
              <c:f>'All Data'!$CW$15:$CY$15</c:f>
              <c:numCache>
                <c:formatCode>General</c:formatCode>
                <c:ptCount val="3"/>
                <c:pt idx="0">
                  <c:v>112.0575901342</c:v>
                </c:pt>
                <c:pt idx="1">
                  <c:v>96.213682374399994</c:v>
                </c:pt>
                <c:pt idx="2">
                  <c:v>94.857380473800006</c:v>
                </c:pt>
              </c:numCache>
            </c:numRef>
          </c:val>
          <c:smooth val="0"/>
          <c:extLst>
            <c:ext xmlns:c16="http://schemas.microsoft.com/office/drawing/2014/chart" uri="{C3380CC4-5D6E-409C-BE32-E72D297353CC}">
              <c16:uniqueId val="{0000000D-7436-490B-8B56-3DE4A71F1DBB}"/>
            </c:ext>
          </c:extLst>
        </c:ser>
        <c:ser>
          <c:idx val="14"/>
          <c:order val="14"/>
          <c:tx>
            <c:strRef>
              <c:f>'All Data'!$CV$16</c:f>
              <c:strCache>
                <c:ptCount val="1"/>
                <c:pt idx="0">
                  <c:v>France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'All Data'!$CW$1:$CY$1</c:f>
              <c:numCache>
                <c:formatCode>General</c:formatCode>
                <c:ptCount val="3"/>
                <c:pt idx="0">
                  <c:v>2019</c:v>
                </c:pt>
                <c:pt idx="1">
                  <c:v>2020</c:v>
                </c:pt>
                <c:pt idx="2">
                  <c:v>2021</c:v>
                </c:pt>
              </c:numCache>
            </c:numRef>
          </c:cat>
          <c:val>
            <c:numRef>
              <c:f>'All Data'!$CW$16:$CY$16</c:f>
              <c:numCache>
                <c:formatCode>General</c:formatCode>
                <c:ptCount val="3"/>
                <c:pt idx="0">
                  <c:v>103.19324931</c:v>
                </c:pt>
                <c:pt idx="1">
                  <c:v>86.232672815499996</c:v>
                </c:pt>
                <c:pt idx="2">
                  <c:v>93.245231273300007</c:v>
                </c:pt>
              </c:numCache>
            </c:numRef>
          </c:val>
          <c:smooth val="0"/>
          <c:extLst>
            <c:ext xmlns:c16="http://schemas.microsoft.com/office/drawing/2014/chart" uri="{C3380CC4-5D6E-409C-BE32-E72D297353CC}">
              <c16:uniqueId val="{0000000E-7436-490B-8B56-3DE4A71F1DBB}"/>
            </c:ext>
          </c:extLst>
        </c:ser>
        <c:dLbls>
          <c:showLegendKey val="0"/>
          <c:showVal val="0"/>
          <c:showCatName val="0"/>
          <c:showSerName val="0"/>
          <c:showPercent val="0"/>
          <c:showBubbleSize val="0"/>
        </c:dLbls>
        <c:marker val="1"/>
        <c:smooth val="0"/>
        <c:axId val="202220448"/>
        <c:axId val="202219008"/>
      </c:lineChart>
      <c:catAx>
        <c:axId val="20222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02219008"/>
        <c:crosses val="autoZero"/>
        <c:auto val="1"/>
        <c:lblAlgn val="ctr"/>
        <c:lblOffset val="100"/>
        <c:noMultiLvlLbl val="0"/>
      </c:catAx>
      <c:valAx>
        <c:axId val="202219008"/>
        <c:scaling>
          <c:orientation val="minMax"/>
          <c:max val="20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Export</a:t>
                </a:r>
                <a:r>
                  <a:rPr lang="en-GB" baseline="0">
                    <a:solidFill>
                      <a:schemeClr val="accent4"/>
                    </a:solidFill>
                  </a:rPr>
                  <a:t> Volume Index</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0222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Table.xlsx]2019-2022 Trends!PivotTable2</c:name>
    <c:fmtId val="14"/>
  </c:pivotSource>
  <c:chart>
    <c:title>
      <c:tx>
        <c:rich>
          <a:bodyPr rot="0" spcFirstLastPara="1" vertOverflow="ellipsis" vert="horz" wrap="square" anchor="ctr" anchorCtr="1"/>
          <a:lstStyle/>
          <a:p>
            <a:pPr>
              <a:defRPr sz="1400" b="1" i="0" u="none" strike="noStrike" kern="1200" spc="0" baseline="0">
                <a:solidFill>
                  <a:schemeClr val="accent4"/>
                </a:solidFill>
                <a:latin typeface="+mn-lt"/>
                <a:ea typeface="+mn-ea"/>
                <a:cs typeface="+mn-cs"/>
              </a:defRPr>
            </a:pPr>
            <a:r>
              <a:rPr lang="en-GB" b="1">
                <a:solidFill>
                  <a:schemeClr val="accent4"/>
                </a:solidFill>
              </a:rPr>
              <a:t>High</a:t>
            </a:r>
            <a:r>
              <a:rPr lang="en-GB" b="1" baseline="0">
                <a:solidFill>
                  <a:schemeClr val="accent4"/>
                </a:solidFill>
              </a:rPr>
              <a:t> Tech Exports vs Country (Top 10% Imports)</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'2019-2022 Trends'!$B$191</c:f>
              <c:strCache>
                <c:ptCount val="1"/>
                <c:pt idx="0">
                  <c:v>Sum of 2019</c:v>
                </c:pt>
              </c:strCache>
            </c:strRef>
          </c:tx>
          <c:spPr>
            <a:solidFill>
              <a:schemeClr val="accent1"/>
            </a:solidFill>
            <a:ln>
              <a:noFill/>
            </a:ln>
            <a:effectLst/>
          </c:spPr>
          <c:invertIfNegative val="0"/>
          <c:cat>
            <c:strRef>
              <c:f>'2019-2022 Trends'!$A$192:$A$213</c:f>
              <c:strCache>
                <c:ptCount val="21"/>
                <c:pt idx="0">
                  <c:v>Albania</c:v>
                </c:pt>
                <c:pt idx="1">
                  <c:v>Bangladesh</c:v>
                </c:pt>
                <c:pt idx="2">
                  <c:v>Brunei Darussalam</c:v>
                </c:pt>
                <c:pt idx="3">
                  <c:v>Cambodia</c:v>
                </c:pt>
                <c:pt idx="4">
                  <c:v>Cayman Islands</c:v>
                </c:pt>
                <c:pt idx="5">
                  <c:v>Central African Republic</c:v>
                </c:pt>
                <c:pt idx="6">
                  <c:v>Djibouti</c:v>
                </c:pt>
                <c:pt idx="7">
                  <c:v>Guatemala</c:v>
                </c:pt>
                <c:pt idx="8">
                  <c:v>Guinea</c:v>
                </c:pt>
                <c:pt idx="9">
                  <c:v>Guinea-Bissau</c:v>
                </c:pt>
                <c:pt idx="10">
                  <c:v>Guyana</c:v>
                </c:pt>
                <c:pt idx="11">
                  <c:v>Liechtenstein</c:v>
                </c:pt>
                <c:pt idx="12">
                  <c:v>Mauritius</c:v>
                </c:pt>
                <c:pt idx="13">
                  <c:v>Mexico</c:v>
                </c:pt>
                <c:pt idx="14">
                  <c:v>Morocco</c:v>
                </c:pt>
                <c:pt idx="15">
                  <c:v>Nauru</c:v>
                </c:pt>
                <c:pt idx="16">
                  <c:v>Nigeria</c:v>
                </c:pt>
                <c:pt idx="17">
                  <c:v>Russian Federation</c:v>
                </c:pt>
                <c:pt idx="18">
                  <c:v>Saudi Arabia</c:v>
                </c:pt>
                <c:pt idx="19">
                  <c:v>Tonga</c:v>
                </c:pt>
                <c:pt idx="20">
                  <c:v>Turkiye</c:v>
                </c:pt>
              </c:strCache>
            </c:strRef>
          </c:cat>
          <c:val>
            <c:numRef>
              <c:f>'2019-2022 Trends'!$B$192:$B$213</c:f>
              <c:numCache>
                <c:formatCode>[$$-409]#,##0</c:formatCode>
                <c:ptCount val="21"/>
                <c:pt idx="0">
                  <c:v>1753201</c:v>
                </c:pt>
                <c:pt idx="1">
                  <c:v>0</c:v>
                </c:pt>
                <c:pt idx="2">
                  <c:v>47339563</c:v>
                </c:pt>
                <c:pt idx="3">
                  <c:v>160372355</c:v>
                </c:pt>
                <c:pt idx="4">
                  <c:v>0</c:v>
                </c:pt>
                <c:pt idx="5">
                  <c:v>88772322</c:v>
                </c:pt>
                <c:pt idx="6">
                  <c:v>0</c:v>
                </c:pt>
                <c:pt idx="7">
                  <c:v>241814990</c:v>
                </c:pt>
                <c:pt idx="8">
                  <c:v>0</c:v>
                </c:pt>
                <c:pt idx="9">
                  <c:v>0</c:v>
                </c:pt>
                <c:pt idx="10">
                  <c:v>95124</c:v>
                </c:pt>
                <c:pt idx="11">
                  <c:v>0</c:v>
                </c:pt>
                <c:pt idx="12">
                  <c:v>24298904</c:v>
                </c:pt>
                <c:pt idx="13">
                  <c:v>75162629529</c:v>
                </c:pt>
                <c:pt idx="14">
                  <c:v>1017946700</c:v>
                </c:pt>
                <c:pt idx="15">
                  <c:v>0</c:v>
                </c:pt>
                <c:pt idx="16">
                  <c:v>85424677</c:v>
                </c:pt>
                <c:pt idx="17">
                  <c:v>10756539589</c:v>
                </c:pt>
                <c:pt idx="18">
                  <c:v>270579691</c:v>
                </c:pt>
                <c:pt idx="19">
                  <c:v>0</c:v>
                </c:pt>
                <c:pt idx="20">
                  <c:v>4280200491.0000005</c:v>
                </c:pt>
              </c:numCache>
            </c:numRef>
          </c:val>
          <c:extLst>
            <c:ext xmlns:c16="http://schemas.microsoft.com/office/drawing/2014/chart" uri="{C3380CC4-5D6E-409C-BE32-E72D297353CC}">
              <c16:uniqueId val="{00000000-F0E3-4006-8CAC-A642C8639FED}"/>
            </c:ext>
          </c:extLst>
        </c:ser>
        <c:ser>
          <c:idx val="1"/>
          <c:order val="1"/>
          <c:tx>
            <c:strRef>
              <c:f>'2019-2022 Trends'!$C$191</c:f>
              <c:strCache>
                <c:ptCount val="1"/>
                <c:pt idx="0">
                  <c:v>Sum of 2020</c:v>
                </c:pt>
              </c:strCache>
            </c:strRef>
          </c:tx>
          <c:spPr>
            <a:solidFill>
              <a:schemeClr val="accent2"/>
            </a:solidFill>
            <a:ln>
              <a:noFill/>
            </a:ln>
            <a:effectLst/>
          </c:spPr>
          <c:invertIfNegative val="0"/>
          <c:cat>
            <c:strRef>
              <c:f>'2019-2022 Trends'!$A$192:$A$213</c:f>
              <c:strCache>
                <c:ptCount val="21"/>
                <c:pt idx="0">
                  <c:v>Albania</c:v>
                </c:pt>
                <c:pt idx="1">
                  <c:v>Bangladesh</c:v>
                </c:pt>
                <c:pt idx="2">
                  <c:v>Brunei Darussalam</c:v>
                </c:pt>
                <c:pt idx="3">
                  <c:v>Cambodia</c:v>
                </c:pt>
                <c:pt idx="4">
                  <c:v>Cayman Islands</c:v>
                </c:pt>
                <c:pt idx="5">
                  <c:v>Central African Republic</c:v>
                </c:pt>
                <c:pt idx="6">
                  <c:v>Djibouti</c:v>
                </c:pt>
                <c:pt idx="7">
                  <c:v>Guatemala</c:v>
                </c:pt>
                <c:pt idx="8">
                  <c:v>Guinea</c:v>
                </c:pt>
                <c:pt idx="9">
                  <c:v>Guinea-Bissau</c:v>
                </c:pt>
                <c:pt idx="10">
                  <c:v>Guyana</c:v>
                </c:pt>
                <c:pt idx="11">
                  <c:v>Liechtenstein</c:v>
                </c:pt>
                <c:pt idx="12">
                  <c:v>Mauritius</c:v>
                </c:pt>
                <c:pt idx="13">
                  <c:v>Mexico</c:v>
                </c:pt>
                <c:pt idx="14">
                  <c:v>Morocco</c:v>
                </c:pt>
                <c:pt idx="15">
                  <c:v>Nauru</c:v>
                </c:pt>
                <c:pt idx="16">
                  <c:v>Nigeria</c:v>
                </c:pt>
                <c:pt idx="17">
                  <c:v>Russian Federation</c:v>
                </c:pt>
                <c:pt idx="18">
                  <c:v>Saudi Arabia</c:v>
                </c:pt>
                <c:pt idx="19">
                  <c:v>Tonga</c:v>
                </c:pt>
                <c:pt idx="20">
                  <c:v>Turkiye</c:v>
                </c:pt>
              </c:strCache>
            </c:strRef>
          </c:cat>
          <c:val>
            <c:numRef>
              <c:f>'2019-2022 Trends'!$C$192:$C$213</c:f>
              <c:numCache>
                <c:formatCode>[$$-409]#,##0</c:formatCode>
                <c:ptCount val="21"/>
                <c:pt idx="0">
                  <c:v>3810240</c:v>
                </c:pt>
                <c:pt idx="1">
                  <c:v>0</c:v>
                </c:pt>
                <c:pt idx="2">
                  <c:v>15965131</c:v>
                </c:pt>
                <c:pt idx="3">
                  <c:v>308424330</c:v>
                </c:pt>
                <c:pt idx="4">
                  <c:v>10398276</c:v>
                </c:pt>
                <c:pt idx="5">
                  <c:v>106849</c:v>
                </c:pt>
                <c:pt idx="6">
                  <c:v>0</c:v>
                </c:pt>
                <c:pt idx="7">
                  <c:v>300037201</c:v>
                </c:pt>
                <c:pt idx="8">
                  <c:v>0</c:v>
                </c:pt>
                <c:pt idx="9">
                  <c:v>0</c:v>
                </c:pt>
                <c:pt idx="10">
                  <c:v>1438979</c:v>
                </c:pt>
                <c:pt idx="11">
                  <c:v>0</c:v>
                </c:pt>
                <c:pt idx="12">
                  <c:v>20091030</c:v>
                </c:pt>
                <c:pt idx="13">
                  <c:v>71003025509</c:v>
                </c:pt>
                <c:pt idx="14">
                  <c:v>850002467</c:v>
                </c:pt>
                <c:pt idx="15">
                  <c:v>0</c:v>
                </c:pt>
                <c:pt idx="16">
                  <c:v>190326678</c:v>
                </c:pt>
                <c:pt idx="17">
                  <c:v>6524883012</c:v>
                </c:pt>
                <c:pt idx="18">
                  <c:v>217407451</c:v>
                </c:pt>
                <c:pt idx="19">
                  <c:v>0</c:v>
                </c:pt>
                <c:pt idx="20">
                  <c:v>4172699768</c:v>
                </c:pt>
              </c:numCache>
            </c:numRef>
          </c:val>
          <c:extLst>
            <c:ext xmlns:c16="http://schemas.microsoft.com/office/drawing/2014/chart" uri="{C3380CC4-5D6E-409C-BE32-E72D297353CC}">
              <c16:uniqueId val="{00000001-F0E3-4006-8CAC-A642C8639FED}"/>
            </c:ext>
          </c:extLst>
        </c:ser>
        <c:ser>
          <c:idx val="2"/>
          <c:order val="2"/>
          <c:tx>
            <c:strRef>
              <c:f>'2019-2022 Trends'!$D$191</c:f>
              <c:strCache>
                <c:ptCount val="1"/>
                <c:pt idx="0">
                  <c:v>Sum of 2021</c:v>
                </c:pt>
              </c:strCache>
            </c:strRef>
          </c:tx>
          <c:spPr>
            <a:solidFill>
              <a:schemeClr val="accent3"/>
            </a:solidFill>
            <a:ln>
              <a:noFill/>
            </a:ln>
            <a:effectLst/>
          </c:spPr>
          <c:invertIfNegative val="0"/>
          <c:cat>
            <c:strRef>
              <c:f>'2019-2022 Trends'!$A$192:$A$213</c:f>
              <c:strCache>
                <c:ptCount val="21"/>
                <c:pt idx="0">
                  <c:v>Albania</c:v>
                </c:pt>
                <c:pt idx="1">
                  <c:v>Bangladesh</c:v>
                </c:pt>
                <c:pt idx="2">
                  <c:v>Brunei Darussalam</c:v>
                </c:pt>
                <c:pt idx="3">
                  <c:v>Cambodia</c:v>
                </c:pt>
                <c:pt idx="4">
                  <c:v>Cayman Islands</c:v>
                </c:pt>
                <c:pt idx="5">
                  <c:v>Central African Republic</c:v>
                </c:pt>
                <c:pt idx="6">
                  <c:v>Djibouti</c:v>
                </c:pt>
                <c:pt idx="7">
                  <c:v>Guatemala</c:v>
                </c:pt>
                <c:pt idx="8">
                  <c:v>Guinea</c:v>
                </c:pt>
                <c:pt idx="9">
                  <c:v>Guinea-Bissau</c:v>
                </c:pt>
                <c:pt idx="10">
                  <c:v>Guyana</c:v>
                </c:pt>
                <c:pt idx="11">
                  <c:v>Liechtenstein</c:v>
                </c:pt>
                <c:pt idx="12">
                  <c:v>Mauritius</c:v>
                </c:pt>
                <c:pt idx="13">
                  <c:v>Mexico</c:v>
                </c:pt>
                <c:pt idx="14">
                  <c:v>Morocco</c:v>
                </c:pt>
                <c:pt idx="15">
                  <c:v>Nauru</c:v>
                </c:pt>
                <c:pt idx="16">
                  <c:v>Nigeria</c:v>
                </c:pt>
                <c:pt idx="17">
                  <c:v>Russian Federation</c:v>
                </c:pt>
                <c:pt idx="18">
                  <c:v>Saudi Arabia</c:v>
                </c:pt>
                <c:pt idx="19">
                  <c:v>Tonga</c:v>
                </c:pt>
                <c:pt idx="20">
                  <c:v>Turkiye</c:v>
                </c:pt>
              </c:strCache>
            </c:strRef>
          </c:cat>
          <c:val>
            <c:numRef>
              <c:f>'2019-2022 Trends'!$D$192:$D$213</c:f>
              <c:numCache>
                <c:formatCode>[$$-409]#,##0</c:formatCode>
                <c:ptCount val="21"/>
                <c:pt idx="0">
                  <c:v>6384226</c:v>
                </c:pt>
                <c:pt idx="1">
                  <c:v>0</c:v>
                </c:pt>
                <c:pt idx="2">
                  <c:v>30887563</c:v>
                </c:pt>
                <c:pt idx="3">
                  <c:v>454821941</c:v>
                </c:pt>
                <c:pt idx="4">
                  <c:v>7773205</c:v>
                </c:pt>
                <c:pt idx="5">
                  <c:v>878109</c:v>
                </c:pt>
                <c:pt idx="6">
                  <c:v>0</c:v>
                </c:pt>
                <c:pt idx="7">
                  <c:v>332468059</c:v>
                </c:pt>
                <c:pt idx="8">
                  <c:v>0</c:v>
                </c:pt>
                <c:pt idx="9">
                  <c:v>0</c:v>
                </c:pt>
                <c:pt idx="10">
                  <c:v>139915</c:v>
                </c:pt>
                <c:pt idx="11">
                  <c:v>0</c:v>
                </c:pt>
                <c:pt idx="12">
                  <c:v>2679318</c:v>
                </c:pt>
                <c:pt idx="13">
                  <c:v>74932930233</c:v>
                </c:pt>
                <c:pt idx="14">
                  <c:v>1132107323</c:v>
                </c:pt>
                <c:pt idx="15">
                  <c:v>0</c:v>
                </c:pt>
                <c:pt idx="16">
                  <c:v>195947207</c:v>
                </c:pt>
                <c:pt idx="17">
                  <c:v>10553177551</c:v>
                </c:pt>
                <c:pt idx="18">
                  <c:v>158436055</c:v>
                </c:pt>
                <c:pt idx="19">
                  <c:v>0</c:v>
                </c:pt>
                <c:pt idx="20">
                  <c:v>5715250928</c:v>
                </c:pt>
              </c:numCache>
            </c:numRef>
          </c:val>
          <c:extLst>
            <c:ext xmlns:c16="http://schemas.microsoft.com/office/drawing/2014/chart" uri="{C3380CC4-5D6E-409C-BE32-E72D297353CC}">
              <c16:uniqueId val="{00000002-F0E3-4006-8CAC-A642C8639FED}"/>
            </c:ext>
          </c:extLst>
        </c:ser>
        <c:ser>
          <c:idx val="3"/>
          <c:order val="3"/>
          <c:tx>
            <c:strRef>
              <c:f>'2019-2022 Trends'!$E$191</c:f>
              <c:strCache>
                <c:ptCount val="1"/>
                <c:pt idx="0">
                  <c:v>Sum of 2022</c:v>
                </c:pt>
              </c:strCache>
            </c:strRef>
          </c:tx>
          <c:spPr>
            <a:solidFill>
              <a:schemeClr val="accent4"/>
            </a:solidFill>
            <a:ln>
              <a:noFill/>
            </a:ln>
            <a:effectLst/>
          </c:spPr>
          <c:invertIfNegative val="0"/>
          <c:cat>
            <c:strRef>
              <c:f>'2019-2022 Trends'!$A$192:$A$213</c:f>
              <c:strCache>
                <c:ptCount val="21"/>
                <c:pt idx="0">
                  <c:v>Albania</c:v>
                </c:pt>
                <c:pt idx="1">
                  <c:v>Bangladesh</c:v>
                </c:pt>
                <c:pt idx="2">
                  <c:v>Brunei Darussalam</c:v>
                </c:pt>
                <c:pt idx="3">
                  <c:v>Cambodia</c:v>
                </c:pt>
                <c:pt idx="4">
                  <c:v>Cayman Islands</c:v>
                </c:pt>
                <c:pt idx="5">
                  <c:v>Central African Republic</c:v>
                </c:pt>
                <c:pt idx="6">
                  <c:v>Djibouti</c:v>
                </c:pt>
                <c:pt idx="7">
                  <c:v>Guatemala</c:v>
                </c:pt>
                <c:pt idx="8">
                  <c:v>Guinea</c:v>
                </c:pt>
                <c:pt idx="9">
                  <c:v>Guinea-Bissau</c:v>
                </c:pt>
                <c:pt idx="10">
                  <c:v>Guyana</c:v>
                </c:pt>
                <c:pt idx="11">
                  <c:v>Liechtenstein</c:v>
                </c:pt>
                <c:pt idx="12">
                  <c:v>Mauritius</c:v>
                </c:pt>
                <c:pt idx="13">
                  <c:v>Mexico</c:v>
                </c:pt>
                <c:pt idx="14">
                  <c:v>Morocco</c:v>
                </c:pt>
                <c:pt idx="15">
                  <c:v>Nauru</c:v>
                </c:pt>
                <c:pt idx="16">
                  <c:v>Nigeria</c:v>
                </c:pt>
                <c:pt idx="17">
                  <c:v>Russian Federation</c:v>
                </c:pt>
                <c:pt idx="18">
                  <c:v>Saudi Arabia</c:v>
                </c:pt>
                <c:pt idx="19">
                  <c:v>Tonga</c:v>
                </c:pt>
                <c:pt idx="20">
                  <c:v>Turkiye</c:v>
                </c:pt>
              </c:strCache>
            </c:strRef>
          </c:cat>
          <c:val>
            <c:numRef>
              <c:f>'2019-2022 Trends'!$E$192:$E$213</c:f>
              <c:numCache>
                <c:formatCode>[$$-409]#,##0</c:formatCode>
                <c:ptCount val="21"/>
                <c:pt idx="0">
                  <c:v>886411</c:v>
                </c:pt>
                <c:pt idx="1">
                  <c:v>0</c:v>
                </c:pt>
                <c:pt idx="2">
                  <c:v>28422229</c:v>
                </c:pt>
                <c:pt idx="3">
                  <c:v>1192959337</c:v>
                </c:pt>
                <c:pt idx="4">
                  <c:v>0</c:v>
                </c:pt>
                <c:pt idx="5">
                  <c:v>16373796</c:v>
                </c:pt>
                <c:pt idx="6">
                  <c:v>0</c:v>
                </c:pt>
                <c:pt idx="7">
                  <c:v>368666406</c:v>
                </c:pt>
                <c:pt idx="8">
                  <c:v>0</c:v>
                </c:pt>
                <c:pt idx="9">
                  <c:v>0</c:v>
                </c:pt>
                <c:pt idx="10">
                  <c:v>111140</c:v>
                </c:pt>
                <c:pt idx="11">
                  <c:v>0</c:v>
                </c:pt>
                <c:pt idx="12">
                  <c:v>16815518</c:v>
                </c:pt>
                <c:pt idx="13">
                  <c:v>85898585526</c:v>
                </c:pt>
                <c:pt idx="14">
                  <c:v>1268377658</c:v>
                </c:pt>
                <c:pt idx="15">
                  <c:v>0</c:v>
                </c:pt>
                <c:pt idx="16">
                  <c:v>76499040</c:v>
                </c:pt>
                <c:pt idx="17">
                  <c:v>0</c:v>
                </c:pt>
                <c:pt idx="18">
                  <c:v>0</c:v>
                </c:pt>
                <c:pt idx="19">
                  <c:v>0</c:v>
                </c:pt>
                <c:pt idx="20">
                  <c:v>6814962080</c:v>
                </c:pt>
              </c:numCache>
            </c:numRef>
          </c:val>
          <c:extLst>
            <c:ext xmlns:c16="http://schemas.microsoft.com/office/drawing/2014/chart" uri="{C3380CC4-5D6E-409C-BE32-E72D297353CC}">
              <c16:uniqueId val="{00000003-F0E3-4006-8CAC-A642C8639FED}"/>
            </c:ext>
          </c:extLst>
        </c:ser>
        <c:dLbls>
          <c:showLegendKey val="0"/>
          <c:showVal val="0"/>
          <c:showCatName val="0"/>
          <c:showSerName val="0"/>
          <c:showPercent val="0"/>
          <c:showBubbleSize val="0"/>
        </c:dLbls>
        <c:gapWidth val="219"/>
        <c:overlap val="-27"/>
        <c:axId val="1374466112"/>
        <c:axId val="1374467072"/>
      </c:barChart>
      <c:catAx>
        <c:axId val="137446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374467072"/>
        <c:crosses val="autoZero"/>
        <c:auto val="1"/>
        <c:lblAlgn val="ctr"/>
        <c:lblOffset val="100"/>
        <c:noMultiLvlLbl val="0"/>
      </c:catAx>
      <c:valAx>
        <c:axId val="137446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GB">
                    <a:solidFill>
                      <a:schemeClr val="accent4"/>
                    </a:solidFill>
                  </a:rPr>
                  <a:t>High</a:t>
                </a:r>
                <a:r>
                  <a:rPr lang="en-GB" baseline="0">
                    <a:solidFill>
                      <a:schemeClr val="accent4"/>
                    </a:solidFill>
                  </a:rPr>
                  <a:t> Tech Exports ($)</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409]#,##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374466112"/>
        <c:crosses val="autoZero"/>
        <c:crossBetween val="between"/>
        <c:majorUnit val="25000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High Tech Exports</a:t>
            </a:r>
            <a:r>
              <a:rPr lang="en-GB" baseline="0"/>
              <a:t>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'All Data'!$AX$54:$AX$69</c:f>
              <c:strCache>
                <c:ptCount val="16"/>
                <c:pt idx="0">
                  <c:v>China</c:v>
                </c:pt>
                <c:pt idx="1">
                  <c:v>Hong Kong SAR, China</c:v>
                </c:pt>
                <c:pt idx="2">
                  <c:v>Germany</c:v>
                </c:pt>
                <c:pt idx="3">
                  <c:v>United States</c:v>
                </c:pt>
                <c:pt idx="4">
                  <c:v>Korea, Rep.</c:v>
                </c:pt>
                <c:pt idx="5">
                  <c:v>Singapore</c:v>
                </c:pt>
                <c:pt idx="6">
                  <c:v>Viet Nam</c:v>
                </c:pt>
                <c:pt idx="7">
                  <c:v>Japan</c:v>
                </c:pt>
                <c:pt idx="8">
                  <c:v>France</c:v>
                </c:pt>
                <c:pt idx="9">
                  <c:v>Netherlands</c:v>
                </c:pt>
                <c:pt idx="10">
                  <c:v>Malaysia</c:v>
                </c:pt>
                <c:pt idx="11">
                  <c:v>Mexico</c:v>
                </c:pt>
                <c:pt idx="12">
                  <c:v>United Kingdom</c:v>
                </c:pt>
                <c:pt idx="13">
                  <c:v>Ireland</c:v>
                </c:pt>
                <c:pt idx="14">
                  <c:v>Belgium</c:v>
                </c:pt>
                <c:pt idx="15">
                  <c:v>Thailand</c:v>
                </c:pt>
              </c:strCache>
            </c:strRef>
          </c:cat>
          <c:val>
            <c:numRef>
              <c:f>'All Data'!$AY$54:$AY$69</c:f>
              <c:numCache>
                <c:formatCode>[$$-409]#,##0</c:formatCode>
                <c:ptCount val="16"/>
                <c:pt idx="0">
                  <c:v>796193980601.25</c:v>
                </c:pt>
                <c:pt idx="1">
                  <c:v>321964317887.25</c:v>
                </c:pt>
                <c:pt idx="2">
                  <c:v>206440545418.75</c:v>
                </c:pt>
                <c:pt idx="3">
                  <c:v>157778720090.25</c:v>
                </c:pt>
                <c:pt idx="4">
                  <c:v>155250048866.75</c:v>
                </c:pt>
                <c:pt idx="5">
                  <c:v>149106171330.5</c:v>
                </c:pt>
                <c:pt idx="6">
                  <c:v>108855972657.5</c:v>
                </c:pt>
                <c:pt idx="7">
                  <c:v>101566102753</c:v>
                </c:pt>
                <c:pt idx="8">
                  <c:v>100234175502</c:v>
                </c:pt>
                <c:pt idx="9">
                  <c:v>91893080576</c:v>
                </c:pt>
                <c:pt idx="10">
                  <c:v>88474558640.25</c:v>
                </c:pt>
                <c:pt idx="11">
                  <c:v>76749292699.25</c:v>
                </c:pt>
                <c:pt idx="12">
                  <c:v>68600213786</c:v>
                </c:pt>
                <c:pt idx="13">
                  <c:v>53079088172.25</c:v>
                </c:pt>
                <c:pt idx="14">
                  <c:v>48506603386</c:v>
                </c:pt>
                <c:pt idx="15">
                  <c:v>45032804414.75</c:v>
                </c:pt>
              </c:numCache>
            </c:numRef>
          </c:val>
          <c:extLst>
            <c:ext xmlns:c16="http://schemas.microsoft.com/office/drawing/2014/chart" uri="{C3380CC4-5D6E-409C-BE32-E72D297353CC}">
              <c16:uniqueId val="{00000000-1EB2-4971-B26F-9F7039B8D807}"/>
            </c:ext>
          </c:extLst>
        </c:ser>
        <c:dLbls>
          <c:showLegendKey val="0"/>
          <c:showVal val="0"/>
          <c:showCatName val="0"/>
          <c:showSerName val="0"/>
          <c:showPercent val="0"/>
          <c:showBubbleSize val="0"/>
        </c:dLbls>
        <c:gapWidth val="182"/>
        <c:axId val="489641599"/>
        <c:axId val="489611359"/>
      </c:barChart>
      <c:catAx>
        <c:axId val="4896415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11359"/>
        <c:crosses val="autoZero"/>
        <c:auto val="1"/>
        <c:lblAlgn val="ctr"/>
        <c:lblOffset val="100"/>
        <c:noMultiLvlLbl val="0"/>
      </c:catAx>
      <c:valAx>
        <c:axId val="489611359"/>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rPr>
              <a:t>Total</a:t>
            </a:r>
            <a:r>
              <a:rPr lang="en-GB" b="1" baseline="0">
                <a:solidFill>
                  <a:schemeClr val="accent4"/>
                </a:solidFill>
              </a:rPr>
              <a:t> High-Tech Exports vs Year</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Data'!$BG$2</c:f>
              <c:strCache>
                <c:ptCount val="1"/>
                <c:pt idx="0">
                  <c:v>China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Data'!$BH$1:$BK$1</c:f>
              <c:numCache>
                <c:formatCode>General</c:formatCode>
                <c:ptCount val="4"/>
                <c:pt idx="0">
                  <c:v>2019</c:v>
                </c:pt>
                <c:pt idx="1">
                  <c:v>2020</c:v>
                </c:pt>
                <c:pt idx="2">
                  <c:v>2021</c:v>
                </c:pt>
                <c:pt idx="3">
                  <c:v>2022</c:v>
                </c:pt>
              </c:numCache>
            </c:numRef>
          </c:cat>
          <c:val>
            <c:numRef>
              <c:f>'All Data'!$BH$2:$BK$2</c:f>
              <c:numCache>
                <c:formatCode>[$$-409]#,##0</c:formatCode>
                <c:ptCount val="4"/>
                <c:pt idx="0">
                  <c:v>715302940183</c:v>
                </c:pt>
                <c:pt idx="1">
                  <c:v>757458883661</c:v>
                </c:pt>
                <c:pt idx="2">
                  <c:v>942314815525</c:v>
                </c:pt>
                <c:pt idx="3">
                  <c:v>769699283036</c:v>
                </c:pt>
              </c:numCache>
            </c:numRef>
          </c:val>
          <c:smooth val="0"/>
          <c:extLst>
            <c:ext xmlns:c16="http://schemas.microsoft.com/office/drawing/2014/chart" uri="{C3380CC4-5D6E-409C-BE32-E72D297353CC}">
              <c16:uniqueId val="{00000000-57A2-4E6E-AC08-FC28CAF556AC}"/>
            </c:ext>
          </c:extLst>
        </c:ser>
        <c:ser>
          <c:idx val="1"/>
          <c:order val="1"/>
          <c:tx>
            <c:strRef>
              <c:f>'All Data'!$BG$3</c:f>
              <c:strCache>
                <c:ptCount val="1"/>
                <c:pt idx="0">
                  <c:v>Hong Kong SAR, China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Data'!$BH$1:$BK$1</c:f>
              <c:numCache>
                <c:formatCode>General</c:formatCode>
                <c:ptCount val="4"/>
                <c:pt idx="0">
                  <c:v>2019</c:v>
                </c:pt>
                <c:pt idx="1">
                  <c:v>2020</c:v>
                </c:pt>
                <c:pt idx="2">
                  <c:v>2021</c:v>
                </c:pt>
                <c:pt idx="3">
                  <c:v>2022</c:v>
                </c:pt>
              </c:numCache>
            </c:numRef>
          </c:cat>
          <c:val>
            <c:numRef>
              <c:f>'All Data'!$BH$3:$BK$3</c:f>
              <c:numCache>
                <c:formatCode>[$$-409]#,##0</c:formatCode>
                <c:ptCount val="4"/>
                <c:pt idx="0">
                  <c:v>322026746842</c:v>
                </c:pt>
                <c:pt idx="1">
                  <c:v>340121877076</c:v>
                </c:pt>
                <c:pt idx="2">
                  <c:v>431628771877</c:v>
                </c:pt>
                <c:pt idx="3">
                  <c:v>194079875754</c:v>
                </c:pt>
              </c:numCache>
            </c:numRef>
          </c:val>
          <c:smooth val="0"/>
          <c:extLst>
            <c:ext xmlns:c16="http://schemas.microsoft.com/office/drawing/2014/chart" uri="{C3380CC4-5D6E-409C-BE32-E72D297353CC}">
              <c16:uniqueId val="{00000001-57A2-4E6E-AC08-FC28CAF556AC}"/>
            </c:ext>
          </c:extLst>
        </c:ser>
        <c:ser>
          <c:idx val="2"/>
          <c:order val="2"/>
          <c:tx>
            <c:strRef>
              <c:f>'All Data'!$BG$4</c:f>
              <c:strCache>
                <c:ptCount val="1"/>
                <c:pt idx="0">
                  <c:v>Germany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Data'!$BH$1:$BK$1</c:f>
              <c:numCache>
                <c:formatCode>General</c:formatCode>
                <c:ptCount val="4"/>
                <c:pt idx="0">
                  <c:v>2019</c:v>
                </c:pt>
                <c:pt idx="1">
                  <c:v>2020</c:v>
                </c:pt>
                <c:pt idx="2">
                  <c:v>2021</c:v>
                </c:pt>
                <c:pt idx="3">
                  <c:v>2022</c:v>
                </c:pt>
              </c:numCache>
            </c:numRef>
          </c:cat>
          <c:val>
            <c:numRef>
              <c:f>'All Data'!$BH$4:$BK$4</c:f>
              <c:numCache>
                <c:formatCode>[$$-409]#,##0</c:formatCode>
                <c:ptCount val="4"/>
                <c:pt idx="0">
                  <c:v>208148360615</c:v>
                </c:pt>
                <c:pt idx="1">
                  <c:v>182351776932</c:v>
                </c:pt>
                <c:pt idx="2">
                  <c:v>211891202239</c:v>
                </c:pt>
                <c:pt idx="3">
                  <c:v>223370841889</c:v>
                </c:pt>
              </c:numCache>
            </c:numRef>
          </c:val>
          <c:smooth val="0"/>
          <c:extLst>
            <c:ext xmlns:c16="http://schemas.microsoft.com/office/drawing/2014/chart" uri="{C3380CC4-5D6E-409C-BE32-E72D297353CC}">
              <c16:uniqueId val="{00000002-57A2-4E6E-AC08-FC28CAF556AC}"/>
            </c:ext>
          </c:extLst>
        </c:ser>
        <c:ser>
          <c:idx val="3"/>
          <c:order val="3"/>
          <c:tx>
            <c:strRef>
              <c:f>'All Data'!$BG$5</c:f>
              <c:strCache>
                <c:ptCount val="1"/>
                <c:pt idx="0">
                  <c:v>United States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Data'!$BH$1:$BK$1</c:f>
              <c:numCache>
                <c:formatCode>General</c:formatCode>
                <c:ptCount val="4"/>
                <c:pt idx="0">
                  <c:v>2019</c:v>
                </c:pt>
                <c:pt idx="1">
                  <c:v>2020</c:v>
                </c:pt>
                <c:pt idx="2">
                  <c:v>2021</c:v>
                </c:pt>
                <c:pt idx="3">
                  <c:v>2022</c:v>
                </c:pt>
              </c:numCache>
            </c:numRef>
          </c:cat>
          <c:val>
            <c:numRef>
              <c:f>'All Data'!$BH$5:$BK$5</c:f>
              <c:numCache>
                <c:formatCode>[$$-409]#,##0</c:formatCode>
                <c:ptCount val="4"/>
                <c:pt idx="0">
                  <c:v>153923490830</c:v>
                </c:pt>
                <c:pt idx="1">
                  <c:v>141538563122</c:v>
                </c:pt>
                <c:pt idx="2">
                  <c:v>169217253983</c:v>
                </c:pt>
                <c:pt idx="3">
                  <c:v>166435572426</c:v>
                </c:pt>
              </c:numCache>
            </c:numRef>
          </c:val>
          <c:smooth val="0"/>
          <c:extLst>
            <c:ext xmlns:c16="http://schemas.microsoft.com/office/drawing/2014/chart" uri="{C3380CC4-5D6E-409C-BE32-E72D297353CC}">
              <c16:uniqueId val="{00000003-57A2-4E6E-AC08-FC28CAF556AC}"/>
            </c:ext>
          </c:extLst>
        </c:ser>
        <c:ser>
          <c:idx val="4"/>
          <c:order val="4"/>
          <c:tx>
            <c:strRef>
              <c:f>'All Data'!$BG$6</c:f>
              <c:strCache>
                <c:ptCount val="1"/>
                <c:pt idx="0">
                  <c:v>Korea, Rep.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Data'!$BH$1:$BK$1</c:f>
              <c:numCache>
                <c:formatCode>General</c:formatCode>
                <c:ptCount val="4"/>
                <c:pt idx="0">
                  <c:v>2019</c:v>
                </c:pt>
                <c:pt idx="1">
                  <c:v>2020</c:v>
                </c:pt>
                <c:pt idx="2">
                  <c:v>2021</c:v>
                </c:pt>
                <c:pt idx="3">
                  <c:v>2022</c:v>
                </c:pt>
              </c:numCache>
            </c:numRef>
          </c:cat>
          <c:val>
            <c:numRef>
              <c:f>'All Data'!$BH$6:$BK$6</c:f>
              <c:numCache>
                <c:formatCode>[$$-409]#,##0</c:formatCode>
                <c:ptCount val="4"/>
                <c:pt idx="0">
                  <c:v>153546690360</c:v>
                </c:pt>
                <c:pt idx="1">
                  <c:v>163935662525</c:v>
                </c:pt>
                <c:pt idx="2">
                  <c:v>204979876610</c:v>
                </c:pt>
                <c:pt idx="3">
                  <c:v>98537965972</c:v>
                </c:pt>
              </c:numCache>
            </c:numRef>
          </c:val>
          <c:smooth val="0"/>
          <c:extLst>
            <c:ext xmlns:c16="http://schemas.microsoft.com/office/drawing/2014/chart" uri="{C3380CC4-5D6E-409C-BE32-E72D297353CC}">
              <c16:uniqueId val="{00000004-57A2-4E6E-AC08-FC28CAF556AC}"/>
            </c:ext>
          </c:extLst>
        </c:ser>
        <c:ser>
          <c:idx val="5"/>
          <c:order val="5"/>
          <c:tx>
            <c:strRef>
              <c:f>'All Data'!$BG$7</c:f>
              <c:strCache>
                <c:ptCount val="1"/>
                <c:pt idx="0">
                  <c:v>Singapore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Data'!$BH$1:$BK$1</c:f>
              <c:numCache>
                <c:formatCode>General</c:formatCode>
                <c:ptCount val="4"/>
                <c:pt idx="0">
                  <c:v>2019</c:v>
                </c:pt>
                <c:pt idx="1">
                  <c:v>2020</c:v>
                </c:pt>
                <c:pt idx="2">
                  <c:v>2021</c:v>
                </c:pt>
                <c:pt idx="3">
                  <c:v>2022</c:v>
                </c:pt>
              </c:numCache>
            </c:numRef>
          </c:cat>
          <c:val>
            <c:numRef>
              <c:f>'All Data'!$BH$7:$BK$7</c:f>
              <c:numCache>
                <c:formatCode>[$$-409]#,##0</c:formatCode>
                <c:ptCount val="4"/>
                <c:pt idx="0">
                  <c:v>150031230830</c:v>
                </c:pt>
                <c:pt idx="1">
                  <c:v>159927958418</c:v>
                </c:pt>
                <c:pt idx="2">
                  <c:v>192362521297</c:v>
                </c:pt>
                <c:pt idx="3">
                  <c:v>94102974777</c:v>
                </c:pt>
              </c:numCache>
            </c:numRef>
          </c:val>
          <c:smooth val="0"/>
          <c:extLst>
            <c:ext xmlns:c16="http://schemas.microsoft.com/office/drawing/2014/chart" uri="{C3380CC4-5D6E-409C-BE32-E72D297353CC}">
              <c16:uniqueId val="{00000005-57A2-4E6E-AC08-FC28CAF556AC}"/>
            </c:ext>
          </c:extLst>
        </c:ser>
        <c:ser>
          <c:idx val="6"/>
          <c:order val="6"/>
          <c:tx>
            <c:strRef>
              <c:f>'All Data'!$BG$8</c:f>
              <c:strCache>
                <c:ptCount val="1"/>
                <c:pt idx="0">
                  <c:v>Viet Nam</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Data'!$BH$8:$BK$8</c:f>
              <c:numCache>
                <c:formatCode>[$$-409]#,##0</c:formatCode>
                <c:ptCount val="4"/>
                <c:pt idx="0">
                  <c:v>90430118220</c:v>
                </c:pt>
                <c:pt idx="1">
                  <c:v>101534392934</c:v>
                </c:pt>
                <c:pt idx="2">
                  <c:v>120466015713</c:v>
                </c:pt>
                <c:pt idx="3">
                  <c:v>122993363763</c:v>
                </c:pt>
              </c:numCache>
            </c:numRef>
          </c:val>
          <c:smooth val="0"/>
          <c:extLst>
            <c:ext xmlns:c16="http://schemas.microsoft.com/office/drawing/2014/chart" uri="{C3380CC4-5D6E-409C-BE32-E72D297353CC}">
              <c16:uniqueId val="{00000006-57A2-4E6E-AC08-FC28CAF556AC}"/>
            </c:ext>
          </c:extLst>
        </c:ser>
        <c:ser>
          <c:idx val="7"/>
          <c:order val="7"/>
          <c:tx>
            <c:strRef>
              <c:f>'All Data'!$BG$9</c:f>
              <c:strCache>
                <c:ptCount val="1"/>
                <c:pt idx="0">
                  <c:v>Japan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Data'!$BH$9:$BK$9</c:f>
              <c:numCache>
                <c:formatCode>[$$-409]#,##0</c:formatCode>
                <c:ptCount val="4"/>
                <c:pt idx="0">
                  <c:v>103896710397</c:v>
                </c:pt>
                <c:pt idx="1">
                  <c:v>102751095238</c:v>
                </c:pt>
                <c:pt idx="2">
                  <c:v>116513861428</c:v>
                </c:pt>
                <c:pt idx="3">
                  <c:v>83102743949</c:v>
                </c:pt>
              </c:numCache>
            </c:numRef>
          </c:val>
          <c:smooth val="0"/>
          <c:extLst>
            <c:ext xmlns:c16="http://schemas.microsoft.com/office/drawing/2014/chart" uri="{C3380CC4-5D6E-409C-BE32-E72D297353CC}">
              <c16:uniqueId val="{00000007-57A2-4E6E-AC08-FC28CAF556AC}"/>
            </c:ext>
          </c:extLst>
        </c:ser>
        <c:ser>
          <c:idx val="8"/>
          <c:order val="8"/>
          <c:tx>
            <c:strRef>
              <c:f>'All Data'!$BG$10</c:f>
              <c:strCache>
                <c:ptCount val="1"/>
                <c:pt idx="0">
                  <c:v>France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Data'!$BH$10:$BK$10</c:f>
              <c:numCache>
                <c:formatCode>[$$-409]#,##0</c:formatCode>
                <c:ptCount val="4"/>
                <c:pt idx="0">
                  <c:v>120534304793</c:v>
                </c:pt>
                <c:pt idx="1">
                  <c:v>87120395046</c:v>
                </c:pt>
                <c:pt idx="2">
                  <c:v>97528027435</c:v>
                </c:pt>
                <c:pt idx="3">
                  <c:v>95753974734</c:v>
                </c:pt>
              </c:numCache>
            </c:numRef>
          </c:val>
          <c:smooth val="0"/>
          <c:extLst>
            <c:ext xmlns:c16="http://schemas.microsoft.com/office/drawing/2014/chart" uri="{C3380CC4-5D6E-409C-BE32-E72D297353CC}">
              <c16:uniqueId val="{00000008-57A2-4E6E-AC08-FC28CAF556AC}"/>
            </c:ext>
          </c:extLst>
        </c:ser>
        <c:ser>
          <c:idx val="9"/>
          <c:order val="9"/>
          <c:tx>
            <c:strRef>
              <c:f>'All Data'!$BG$11</c:f>
              <c:strCache>
                <c:ptCount val="1"/>
                <c:pt idx="0">
                  <c:v>Netherlands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Data'!$BH$11:$BK$11</c:f>
              <c:numCache>
                <c:formatCode>[$$-409]#,##0</c:formatCode>
                <c:ptCount val="4"/>
                <c:pt idx="0">
                  <c:v>86980976671</c:v>
                </c:pt>
                <c:pt idx="1">
                  <c:v>87143360465</c:v>
                </c:pt>
                <c:pt idx="2">
                  <c:v>101298570759</c:v>
                </c:pt>
                <c:pt idx="3">
                  <c:v>92149414409</c:v>
                </c:pt>
              </c:numCache>
            </c:numRef>
          </c:val>
          <c:smooth val="0"/>
          <c:extLst>
            <c:ext xmlns:c16="http://schemas.microsoft.com/office/drawing/2014/chart" uri="{C3380CC4-5D6E-409C-BE32-E72D297353CC}">
              <c16:uniqueId val="{00000009-57A2-4E6E-AC08-FC28CAF556AC}"/>
            </c:ext>
          </c:extLst>
        </c:ser>
        <c:ser>
          <c:idx val="10"/>
          <c:order val="10"/>
          <c:tx>
            <c:strRef>
              <c:f>'All Data'!$BG$12</c:f>
              <c:strCache>
                <c:ptCount val="1"/>
                <c:pt idx="0">
                  <c:v>Malaysia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Data'!$BH$12:$BK$12</c:f>
              <c:numCache>
                <c:formatCode>[$$-409]#,##0</c:formatCode>
                <c:ptCount val="4"/>
                <c:pt idx="0">
                  <c:v>86900596733</c:v>
                </c:pt>
                <c:pt idx="1">
                  <c:v>92100009675</c:v>
                </c:pt>
                <c:pt idx="2">
                  <c:v>108683179737</c:v>
                </c:pt>
                <c:pt idx="3">
                  <c:v>66214448416</c:v>
                </c:pt>
              </c:numCache>
            </c:numRef>
          </c:val>
          <c:smooth val="0"/>
          <c:extLst>
            <c:ext xmlns:c16="http://schemas.microsoft.com/office/drawing/2014/chart" uri="{C3380CC4-5D6E-409C-BE32-E72D297353CC}">
              <c16:uniqueId val="{0000000A-57A2-4E6E-AC08-FC28CAF556AC}"/>
            </c:ext>
          </c:extLst>
        </c:ser>
        <c:ser>
          <c:idx val="11"/>
          <c:order val="11"/>
          <c:tx>
            <c:strRef>
              <c:f>'All Data'!$BG$13</c:f>
              <c:strCache>
                <c:ptCount val="1"/>
                <c:pt idx="0">
                  <c:v>Mexico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Data'!$BH$13:$BK$13</c:f>
              <c:numCache>
                <c:formatCode>[$$-409]#,##0</c:formatCode>
                <c:ptCount val="4"/>
                <c:pt idx="0">
                  <c:v>75162629529</c:v>
                </c:pt>
                <c:pt idx="1">
                  <c:v>71003025509</c:v>
                </c:pt>
                <c:pt idx="2">
                  <c:v>74932930233</c:v>
                </c:pt>
                <c:pt idx="3">
                  <c:v>85898585526</c:v>
                </c:pt>
              </c:numCache>
            </c:numRef>
          </c:val>
          <c:smooth val="0"/>
          <c:extLst>
            <c:ext xmlns:c16="http://schemas.microsoft.com/office/drawing/2014/chart" uri="{C3380CC4-5D6E-409C-BE32-E72D297353CC}">
              <c16:uniqueId val="{0000000B-57A2-4E6E-AC08-FC28CAF556AC}"/>
            </c:ext>
          </c:extLst>
        </c:ser>
        <c:ser>
          <c:idx val="12"/>
          <c:order val="12"/>
          <c:tx>
            <c:strRef>
              <c:f>'All Data'!$BG$14</c:f>
              <c:strCache>
                <c:ptCount val="1"/>
                <c:pt idx="0">
                  <c:v>United Kingdom</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Data'!$BH$14:$BK$14</c:f>
              <c:numCache>
                <c:formatCode>[$$-409]#,##0</c:formatCode>
                <c:ptCount val="4"/>
                <c:pt idx="0">
                  <c:v>76894056310</c:v>
                </c:pt>
                <c:pt idx="1">
                  <c:v>58143796335</c:v>
                </c:pt>
                <c:pt idx="2">
                  <c:v>66699915640</c:v>
                </c:pt>
                <c:pt idx="3">
                  <c:v>72663086859</c:v>
                </c:pt>
              </c:numCache>
            </c:numRef>
          </c:val>
          <c:smooth val="0"/>
          <c:extLst>
            <c:ext xmlns:c16="http://schemas.microsoft.com/office/drawing/2014/chart" uri="{C3380CC4-5D6E-409C-BE32-E72D297353CC}">
              <c16:uniqueId val="{0000000C-57A2-4E6E-AC08-FC28CAF556AC}"/>
            </c:ext>
          </c:extLst>
        </c:ser>
        <c:ser>
          <c:idx val="13"/>
          <c:order val="13"/>
          <c:tx>
            <c:strRef>
              <c:f>'All Data'!$BG$15</c:f>
              <c:strCache>
                <c:ptCount val="1"/>
                <c:pt idx="0">
                  <c:v>Ireland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Data'!$BH$15:$BK$15</c:f>
              <c:numCache>
                <c:formatCode>[$$-409]#,##0</c:formatCode>
                <c:ptCount val="4"/>
                <c:pt idx="0">
                  <c:v>39354029994</c:v>
                </c:pt>
                <c:pt idx="1">
                  <c:v>43116353946</c:v>
                </c:pt>
                <c:pt idx="2">
                  <c:v>49839637279</c:v>
                </c:pt>
                <c:pt idx="3">
                  <c:v>80006331470</c:v>
                </c:pt>
              </c:numCache>
            </c:numRef>
          </c:val>
          <c:smooth val="0"/>
          <c:extLst>
            <c:ext xmlns:c16="http://schemas.microsoft.com/office/drawing/2014/chart" uri="{C3380CC4-5D6E-409C-BE32-E72D297353CC}">
              <c16:uniqueId val="{0000000D-57A2-4E6E-AC08-FC28CAF556AC}"/>
            </c:ext>
          </c:extLst>
        </c:ser>
        <c:ser>
          <c:idx val="14"/>
          <c:order val="14"/>
          <c:tx>
            <c:strRef>
              <c:f>'All Data'!$BG$16</c:f>
              <c:strCache>
                <c:ptCount val="1"/>
                <c:pt idx="0">
                  <c:v>Belgium</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Data'!$BH$16:$BK$16</c:f>
              <c:numCache>
                <c:formatCode>[$$-409]#,##0</c:formatCode>
                <c:ptCount val="4"/>
                <c:pt idx="0">
                  <c:v>33084265116</c:v>
                </c:pt>
                <c:pt idx="1">
                  <c:v>34318547685.999996</c:v>
                </c:pt>
                <c:pt idx="2">
                  <c:v>60841052178</c:v>
                </c:pt>
                <c:pt idx="3">
                  <c:v>65782548564</c:v>
                </c:pt>
              </c:numCache>
            </c:numRef>
          </c:val>
          <c:smooth val="0"/>
          <c:extLst>
            <c:ext xmlns:c16="http://schemas.microsoft.com/office/drawing/2014/chart" uri="{C3380CC4-5D6E-409C-BE32-E72D297353CC}">
              <c16:uniqueId val="{0000000E-57A2-4E6E-AC08-FC28CAF556AC}"/>
            </c:ext>
          </c:extLst>
        </c:ser>
        <c:ser>
          <c:idx val="15"/>
          <c:order val="15"/>
          <c:tx>
            <c:strRef>
              <c:f>'All Data'!$BG$17</c:f>
              <c:strCache>
                <c:ptCount val="1"/>
                <c:pt idx="0">
                  <c:v>Thailand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Data'!$BH$17:$BK$17</c:f>
              <c:numCache>
                <c:formatCode>[$$-409]#,##0</c:formatCode>
                <c:ptCount val="4"/>
                <c:pt idx="0">
                  <c:v>40141556044</c:v>
                </c:pt>
                <c:pt idx="1">
                  <c:v>45837990484</c:v>
                </c:pt>
                <c:pt idx="2">
                  <c:v>49287590790</c:v>
                </c:pt>
                <c:pt idx="3">
                  <c:v>44864080341</c:v>
                </c:pt>
              </c:numCache>
            </c:numRef>
          </c:val>
          <c:smooth val="0"/>
          <c:extLst>
            <c:ext xmlns:c16="http://schemas.microsoft.com/office/drawing/2014/chart" uri="{C3380CC4-5D6E-409C-BE32-E72D297353CC}">
              <c16:uniqueId val="{0000000F-57A2-4E6E-AC08-FC28CAF556AC}"/>
            </c:ext>
          </c:extLst>
        </c:ser>
        <c:dLbls>
          <c:showLegendKey val="0"/>
          <c:showVal val="0"/>
          <c:showCatName val="0"/>
          <c:showSerName val="0"/>
          <c:showPercent val="0"/>
          <c:showBubbleSize val="0"/>
        </c:dLbls>
        <c:marker val="1"/>
        <c:smooth val="0"/>
        <c:axId val="91143999"/>
        <c:axId val="91149279"/>
      </c:lineChart>
      <c:catAx>
        <c:axId val="9114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91149279"/>
        <c:crosses val="autoZero"/>
        <c:auto val="1"/>
        <c:lblAlgn val="ctr"/>
        <c:lblOffset val="100"/>
        <c:noMultiLvlLbl val="0"/>
      </c:catAx>
      <c:valAx>
        <c:axId val="9114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GB">
                    <a:solidFill>
                      <a:schemeClr val="accent4"/>
                    </a:solidFill>
                  </a:rPr>
                  <a:t>High</a:t>
                </a:r>
                <a:r>
                  <a:rPr lang="en-GB" baseline="0">
                    <a:solidFill>
                      <a:schemeClr val="accent4"/>
                    </a:solidFill>
                  </a:rPr>
                  <a:t> Tech Exports ($)</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91143999"/>
        <c:crosses val="autoZero"/>
        <c:crossBetween val="between"/>
        <c:majorUnit val="25000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9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Table.xlsx]2019-2022 Trends!PivotTable6</c:name>
    <c:fmtId val="1"/>
  </c:pivotSource>
  <c:chart>
    <c:title>
      <c:tx>
        <c:rich>
          <a:bodyPr rot="0" spcFirstLastPara="1" vertOverflow="ellipsis" vert="horz" wrap="square" anchor="ctr" anchorCtr="1"/>
          <a:lstStyle/>
          <a:p>
            <a:pPr>
              <a:defRPr sz="1400" b="1" i="0" u="none" strike="noStrike" kern="1200" spc="0" baseline="0">
                <a:solidFill>
                  <a:schemeClr val="accent4"/>
                </a:solidFill>
                <a:latin typeface="+mn-lt"/>
                <a:ea typeface="+mn-ea"/>
                <a:cs typeface="+mn-cs"/>
              </a:defRPr>
            </a:pPr>
            <a:r>
              <a:rPr lang="en-GB" b="1">
                <a:solidFill>
                  <a:schemeClr val="accent4"/>
                </a:solidFill>
              </a:rPr>
              <a:t>High</a:t>
            </a:r>
            <a:r>
              <a:rPr lang="en-GB" b="1" baseline="0">
                <a:solidFill>
                  <a:schemeClr val="accent4"/>
                </a:solidFill>
              </a:rPr>
              <a:t> Tech Exports vs Country (Top 10% Exports) </a:t>
            </a:r>
            <a:endParaRPr lang="en-GB" b="1">
              <a:solidFill>
                <a:schemeClr val="accent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'2019-2022 Trends'!$B$222</c:f>
              <c:strCache>
                <c:ptCount val="1"/>
                <c:pt idx="0">
                  <c:v>Sum of 2019</c:v>
                </c:pt>
              </c:strCache>
            </c:strRef>
          </c:tx>
          <c:spPr>
            <a:solidFill>
              <a:schemeClr val="accent1"/>
            </a:solidFill>
            <a:ln>
              <a:noFill/>
            </a:ln>
            <a:effectLst/>
          </c:spPr>
          <c:invertIfNegative val="0"/>
          <c:cat>
            <c:strRef>
              <c:f>'2019-2022 Trends'!$A$223:$A$243</c:f>
              <c:strCache>
                <c:ptCount val="20"/>
                <c:pt idx="0">
                  <c:v>Cambodia</c:v>
                </c:pt>
                <c:pt idx="1">
                  <c:v>Central African Republic</c:v>
                </c:pt>
                <c:pt idx="2">
                  <c:v>Comoros</c:v>
                </c:pt>
                <c:pt idx="3">
                  <c:v>Congo, Dem. Rep.</c:v>
                </c:pt>
                <c:pt idx="4">
                  <c:v>Costa Rica</c:v>
                </c:pt>
                <c:pt idx="5">
                  <c:v>Djibouti</c:v>
                </c:pt>
                <c:pt idx="6">
                  <c:v>Greenland</c:v>
                </c:pt>
                <c:pt idx="7">
                  <c:v>Guinea</c:v>
                </c:pt>
                <c:pt idx="8">
                  <c:v>Guyana</c:v>
                </c:pt>
                <c:pt idx="9">
                  <c:v>Liberia</c:v>
                </c:pt>
                <c:pt idx="10">
                  <c:v>Libya</c:v>
                </c:pt>
                <c:pt idx="11">
                  <c:v>Nauru</c:v>
                </c:pt>
                <c:pt idx="12">
                  <c:v>Nepal</c:v>
                </c:pt>
                <c:pt idx="13">
                  <c:v>North Macedonia</c:v>
                </c:pt>
                <c:pt idx="14">
                  <c:v>Northern Mariana Islands</c:v>
                </c:pt>
                <c:pt idx="15">
                  <c:v>Rwanda</c:v>
                </c:pt>
                <c:pt idx="16">
                  <c:v>Sao Tome and Principe</c:v>
                </c:pt>
                <c:pt idx="17">
                  <c:v>Senegal</c:v>
                </c:pt>
                <c:pt idx="18">
                  <c:v>Serbia</c:v>
                </c:pt>
                <c:pt idx="19">
                  <c:v>Viet Nam</c:v>
                </c:pt>
              </c:strCache>
            </c:strRef>
          </c:cat>
          <c:val>
            <c:numRef>
              <c:f>'2019-2022 Trends'!$B$223:$B$243</c:f>
              <c:numCache>
                <c:formatCode>[$$-409]#,##0</c:formatCode>
                <c:ptCount val="20"/>
                <c:pt idx="0">
                  <c:v>160372355</c:v>
                </c:pt>
                <c:pt idx="1">
                  <c:v>88772322</c:v>
                </c:pt>
                <c:pt idx="2">
                  <c:v>831114</c:v>
                </c:pt>
                <c:pt idx="3">
                  <c:v>32092118</c:v>
                </c:pt>
                <c:pt idx="4">
                  <c:v>1154572202</c:v>
                </c:pt>
                <c:pt idx="5">
                  <c:v>0</c:v>
                </c:pt>
                <c:pt idx="6">
                  <c:v>0</c:v>
                </c:pt>
                <c:pt idx="7">
                  <c:v>0</c:v>
                </c:pt>
                <c:pt idx="8">
                  <c:v>95124</c:v>
                </c:pt>
                <c:pt idx="9">
                  <c:v>0</c:v>
                </c:pt>
                <c:pt idx="10">
                  <c:v>1124532</c:v>
                </c:pt>
                <c:pt idx="11">
                  <c:v>0</c:v>
                </c:pt>
                <c:pt idx="12">
                  <c:v>5285142</c:v>
                </c:pt>
                <c:pt idx="13">
                  <c:v>252768041</c:v>
                </c:pt>
                <c:pt idx="14">
                  <c:v>0</c:v>
                </c:pt>
                <c:pt idx="15">
                  <c:v>6910597</c:v>
                </c:pt>
                <c:pt idx="16">
                  <c:v>191951</c:v>
                </c:pt>
                <c:pt idx="17">
                  <c:v>9412109</c:v>
                </c:pt>
                <c:pt idx="18">
                  <c:v>505597610</c:v>
                </c:pt>
                <c:pt idx="19">
                  <c:v>90430118220</c:v>
                </c:pt>
              </c:numCache>
            </c:numRef>
          </c:val>
          <c:extLst>
            <c:ext xmlns:c16="http://schemas.microsoft.com/office/drawing/2014/chart" uri="{C3380CC4-5D6E-409C-BE32-E72D297353CC}">
              <c16:uniqueId val="{00000000-4942-42A9-9CA2-9568E6453DDB}"/>
            </c:ext>
          </c:extLst>
        </c:ser>
        <c:ser>
          <c:idx val="1"/>
          <c:order val="1"/>
          <c:tx>
            <c:strRef>
              <c:f>'2019-2022 Trends'!$C$222</c:f>
              <c:strCache>
                <c:ptCount val="1"/>
                <c:pt idx="0">
                  <c:v>Sum of 2020</c:v>
                </c:pt>
              </c:strCache>
            </c:strRef>
          </c:tx>
          <c:spPr>
            <a:solidFill>
              <a:schemeClr val="accent2"/>
            </a:solidFill>
            <a:ln>
              <a:noFill/>
            </a:ln>
            <a:effectLst/>
          </c:spPr>
          <c:invertIfNegative val="0"/>
          <c:cat>
            <c:strRef>
              <c:f>'2019-2022 Trends'!$A$223:$A$243</c:f>
              <c:strCache>
                <c:ptCount val="20"/>
                <c:pt idx="0">
                  <c:v>Cambodia</c:v>
                </c:pt>
                <c:pt idx="1">
                  <c:v>Central African Republic</c:v>
                </c:pt>
                <c:pt idx="2">
                  <c:v>Comoros</c:v>
                </c:pt>
                <c:pt idx="3">
                  <c:v>Congo, Dem. Rep.</c:v>
                </c:pt>
                <c:pt idx="4">
                  <c:v>Costa Rica</c:v>
                </c:pt>
                <c:pt idx="5">
                  <c:v>Djibouti</c:v>
                </c:pt>
                <c:pt idx="6">
                  <c:v>Greenland</c:v>
                </c:pt>
                <c:pt idx="7">
                  <c:v>Guinea</c:v>
                </c:pt>
                <c:pt idx="8">
                  <c:v>Guyana</c:v>
                </c:pt>
                <c:pt idx="9">
                  <c:v>Liberia</c:v>
                </c:pt>
                <c:pt idx="10">
                  <c:v>Libya</c:v>
                </c:pt>
                <c:pt idx="11">
                  <c:v>Nauru</c:v>
                </c:pt>
                <c:pt idx="12">
                  <c:v>Nepal</c:v>
                </c:pt>
                <c:pt idx="13">
                  <c:v>North Macedonia</c:v>
                </c:pt>
                <c:pt idx="14">
                  <c:v>Northern Mariana Islands</c:v>
                </c:pt>
                <c:pt idx="15">
                  <c:v>Rwanda</c:v>
                </c:pt>
                <c:pt idx="16">
                  <c:v>Sao Tome and Principe</c:v>
                </c:pt>
                <c:pt idx="17">
                  <c:v>Senegal</c:v>
                </c:pt>
                <c:pt idx="18">
                  <c:v>Serbia</c:v>
                </c:pt>
                <c:pt idx="19">
                  <c:v>Viet Nam</c:v>
                </c:pt>
              </c:strCache>
            </c:strRef>
          </c:cat>
          <c:val>
            <c:numRef>
              <c:f>'2019-2022 Trends'!$C$223:$C$243</c:f>
              <c:numCache>
                <c:formatCode>[$$-409]#,##0</c:formatCode>
                <c:ptCount val="20"/>
                <c:pt idx="0">
                  <c:v>308424330</c:v>
                </c:pt>
                <c:pt idx="1">
                  <c:v>106849</c:v>
                </c:pt>
                <c:pt idx="2">
                  <c:v>38577</c:v>
                </c:pt>
                <c:pt idx="3">
                  <c:v>17461774</c:v>
                </c:pt>
                <c:pt idx="4">
                  <c:v>1038666156</c:v>
                </c:pt>
                <c:pt idx="5">
                  <c:v>0</c:v>
                </c:pt>
                <c:pt idx="6">
                  <c:v>0</c:v>
                </c:pt>
                <c:pt idx="7">
                  <c:v>0</c:v>
                </c:pt>
                <c:pt idx="8">
                  <c:v>1438979</c:v>
                </c:pt>
                <c:pt idx="9">
                  <c:v>0</c:v>
                </c:pt>
                <c:pt idx="10">
                  <c:v>0</c:v>
                </c:pt>
                <c:pt idx="11">
                  <c:v>0</c:v>
                </c:pt>
                <c:pt idx="12">
                  <c:v>9513473</c:v>
                </c:pt>
                <c:pt idx="13">
                  <c:v>232386333</c:v>
                </c:pt>
                <c:pt idx="14">
                  <c:v>0</c:v>
                </c:pt>
                <c:pt idx="15">
                  <c:v>5221135</c:v>
                </c:pt>
                <c:pt idx="16">
                  <c:v>139614</c:v>
                </c:pt>
                <c:pt idx="17">
                  <c:v>7555947</c:v>
                </c:pt>
                <c:pt idx="18">
                  <c:v>701565611</c:v>
                </c:pt>
                <c:pt idx="19">
                  <c:v>101534392934</c:v>
                </c:pt>
              </c:numCache>
            </c:numRef>
          </c:val>
          <c:extLst>
            <c:ext xmlns:c16="http://schemas.microsoft.com/office/drawing/2014/chart" uri="{C3380CC4-5D6E-409C-BE32-E72D297353CC}">
              <c16:uniqueId val="{00000001-4942-42A9-9CA2-9568E6453DDB}"/>
            </c:ext>
          </c:extLst>
        </c:ser>
        <c:ser>
          <c:idx val="2"/>
          <c:order val="2"/>
          <c:tx>
            <c:strRef>
              <c:f>'2019-2022 Trends'!$D$222</c:f>
              <c:strCache>
                <c:ptCount val="1"/>
                <c:pt idx="0">
                  <c:v>Sum of 2021</c:v>
                </c:pt>
              </c:strCache>
            </c:strRef>
          </c:tx>
          <c:spPr>
            <a:solidFill>
              <a:schemeClr val="accent3"/>
            </a:solidFill>
            <a:ln>
              <a:noFill/>
            </a:ln>
            <a:effectLst/>
          </c:spPr>
          <c:invertIfNegative val="0"/>
          <c:cat>
            <c:strRef>
              <c:f>'2019-2022 Trends'!$A$223:$A$243</c:f>
              <c:strCache>
                <c:ptCount val="20"/>
                <c:pt idx="0">
                  <c:v>Cambodia</c:v>
                </c:pt>
                <c:pt idx="1">
                  <c:v>Central African Republic</c:v>
                </c:pt>
                <c:pt idx="2">
                  <c:v>Comoros</c:v>
                </c:pt>
                <c:pt idx="3">
                  <c:v>Congo, Dem. Rep.</c:v>
                </c:pt>
                <c:pt idx="4">
                  <c:v>Costa Rica</c:v>
                </c:pt>
                <c:pt idx="5">
                  <c:v>Djibouti</c:v>
                </c:pt>
                <c:pt idx="6">
                  <c:v>Greenland</c:v>
                </c:pt>
                <c:pt idx="7">
                  <c:v>Guinea</c:v>
                </c:pt>
                <c:pt idx="8">
                  <c:v>Guyana</c:v>
                </c:pt>
                <c:pt idx="9">
                  <c:v>Liberia</c:v>
                </c:pt>
                <c:pt idx="10">
                  <c:v>Libya</c:v>
                </c:pt>
                <c:pt idx="11">
                  <c:v>Nauru</c:v>
                </c:pt>
                <c:pt idx="12">
                  <c:v>Nepal</c:v>
                </c:pt>
                <c:pt idx="13">
                  <c:v>North Macedonia</c:v>
                </c:pt>
                <c:pt idx="14">
                  <c:v>Northern Mariana Islands</c:v>
                </c:pt>
                <c:pt idx="15">
                  <c:v>Rwanda</c:v>
                </c:pt>
                <c:pt idx="16">
                  <c:v>Sao Tome and Principe</c:v>
                </c:pt>
                <c:pt idx="17">
                  <c:v>Senegal</c:v>
                </c:pt>
                <c:pt idx="18">
                  <c:v>Serbia</c:v>
                </c:pt>
                <c:pt idx="19">
                  <c:v>Viet Nam</c:v>
                </c:pt>
              </c:strCache>
            </c:strRef>
          </c:cat>
          <c:val>
            <c:numRef>
              <c:f>'2019-2022 Trends'!$D$223:$D$243</c:f>
              <c:numCache>
                <c:formatCode>[$$-409]#,##0</c:formatCode>
                <c:ptCount val="20"/>
                <c:pt idx="0">
                  <c:v>454821941</c:v>
                </c:pt>
                <c:pt idx="1">
                  <c:v>878109</c:v>
                </c:pt>
                <c:pt idx="2">
                  <c:v>28176</c:v>
                </c:pt>
                <c:pt idx="3">
                  <c:v>4658514</c:v>
                </c:pt>
                <c:pt idx="4">
                  <c:v>1457227994</c:v>
                </c:pt>
                <c:pt idx="5">
                  <c:v>0</c:v>
                </c:pt>
                <c:pt idx="6">
                  <c:v>0</c:v>
                </c:pt>
                <c:pt idx="7">
                  <c:v>0</c:v>
                </c:pt>
                <c:pt idx="8">
                  <c:v>139915</c:v>
                </c:pt>
                <c:pt idx="9">
                  <c:v>0</c:v>
                </c:pt>
                <c:pt idx="10">
                  <c:v>0</c:v>
                </c:pt>
                <c:pt idx="11">
                  <c:v>0</c:v>
                </c:pt>
                <c:pt idx="12">
                  <c:v>6433383</c:v>
                </c:pt>
                <c:pt idx="13">
                  <c:v>276602873</c:v>
                </c:pt>
                <c:pt idx="14">
                  <c:v>0</c:v>
                </c:pt>
                <c:pt idx="15">
                  <c:v>9522721</c:v>
                </c:pt>
                <c:pt idx="16">
                  <c:v>78068</c:v>
                </c:pt>
                <c:pt idx="17">
                  <c:v>26333299</c:v>
                </c:pt>
                <c:pt idx="18">
                  <c:v>913788852</c:v>
                </c:pt>
                <c:pt idx="19">
                  <c:v>120466015713</c:v>
                </c:pt>
              </c:numCache>
            </c:numRef>
          </c:val>
          <c:extLst>
            <c:ext xmlns:c16="http://schemas.microsoft.com/office/drawing/2014/chart" uri="{C3380CC4-5D6E-409C-BE32-E72D297353CC}">
              <c16:uniqueId val="{00000002-4942-42A9-9CA2-9568E6453DDB}"/>
            </c:ext>
          </c:extLst>
        </c:ser>
        <c:ser>
          <c:idx val="3"/>
          <c:order val="3"/>
          <c:tx>
            <c:strRef>
              <c:f>'2019-2022 Trends'!$E$222</c:f>
              <c:strCache>
                <c:ptCount val="1"/>
                <c:pt idx="0">
                  <c:v>Sum of 2022</c:v>
                </c:pt>
              </c:strCache>
            </c:strRef>
          </c:tx>
          <c:spPr>
            <a:solidFill>
              <a:schemeClr val="accent4"/>
            </a:solidFill>
            <a:ln>
              <a:noFill/>
            </a:ln>
            <a:effectLst/>
          </c:spPr>
          <c:invertIfNegative val="0"/>
          <c:cat>
            <c:strRef>
              <c:f>'2019-2022 Trends'!$A$223:$A$243</c:f>
              <c:strCache>
                <c:ptCount val="20"/>
                <c:pt idx="0">
                  <c:v>Cambodia</c:v>
                </c:pt>
                <c:pt idx="1">
                  <c:v>Central African Republic</c:v>
                </c:pt>
                <c:pt idx="2">
                  <c:v>Comoros</c:v>
                </c:pt>
                <c:pt idx="3">
                  <c:v>Congo, Dem. Rep.</c:v>
                </c:pt>
                <c:pt idx="4">
                  <c:v>Costa Rica</c:v>
                </c:pt>
                <c:pt idx="5">
                  <c:v>Djibouti</c:v>
                </c:pt>
                <c:pt idx="6">
                  <c:v>Greenland</c:v>
                </c:pt>
                <c:pt idx="7">
                  <c:v>Guinea</c:v>
                </c:pt>
                <c:pt idx="8">
                  <c:v>Guyana</c:v>
                </c:pt>
                <c:pt idx="9">
                  <c:v>Liberia</c:v>
                </c:pt>
                <c:pt idx="10">
                  <c:v>Libya</c:v>
                </c:pt>
                <c:pt idx="11">
                  <c:v>Nauru</c:v>
                </c:pt>
                <c:pt idx="12">
                  <c:v>Nepal</c:v>
                </c:pt>
                <c:pt idx="13">
                  <c:v>North Macedonia</c:v>
                </c:pt>
                <c:pt idx="14">
                  <c:v>Northern Mariana Islands</c:v>
                </c:pt>
                <c:pt idx="15">
                  <c:v>Rwanda</c:v>
                </c:pt>
                <c:pt idx="16">
                  <c:v>Sao Tome and Principe</c:v>
                </c:pt>
                <c:pt idx="17">
                  <c:v>Senegal</c:v>
                </c:pt>
                <c:pt idx="18">
                  <c:v>Serbia</c:v>
                </c:pt>
                <c:pt idx="19">
                  <c:v>Viet Nam</c:v>
                </c:pt>
              </c:strCache>
            </c:strRef>
          </c:cat>
          <c:val>
            <c:numRef>
              <c:f>'2019-2022 Trends'!$E$223:$E$243</c:f>
              <c:numCache>
                <c:formatCode>[$$-409]#,##0</c:formatCode>
                <c:ptCount val="20"/>
                <c:pt idx="0">
                  <c:v>1192959337</c:v>
                </c:pt>
                <c:pt idx="1">
                  <c:v>16373796</c:v>
                </c:pt>
                <c:pt idx="2">
                  <c:v>0</c:v>
                </c:pt>
                <c:pt idx="3">
                  <c:v>17597529</c:v>
                </c:pt>
                <c:pt idx="4">
                  <c:v>1921488086</c:v>
                </c:pt>
                <c:pt idx="5">
                  <c:v>0</c:v>
                </c:pt>
                <c:pt idx="6">
                  <c:v>0</c:v>
                </c:pt>
                <c:pt idx="7">
                  <c:v>0</c:v>
                </c:pt>
                <c:pt idx="8">
                  <c:v>111140</c:v>
                </c:pt>
                <c:pt idx="9">
                  <c:v>0</c:v>
                </c:pt>
                <c:pt idx="10">
                  <c:v>0</c:v>
                </c:pt>
                <c:pt idx="11">
                  <c:v>0</c:v>
                </c:pt>
                <c:pt idx="12">
                  <c:v>3330281</c:v>
                </c:pt>
                <c:pt idx="13">
                  <c:v>286568130</c:v>
                </c:pt>
                <c:pt idx="14">
                  <c:v>0</c:v>
                </c:pt>
                <c:pt idx="15">
                  <c:v>6797226</c:v>
                </c:pt>
                <c:pt idx="16">
                  <c:v>15026</c:v>
                </c:pt>
                <c:pt idx="17">
                  <c:v>37221052</c:v>
                </c:pt>
                <c:pt idx="18">
                  <c:v>985830757</c:v>
                </c:pt>
                <c:pt idx="19">
                  <c:v>122993363763</c:v>
                </c:pt>
              </c:numCache>
            </c:numRef>
          </c:val>
          <c:extLst>
            <c:ext xmlns:c16="http://schemas.microsoft.com/office/drawing/2014/chart" uri="{C3380CC4-5D6E-409C-BE32-E72D297353CC}">
              <c16:uniqueId val="{00000004-4942-42A9-9CA2-9568E6453DDB}"/>
            </c:ext>
          </c:extLst>
        </c:ser>
        <c:dLbls>
          <c:showLegendKey val="0"/>
          <c:showVal val="0"/>
          <c:showCatName val="0"/>
          <c:showSerName val="0"/>
          <c:showPercent val="0"/>
          <c:showBubbleSize val="0"/>
        </c:dLbls>
        <c:gapWidth val="219"/>
        <c:overlap val="-27"/>
        <c:axId val="1713768752"/>
        <c:axId val="1713769232"/>
      </c:barChart>
      <c:catAx>
        <c:axId val="171376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13769232"/>
        <c:crosses val="autoZero"/>
        <c:auto val="1"/>
        <c:lblAlgn val="ctr"/>
        <c:lblOffset val="100"/>
        <c:noMultiLvlLbl val="0"/>
      </c:catAx>
      <c:valAx>
        <c:axId val="1713769232"/>
        <c:scaling>
          <c:orientation val="minMax"/>
          <c:max val="125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GB">
                    <a:solidFill>
                      <a:schemeClr val="accent4"/>
                    </a:solidFill>
                  </a:rPr>
                  <a:t>High-Tech</a:t>
                </a:r>
                <a:r>
                  <a:rPr lang="en-GB" baseline="0">
                    <a:solidFill>
                      <a:schemeClr val="accent4"/>
                    </a:solidFill>
                  </a:rPr>
                  <a:t> Exports( $)</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409]#,##0" sourceLinked="1"/>
        <c:majorTickMark val="out"/>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13768752"/>
        <c:crosses val="autoZero"/>
        <c:crossBetween val="between"/>
        <c:majorUnit val="25000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Data'!$BG$2</c:f>
              <c:strCache>
                <c:ptCount val="1"/>
                <c:pt idx="0">
                  <c:v>China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Data'!$BH$1:$BK$1</c:f>
              <c:numCache>
                <c:formatCode>General</c:formatCode>
                <c:ptCount val="4"/>
                <c:pt idx="0">
                  <c:v>2019</c:v>
                </c:pt>
                <c:pt idx="1">
                  <c:v>2020</c:v>
                </c:pt>
                <c:pt idx="2">
                  <c:v>2021</c:v>
                </c:pt>
                <c:pt idx="3">
                  <c:v>2022</c:v>
                </c:pt>
              </c:numCache>
            </c:numRef>
          </c:cat>
          <c:val>
            <c:numRef>
              <c:f>'All Data'!$BH$2:$BK$2</c:f>
              <c:numCache>
                <c:formatCode>[$$-409]#,##0</c:formatCode>
                <c:ptCount val="4"/>
                <c:pt idx="0">
                  <c:v>715302940183</c:v>
                </c:pt>
                <c:pt idx="1">
                  <c:v>757458883661</c:v>
                </c:pt>
                <c:pt idx="2">
                  <c:v>942314815525</c:v>
                </c:pt>
                <c:pt idx="3">
                  <c:v>769699283036</c:v>
                </c:pt>
              </c:numCache>
            </c:numRef>
          </c:val>
          <c:smooth val="0"/>
          <c:extLst>
            <c:ext xmlns:c16="http://schemas.microsoft.com/office/drawing/2014/chart" uri="{C3380CC4-5D6E-409C-BE32-E72D297353CC}">
              <c16:uniqueId val="{00000000-BE49-4368-A678-22AD74677859}"/>
            </c:ext>
          </c:extLst>
        </c:ser>
        <c:ser>
          <c:idx val="1"/>
          <c:order val="1"/>
          <c:tx>
            <c:strRef>
              <c:f>'All Data'!$BG$3</c:f>
              <c:strCache>
                <c:ptCount val="1"/>
                <c:pt idx="0">
                  <c:v>Hong Kong SAR, China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Data'!$BH$1:$BK$1</c:f>
              <c:numCache>
                <c:formatCode>General</c:formatCode>
                <c:ptCount val="4"/>
                <c:pt idx="0">
                  <c:v>2019</c:v>
                </c:pt>
                <c:pt idx="1">
                  <c:v>2020</c:v>
                </c:pt>
                <c:pt idx="2">
                  <c:v>2021</c:v>
                </c:pt>
                <c:pt idx="3">
                  <c:v>2022</c:v>
                </c:pt>
              </c:numCache>
            </c:numRef>
          </c:cat>
          <c:val>
            <c:numRef>
              <c:f>'All Data'!$BH$3:$BK$3</c:f>
              <c:numCache>
                <c:formatCode>[$$-409]#,##0</c:formatCode>
                <c:ptCount val="4"/>
                <c:pt idx="0">
                  <c:v>322026746842</c:v>
                </c:pt>
                <c:pt idx="1">
                  <c:v>340121877076</c:v>
                </c:pt>
                <c:pt idx="2">
                  <c:v>431628771877</c:v>
                </c:pt>
                <c:pt idx="3">
                  <c:v>194079875754</c:v>
                </c:pt>
              </c:numCache>
            </c:numRef>
          </c:val>
          <c:smooth val="0"/>
          <c:extLst>
            <c:ext xmlns:c16="http://schemas.microsoft.com/office/drawing/2014/chart" uri="{C3380CC4-5D6E-409C-BE32-E72D297353CC}">
              <c16:uniqueId val="{00000001-BE49-4368-A678-22AD74677859}"/>
            </c:ext>
          </c:extLst>
        </c:ser>
        <c:ser>
          <c:idx val="2"/>
          <c:order val="2"/>
          <c:tx>
            <c:strRef>
              <c:f>'All Data'!$BG$4</c:f>
              <c:strCache>
                <c:ptCount val="1"/>
                <c:pt idx="0">
                  <c:v>Germany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Data'!$BH$1:$BK$1</c:f>
              <c:numCache>
                <c:formatCode>General</c:formatCode>
                <c:ptCount val="4"/>
                <c:pt idx="0">
                  <c:v>2019</c:v>
                </c:pt>
                <c:pt idx="1">
                  <c:v>2020</c:v>
                </c:pt>
                <c:pt idx="2">
                  <c:v>2021</c:v>
                </c:pt>
                <c:pt idx="3">
                  <c:v>2022</c:v>
                </c:pt>
              </c:numCache>
            </c:numRef>
          </c:cat>
          <c:val>
            <c:numRef>
              <c:f>'All Data'!$BH$4:$BK$4</c:f>
              <c:numCache>
                <c:formatCode>[$$-409]#,##0</c:formatCode>
                <c:ptCount val="4"/>
                <c:pt idx="0">
                  <c:v>208148360615</c:v>
                </c:pt>
                <c:pt idx="1">
                  <c:v>182351776932</c:v>
                </c:pt>
                <c:pt idx="2">
                  <c:v>211891202239</c:v>
                </c:pt>
                <c:pt idx="3">
                  <c:v>223370841889</c:v>
                </c:pt>
              </c:numCache>
            </c:numRef>
          </c:val>
          <c:smooth val="0"/>
          <c:extLst>
            <c:ext xmlns:c16="http://schemas.microsoft.com/office/drawing/2014/chart" uri="{C3380CC4-5D6E-409C-BE32-E72D297353CC}">
              <c16:uniqueId val="{00000002-BE49-4368-A678-22AD74677859}"/>
            </c:ext>
          </c:extLst>
        </c:ser>
        <c:ser>
          <c:idx val="3"/>
          <c:order val="3"/>
          <c:tx>
            <c:strRef>
              <c:f>'All Data'!$BG$5</c:f>
              <c:strCache>
                <c:ptCount val="1"/>
                <c:pt idx="0">
                  <c:v>United States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Data'!$BH$1:$BK$1</c:f>
              <c:numCache>
                <c:formatCode>General</c:formatCode>
                <c:ptCount val="4"/>
                <c:pt idx="0">
                  <c:v>2019</c:v>
                </c:pt>
                <c:pt idx="1">
                  <c:v>2020</c:v>
                </c:pt>
                <c:pt idx="2">
                  <c:v>2021</c:v>
                </c:pt>
                <c:pt idx="3">
                  <c:v>2022</c:v>
                </c:pt>
              </c:numCache>
            </c:numRef>
          </c:cat>
          <c:val>
            <c:numRef>
              <c:f>'All Data'!$BH$5:$BK$5</c:f>
              <c:numCache>
                <c:formatCode>[$$-409]#,##0</c:formatCode>
                <c:ptCount val="4"/>
                <c:pt idx="0">
                  <c:v>153923490830</c:v>
                </c:pt>
                <c:pt idx="1">
                  <c:v>141538563122</c:v>
                </c:pt>
                <c:pt idx="2">
                  <c:v>169217253983</c:v>
                </c:pt>
                <c:pt idx="3">
                  <c:v>166435572426</c:v>
                </c:pt>
              </c:numCache>
            </c:numRef>
          </c:val>
          <c:smooth val="0"/>
          <c:extLst>
            <c:ext xmlns:c16="http://schemas.microsoft.com/office/drawing/2014/chart" uri="{C3380CC4-5D6E-409C-BE32-E72D297353CC}">
              <c16:uniqueId val="{00000003-BE49-4368-A678-22AD74677859}"/>
            </c:ext>
          </c:extLst>
        </c:ser>
        <c:ser>
          <c:idx val="4"/>
          <c:order val="4"/>
          <c:tx>
            <c:strRef>
              <c:f>'All Data'!$BG$6</c:f>
              <c:strCache>
                <c:ptCount val="1"/>
                <c:pt idx="0">
                  <c:v>Korea, Rep.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Data'!$BH$1:$BK$1</c:f>
              <c:numCache>
                <c:formatCode>General</c:formatCode>
                <c:ptCount val="4"/>
                <c:pt idx="0">
                  <c:v>2019</c:v>
                </c:pt>
                <c:pt idx="1">
                  <c:v>2020</c:v>
                </c:pt>
                <c:pt idx="2">
                  <c:v>2021</c:v>
                </c:pt>
                <c:pt idx="3">
                  <c:v>2022</c:v>
                </c:pt>
              </c:numCache>
            </c:numRef>
          </c:cat>
          <c:val>
            <c:numRef>
              <c:f>'All Data'!$BH$6:$BK$6</c:f>
              <c:numCache>
                <c:formatCode>[$$-409]#,##0</c:formatCode>
                <c:ptCount val="4"/>
                <c:pt idx="0">
                  <c:v>153546690360</c:v>
                </c:pt>
                <c:pt idx="1">
                  <c:v>163935662525</c:v>
                </c:pt>
                <c:pt idx="2">
                  <c:v>204979876610</c:v>
                </c:pt>
                <c:pt idx="3">
                  <c:v>98537965972</c:v>
                </c:pt>
              </c:numCache>
            </c:numRef>
          </c:val>
          <c:smooth val="0"/>
          <c:extLst>
            <c:ext xmlns:c16="http://schemas.microsoft.com/office/drawing/2014/chart" uri="{C3380CC4-5D6E-409C-BE32-E72D297353CC}">
              <c16:uniqueId val="{00000004-BE49-4368-A678-22AD74677859}"/>
            </c:ext>
          </c:extLst>
        </c:ser>
        <c:ser>
          <c:idx val="5"/>
          <c:order val="5"/>
          <c:tx>
            <c:strRef>
              <c:f>'All Data'!$BG$7</c:f>
              <c:strCache>
                <c:ptCount val="1"/>
                <c:pt idx="0">
                  <c:v>Singapore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Data'!$BH$1:$BK$1</c:f>
              <c:numCache>
                <c:formatCode>General</c:formatCode>
                <c:ptCount val="4"/>
                <c:pt idx="0">
                  <c:v>2019</c:v>
                </c:pt>
                <c:pt idx="1">
                  <c:v>2020</c:v>
                </c:pt>
                <c:pt idx="2">
                  <c:v>2021</c:v>
                </c:pt>
                <c:pt idx="3">
                  <c:v>2022</c:v>
                </c:pt>
              </c:numCache>
            </c:numRef>
          </c:cat>
          <c:val>
            <c:numRef>
              <c:f>'All Data'!$BH$7:$BK$7</c:f>
              <c:numCache>
                <c:formatCode>[$$-409]#,##0</c:formatCode>
                <c:ptCount val="4"/>
                <c:pt idx="0">
                  <c:v>150031230830</c:v>
                </c:pt>
                <c:pt idx="1">
                  <c:v>159927958418</c:v>
                </c:pt>
                <c:pt idx="2">
                  <c:v>192362521297</c:v>
                </c:pt>
                <c:pt idx="3">
                  <c:v>94102974777</c:v>
                </c:pt>
              </c:numCache>
            </c:numRef>
          </c:val>
          <c:smooth val="0"/>
          <c:extLst>
            <c:ext xmlns:c16="http://schemas.microsoft.com/office/drawing/2014/chart" uri="{C3380CC4-5D6E-409C-BE32-E72D297353CC}">
              <c16:uniqueId val="{00000005-BE49-4368-A678-22AD74677859}"/>
            </c:ext>
          </c:extLst>
        </c:ser>
        <c:ser>
          <c:idx val="6"/>
          <c:order val="6"/>
          <c:tx>
            <c:strRef>
              <c:f>'All Data'!$BG$8</c:f>
              <c:strCache>
                <c:ptCount val="1"/>
                <c:pt idx="0">
                  <c:v>Viet Nam</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Data'!$BH$8:$BK$8</c:f>
              <c:numCache>
                <c:formatCode>[$$-409]#,##0</c:formatCode>
                <c:ptCount val="4"/>
                <c:pt idx="0">
                  <c:v>90430118220</c:v>
                </c:pt>
                <c:pt idx="1">
                  <c:v>101534392934</c:v>
                </c:pt>
                <c:pt idx="2">
                  <c:v>120466015713</c:v>
                </c:pt>
                <c:pt idx="3">
                  <c:v>122993363763</c:v>
                </c:pt>
              </c:numCache>
            </c:numRef>
          </c:val>
          <c:smooth val="0"/>
          <c:extLst>
            <c:ext xmlns:c16="http://schemas.microsoft.com/office/drawing/2014/chart" uri="{C3380CC4-5D6E-409C-BE32-E72D297353CC}">
              <c16:uniqueId val="{00000006-BE49-4368-A678-22AD74677859}"/>
            </c:ext>
          </c:extLst>
        </c:ser>
        <c:ser>
          <c:idx val="7"/>
          <c:order val="7"/>
          <c:tx>
            <c:strRef>
              <c:f>'All Data'!$BG$9</c:f>
              <c:strCache>
                <c:ptCount val="1"/>
                <c:pt idx="0">
                  <c:v>Japan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Data'!$BH$9:$BK$9</c:f>
              <c:numCache>
                <c:formatCode>[$$-409]#,##0</c:formatCode>
                <c:ptCount val="4"/>
                <c:pt idx="0">
                  <c:v>103896710397</c:v>
                </c:pt>
                <c:pt idx="1">
                  <c:v>102751095238</c:v>
                </c:pt>
                <c:pt idx="2">
                  <c:v>116513861428</c:v>
                </c:pt>
                <c:pt idx="3">
                  <c:v>83102743949</c:v>
                </c:pt>
              </c:numCache>
            </c:numRef>
          </c:val>
          <c:smooth val="0"/>
          <c:extLst>
            <c:ext xmlns:c16="http://schemas.microsoft.com/office/drawing/2014/chart" uri="{C3380CC4-5D6E-409C-BE32-E72D297353CC}">
              <c16:uniqueId val="{00000007-BE49-4368-A678-22AD74677859}"/>
            </c:ext>
          </c:extLst>
        </c:ser>
        <c:ser>
          <c:idx val="8"/>
          <c:order val="8"/>
          <c:tx>
            <c:strRef>
              <c:f>'All Data'!$BG$10</c:f>
              <c:strCache>
                <c:ptCount val="1"/>
                <c:pt idx="0">
                  <c:v>France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Data'!$BH$10:$BK$10</c:f>
              <c:numCache>
                <c:formatCode>[$$-409]#,##0</c:formatCode>
                <c:ptCount val="4"/>
                <c:pt idx="0">
                  <c:v>120534304793</c:v>
                </c:pt>
                <c:pt idx="1">
                  <c:v>87120395046</c:v>
                </c:pt>
                <c:pt idx="2">
                  <c:v>97528027435</c:v>
                </c:pt>
                <c:pt idx="3">
                  <c:v>95753974734</c:v>
                </c:pt>
              </c:numCache>
            </c:numRef>
          </c:val>
          <c:smooth val="0"/>
          <c:extLst>
            <c:ext xmlns:c16="http://schemas.microsoft.com/office/drawing/2014/chart" uri="{C3380CC4-5D6E-409C-BE32-E72D297353CC}">
              <c16:uniqueId val="{00000008-BE49-4368-A678-22AD74677859}"/>
            </c:ext>
          </c:extLst>
        </c:ser>
        <c:ser>
          <c:idx val="9"/>
          <c:order val="9"/>
          <c:tx>
            <c:strRef>
              <c:f>'All Data'!$BG$11</c:f>
              <c:strCache>
                <c:ptCount val="1"/>
                <c:pt idx="0">
                  <c:v>Netherlands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Data'!$BH$11:$BK$11</c:f>
              <c:numCache>
                <c:formatCode>[$$-409]#,##0</c:formatCode>
                <c:ptCount val="4"/>
                <c:pt idx="0">
                  <c:v>86980976671</c:v>
                </c:pt>
                <c:pt idx="1">
                  <c:v>87143360465</c:v>
                </c:pt>
                <c:pt idx="2">
                  <c:v>101298570759</c:v>
                </c:pt>
                <c:pt idx="3">
                  <c:v>92149414409</c:v>
                </c:pt>
              </c:numCache>
            </c:numRef>
          </c:val>
          <c:smooth val="0"/>
          <c:extLst>
            <c:ext xmlns:c16="http://schemas.microsoft.com/office/drawing/2014/chart" uri="{C3380CC4-5D6E-409C-BE32-E72D297353CC}">
              <c16:uniqueId val="{00000009-BE49-4368-A678-22AD74677859}"/>
            </c:ext>
          </c:extLst>
        </c:ser>
        <c:ser>
          <c:idx val="10"/>
          <c:order val="10"/>
          <c:tx>
            <c:strRef>
              <c:f>'All Data'!$BG$12</c:f>
              <c:strCache>
                <c:ptCount val="1"/>
                <c:pt idx="0">
                  <c:v>Malaysia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Data'!$BH$12:$BK$12</c:f>
              <c:numCache>
                <c:formatCode>[$$-409]#,##0</c:formatCode>
                <c:ptCount val="4"/>
                <c:pt idx="0">
                  <c:v>86900596733</c:v>
                </c:pt>
                <c:pt idx="1">
                  <c:v>92100009675</c:v>
                </c:pt>
                <c:pt idx="2">
                  <c:v>108683179737</c:v>
                </c:pt>
                <c:pt idx="3">
                  <c:v>66214448416</c:v>
                </c:pt>
              </c:numCache>
            </c:numRef>
          </c:val>
          <c:smooth val="0"/>
          <c:extLst>
            <c:ext xmlns:c16="http://schemas.microsoft.com/office/drawing/2014/chart" uri="{C3380CC4-5D6E-409C-BE32-E72D297353CC}">
              <c16:uniqueId val="{0000000A-BE49-4368-A678-22AD74677859}"/>
            </c:ext>
          </c:extLst>
        </c:ser>
        <c:ser>
          <c:idx val="11"/>
          <c:order val="11"/>
          <c:tx>
            <c:strRef>
              <c:f>'All Data'!$BG$13</c:f>
              <c:strCache>
                <c:ptCount val="1"/>
                <c:pt idx="0">
                  <c:v>Mexico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'All Data'!$BH$1:$BK$1</c:f>
              <c:numCache>
                <c:formatCode>General</c:formatCode>
                <c:ptCount val="4"/>
                <c:pt idx="0">
                  <c:v>2019</c:v>
                </c:pt>
                <c:pt idx="1">
                  <c:v>2020</c:v>
                </c:pt>
                <c:pt idx="2">
                  <c:v>2021</c:v>
                </c:pt>
                <c:pt idx="3">
                  <c:v>2022</c:v>
                </c:pt>
              </c:numCache>
            </c:numRef>
          </c:cat>
          <c:val>
            <c:numRef>
              <c:f>'All Data'!$BH$13:$BK$13</c:f>
              <c:numCache>
                <c:formatCode>[$$-409]#,##0</c:formatCode>
                <c:ptCount val="4"/>
                <c:pt idx="0">
                  <c:v>75162629529</c:v>
                </c:pt>
                <c:pt idx="1">
                  <c:v>71003025509</c:v>
                </c:pt>
                <c:pt idx="2">
                  <c:v>74932930233</c:v>
                </c:pt>
                <c:pt idx="3">
                  <c:v>85898585526</c:v>
                </c:pt>
              </c:numCache>
            </c:numRef>
          </c:val>
          <c:smooth val="0"/>
          <c:extLst>
            <c:ext xmlns:c16="http://schemas.microsoft.com/office/drawing/2014/chart" uri="{C3380CC4-5D6E-409C-BE32-E72D297353CC}">
              <c16:uniqueId val="{0000000B-BE49-4368-A678-22AD74677859}"/>
            </c:ext>
          </c:extLst>
        </c:ser>
        <c:ser>
          <c:idx val="12"/>
          <c:order val="12"/>
          <c:tx>
            <c:strRef>
              <c:f>'All Data'!$BG$14</c:f>
              <c:strCache>
                <c:ptCount val="1"/>
                <c:pt idx="0">
                  <c:v>United Kingdom</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Data'!$BH$14:$BK$14</c:f>
              <c:numCache>
                <c:formatCode>[$$-409]#,##0</c:formatCode>
                <c:ptCount val="4"/>
                <c:pt idx="0">
                  <c:v>76894056310</c:v>
                </c:pt>
                <c:pt idx="1">
                  <c:v>58143796335</c:v>
                </c:pt>
                <c:pt idx="2">
                  <c:v>66699915640</c:v>
                </c:pt>
                <c:pt idx="3">
                  <c:v>72663086859</c:v>
                </c:pt>
              </c:numCache>
            </c:numRef>
          </c:val>
          <c:smooth val="0"/>
          <c:extLst>
            <c:ext xmlns:c16="http://schemas.microsoft.com/office/drawing/2014/chart" uri="{C3380CC4-5D6E-409C-BE32-E72D297353CC}">
              <c16:uniqueId val="{0000000C-BE49-4368-A678-22AD74677859}"/>
            </c:ext>
          </c:extLst>
        </c:ser>
        <c:ser>
          <c:idx val="13"/>
          <c:order val="13"/>
          <c:tx>
            <c:strRef>
              <c:f>'All Data'!$BG$15</c:f>
              <c:strCache>
                <c:ptCount val="1"/>
                <c:pt idx="0">
                  <c:v>Ireland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Data'!$BH$15:$BK$15</c:f>
              <c:numCache>
                <c:formatCode>[$$-409]#,##0</c:formatCode>
                <c:ptCount val="4"/>
                <c:pt idx="0">
                  <c:v>39354029994</c:v>
                </c:pt>
                <c:pt idx="1">
                  <c:v>43116353946</c:v>
                </c:pt>
                <c:pt idx="2">
                  <c:v>49839637279</c:v>
                </c:pt>
                <c:pt idx="3">
                  <c:v>80006331470</c:v>
                </c:pt>
              </c:numCache>
            </c:numRef>
          </c:val>
          <c:smooth val="0"/>
          <c:extLst>
            <c:ext xmlns:c16="http://schemas.microsoft.com/office/drawing/2014/chart" uri="{C3380CC4-5D6E-409C-BE32-E72D297353CC}">
              <c16:uniqueId val="{0000000D-BE49-4368-A678-22AD74677859}"/>
            </c:ext>
          </c:extLst>
        </c:ser>
        <c:ser>
          <c:idx val="14"/>
          <c:order val="14"/>
          <c:tx>
            <c:strRef>
              <c:f>'All Data'!$BG$16</c:f>
              <c:strCache>
                <c:ptCount val="1"/>
                <c:pt idx="0">
                  <c:v>Belgium</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Data'!$BH$16:$BK$16</c:f>
              <c:numCache>
                <c:formatCode>[$$-409]#,##0</c:formatCode>
                <c:ptCount val="4"/>
                <c:pt idx="0">
                  <c:v>33084265116</c:v>
                </c:pt>
                <c:pt idx="1">
                  <c:v>34318547685.999996</c:v>
                </c:pt>
                <c:pt idx="2">
                  <c:v>60841052178</c:v>
                </c:pt>
                <c:pt idx="3">
                  <c:v>65782548564</c:v>
                </c:pt>
              </c:numCache>
            </c:numRef>
          </c:val>
          <c:smooth val="0"/>
          <c:extLst>
            <c:ext xmlns:c16="http://schemas.microsoft.com/office/drawing/2014/chart" uri="{C3380CC4-5D6E-409C-BE32-E72D297353CC}">
              <c16:uniqueId val="{0000000E-BE49-4368-A678-22AD74677859}"/>
            </c:ext>
          </c:extLst>
        </c:ser>
        <c:ser>
          <c:idx val="15"/>
          <c:order val="15"/>
          <c:tx>
            <c:strRef>
              <c:f>'All Data'!$BG$17</c:f>
              <c:strCache>
                <c:ptCount val="1"/>
                <c:pt idx="0">
                  <c:v>Thailand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'All Data'!$BH$1:$BK$1</c:f>
              <c:numCache>
                <c:formatCode>General</c:formatCode>
                <c:ptCount val="4"/>
                <c:pt idx="0">
                  <c:v>2019</c:v>
                </c:pt>
                <c:pt idx="1">
                  <c:v>2020</c:v>
                </c:pt>
                <c:pt idx="2">
                  <c:v>2021</c:v>
                </c:pt>
                <c:pt idx="3">
                  <c:v>2022</c:v>
                </c:pt>
              </c:numCache>
            </c:numRef>
          </c:cat>
          <c:val>
            <c:numRef>
              <c:f>'All Data'!$BH$17:$BK$17</c:f>
              <c:numCache>
                <c:formatCode>[$$-409]#,##0</c:formatCode>
                <c:ptCount val="4"/>
                <c:pt idx="0">
                  <c:v>40141556044</c:v>
                </c:pt>
                <c:pt idx="1">
                  <c:v>45837990484</c:v>
                </c:pt>
                <c:pt idx="2">
                  <c:v>49287590790</c:v>
                </c:pt>
                <c:pt idx="3">
                  <c:v>44864080341</c:v>
                </c:pt>
              </c:numCache>
            </c:numRef>
          </c:val>
          <c:smooth val="0"/>
          <c:extLst>
            <c:ext xmlns:c16="http://schemas.microsoft.com/office/drawing/2014/chart" uri="{C3380CC4-5D6E-409C-BE32-E72D297353CC}">
              <c16:uniqueId val="{0000000F-BE49-4368-A678-22AD74677859}"/>
            </c:ext>
          </c:extLst>
        </c:ser>
        <c:dLbls>
          <c:showLegendKey val="0"/>
          <c:showVal val="0"/>
          <c:showCatName val="0"/>
          <c:showSerName val="0"/>
          <c:showPercent val="0"/>
          <c:showBubbleSize val="0"/>
        </c:dLbls>
        <c:marker val="1"/>
        <c:smooth val="0"/>
        <c:axId val="91143999"/>
        <c:axId val="91149279"/>
      </c:lineChart>
      <c:catAx>
        <c:axId val="911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9279"/>
        <c:crosses val="autoZero"/>
        <c:auto val="1"/>
        <c:lblAlgn val="ctr"/>
        <c:lblOffset val="100"/>
        <c:noMultiLvlLbl val="0"/>
      </c:catAx>
      <c:valAx>
        <c:axId val="9114927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3999"/>
        <c:crosses val="autoZero"/>
        <c:crossBetween val="between"/>
        <c:majorUnit val="25000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2019</c:v>
          </c:tx>
          <c:spPr>
            <a:solidFill>
              <a:schemeClr val="accent1"/>
            </a:solidFill>
            <a:ln>
              <a:noFill/>
            </a:ln>
            <a:effectLst/>
          </c:spPr>
          <c:invertIfNegative val="0"/>
          <c:cat>
            <c:strRef>
              <c:f>'All Data'!$BN$17:$BN$37</c:f>
              <c:strCache>
                <c:ptCount val="21"/>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pt idx="18">
                  <c:v>Guatemala</c:v>
                </c:pt>
                <c:pt idx="19">
                  <c:v>Nauru</c:v>
                </c:pt>
                <c:pt idx="20">
                  <c:v>Guinea-Bissau</c:v>
                </c:pt>
              </c:strCache>
            </c:strRef>
          </c:cat>
          <c:val>
            <c:numRef>
              <c:f>'All Data'!$BO$17:$BO$37</c:f>
              <c:numCache>
                <c:formatCode>General</c:formatCode>
                <c:ptCount val="21"/>
                <c:pt idx="0">
                  <c:v>451.0403833524</c:v>
                </c:pt>
                <c:pt idx="1">
                  <c:v>257.46121574070003</c:v>
                </c:pt>
                <c:pt idx="2">
                  <c:v>156.05684503149999</c:v>
                </c:pt>
                <c:pt idx="3">
                  <c:v>160.04470116140001</c:v>
                </c:pt>
                <c:pt idx="4">
                  <c:v>152.79918477070001</c:v>
                </c:pt>
                <c:pt idx="5">
                  <c:v>175.32598175090001</c:v>
                </c:pt>
                <c:pt idx="6">
                  <c:v>181.78827339290001</c:v>
                </c:pt>
                <c:pt idx="7">
                  <c:v>142.41263800979999</c:v>
                </c:pt>
                <c:pt idx="8">
                  <c:v>140.71296606659999</c:v>
                </c:pt>
                <c:pt idx="9">
                  <c:v>99.967176371999997</c:v>
                </c:pt>
                <c:pt idx="10">
                  <c:v>150.36237670189999</c:v>
                </c:pt>
                <c:pt idx="11">
                  <c:v>135.1172183855</c:v>
                </c:pt>
                <c:pt idx="12">
                  <c:v>141.54622299479999</c:v>
                </c:pt>
                <c:pt idx="13">
                  <c:v>159.52135025780001</c:v>
                </c:pt>
                <c:pt idx="14">
                  <c:v>133.06755050999999</c:v>
                </c:pt>
                <c:pt idx="15">
                  <c:v>133.04692473470001</c:v>
                </c:pt>
                <c:pt idx="16">
                  <c:v>151.78115882040001</c:v>
                </c:pt>
                <c:pt idx="17">
                  <c:v>164.61279579539999</c:v>
                </c:pt>
                <c:pt idx="18">
                  <c:v>114.6821540433</c:v>
                </c:pt>
                <c:pt idx="19">
                  <c:v>104.7344445555</c:v>
                </c:pt>
                <c:pt idx="20">
                  <c:v>151.4354612891</c:v>
                </c:pt>
              </c:numCache>
            </c:numRef>
          </c:val>
          <c:extLst>
            <c:ext xmlns:c16="http://schemas.microsoft.com/office/drawing/2014/chart" uri="{C3380CC4-5D6E-409C-BE32-E72D297353CC}">
              <c16:uniqueId val="{00000000-D2E7-4887-A803-9088F1EA2411}"/>
            </c:ext>
          </c:extLst>
        </c:ser>
        <c:ser>
          <c:idx val="1"/>
          <c:order val="1"/>
          <c:tx>
            <c:v>2020</c:v>
          </c:tx>
          <c:spPr>
            <a:solidFill>
              <a:schemeClr val="accent2"/>
            </a:solidFill>
            <a:ln>
              <a:noFill/>
            </a:ln>
            <a:effectLst/>
          </c:spPr>
          <c:invertIfNegative val="0"/>
          <c:cat>
            <c:strRef>
              <c:f>'All Data'!$BN$17:$BN$37</c:f>
              <c:strCache>
                <c:ptCount val="21"/>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pt idx="18">
                  <c:v>Guatemala</c:v>
                </c:pt>
                <c:pt idx="19">
                  <c:v>Nauru</c:v>
                </c:pt>
                <c:pt idx="20">
                  <c:v>Guinea-Bissau</c:v>
                </c:pt>
              </c:strCache>
            </c:strRef>
          </c:cat>
          <c:val>
            <c:numRef>
              <c:f>'All Data'!$BP$17:$BP$37</c:f>
              <c:numCache>
                <c:formatCode>General</c:formatCode>
                <c:ptCount val="21"/>
                <c:pt idx="0">
                  <c:v>307.29818550009998</c:v>
                </c:pt>
                <c:pt idx="1">
                  <c:v>146.35095366460001</c:v>
                </c:pt>
                <c:pt idx="2">
                  <c:v>181.4107966638</c:v>
                </c:pt>
                <c:pt idx="3">
                  <c:v>156.57712245740001</c:v>
                </c:pt>
                <c:pt idx="4">
                  <c:v>159.35214701129999</c:v>
                </c:pt>
                <c:pt idx="5">
                  <c:v>140.51430347440001</c:v>
                </c:pt>
                <c:pt idx="6">
                  <c:v>166.13610176949999</c:v>
                </c:pt>
                <c:pt idx="7">
                  <c:v>134.69393563310001</c:v>
                </c:pt>
                <c:pt idx="8">
                  <c:v>138.69066592210001</c:v>
                </c:pt>
                <c:pt idx="9">
                  <c:v>103.5192298122</c:v>
                </c:pt>
                <c:pt idx="10">
                  <c:v>158.58326353679999</c:v>
                </c:pt>
                <c:pt idx="11">
                  <c:v>133.22126987429999</c:v>
                </c:pt>
                <c:pt idx="12">
                  <c:v>139.9331783593</c:v>
                </c:pt>
                <c:pt idx="13">
                  <c:v>149.01664840340001</c:v>
                </c:pt>
                <c:pt idx="14">
                  <c:v>117.0281202493</c:v>
                </c:pt>
                <c:pt idx="15">
                  <c:v>126.4745595305</c:v>
                </c:pt>
                <c:pt idx="16">
                  <c:v>135.22460554610001</c:v>
                </c:pt>
                <c:pt idx="17">
                  <c:v>165.01161464890001</c:v>
                </c:pt>
                <c:pt idx="18">
                  <c:v>111.7116727203</c:v>
                </c:pt>
                <c:pt idx="19">
                  <c:v>107.2535624218</c:v>
                </c:pt>
                <c:pt idx="20">
                  <c:v>135.063630905</c:v>
                </c:pt>
              </c:numCache>
            </c:numRef>
          </c:val>
          <c:extLst>
            <c:ext xmlns:c16="http://schemas.microsoft.com/office/drawing/2014/chart" uri="{C3380CC4-5D6E-409C-BE32-E72D297353CC}">
              <c16:uniqueId val="{00000001-D2E7-4887-A803-9088F1EA2411}"/>
            </c:ext>
          </c:extLst>
        </c:ser>
        <c:ser>
          <c:idx val="2"/>
          <c:order val="2"/>
          <c:tx>
            <c:v>2021</c:v>
          </c:tx>
          <c:spPr>
            <a:solidFill>
              <a:schemeClr val="accent3"/>
            </a:solidFill>
            <a:ln>
              <a:noFill/>
            </a:ln>
            <a:effectLst/>
          </c:spPr>
          <c:invertIfNegative val="0"/>
          <c:cat>
            <c:strRef>
              <c:f>'All Data'!$BN$17:$BN$37</c:f>
              <c:strCache>
                <c:ptCount val="21"/>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pt idx="18">
                  <c:v>Guatemala</c:v>
                </c:pt>
                <c:pt idx="19">
                  <c:v>Nauru</c:v>
                </c:pt>
                <c:pt idx="20">
                  <c:v>Guinea-Bissau</c:v>
                </c:pt>
              </c:strCache>
            </c:strRef>
          </c:cat>
          <c:val>
            <c:numRef>
              <c:f>'All Data'!$BQ$17:$BQ$37</c:f>
              <c:numCache>
                <c:formatCode>General</c:formatCode>
                <c:ptCount val="21"/>
                <c:pt idx="0">
                  <c:v>370.44128652440003</c:v>
                </c:pt>
                <c:pt idx="1">
                  <c:v>252.75485406210001</c:v>
                </c:pt>
                <c:pt idx="2">
                  <c:v>218.95940353660001</c:v>
                </c:pt>
                <c:pt idx="3">
                  <c:v>205.89706490430001</c:v>
                </c:pt>
                <c:pt idx="4">
                  <c:v>190.6667371515</c:v>
                </c:pt>
                <c:pt idx="5">
                  <c:v>187.15742534169999</c:v>
                </c:pt>
                <c:pt idx="6">
                  <c:v>177.28637159070001</c:v>
                </c:pt>
                <c:pt idx="7">
                  <c:v>172.03800139820001</c:v>
                </c:pt>
                <c:pt idx="8">
                  <c:v>160.9271179122</c:v>
                </c:pt>
                <c:pt idx="9">
                  <c:v>160.190043452</c:v>
                </c:pt>
                <c:pt idx="10">
                  <c:v>159.93046959099999</c:v>
                </c:pt>
                <c:pt idx="11">
                  <c:v>154.1973891008</c:v>
                </c:pt>
                <c:pt idx="12">
                  <c:v>150.3221653009</c:v>
                </c:pt>
                <c:pt idx="13">
                  <c:v>150.090569905</c:v>
                </c:pt>
                <c:pt idx="14">
                  <c:v>148.6773428393</c:v>
                </c:pt>
                <c:pt idx="15">
                  <c:v>148.1834178025</c:v>
                </c:pt>
                <c:pt idx="16">
                  <c:v>147.69290078649999</c:v>
                </c:pt>
                <c:pt idx="17">
                  <c:v>146.93924645320001</c:v>
                </c:pt>
                <c:pt idx="18">
                  <c:v>145.77536912330001</c:v>
                </c:pt>
                <c:pt idx="19">
                  <c:v>144.21785753489999</c:v>
                </c:pt>
                <c:pt idx="20">
                  <c:v>141.90953619960001</c:v>
                </c:pt>
              </c:numCache>
            </c:numRef>
          </c:val>
          <c:extLst>
            <c:ext xmlns:c16="http://schemas.microsoft.com/office/drawing/2014/chart" uri="{C3380CC4-5D6E-409C-BE32-E72D297353CC}">
              <c16:uniqueId val="{00000002-D2E7-4887-A803-9088F1EA2411}"/>
            </c:ext>
          </c:extLst>
        </c:ser>
        <c:dLbls>
          <c:showLegendKey val="0"/>
          <c:showVal val="0"/>
          <c:showCatName val="0"/>
          <c:showSerName val="0"/>
          <c:showPercent val="0"/>
          <c:showBubbleSize val="0"/>
        </c:dLbls>
        <c:gapWidth val="219"/>
        <c:overlap val="-27"/>
        <c:axId val="1138101440"/>
        <c:axId val="1138121120"/>
      </c:barChart>
      <c:catAx>
        <c:axId val="113810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21120"/>
        <c:crosses val="autoZero"/>
        <c:auto val="1"/>
        <c:lblAlgn val="ctr"/>
        <c:lblOffset val="100"/>
        <c:noMultiLvlLbl val="0"/>
      </c:catAx>
      <c:valAx>
        <c:axId val="11381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0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2019</c:v>
          </c:tx>
          <c:spPr>
            <a:solidFill>
              <a:schemeClr val="accent1"/>
            </a:solidFill>
            <a:ln>
              <a:noFill/>
            </a:ln>
            <a:effectLst/>
          </c:spPr>
          <c:invertIfNegative val="0"/>
          <c:cat>
            <c:strRef>
              <c:f>'All Data'!$BT$17:$BT$36</c:f>
              <c:strCache>
                <c:ptCount val="20"/>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pt idx="15">
                  <c:v>Costa Rica</c:v>
                </c:pt>
                <c:pt idx="16">
                  <c:v>Serbia</c:v>
                </c:pt>
                <c:pt idx="17">
                  <c:v>North Macedonia</c:v>
                </c:pt>
                <c:pt idx="18">
                  <c:v>Senegal</c:v>
                </c:pt>
                <c:pt idx="19">
                  <c:v>Rwanda</c:v>
                </c:pt>
              </c:strCache>
            </c:strRef>
          </c:cat>
          <c:val>
            <c:numRef>
              <c:f>'All Data'!$BU$17:$BU$36</c:f>
              <c:numCache>
                <c:formatCode>General</c:formatCode>
                <c:ptCount val="20"/>
                <c:pt idx="0">
                  <c:v>2886.3423158047999</c:v>
                </c:pt>
                <c:pt idx="1">
                  <c:v>197.88414632109999</c:v>
                </c:pt>
                <c:pt idx="2">
                  <c:v>197.2655942287</c:v>
                </c:pt>
                <c:pt idx="3">
                  <c:v>455.61430815770001</c:v>
                </c:pt>
                <c:pt idx="4">
                  <c:v>118.3063771627</c:v>
                </c:pt>
                <c:pt idx="5">
                  <c:v>245.4715209007</c:v>
                </c:pt>
                <c:pt idx="6">
                  <c:v>172.9333408672</c:v>
                </c:pt>
                <c:pt idx="7">
                  <c:v>201.54538475499999</c:v>
                </c:pt>
                <c:pt idx="8">
                  <c:v>155.0107017659</c:v>
                </c:pt>
                <c:pt idx="9">
                  <c:v>170.49685433810001</c:v>
                </c:pt>
                <c:pt idx="10">
                  <c:v>172.57138910309999</c:v>
                </c:pt>
                <c:pt idx="11">
                  <c:v>137.8785320078</c:v>
                </c:pt>
                <c:pt idx="12">
                  <c:v>145.25631486840001</c:v>
                </c:pt>
                <c:pt idx="13">
                  <c:v>188.24704469849999</c:v>
                </c:pt>
                <c:pt idx="14">
                  <c:v>135.135443189</c:v>
                </c:pt>
                <c:pt idx="15">
                  <c:v>123.95034995109999</c:v>
                </c:pt>
                <c:pt idx="16">
                  <c:v>140.4259100287</c:v>
                </c:pt>
                <c:pt idx="17">
                  <c:v>154.61797582369999</c:v>
                </c:pt>
                <c:pt idx="18">
                  <c:v>144.85488540770001</c:v>
                </c:pt>
                <c:pt idx="19">
                  <c:v>160.5667616664</c:v>
                </c:pt>
              </c:numCache>
            </c:numRef>
          </c:val>
          <c:extLst>
            <c:ext xmlns:c16="http://schemas.microsoft.com/office/drawing/2014/chart" uri="{C3380CC4-5D6E-409C-BE32-E72D297353CC}">
              <c16:uniqueId val="{00000000-7B01-45A4-BD8D-AB56C8A557D2}"/>
            </c:ext>
          </c:extLst>
        </c:ser>
        <c:ser>
          <c:idx val="1"/>
          <c:order val="1"/>
          <c:tx>
            <c:v>2020</c:v>
          </c:tx>
          <c:spPr>
            <a:solidFill>
              <a:schemeClr val="accent2"/>
            </a:solidFill>
            <a:ln>
              <a:noFill/>
            </a:ln>
            <a:effectLst/>
          </c:spPr>
          <c:invertIfNegative val="0"/>
          <c:cat>
            <c:strRef>
              <c:f>'All Data'!$BT$17:$BT$36</c:f>
              <c:strCache>
                <c:ptCount val="20"/>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pt idx="15">
                  <c:v>Costa Rica</c:v>
                </c:pt>
                <c:pt idx="16">
                  <c:v>Serbia</c:v>
                </c:pt>
                <c:pt idx="17">
                  <c:v>North Macedonia</c:v>
                </c:pt>
                <c:pt idx="18">
                  <c:v>Senegal</c:v>
                </c:pt>
                <c:pt idx="19">
                  <c:v>Rwanda</c:v>
                </c:pt>
              </c:strCache>
            </c:strRef>
          </c:cat>
          <c:val>
            <c:numRef>
              <c:f>'All Data'!$BV$17:$BV$36</c:f>
              <c:numCache>
                <c:formatCode>General</c:formatCode>
                <c:ptCount val="20"/>
                <c:pt idx="0">
                  <c:v>2015.3035966114001</c:v>
                </c:pt>
                <c:pt idx="1">
                  <c:v>729.83307569839997</c:v>
                </c:pt>
                <c:pt idx="2">
                  <c:v>396.48917872549998</c:v>
                </c:pt>
                <c:pt idx="3">
                  <c:v>243.7373866886</c:v>
                </c:pt>
                <c:pt idx="4">
                  <c:v>168.8528127774</c:v>
                </c:pt>
                <c:pt idx="5">
                  <c:v>241.29719847210001</c:v>
                </c:pt>
                <c:pt idx="6">
                  <c:v>171.39380241789999</c:v>
                </c:pt>
                <c:pt idx="7">
                  <c:v>84.473630055499996</c:v>
                </c:pt>
                <c:pt idx="8">
                  <c:v>167.99841490130001</c:v>
                </c:pt>
                <c:pt idx="9">
                  <c:v>194.75521190110001</c:v>
                </c:pt>
                <c:pt idx="10">
                  <c:v>152.20967684179999</c:v>
                </c:pt>
                <c:pt idx="11">
                  <c:v>148.0051080353</c:v>
                </c:pt>
                <c:pt idx="12">
                  <c:v>110.02848724419999</c:v>
                </c:pt>
                <c:pt idx="13">
                  <c:v>191.8143423244</c:v>
                </c:pt>
                <c:pt idx="14">
                  <c:v>137.7804024738</c:v>
                </c:pt>
                <c:pt idx="15">
                  <c:v>128.54547427470001</c:v>
                </c:pt>
                <c:pt idx="16">
                  <c:v>137.73787329749999</c:v>
                </c:pt>
                <c:pt idx="17">
                  <c:v>140.8033637739</c:v>
                </c:pt>
                <c:pt idx="18">
                  <c:v>138.72457454889999</c:v>
                </c:pt>
                <c:pt idx="19">
                  <c:v>158.6086178651</c:v>
                </c:pt>
              </c:numCache>
            </c:numRef>
          </c:val>
          <c:extLst>
            <c:ext xmlns:c16="http://schemas.microsoft.com/office/drawing/2014/chart" uri="{C3380CC4-5D6E-409C-BE32-E72D297353CC}">
              <c16:uniqueId val="{00000001-7B01-45A4-BD8D-AB56C8A557D2}"/>
            </c:ext>
          </c:extLst>
        </c:ser>
        <c:ser>
          <c:idx val="2"/>
          <c:order val="2"/>
          <c:tx>
            <c:v>2021</c:v>
          </c:tx>
          <c:spPr>
            <a:solidFill>
              <a:schemeClr val="accent3"/>
            </a:solidFill>
            <a:ln>
              <a:noFill/>
            </a:ln>
            <a:effectLst/>
          </c:spPr>
          <c:invertIfNegative val="0"/>
          <c:cat>
            <c:strRef>
              <c:f>'All Data'!$BT$17:$BT$36</c:f>
              <c:strCache>
                <c:ptCount val="20"/>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pt idx="15">
                  <c:v>Costa Rica</c:v>
                </c:pt>
                <c:pt idx="16">
                  <c:v>Serbia</c:v>
                </c:pt>
                <c:pt idx="17">
                  <c:v>North Macedonia</c:v>
                </c:pt>
                <c:pt idx="18">
                  <c:v>Senegal</c:v>
                </c:pt>
                <c:pt idx="19">
                  <c:v>Rwanda</c:v>
                </c:pt>
              </c:strCache>
            </c:strRef>
          </c:cat>
          <c:val>
            <c:numRef>
              <c:f>'All Data'!$BW$17:$BW$36</c:f>
              <c:numCache>
                <c:formatCode>General</c:formatCode>
                <c:ptCount val="20"/>
                <c:pt idx="0">
                  <c:v>1926.4198630971</c:v>
                </c:pt>
                <c:pt idx="1">
                  <c:v>1017.9029854583</c:v>
                </c:pt>
                <c:pt idx="2">
                  <c:v>371.92325480250003</c:v>
                </c:pt>
                <c:pt idx="3">
                  <c:v>302.79929187340002</c:v>
                </c:pt>
                <c:pt idx="4">
                  <c:v>263.06822272929998</c:v>
                </c:pt>
                <c:pt idx="5">
                  <c:v>224.4158221701</c:v>
                </c:pt>
                <c:pt idx="6">
                  <c:v>201.3492353812</c:v>
                </c:pt>
                <c:pt idx="7">
                  <c:v>197.3026095724</c:v>
                </c:pt>
                <c:pt idx="8">
                  <c:v>194.12879629950001</c:v>
                </c:pt>
                <c:pt idx="9">
                  <c:v>185.19251405509999</c:v>
                </c:pt>
                <c:pt idx="10">
                  <c:v>175.83679451930001</c:v>
                </c:pt>
                <c:pt idx="11">
                  <c:v>173.7116478497</c:v>
                </c:pt>
                <c:pt idx="12">
                  <c:v>171.60093916220001</c:v>
                </c:pt>
                <c:pt idx="13">
                  <c:v>164.7281324315</c:v>
                </c:pt>
                <c:pt idx="14">
                  <c:v>163.64648680849999</c:v>
                </c:pt>
                <c:pt idx="15">
                  <c:v>156.84756801699999</c:v>
                </c:pt>
                <c:pt idx="16">
                  <c:v>156.35665938579999</c:v>
                </c:pt>
                <c:pt idx="17">
                  <c:v>153.84703300219999</c:v>
                </c:pt>
                <c:pt idx="18">
                  <c:v>153.30977035110001</c:v>
                </c:pt>
                <c:pt idx="19">
                  <c:v>151.2287240039</c:v>
                </c:pt>
              </c:numCache>
            </c:numRef>
          </c:val>
          <c:extLst>
            <c:ext xmlns:c16="http://schemas.microsoft.com/office/drawing/2014/chart" uri="{C3380CC4-5D6E-409C-BE32-E72D297353CC}">
              <c16:uniqueId val="{00000002-7B01-45A4-BD8D-AB56C8A557D2}"/>
            </c:ext>
          </c:extLst>
        </c:ser>
        <c:dLbls>
          <c:showLegendKey val="0"/>
          <c:showVal val="0"/>
          <c:showCatName val="0"/>
          <c:showSerName val="0"/>
          <c:showPercent val="0"/>
          <c:showBubbleSize val="0"/>
        </c:dLbls>
        <c:gapWidth val="219"/>
        <c:overlap val="-27"/>
        <c:axId val="1134024480"/>
        <c:axId val="1134008160"/>
      </c:barChart>
      <c:catAx>
        <c:axId val="11340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08160"/>
        <c:crosses val="autoZero"/>
        <c:auto val="1"/>
        <c:lblAlgn val="ctr"/>
        <c:lblOffset val="100"/>
        <c:noMultiLvlLbl val="0"/>
      </c:catAx>
      <c:valAx>
        <c:axId val="11340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2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Data'!$CP$5</c:f>
              <c:strCache>
                <c:ptCount val="1"/>
                <c:pt idx="0">
                  <c:v>Mexico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Data'!$CQ$1:$CS$1</c:f>
              <c:numCache>
                <c:formatCode>General</c:formatCode>
                <c:ptCount val="3"/>
                <c:pt idx="0">
                  <c:v>2019</c:v>
                </c:pt>
                <c:pt idx="1">
                  <c:v>2020</c:v>
                </c:pt>
                <c:pt idx="2">
                  <c:v>2021</c:v>
                </c:pt>
              </c:numCache>
            </c:numRef>
          </c:cat>
          <c:val>
            <c:numRef>
              <c:f>'All Data'!$CQ$5:$CS$5</c:f>
              <c:numCache>
                <c:formatCode>General</c:formatCode>
                <c:ptCount val="3"/>
                <c:pt idx="0">
                  <c:v>151.78115882040001</c:v>
                </c:pt>
                <c:pt idx="1">
                  <c:v>135.22460554610001</c:v>
                </c:pt>
                <c:pt idx="2">
                  <c:v>147.69290078649999</c:v>
                </c:pt>
              </c:numCache>
            </c:numRef>
          </c:val>
          <c:smooth val="0"/>
          <c:extLst>
            <c:ext xmlns:c16="http://schemas.microsoft.com/office/drawing/2014/chart" uri="{C3380CC4-5D6E-409C-BE32-E72D297353CC}">
              <c16:uniqueId val="{00000000-8666-4305-B74E-A35BFC2EDF00}"/>
            </c:ext>
          </c:extLst>
        </c:ser>
        <c:ser>
          <c:idx val="1"/>
          <c:order val="1"/>
          <c:tx>
            <c:strRef>
              <c:f>'All Data'!$CP$6</c:f>
              <c:strCache>
                <c:ptCount val="1"/>
                <c:pt idx="0">
                  <c:v>Ireland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Data'!$CQ$1:$CS$1</c:f>
              <c:numCache>
                <c:formatCode>General</c:formatCode>
                <c:ptCount val="3"/>
                <c:pt idx="0">
                  <c:v>2019</c:v>
                </c:pt>
                <c:pt idx="1">
                  <c:v>2020</c:v>
                </c:pt>
                <c:pt idx="2">
                  <c:v>2021</c:v>
                </c:pt>
              </c:numCache>
            </c:numRef>
          </c:cat>
          <c:val>
            <c:numRef>
              <c:f>'All Data'!$CQ$6:$CS$6</c:f>
              <c:numCache>
                <c:formatCode>General</c:formatCode>
                <c:ptCount val="3"/>
                <c:pt idx="0">
                  <c:v>123.7705349658</c:v>
                </c:pt>
                <c:pt idx="1">
                  <c:v>121.1657901813</c:v>
                </c:pt>
                <c:pt idx="2">
                  <c:v>132.1011029286</c:v>
                </c:pt>
              </c:numCache>
            </c:numRef>
          </c:val>
          <c:smooth val="0"/>
          <c:extLst>
            <c:ext xmlns:c16="http://schemas.microsoft.com/office/drawing/2014/chart" uri="{C3380CC4-5D6E-409C-BE32-E72D297353CC}">
              <c16:uniqueId val="{00000001-8666-4305-B74E-A35BFC2EDF00}"/>
            </c:ext>
          </c:extLst>
        </c:ser>
        <c:ser>
          <c:idx val="2"/>
          <c:order val="2"/>
          <c:tx>
            <c:strRef>
              <c:f>'All Data'!$CP$7</c:f>
              <c:strCache>
                <c:ptCount val="1"/>
                <c:pt idx="0">
                  <c:v>Belgium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Data'!$CQ$1:$CS$1</c:f>
              <c:numCache>
                <c:formatCode>General</c:formatCode>
                <c:ptCount val="3"/>
                <c:pt idx="0">
                  <c:v>2019</c:v>
                </c:pt>
                <c:pt idx="1">
                  <c:v>2020</c:v>
                </c:pt>
                <c:pt idx="2">
                  <c:v>2021</c:v>
                </c:pt>
              </c:numCache>
            </c:numRef>
          </c:cat>
          <c:val>
            <c:numRef>
              <c:f>'All Data'!$CQ$7:$CS$7</c:f>
              <c:numCache>
                <c:formatCode>General</c:formatCode>
                <c:ptCount val="3"/>
                <c:pt idx="0">
                  <c:v>106.42041073439999</c:v>
                </c:pt>
                <c:pt idx="1">
                  <c:v>99.715642796300003</c:v>
                </c:pt>
                <c:pt idx="2">
                  <c:v>110.74923844849999</c:v>
                </c:pt>
              </c:numCache>
            </c:numRef>
          </c:val>
          <c:smooth val="0"/>
          <c:extLst>
            <c:ext xmlns:c16="http://schemas.microsoft.com/office/drawing/2014/chart" uri="{C3380CC4-5D6E-409C-BE32-E72D297353CC}">
              <c16:uniqueId val="{00000002-8666-4305-B74E-A35BFC2EDF00}"/>
            </c:ext>
          </c:extLst>
        </c:ser>
        <c:ser>
          <c:idx val="3"/>
          <c:order val="3"/>
          <c:tx>
            <c:strRef>
              <c:f>'All Data'!$CP$8</c:f>
              <c:strCache>
                <c:ptCount val="1"/>
                <c:pt idx="0">
                  <c:v>Japan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Data'!$CQ$1:$CS$1</c:f>
              <c:numCache>
                <c:formatCode>General</c:formatCode>
                <c:ptCount val="3"/>
                <c:pt idx="0">
                  <c:v>2019</c:v>
                </c:pt>
                <c:pt idx="1">
                  <c:v>2020</c:v>
                </c:pt>
                <c:pt idx="2">
                  <c:v>2021</c:v>
                </c:pt>
              </c:numCache>
            </c:numRef>
          </c:cat>
          <c:val>
            <c:numRef>
              <c:f>'All Data'!$CQ$8:$CS$8</c:f>
              <c:numCache>
                <c:formatCode>General</c:formatCode>
                <c:ptCount val="3"/>
                <c:pt idx="0">
                  <c:v>99.851677606400003</c:v>
                </c:pt>
                <c:pt idx="1">
                  <c:v>91.2542783241</c:v>
                </c:pt>
                <c:pt idx="2">
                  <c:v>107.37954102889999</c:v>
                </c:pt>
              </c:numCache>
            </c:numRef>
          </c:val>
          <c:smooth val="0"/>
          <c:extLst>
            <c:ext xmlns:c16="http://schemas.microsoft.com/office/drawing/2014/chart" uri="{C3380CC4-5D6E-409C-BE32-E72D297353CC}">
              <c16:uniqueId val="{00000003-8666-4305-B74E-A35BFC2EDF00}"/>
            </c:ext>
          </c:extLst>
        </c:ser>
        <c:ser>
          <c:idx val="4"/>
          <c:order val="4"/>
          <c:tx>
            <c:strRef>
              <c:f>'All Data'!$CP$9</c:f>
              <c:strCache>
                <c:ptCount val="1"/>
                <c:pt idx="0">
                  <c:v>Germany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Data'!$CQ$1:$CS$1</c:f>
              <c:numCache>
                <c:formatCode>General</c:formatCode>
                <c:ptCount val="3"/>
                <c:pt idx="0">
                  <c:v>2019</c:v>
                </c:pt>
                <c:pt idx="1">
                  <c:v>2020</c:v>
                </c:pt>
                <c:pt idx="2">
                  <c:v>2021</c:v>
                </c:pt>
              </c:numCache>
            </c:numRef>
          </c:cat>
          <c:val>
            <c:numRef>
              <c:f>'All Data'!$CQ$9:$CS$9</c:f>
              <c:numCache>
                <c:formatCode>General</c:formatCode>
                <c:ptCount val="3"/>
                <c:pt idx="0">
                  <c:v>106.46729406119999</c:v>
                </c:pt>
                <c:pt idx="1">
                  <c:v>99.903143595399996</c:v>
                </c:pt>
                <c:pt idx="2">
                  <c:v>106.4144932459</c:v>
                </c:pt>
              </c:numCache>
            </c:numRef>
          </c:val>
          <c:smooth val="0"/>
          <c:extLst>
            <c:ext xmlns:c16="http://schemas.microsoft.com/office/drawing/2014/chart" uri="{C3380CC4-5D6E-409C-BE32-E72D297353CC}">
              <c16:uniqueId val="{00000004-8666-4305-B74E-A35BFC2EDF00}"/>
            </c:ext>
          </c:extLst>
        </c:ser>
        <c:ser>
          <c:idx val="5"/>
          <c:order val="5"/>
          <c:tx>
            <c:strRef>
              <c:f>'All Data'!$CP$10</c:f>
              <c:strCache>
                <c:ptCount val="1"/>
                <c:pt idx="0">
                  <c:v>Singapore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Data'!$CQ$1:$CS$1</c:f>
              <c:numCache>
                <c:formatCode>General</c:formatCode>
                <c:ptCount val="3"/>
                <c:pt idx="0">
                  <c:v>2019</c:v>
                </c:pt>
                <c:pt idx="1">
                  <c:v>2020</c:v>
                </c:pt>
                <c:pt idx="2">
                  <c:v>2021</c:v>
                </c:pt>
              </c:numCache>
            </c:numRef>
          </c:cat>
          <c:val>
            <c:numRef>
              <c:f>'All Data'!$CQ$10:$CS$10</c:f>
              <c:numCache>
                <c:formatCode>General</c:formatCode>
                <c:ptCount val="3"/>
                <c:pt idx="0">
                  <c:v>110.7694554869</c:v>
                </c:pt>
                <c:pt idx="1">
                  <c:v>98.291229829299994</c:v>
                </c:pt>
                <c:pt idx="2">
                  <c:v>105.8492308443</c:v>
                </c:pt>
              </c:numCache>
            </c:numRef>
          </c:val>
          <c:smooth val="0"/>
          <c:extLst>
            <c:ext xmlns:c16="http://schemas.microsoft.com/office/drawing/2014/chart" uri="{C3380CC4-5D6E-409C-BE32-E72D297353CC}">
              <c16:uniqueId val="{00000005-8666-4305-B74E-A35BFC2EDF00}"/>
            </c:ext>
          </c:extLst>
        </c:ser>
        <c:ser>
          <c:idx val="6"/>
          <c:order val="6"/>
          <c:tx>
            <c:strRef>
              <c:f>'All Data'!$CP$11</c:f>
              <c:strCache>
                <c:ptCount val="1"/>
                <c:pt idx="0">
                  <c:v>Thailand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Data'!$CQ$1:$CS$1</c:f>
              <c:numCache>
                <c:formatCode>General</c:formatCode>
                <c:ptCount val="3"/>
                <c:pt idx="0">
                  <c:v>2019</c:v>
                </c:pt>
                <c:pt idx="1">
                  <c:v>2020</c:v>
                </c:pt>
                <c:pt idx="2">
                  <c:v>2021</c:v>
                </c:pt>
              </c:numCache>
            </c:numRef>
          </c:cat>
          <c:val>
            <c:numRef>
              <c:f>'All Data'!$CQ$11:$CS$11</c:f>
              <c:numCache>
                <c:formatCode>General</c:formatCode>
                <c:ptCount val="3"/>
                <c:pt idx="0">
                  <c:v>109.0505484899</c:v>
                </c:pt>
                <c:pt idx="1">
                  <c:v>94.593098319800006</c:v>
                </c:pt>
                <c:pt idx="2">
                  <c:v>98.935719962299999</c:v>
                </c:pt>
              </c:numCache>
            </c:numRef>
          </c:val>
          <c:smooth val="0"/>
          <c:extLst>
            <c:ext xmlns:c16="http://schemas.microsoft.com/office/drawing/2014/chart" uri="{C3380CC4-5D6E-409C-BE32-E72D297353CC}">
              <c16:uniqueId val="{00000006-8666-4305-B74E-A35BFC2EDF00}"/>
            </c:ext>
          </c:extLst>
        </c:ser>
        <c:ser>
          <c:idx val="7"/>
          <c:order val="7"/>
          <c:tx>
            <c:strRef>
              <c:f>'All Data'!$CP$12</c:f>
              <c:strCache>
                <c:ptCount val="1"/>
                <c:pt idx="0">
                  <c:v>France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'All Data'!$CQ$1:$CS$1</c:f>
              <c:numCache>
                <c:formatCode>General</c:formatCode>
                <c:ptCount val="3"/>
                <c:pt idx="0">
                  <c:v>2019</c:v>
                </c:pt>
                <c:pt idx="1">
                  <c:v>2020</c:v>
                </c:pt>
                <c:pt idx="2">
                  <c:v>2021</c:v>
                </c:pt>
              </c:numCache>
            </c:numRef>
          </c:cat>
          <c:val>
            <c:numRef>
              <c:f>'All Data'!$CQ$12:$CS$12</c:f>
              <c:numCache>
                <c:formatCode>General</c:formatCode>
                <c:ptCount val="3"/>
                <c:pt idx="0">
                  <c:v>101.7047892495</c:v>
                </c:pt>
                <c:pt idx="1">
                  <c:v>89.162883155599999</c:v>
                </c:pt>
                <c:pt idx="2">
                  <c:v>97.361279960900006</c:v>
                </c:pt>
              </c:numCache>
            </c:numRef>
          </c:val>
          <c:smooth val="0"/>
          <c:extLst>
            <c:ext xmlns:c16="http://schemas.microsoft.com/office/drawing/2014/chart" uri="{C3380CC4-5D6E-409C-BE32-E72D297353CC}">
              <c16:uniqueId val="{00000007-8666-4305-B74E-A35BFC2EDF00}"/>
            </c:ext>
          </c:extLst>
        </c:ser>
        <c:ser>
          <c:idx val="8"/>
          <c:order val="8"/>
          <c:tx>
            <c:strRef>
              <c:f>'All Data'!$CP$13</c:f>
              <c:strCache>
                <c:ptCount val="1"/>
                <c:pt idx="0">
                  <c:v>Netherlands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'All Data'!$CQ$1:$CS$1</c:f>
              <c:numCache>
                <c:formatCode>General</c:formatCode>
                <c:ptCount val="3"/>
                <c:pt idx="0">
                  <c:v>2019</c:v>
                </c:pt>
                <c:pt idx="1">
                  <c:v>2020</c:v>
                </c:pt>
                <c:pt idx="2">
                  <c:v>2021</c:v>
                </c:pt>
              </c:numCache>
            </c:numRef>
          </c:cat>
          <c:val>
            <c:numRef>
              <c:f>'All Data'!$CQ$13:$CS$13</c:f>
              <c:numCache>
                <c:formatCode>General</c:formatCode>
                <c:ptCount val="3"/>
                <c:pt idx="0">
                  <c:v>118.63424118010001</c:v>
                </c:pt>
                <c:pt idx="1">
                  <c:v>78.947492968600002</c:v>
                </c:pt>
                <c:pt idx="2">
                  <c:v>95.883414219900004</c:v>
                </c:pt>
              </c:numCache>
            </c:numRef>
          </c:val>
          <c:smooth val="0"/>
          <c:extLst>
            <c:ext xmlns:c16="http://schemas.microsoft.com/office/drawing/2014/chart" uri="{C3380CC4-5D6E-409C-BE32-E72D297353CC}">
              <c16:uniqueId val="{00000008-8666-4305-B74E-A35BFC2EDF00}"/>
            </c:ext>
          </c:extLst>
        </c:ser>
        <c:ser>
          <c:idx val="9"/>
          <c:order val="9"/>
          <c:tx>
            <c:strRef>
              <c:f>'All Data'!$CP$14</c:f>
              <c:strCache>
                <c:ptCount val="1"/>
                <c:pt idx="0">
                  <c:v>Malaysia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'All Data'!$CQ$1:$CS$1</c:f>
              <c:numCache>
                <c:formatCode>General</c:formatCode>
                <c:ptCount val="3"/>
                <c:pt idx="0">
                  <c:v>2019</c:v>
                </c:pt>
                <c:pt idx="1">
                  <c:v>2020</c:v>
                </c:pt>
                <c:pt idx="2">
                  <c:v>2021</c:v>
                </c:pt>
              </c:numCache>
            </c:numRef>
          </c:cat>
          <c:val>
            <c:numRef>
              <c:f>'All Data'!$CQ$14:$CS$14</c:f>
              <c:numCache>
                <c:formatCode>General</c:formatCode>
                <c:ptCount val="3"/>
                <c:pt idx="0">
                  <c:v>112.87691123490001</c:v>
                </c:pt>
                <c:pt idx="1">
                  <c:v>83.514362581</c:v>
                </c:pt>
                <c:pt idx="2">
                  <c:v>94.181907371700007</c:v>
                </c:pt>
              </c:numCache>
            </c:numRef>
          </c:val>
          <c:smooth val="0"/>
          <c:extLst>
            <c:ext xmlns:c16="http://schemas.microsoft.com/office/drawing/2014/chart" uri="{C3380CC4-5D6E-409C-BE32-E72D297353CC}">
              <c16:uniqueId val="{00000009-8666-4305-B74E-A35BFC2EDF00}"/>
            </c:ext>
          </c:extLst>
        </c:ser>
        <c:ser>
          <c:idx val="10"/>
          <c:order val="10"/>
          <c:tx>
            <c:strRef>
              <c:f>'All Data'!$CP$15</c:f>
              <c:strCache>
                <c:ptCount val="1"/>
                <c:pt idx="0">
                  <c:v>Korea, Rep.</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'All Data'!$CQ$1:$CS$1</c:f>
              <c:numCache>
                <c:formatCode>General</c:formatCode>
                <c:ptCount val="3"/>
                <c:pt idx="0">
                  <c:v>2019</c:v>
                </c:pt>
                <c:pt idx="1">
                  <c:v>2020</c:v>
                </c:pt>
                <c:pt idx="2">
                  <c:v>2021</c:v>
                </c:pt>
              </c:numCache>
            </c:numRef>
          </c:cat>
          <c:val>
            <c:numRef>
              <c:f>'All Data'!$CQ$15:$CS$15</c:f>
              <c:numCache>
                <c:formatCode>General</c:formatCode>
                <c:ptCount val="3"/>
                <c:pt idx="0">
                  <c:v>105.69686259860001</c:v>
                </c:pt>
                <c:pt idx="1">
                  <c:v>85.078090341899994</c:v>
                </c:pt>
                <c:pt idx="2">
                  <c:v>91.120263499499998</c:v>
                </c:pt>
              </c:numCache>
            </c:numRef>
          </c:val>
          <c:smooth val="0"/>
          <c:extLst>
            <c:ext xmlns:c16="http://schemas.microsoft.com/office/drawing/2014/chart" uri="{C3380CC4-5D6E-409C-BE32-E72D297353CC}">
              <c16:uniqueId val="{0000000A-8666-4305-B74E-A35BFC2EDF00}"/>
            </c:ext>
          </c:extLst>
        </c:ser>
        <c:dLbls>
          <c:showLegendKey val="0"/>
          <c:showVal val="0"/>
          <c:showCatName val="0"/>
          <c:showSerName val="0"/>
          <c:showPercent val="0"/>
          <c:showBubbleSize val="0"/>
        </c:dLbls>
        <c:marker val="1"/>
        <c:smooth val="0"/>
        <c:axId val="202235328"/>
        <c:axId val="202232928"/>
      </c:lineChart>
      <c:catAx>
        <c:axId val="2022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2928"/>
        <c:crosses val="autoZero"/>
        <c:auto val="1"/>
        <c:lblAlgn val="ctr"/>
        <c:lblOffset val="100"/>
        <c:noMultiLvlLbl val="0"/>
      </c:catAx>
      <c:valAx>
        <c:axId val="2022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Data'!$CV$2</c:f>
              <c:strCache>
                <c:ptCount val="1"/>
                <c:pt idx="0">
                  <c:v>Viet Nam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Data'!$CW$1:$CY$1</c:f>
              <c:numCache>
                <c:formatCode>General</c:formatCode>
                <c:ptCount val="3"/>
                <c:pt idx="0">
                  <c:v>2019</c:v>
                </c:pt>
                <c:pt idx="1">
                  <c:v>2020</c:v>
                </c:pt>
                <c:pt idx="2">
                  <c:v>2021</c:v>
                </c:pt>
              </c:numCache>
            </c:numRef>
          </c:cat>
          <c:val>
            <c:numRef>
              <c:f>'All Data'!$CW$2:$CY$2</c:f>
              <c:numCache>
                <c:formatCode>General</c:formatCode>
                <c:ptCount val="3"/>
                <c:pt idx="0">
                  <c:v>155.0107017659</c:v>
                </c:pt>
                <c:pt idx="1">
                  <c:v>167.99841490130001</c:v>
                </c:pt>
                <c:pt idx="2">
                  <c:v>194.12879629950001</c:v>
                </c:pt>
              </c:numCache>
            </c:numRef>
          </c:val>
          <c:smooth val="0"/>
          <c:extLst>
            <c:ext xmlns:c16="http://schemas.microsoft.com/office/drawing/2014/chart" uri="{C3380CC4-5D6E-409C-BE32-E72D297353CC}">
              <c16:uniqueId val="{00000000-775A-44AC-947F-0B4AEF8E1731}"/>
            </c:ext>
          </c:extLst>
        </c:ser>
        <c:ser>
          <c:idx val="1"/>
          <c:order val="1"/>
          <c:tx>
            <c:strRef>
              <c:f>'All Data'!$CV$3</c:f>
              <c:strCache>
                <c:ptCount val="1"/>
                <c:pt idx="0">
                  <c:v>Ireland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Data'!$CW$1:$CY$1</c:f>
              <c:numCache>
                <c:formatCode>General</c:formatCode>
                <c:ptCount val="3"/>
                <c:pt idx="0">
                  <c:v>2019</c:v>
                </c:pt>
                <c:pt idx="1">
                  <c:v>2020</c:v>
                </c:pt>
                <c:pt idx="2">
                  <c:v>2021</c:v>
                </c:pt>
              </c:numCache>
            </c:numRef>
          </c:cat>
          <c:val>
            <c:numRef>
              <c:f>'All Data'!$CW$3:$CY$3</c:f>
              <c:numCache>
                <c:formatCode>General</c:formatCode>
                <c:ptCount val="3"/>
                <c:pt idx="0">
                  <c:v>135.2761660072</c:v>
                </c:pt>
                <c:pt idx="1">
                  <c:v>145.3273650292</c:v>
                </c:pt>
                <c:pt idx="2">
                  <c:v>149.2978605479</c:v>
                </c:pt>
              </c:numCache>
            </c:numRef>
          </c:val>
          <c:smooth val="0"/>
          <c:extLst>
            <c:ext xmlns:c16="http://schemas.microsoft.com/office/drawing/2014/chart" uri="{C3380CC4-5D6E-409C-BE32-E72D297353CC}">
              <c16:uniqueId val="{00000001-775A-44AC-947F-0B4AEF8E1731}"/>
            </c:ext>
          </c:extLst>
        </c:ser>
        <c:ser>
          <c:idx val="2"/>
          <c:order val="2"/>
          <c:tx>
            <c:strRef>
              <c:f>'All Data'!$CV$4</c:f>
              <c:strCache>
                <c:ptCount val="1"/>
                <c:pt idx="0">
                  <c:v>China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Data'!$CW$1:$CY$1</c:f>
              <c:numCache>
                <c:formatCode>General</c:formatCode>
                <c:ptCount val="3"/>
                <c:pt idx="0">
                  <c:v>2019</c:v>
                </c:pt>
                <c:pt idx="1">
                  <c:v>2020</c:v>
                </c:pt>
                <c:pt idx="2">
                  <c:v>2021</c:v>
                </c:pt>
              </c:numCache>
            </c:numRef>
          </c:cat>
          <c:val>
            <c:numRef>
              <c:f>'All Data'!$CW$4:$CY$4</c:f>
              <c:numCache>
                <c:formatCode>General</c:formatCode>
                <c:ptCount val="3"/>
                <c:pt idx="0">
                  <c:v>115.2664669758</c:v>
                </c:pt>
                <c:pt idx="1">
                  <c:v>118.5367946556</c:v>
                </c:pt>
                <c:pt idx="2">
                  <c:v>139.11803355009999</c:v>
                </c:pt>
              </c:numCache>
            </c:numRef>
          </c:val>
          <c:smooth val="0"/>
          <c:extLst>
            <c:ext xmlns:c16="http://schemas.microsoft.com/office/drawing/2014/chart" uri="{C3380CC4-5D6E-409C-BE32-E72D297353CC}">
              <c16:uniqueId val="{00000002-775A-44AC-947F-0B4AEF8E1731}"/>
            </c:ext>
          </c:extLst>
        </c:ser>
        <c:ser>
          <c:idx val="3"/>
          <c:order val="3"/>
          <c:tx>
            <c:strRef>
              <c:f>'All Data'!$CV$5</c:f>
              <c:strCache>
                <c:ptCount val="1"/>
                <c:pt idx="0">
                  <c:v>Malaysia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Data'!$CW$1:$CY$1</c:f>
              <c:numCache>
                <c:formatCode>General</c:formatCode>
                <c:ptCount val="3"/>
                <c:pt idx="0">
                  <c:v>2019</c:v>
                </c:pt>
                <c:pt idx="1">
                  <c:v>2020</c:v>
                </c:pt>
                <c:pt idx="2">
                  <c:v>2021</c:v>
                </c:pt>
              </c:numCache>
            </c:numRef>
          </c:cat>
          <c:val>
            <c:numRef>
              <c:f>'All Data'!$CW$5:$CY$5</c:f>
              <c:numCache>
                <c:formatCode>General</c:formatCode>
                <c:ptCount val="3"/>
                <c:pt idx="0">
                  <c:v>117.33836833389999</c:v>
                </c:pt>
                <c:pt idx="1">
                  <c:v>119.9912545583</c:v>
                </c:pt>
                <c:pt idx="2">
                  <c:v>137.11481315559999</c:v>
                </c:pt>
              </c:numCache>
            </c:numRef>
          </c:val>
          <c:smooth val="0"/>
          <c:extLst>
            <c:ext xmlns:c16="http://schemas.microsoft.com/office/drawing/2014/chart" uri="{C3380CC4-5D6E-409C-BE32-E72D297353CC}">
              <c16:uniqueId val="{00000003-775A-44AC-947F-0B4AEF8E1731}"/>
            </c:ext>
          </c:extLst>
        </c:ser>
        <c:ser>
          <c:idx val="4"/>
          <c:order val="4"/>
          <c:tx>
            <c:strRef>
              <c:f>'All Data'!$CV$6</c:f>
              <c:strCache>
                <c:ptCount val="1"/>
                <c:pt idx="0">
                  <c:v>Netherlands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Data'!$CW$1:$CY$1</c:f>
              <c:numCache>
                <c:formatCode>General</c:formatCode>
                <c:ptCount val="3"/>
                <c:pt idx="0">
                  <c:v>2019</c:v>
                </c:pt>
                <c:pt idx="1">
                  <c:v>2020</c:v>
                </c:pt>
                <c:pt idx="2">
                  <c:v>2021</c:v>
                </c:pt>
              </c:numCache>
            </c:numRef>
          </c:cat>
          <c:val>
            <c:numRef>
              <c:f>'All Data'!$CW$6:$CY$6</c:f>
              <c:numCache>
                <c:formatCode>General</c:formatCode>
                <c:ptCount val="3"/>
                <c:pt idx="0">
                  <c:v>114.8891069159</c:v>
                </c:pt>
                <c:pt idx="1">
                  <c:v>111.7755403713</c:v>
                </c:pt>
                <c:pt idx="2">
                  <c:v>122.3630931547</c:v>
                </c:pt>
              </c:numCache>
            </c:numRef>
          </c:val>
          <c:smooth val="0"/>
          <c:extLst>
            <c:ext xmlns:c16="http://schemas.microsoft.com/office/drawing/2014/chart" uri="{C3380CC4-5D6E-409C-BE32-E72D297353CC}">
              <c16:uniqueId val="{00000004-775A-44AC-947F-0B4AEF8E1731}"/>
            </c:ext>
          </c:extLst>
        </c:ser>
        <c:ser>
          <c:idx val="5"/>
          <c:order val="5"/>
          <c:tx>
            <c:strRef>
              <c:f>'All Data'!$CV$7</c:f>
              <c:strCache>
                <c:ptCount val="1"/>
                <c:pt idx="0">
                  <c:v>Singapore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Data'!$CW$1:$CY$1</c:f>
              <c:numCache>
                <c:formatCode>General</c:formatCode>
                <c:ptCount val="3"/>
                <c:pt idx="0">
                  <c:v>2019</c:v>
                </c:pt>
                <c:pt idx="1">
                  <c:v>2020</c:v>
                </c:pt>
                <c:pt idx="2">
                  <c:v>2021</c:v>
                </c:pt>
              </c:numCache>
            </c:numRef>
          </c:cat>
          <c:val>
            <c:numRef>
              <c:f>'All Data'!$CW$7:$CY$7</c:f>
              <c:numCache>
                <c:formatCode>General</c:formatCode>
                <c:ptCount val="3"/>
                <c:pt idx="0">
                  <c:v>107.344324601</c:v>
                </c:pt>
                <c:pt idx="1">
                  <c:v>110.6447582949</c:v>
                </c:pt>
                <c:pt idx="2">
                  <c:v>120.89517808390001</c:v>
                </c:pt>
              </c:numCache>
            </c:numRef>
          </c:val>
          <c:smooth val="0"/>
          <c:extLst>
            <c:ext xmlns:c16="http://schemas.microsoft.com/office/drawing/2014/chart" uri="{C3380CC4-5D6E-409C-BE32-E72D297353CC}">
              <c16:uniqueId val="{00000005-775A-44AC-947F-0B4AEF8E1731}"/>
            </c:ext>
          </c:extLst>
        </c:ser>
        <c:ser>
          <c:idx val="6"/>
          <c:order val="6"/>
          <c:tx>
            <c:strRef>
              <c:f>'All Data'!$CV$8</c:f>
              <c:strCache>
                <c:ptCount val="1"/>
                <c:pt idx="0">
                  <c:v>Thailand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Data'!$CW$1:$CY$1</c:f>
              <c:numCache>
                <c:formatCode>General</c:formatCode>
                <c:ptCount val="3"/>
                <c:pt idx="0">
                  <c:v>2019</c:v>
                </c:pt>
                <c:pt idx="1">
                  <c:v>2020</c:v>
                </c:pt>
                <c:pt idx="2">
                  <c:v>2021</c:v>
                </c:pt>
              </c:numCache>
            </c:numRef>
          </c:cat>
          <c:val>
            <c:numRef>
              <c:f>'All Data'!$CW$8:$CY$8</c:f>
              <c:numCache>
                <c:formatCode>General</c:formatCode>
                <c:ptCount val="3"/>
                <c:pt idx="0">
                  <c:v>107.278039484</c:v>
                </c:pt>
                <c:pt idx="1">
                  <c:v>101.6616447105</c:v>
                </c:pt>
                <c:pt idx="2">
                  <c:v>117.075576216</c:v>
                </c:pt>
              </c:numCache>
            </c:numRef>
          </c:val>
          <c:smooth val="0"/>
          <c:extLst>
            <c:ext xmlns:c16="http://schemas.microsoft.com/office/drawing/2014/chart" uri="{C3380CC4-5D6E-409C-BE32-E72D297353CC}">
              <c16:uniqueId val="{00000006-775A-44AC-947F-0B4AEF8E1731}"/>
            </c:ext>
          </c:extLst>
        </c:ser>
        <c:ser>
          <c:idx val="7"/>
          <c:order val="7"/>
          <c:tx>
            <c:strRef>
              <c:f>'All Data'!$CV$9</c:f>
              <c:strCache>
                <c:ptCount val="1"/>
                <c:pt idx="0">
                  <c:v>Mexico</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'All Data'!$CW$1:$CY$1</c:f>
              <c:numCache>
                <c:formatCode>General</c:formatCode>
                <c:ptCount val="3"/>
                <c:pt idx="0">
                  <c:v>2019</c:v>
                </c:pt>
                <c:pt idx="1">
                  <c:v>2020</c:v>
                </c:pt>
                <c:pt idx="2">
                  <c:v>2021</c:v>
                </c:pt>
              </c:numCache>
            </c:numRef>
          </c:cat>
          <c:val>
            <c:numRef>
              <c:f>'All Data'!$CW$9:$CY$9</c:f>
              <c:numCache>
                <c:formatCode>General</c:formatCode>
                <c:ptCount val="3"/>
                <c:pt idx="0">
                  <c:v>113.4385211904</c:v>
                </c:pt>
                <c:pt idx="1">
                  <c:v>108.3704715489</c:v>
                </c:pt>
                <c:pt idx="2">
                  <c:v>115.3542009726</c:v>
                </c:pt>
              </c:numCache>
            </c:numRef>
          </c:val>
          <c:smooth val="0"/>
          <c:extLst>
            <c:ext xmlns:c16="http://schemas.microsoft.com/office/drawing/2014/chart" uri="{C3380CC4-5D6E-409C-BE32-E72D297353CC}">
              <c16:uniqueId val="{00000007-775A-44AC-947F-0B4AEF8E1731}"/>
            </c:ext>
          </c:extLst>
        </c:ser>
        <c:ser>
          <c:idx val="8"/>
          <c:order val="8"/>
          <c:tx>
            <c:strRef>
              <c:f>'All Data'!$CV$10</c:f>
              <c:strCache>
                <c:ptCount val="1"/>
                <c:pt idx="0">
                  <c:v>Korea, Rep.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'All Data'!$CW$1:$CY$1</c:f>
              <c:numCache>
                <c:formatCode>General</c:formatCode>
                <c:ptCount val="3"/>
                <c:pt idx="0">
                  <c:v>2019</c:v>
                </c:pt>
                <c:pt idx="1">
                  <c:v>2020</c:v>
                </c:pt>
                <c:pt idx="2">
                  <c:v>2021</c:v>
                </c:pt>
              </c:numCache>
            </c:numRef>
          </c:cat>
          <c:val>
            <c:numRef>
              <c:f>'All Data'!$CW$10:$CY$10</c:f>
              <c:numCache>
                <c:formatCode>General</c:formatCode>
                <c:ptCount val="3"/>
                <c:pt idx="0">
                  <c:v>106.0888386127</c:v>
                </c:pt>
                <c:pt idx="1">
                  <c:v>107.0802972744</c:v>
                </c:pt>
                <c:pt idx="2">
                  <c:v>114.3839487253</c:v>
                </c:pt>
              </c:numCache>
            </c:numRef>
          </c:val>
          <c:smooth val="0"/>
          <c:extLst>
            <c:ext xmlns:c16="http://schemas.microsoft.com/office/drawing/2014/chart" uri="{C3380CC4-5D6E-409C-BE32-E72D297353CC}">
              <c16:uniqueId val="{00000008-775A-44AC-947F-0B4AEF8E1731}"/>
            </c:ext>
          </c:extLst>
        </c:ser>
        <c:ser>
          <c:idx val="9"/>
          <c:order val="9"/>
          <c:tx>
            <c:strRef>
              <c:f>'All Data'!$CV$11</c:f>
              <c:strCache>
                <c:ptCount val="1"/>
                <c:pt idx="0">
                  <c:v>Belgium</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'All Data'!$CW$1:$CY$1</c:f>
              <c:numCache>
                <c:formatCode>General</c:formatCode>
                <c:ptCount val="3"/>
                <c:pt idx="0">
                  <c:v>2019</c:v>
                </c:pt>
                <c:pt idx="1">
                  <c:v>2020</c:v>
                </c:pt>
                <c:pt idx="2">
                  <c:v>2021</c:v>
                </c:pt>
              </c:numCache>
            </c:numRef>
          </c:cat>
          <c:val>
            <c:numRef>
              <c:f>'All Data'!$CW$11:$CY$11</c:f>
              <c:numCache>
                <c:formatCode>General</c:formatCode>
                <c:ptCount val="3"/>
                <c:pt idx="0">
                  <c:v>105.46570882570001</c:v>
                </c:pt>
                <c:pt idx="1">
                  <c:v>99.341597534399995</c:v>
                </c:pt>
                <c:pt idx="2">
                  <c:v>112.69238285510001</c:v>
                </c:pt>
              </c:numCache>
            </c:numRef>
          </c:val>
          <c:smooth val="0"/>
          <c:extLst>
            <c:ext xmlns:c16="http://schemas.microsoft.com/office/drawing/2014/chart" uri="{C3380CC4-5D6E-409C-BE32-E72D297353CC}">
              <c16:uniqueId val="{00000009-775A-44AC-947F-0B4AEF8E1731}"/>
            </c:ext>
          </c:extLst>
        </c:ser>
        <c:ser>
          <c:idx val="10"/>
          <c:order val="10"/>
          <c:tx>
            <c:strRef>
              <c:f>'All Data'!$CV$12</c:f>
              <c:strCache>
                <c:ptCount val="1"/>
                <c:pt idx="0">
                  <c:v>Japan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'All Data'!$CW$1:$CY$1</c:f>
              <c:numCache>
                <c:formatCode>General</c:formatCode>
                <c:ptCount val="3"/>
                <c:pt idx="0">
                  <c:v>2019</c:v>
                </c:pt>
                <c:pt idx="1">
                  <c:v>2020</c:v>
                </c:pt>
                <c:pt idx="2">
                  <c:v>2021</c:v>
                </c:pt>
              </c:numCache>
            </c:numRef>
          </c:cat>
          <c:val>
            <c:numRef>
              <c:f>'All Data'!$CW$12:$CY$12</c:f>
              <c:numCache>
                <c:formatCode>General</c:formatCode>
                <c:ptCount val="3"/>
                <c:pt idx="0">
                  <c:v>109.1825244174</c:v>
                </c:pt>
                <c:pt idx="1">
                  <c:v>100.3276398444</c:v>
                </c:pt>
                <c:pt idx="2">
                  <c:v>112.31025173819999</c:v>
                </c:pt>
              </c:numCache>
            </c:numRef>
          </c:val>
          <c:smooth val="0"/>
          <c:extLst>
            <c:ext xmlns:c16="http://schemas.microsoft.com/office/drawing/2014/chart" uri="{C3380CC4-5D6E-409C-BE32-E72D297353CC}">
              <c16:uniqueId val="{0000000A-775A-44AC-947F-0B4AEF8E1731}"/>
            </c:ext>
          </c:extLst>
        </c:ser>
        <c:ser>
          <c:idx val="11"/>
          <c:order val="11"/>
          <c:tx>
            <c:strRef>
              <c:f>'All Data'!$CV$13</c:f>
              <c:strCache>
                <c:ptCount val="1"/>
                <c:pt idx="0">
                  <c:v>United States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'All Data'!$CW$1:$CY$1</c:f>
              <c:numCache>
                <c:formatCode>General</c:formatCode>
                <c:ptCount val="3"/>
                <c:pt idx="0">
                  <c:v>2019</c:v>
                </c:pt>
                <c:pt idx="1">
                  <c:v>2020</c:v>
                </c:pt>
                <c:pt idx="2">
                  <c:v>2021</c:v>
                </c:pt>
              </c:numCache>
            </c:numRef>
          </c:cat>
          <c:val>
            <c:numRef>
              <c:f>'All Data'!$CW$13:$CY$13</c:f>
              <c:numCache>
                <c:formatCode>General</c:formatCode>
                <c:ptCount val="3"/>
                <c:pt idx="0">
                  <c:v>107.61933866130001</c:v>
                </c:pt>
                <c:pt idx="1">
                  <c:v>95.995209910100002</c:v>
                </c:pt>
                <c:pt idx="2">
                  <c:v>103.7712732769</c:v>
                </c:pt>
              </c:numCache>
            </c:numRef>
          </c:val>
          <c:smooth val="0"/>
          <c:extLst>
            <c:ext xmlns:c16="http://schemas.microsoft.com/office/drawing/2014/chart" uri="{C3380CC4-5D6E-409C-BE32-E72D297353CC}">
              <c16:uniqueId val="{0000000B-775A-44AC-947F-0B4AEF8E1731}"/>
            </c:ext>
          </c:extLst>
        </c:ser>
        <c:ser>
          <c:idx val="12"/>
          <c:order val="12"/>
          <c:tx>
            <c:strRef>
              <c:f>'All Data'!$CV$14</c:f>
              <c:strCache>
                <c:ptCount val="1"/>
                <c:pt idx="0">
                  <c:v>Germany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'All Data'!$CW$1:$CY$1</c:f>
              <c:numCache>
                <c:formatCode>General</c:formatCode>
                <c:ptCount val="3"/>
                <c:pt idx="0">
                  <c:v>2019</c:v>
                </c:pt>
                <c:pt idx="1">
                  <c:v>2020</c:v>
                </c:pt>
                <c:pt idx="2">
                  <c:v>2021</c:v>
                </c:pt>
              </c:numCache>
            </c:numRef>
          </c:cat>
          <c:val>
            <c:numRef>
              <c:f>'All Data'!$CW$14:$CY$14</c:f>
              <c:numCache>
                <c:formatCode>General</c:formatCode>
                <c:ptCount val="3"/>
                <c:pt idx="0">
                  <c:v>101.64973792959999</c:v>
                </c:pt>
                <c:pt idx="1">
                  <c:v>91.682866466999997</c:v>
                </c:pt>
                <c:pt idx="2">
                  <c:v>98.067031886099997</c:v>
                </c:pt>
              </c:numCache>
            </c:numRef>
          </c:val>
          <c:smooth val="0"/>
          <c:extLst>
            <c:ext xmlns:c16="http://schemas.microsoft.com/office/drawing/2014/chart" uri="{C3380CC4-5D6E-409C-BE32-E72D297353CC}">
              <c16:uniqueId val="{0000000C-775A-44AC-947F-0B4AEF8E1731}"/>
            </c:ext>
          </c:extLst>
        </c:ser>
        <c:ser>
          <c:idx val="13"/>
          <c:order val="13"/>
          <c:tx>
            <c:strRef>
              <c:f>'All Data'!$CV$15</c:f>
              <c:strCache>
                <c:ptCount val="1"/>
                <c:pt idx="0">
                  <c:v>United Kingdom</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'All Data'!$CW$1:$CY$1</c:f>
              <c:numCache>
                <c:formatCode>General</c:formatCode>
                <c:ptCount val="3"/>
                <c:pt idx="0">
                  <c:v>2019</c:v>
                </c:pt>
                <c:pt idx="1">
                  <c:v>2020</c:v>
                </c:pt>
                <c:pt idx="2">
                  <c:v>2021</c:v>
                </c:pt>
              </c:numCache>
            </c:numRef>
          </c:cat>
          <c:val>
            <c:numRef>
              <c:f>'All Data'!$CW$15:$CY$15</c:f>
              <c:numCache>
                <c:formatCode>General</c:formatCode>
                <c:ptCount val="3"/>
                <c:pt idx="0">
                  <c:v>112.0575901342</c:v>
                </c:pt>
                <c:pt idx="1">
                  <c:v>96.213682374399994</c:v>
                </c:pt>
                <c:pt idx="2">
                  <c:v>94.857380473800006</c:v>
                </c:pt>
              </c:numCache>
            </c:numRef>
          </c:val>
          <c:smooth val="0"/>
          <c:extLst>
            <c:ext xmlns:c16="http://schemas.microsoft.com/office/drawing/2014/chart" uri="{C3380CC4-5D6E-409C-BE32-E72D297353CC}">
              <c16:uniqueId val="{0000000D-775A-44AC-947F-0B4AEF8E1731}"/>
            </c:ext>
          </c:extLst>
        </c:ser>
        <c:ser>
          <c:idx val="14"/>
          <c:order val="14"/>
          <c:tx>
            <c:strRef>
              <c:f>'All Data'!$CV$16</c:f>
              <c:strCache>
                <c:ptCount val="1"/>
                <c:pt idx="0">
                  <c:v>France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'All Data'!$CW$1:$CY$1</c:f>
              <c:numCache>
                <c:formatCode>General</c:formatCode>
                <c:ptCount val="3"/>
                <c:pt idx="0">
                  <c:v>2019</c:v>
                </c:pt>
                <c:pt idx="1">
                  <c:v>2020</c:v>
                </c:pt>
                <c:pt idx="2">
                  <c:v>2021</c:v>
                </c:pt>
              </c:numCache>
            </c:numRef>
          </c:cat>
          <c:val>
            <c:numRef>
              <c:f>'All Data'!$CW$16:$CY$16</c:f>
              <c:numCache>
                <c:formatCode>General</c:formatCode>
                <c:ptCount val="3"/>
                <c:pt idx="0">
                  <c:v>103.19324931</c:v>
                </c:pt>
                <c:pt idx="1">
                  <c:v>86.232672815499996</c:v>
                </c:pt>
                <c:pt idx="2">
                  <c:v>93.245231273300007</c:v>
                </c:pt>
              </c:numCache>
            </c:numRef>
          </c:val>
          <c:smooth val="0"/>
          <c:extLst>
            <c:ext xmlns:c16="http://schemas.microsoft.com/office/drawing/2014/chart" uri="{C3380CC4-5D6E-409C-BE32-E72D297353CC}">
              <c16:uniqueId val="{0000000E-775A-44AC-947F-0B4AEF8E1731}"/>
            </c:ext>
          </c:extLst>
        </c:ser>
        <c:dLbls>
          <c:showLegendKey val="0"/>
          <c:showVal val="0"/>
          <c:showCatName val="0"/>
          <c:showSerName val="0"/>
          <c:showPercent val="0"/>
          <c:showBubbleSize val="0"/>
        </c:dLbls>
        <c:marker val="1"/>
        <c:smooth val="0"/>
        <c:axId val="202220448"/>
        <c:axId val="202219008"/>
      </c:lineChart>
      <c:catAx>
        <c:axId val="20222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19008"/>
        <c:crosses val="autoZero"/>
        <c:auto val="1"/>
        <c:lblAlgn val="ctr"/>
        <c:lblOffset val="100"/>
        <c:noMultiLvlLbl val="0"/>
      </c:catAx>
      <c:valAx>
        <c:axId val="2022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2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Table.xlsx]2022 Insights!PivotTable11</c:name>
    <c:fmtId val="7"/>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b="1" baseline="0">
                <a:solidFill>
                  <a:schemeClr val="accent4"/>
                </a:solidFill>
              </a:rPr>
              <a:t>Sum of Import Volume Index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'2022 Insights'!$B$63</c:f>
              <c:strCache>
                <c:ptCount val="1"/>
                <c:pt idx="0">
                  <c:v>Total</c:v>
                </c:pt>
              </c:strCache>
            </c:strRef>
          </c:tx>
          <c:spPr>
            <a:solidFill>
              <a:schemeClr val="accent1"/>
            </a:solidFill>
            <a:ln>
              <a:noFill/>
            </a:ln>
            <a:effectLst/>
          </c:spPr>
          <c:invertIfNegative val="0"/>
          <c:cat>
            <c:strRef>
              <c:f>'2022 Insights'!$A$64:$A$82</c:f>
              <c:strCache>
                <c:ptCount val="18"/>
                <c:pt idx="0">
                  <c:v>Djibouti</c:v>
                </c:pt>
                <c:pt idx="1">
                  <c:v>Guyana</c:v>
                </c:pt>
                <c:pt idx="2">
                  <c:v>Brunei Darussalam</c:v>
                </c:pt>
                <c:pt idx="3">
                  <c:v>Nigeria</c:v>
                </c:pt>
                <c:pt idx="4">
                  <c:v>Turkiye</c:v>
                </c:pt>
                <c:pt idx="5">
                  <c:v>Morocco</c:v>
                </c:pt>
                <c:pt idx="6">
                  <c:v>Tonga</c:v>
                </c:pt>
                <c:pt idx="7">
                  <c:v>Cambodia</c:v>
                </c:pt>
                <c:pt idx="8">
                  <c:v>Mauritius</c:v>
                </c:pt>
                <c:pt idx="9">
                  <c:v>Liechtenstein</c:v>
                </c:pt>
                <c:pt idx="10">
                  <c:v>Guinea</c:v>
                </c:pt>
                <c:pt idx="11">
                  <c:v>Saudi Arabia</c:v>
                </c:pt>
                <c:pt idx="12">
                  <c:v>Russian Federation</c:v>
                </c:pt>
                <c:pt idx="13">
                  <c:v>Cayman Islands</c:v>
                </c:pt>
                <c:pt idx="14">
                  <c:v>Bangladesh</c:v>
                </c:pt>
                <c:pt idx="15">
                  <c:v>Albania</c:v>
                </c:pt>
                <c:pt idx="16">
                  <c:v>Mexico</c:v>
                </c:pt>
                <c:pt idx="17">
                  <c:v>Central African Republic</c:v>
                </c:pt>
              </c:strCache>
            </c:strRef>
          </c:cat>
          <c:val>
            <c:numRef>
              <c:f>'2022 Insights'!$B$64:$B$82</c:f>
              <c:numCache>
                <c:formatCode>General</c:formatCode>
                <c:ptCount val="18"/>
                <c:pt idx="0">
                  <c:v>370.44128652440003</c:v>
                </c:pt>
                <c:pt idx="1">
                  <c:v>252.75485406210001</c:v>
                </c:pt>
                <c:pt idx="2">
                  <c:v>218.95940353660001</c:v>
                </c:pt>
                <c:pt idx="3">
                  <c:v>205.89706490430001</c:v>
                </c:pt>
                <c:pt idx="4">
                  <c:v>190.6667371515</c:v>
                </c:pt>
                <c:pt idx="5">
                  <c:v>187.15742534169999</c:v>
                </c:pt>
                <c:pt idx="6">
                  <c:v>177.28637159070001</c:v>
                </c:pt>
                <c:pt idx="7">
                  <c:v>172.03800139820001</c:v>
                </c:pt>
                <c:pt idx="8">
                  <c:v>160.9271179122</c:v>
                </c:pt>
                <c:pt idx="9">
                  <c:v>160.190043452</c:v>
                </c:pt>
                <c:pt idx="10">
                  <c:v>159.93046959099999</c:v>
                </c:pt>
                <c:pt idx="11">
                  <c:v>154.1973891008</c:v>
                </c:pt>
                <c:pt idx="12">
                  <c:v>150.3221653009</c:v>
                </c:pt>
                <c:pt idx="13">
                  <c:v>150.090569905</c:v>
                </c:pt>
                <c:pt idx="14">
                  <c:v>148.6773428393</c:v>
                </c:pt>
                <c:pt idx="15">
                  <c:v>148.1834178025</c:v>
                </c:pt>
                <c:pt idx="16">
                  <c:v>147.69290078649999</c:v>
                </c:pt>
                <c:pt idx="17">
                  <c:v>146.93924645320001</c:v>
                </c:pt>
              </c:numCache>
            </c:numRef>
          </c:val>
          <c:extLst>
            <c:ext xmlns:c16="http://schemas.microsoft.com/office/drawing/2014/chart" uri="{C3380CC4-5D6E-409C-BE32-E72D297353CC}">
              <c16:uniqueId val="{00000000-A037-49A0-BCD5-DA40B71398C9}"/>
            </c:ext>
          </c:extLst>
        </c:ser>
        <c:dLbls>
          <c:showLegendKey val="0"/>
          <c:showVal val="0"/>
          <c:showCatName val="0"/>
          <c:showSerName val="0"/>
          <c:showPercent val="0"/>
          <c:showBubbleSize val="0"/>
        </c:dLbls>
        <c:gapWidth val="150"/>
        <c:overlap val="32"/>
        <c:axId val="182966176"/>
        <c:axId val="182967136"/>
      </c:barChart>
      <c:catAx>
        <c:axId val="18296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82967136"/>
        <c:crosses val="autoZero"/>
        <c:auto val="1"/>
        <c:lblAlgn val="ctr"/>
        <c:lblOffset val="100"/>
        <c:noMultiLvlLbl val="0"/>
      </c:catAx>
      <c:valAx>
        <c:axId val="18296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accent4"/>
                    </a:solidFill>
                  </a:rPr>
                  <a:t>Sum</a:t>
                </a:r>
                <a:r>
                  <a:rPr lang="en-GB" baseline="0">
                    <a:solidFill>
                      <a:schemeClr val="accent4"/>
                    </a:solidFill>
                  </a:rPr>
                  <a:t> of Import Volume</a:t>
                </a:r>
                <a:endParaRPr lang="en-GB">
                  <a:solidFill>
                    <a:schemeClr val="accent4"/>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829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Trade and Technology Analysis- Master Table.xlsx]2022 Insights!PivotTable12</c:name>
    <c:fmtId val="3"/>
  </c:pivotSource>
  <c:chart>
    <c:title>
      <c:tx>
        <c:rich>
          <a:bodyPr rot="0" spcFirstLastPara="1" vertOverflow="ellipsis" vert="horz" wrap="square" anchor="ctr" anchorCtr="1"/>
          <a:lstStyle/>
          <a:p>
            <a:pPr>
              <a:defRPr sz="1400" b="0" i="0" u="none" strike="noStrike" kern="1200" spc="0" baseline="0">
                <a:solidFill>
                  <a:schemeClr val="tx2">
                    <a:lumMod val="50000"/>
                    <a:lumOff val="50000"/>
                  </a:schemeClr>
                </a:solidFill>
                <a:latin typeface="+mn-lt"/>
                <a:ea typeface="+mn-ea"/>
                <a:cs typeface="+mn-cs"/>
              </a:defRPr>
            </a:pPr>
            <a:r>
              <a:rPr lang="en-US" b="1"/>
              <a:t>Sum of Export Volume Index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'2022 Insights'!$B$86</c:f>
              <c:strCache>
                <c:ptCount val="1"/>
                <c:pt idx="0">
                  <c:v>Total</c:v>
                </c:pt>
              </c:strCache>
            </c:strRef>
          </c:tx>
          <c:spPr>
            <a:solidFill>
              <a:schemeClr val="accent1"/>
            </a:solidFill>
            <a:ln>
              <a:noFill/>
            </a:ln>
            <a:effectLst/>
          </c:spPr>
          <c:invertIfNegative val="0"/>
          <c:cat>
            <c:strRef>
              <c:f>'2022 Insights'!$A$87:$A$102</c:f>
              <c:strCache>
                <c:ptCount val="15"/>
                <c:pt idx="0">
                  <c:v>Djibouti</c:v>
                </c:pt>
                <c:pt idx="1">
                  <c:v>Nauru</c:v>
                </c:pt>
                <c:pt idx="2">
                  <c:v>Guinea</c:v>
                </c:pt>
                <c:pt idx="3">
                  <c:v>Comoros</c:v>
                </c:pt>
                <c:pt idx="4">
                  <c:v>Guyana</c:v>
                </c:pt>
                <c:pt idx="5">
                  <c:v>Northern Mariana Islands</c:v>
                </c:pt>
                <c:pt idx="6">
                  <c:v>Liberia</c:v>
                </c:pt>
                <c:pt idx="7">
                  <c:v>Libya</c:v>
                </c:pt>
                <c:pt idx="8">
                  <c:v>Viet Nam</c:v>
                </c:pt>
                <c:pt idx="9">
                  <c:v>Cambodia</c:v>
                </c:pt>
                <c:pt idx="10">
                  <c:v>Central African Republic</c:v>
                </c:pt>
                <c:pt idx="11">
                  <c:v>Congo, Dem. Rep.</c:v>
                </c:pt>
                <c:pt idx="12">
                  <c:v>Nepal</c:v>
                </c:pt>
                <c:pt idx="13">
                  <c:v>Greenland</c:v>
                </c:pt>
                <c:pt idx="14">
                  <c:v>Sao Tome and Principe</c:v>
                </c:pt>
              </c:strCache>
            </c:strRef>
          </c:cat>
          <c:val>
            <c:numRef>
              <c:f>'2022 Insights'!$B$87:$B$102</c:f>
              <c:numCache>
                <c:formatCode>General</c:formatCode>
                <c:ptCount val="15"/>
                <c:pt idx="0">
                  <c:v>1926.4198630971</c:v>
                </c:pt>
                <c:pt idx="1">
                  <c:v>1017.9029854583</c:v>
                </c:pt>
                <c:pt idx="2">
                  <c:v>371.92325480250003</c:v>
                </c:pt>
                <c:pt idx="3">
                  <c:v>302.79929187340002</c:v>
                </c:pt>
                <c:pt idx="4">
                  <c:v>263.06822272929998</c:v>
                </c:pt>
                <c:pt idx="5">
                  <c:v>224.4158221701</c:v>
                </c:pt>
                <c:pt idx="6">
                  <c:v>201.3492353812</c:v>
                </c:pt>
                <c:pt idx="7">
                  <c:v>197.3026095724</c:v>
                </c:pt>
                <c:pt idx="8">
                  <c:v>194.12879629950001</c:v>
                </c:pt>
                <c:pt idx="9">
                  <c:v>185.19251405509999</c:v>
                </c:pt>
                <c:pt idx="10">
                  <c:v>175.83679451930001</c:v>
                </c:pt>
                <c:pt idx="11">
                  <c:v>173.7116478497</c:v>
                </c:pt>
                <c:pt idx="12">
                  <c:v>171.60093916220001</c:v>
                </c:pt>
                <c:pt idx="13">
                  <c:v>164.7281324315</c:v>
                </c:pt>
                <c:pt idx="14">
                  <c:v>163.64648680849999</c:v>
                </c:pt>
              </c:numCache>
            </c:numRef>
          </c:val>
          <c:extLst>
            <c:ext xmlns:c16="http://schemas.microsoft.com/office/drawing/2014/chart" uri="{C3380CC4-5D6E-409C-BE32-E72D297353CC}">
              <c16:uniqueId val="{00000000-E0C1-4739-8B72-57E7319AAEA7}"/>
            </c:ext>
          </c:extLst>
        </c:ser>
        <c:dLbls>
          <c:showLegendKey val="0"/>
          <c:showVal val="0"/>
          <c:showCatName val="0"/>
          <c:showSerName val="0"/>
          <c:showPercent val="0"/>
          <c:showBubbleSize val="0"/>
        </c:dLbls>
        <c:gapWidth val="150"/>
        <c:overlap val="-27"/>
        <c:axId val="90355312"/>
        <c:axId val="90376912"/>
      </c:barChart>
      <c:catAx>
        <c:axId val="9035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lumMod val="50000"/>
                        <a:lumOff val="50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en-US"/>
          </a:p>
        </c:txPr>
        <c:crossAx val="90376912"/>
        <c:crosses val="autoZero"/>
        <c:auto val="1"/>
        <c:lblAlgn val="ctr"/>
        <c:lblOffset val="100"/>
        <c:noMultiLvlLbl val="0"/>
      </c:catAx>
      <c:valAx>
        <c:axId val="90376912"/>
        <c:scaling>
          <c:orientation val="minMax"/>
          <c:max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50000"/>
                        <a:lumOff val="50000"/>
                      </a:schemeClr>
                    </a:solidFill>
                    <a:latin typeface="+mn-lt"/>
                    <a:ea typeface="+mn-ea"/>
                    <a:cs typeface="+mn-cs"/>
                  </a:defRPr>
                </a:pPr>
                <a:r>
                  <a:rPr lang="en-GB"/>
                  <a:t>Sum of Export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en-US"/>
          </a:p>
        </c:txPr>
        <c:crossAx val="90355312"/>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2">
              <a:lumMod val="50000"/>
              <a:lumOff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41</xdr:col>
      <xdr:colOff>2141220</xdr:colOff>
      <xdr:row>218</xdr:row>
      <xdr:rowOff>38100</xdr:rowOff>
    </xdr:from>
    <xdr:to>
      <xdr:col>47</xdr:col>
      <xdr:colOff>281940</xdr:colOff>
      <xdr:row>238</xdr:row>
      <xdr:rowOff>53340</xdr:rowOff>
    </xdr:to>
    <xdr:graphicFrame macro="">
      <xdr:nvGraphicFramePr>
        <xdr:cNvPr id="26" name="Chart 25">
          <a:extLst>
            <a:ext uri="{FF2B5EF4-FFF2-40B4-BE49-F238E27FC236}">
              <a16:creationId xmlns:a16="http://schemas.microsoft.com/office/drawing/2014/main" id="{4EDF8F3E-B224-41DE-9A1C-D29FB852D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1881051</xdr:colOff>
      <xdr:row>219</xdr:row>
      <xdr:rowOff>119743</xdr:rowOff>
    </xdr:from>
    <xdr:to>
      <xdr:col>53</xdr:col>
      <xdr:colOff>873034</xdr:colOff>
      <xdr:row>242</xdr:row>
      <xdr:rowOff>71845</xdr:rowOff>
    </xdr:to>
    <xdr:graphicFrame macro="">
      <xdr:nvGraphicFramePr>
        <xdr:cNvPr id="44" name="Chart 43">
          <a:extLst>
            <a:ext uri="{FF2B5EF4-FFF2-40B4-BE49-F238E27FC236}">
              <a16:creationId xmlns:a16="http://schemas.microsoft.com/office/drawing/2014/main" id="{70F1B537-2089-455E-80AC-4C102AD7D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129540</xdr:colOff>
      <xdr:row>241</xdr:row>
      <xdr:rowOff>152400</xdr:rowOff>
    </xdr:from>
    <xdr:to>
      <xdr:col>48</xdr:col>
      <xdr:colOff>213360</xdr:colOff>
      <xdr:row>259</xdr:row>
      <xdr:rowOff>76200</xdr:rowOff>
    </xdr:to>
    <xdr:sp macro="" textlink="">
      <xdr:nvSpPr>
        <xdr:cNvPr id="45" name="TextBox 44">
          <a:extLst>
            <a:ext uri="{FF2B5EF4-FFF2-40B4-BE49-F238E27FC236}">
              <a16:creationId xmlns:a16="http://schemas.microsoft.com/office/drawing/2014/main" id="{0A92AA01-EBC7-11B8-D7AD-20111C3848B3}"/>
            </a:ext>
          </a:extLst>
        </xdr:cNvPr>
        <xdr:cNvSpPr txBox="1"/>
      </xdr:nvSpPr>
      <xdr:spPr>
        <a:xfrm>
          <a:off x="41056560" y="44226480"/>
          <a:ext cx="512064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00"/>
            <a:t>1. Average Merchandise Trade (% of GDP) vs Country:</a:t>
          </a:r>
        </a:p>
        <a:p>
          <a:r>
            <a:rPr lang="en-GB" sz="700"/>
            <a:t>Key Insight: Countries with high merchandise trade as a percentage of GDP (like Hong Kong SAR, China; Djibouti; Singapore) are heavily involved in international trade. This indicates a high reliance on global trade and possibly strong infrastructure for import/export activities.</a:t>
          </a:r>
        </a:p>
        <a:p>
          <a:r>
            <a:rPr lang="en-GB" sz="700"/>
            <a:t>Business Insight:</a:t>
          </a:r>
        </a:p>
        <a:p>
          <a:r>
            <a:rPr lang="en-GB" sz="700"/>
            <a:t>Target Partnerships: Consider countries like Hong Kong SAR, China, Singapore, and the UAE as potential hubs for trade partnerships or supply chain management. Their economies are deeply connected to international trade, suggesting strong port/logistics infrastructure.</a:t>
          </a:r>
        </a:p>
        <a:p>
          <a:r>
            <a:rPr lang="en-GB" sz="700"/>
            <a:t>Market Expansion: For scaling operations, these countries may offer favorable trade policies and ease of doing business due to their significant trade-to-GDP ratios. Establishing operations or forming joint ventures in these regions might streamline international trade activities.</a:t>
          </a:r>
        </a:p>
        <a:p>
          <a:r>
            <a:rPr lang="en-GB" sz="700"/>
            <a:t>Trade-Dependent Economies: High trade-to-GDP ratios indicate economies highly sensitive to global trade trends and policies. Monitoring trade policies and agreements involving these nations could give you a strategic advantage.</a:t>
          </a:r>
        </a:p>
        <a:p>
          <a:r>
            <a:rPr lang="en-GB" sz="700"/>
            <a:t>2. Average High-Tech Exports vs Country:</a:t>
          </a:r>
        </a:p>
        <a:p>
          <a:r>
            <a:rPr lang="en-GB" sz="700"/>
            <a:t>Key Insight: China dominates high-tech exports, followed by Hong Kong, Germany, and the US, indicating their strong presence in the global tech market.</a:t>
          </a:r>
        </a:p>
        <a:p>
          <a:r>
            <a:rPr lang="en-GB" sz="700"/>
            <a:t>Business Insight:</a:t>
          </a:r>
        </a:p>
        <a:p>
          <a:r>
            <a:rPr lang="en-GB" sz="700"/>
            <a:t>Supply Chain and Sourcing: China’s dominance in high-tech exports could make it a prime location for sourcing components, materials, or manufacturing partnerships, especially if your company deals with hardware or advanced technology components.</a:t>
          </a:r>
        </a:p>
        <a:p>
          <a:r>
            <a:rPr lang="en-GB" sz="700"/>
            <a:t>Partnership and Investment: Countries like Germany, the US, South Korea, and Singapore, which also show strong high-tech exports, could be ideal for technology collaborations, research and development (R&amp;D), or investment in emerging tech sectors.</a:t>
          </a:r>
        </a:p>
        <a:p>
          <a:r>
            <a:rPr lang="en-GB" sz="700"/>
            <a:t>UK in the High-Tech Export Market: The UK is not listed in the top countries for high-tech exports, which suggests that there may be room for growth in this area. Identifying gaps in the UK’s high-tech industry and seeking strategic partnerships with top exporters like China, Hong Kong, and Germany could enhance your company’s competitive advantage.</a:t>
          </a:r>
        </a:p>
        <a:p>
          <a:endParaRPr lang="en-GB" sz="700"/>
        </a:p>
        <a:p>
          <a:r>
            <a:rPr lang="en-GB" sz="700" b="1">
              <a:solidFill>
                <a:srgbClr val="FF0000"/>
              </a:solidFill>
            </a:rPr>
            <a:t>Hong Kong SAR, China</a:t>
          </a:r>
          <a:r>
            <a:rPr lang="en-GB" sz="700">
              <a:solidFill>
                <a:srgbClr val="FF0000"/>
              </a:solidFill>
            </a:rPr>
            <a:t> appears on both graphs, showing its importance in both high merchandise trade and high-tech exports. This makes it a key region to focus on, especially for high-tech industries looking to streamline logistics and gain access to tech markets.</a:t>
          </a:r>
          <a:r>
            <a:rPr lang="en-GB" sz="700" b="1">
              <a:solidFill>
                <a:srgbClr val="FF0000"/>
              </a:solidFill>
            </a:rPr>
            <a:t>Singapore</a:t>
          </a:r>
          <a:r>
            <a:rPr lang="en-GB" sz="700">
              <a:solidFill>
                <a:srgbClr val="FF0000"/>
              </a:solidFill>
            </a:rPr>
            <a:t> is another country that features prominently in both graphs, suggesting it has a robust trade network and a strong tech export industry. It could serve as a strategic hub in Southeast Asia for both trade and tech collaborations.</a:t>
          </a:r>
        </a:p>
        <a:p>
          <a:endParaRPr lang="en-GB" sz="700"/>
        </a:p>
        <a:p>
          <a:r>
            <a:rPr lang="en-GB" sz="700" b="1">
              <a:solidFill>
                <a:srgbClr val="FF0000"/>
              </a:solidFill>
            </a:rPr>
            <a:t>Germany and the US</a:t>
          </a:r>
          <a:r>
            <a:rPr lang="en-GB" sz="700">
              <a:solidFill>
                <a:srgbClr val="FF0000"/>
              </a:solidFill>
            </a:rPr>
            <a:t>: High-tech exports from these nations highlight their leadership in innovation, R&amp;D, and advanced technology manufacturing. Your company can benefit from studying tech trends in these countries, possibly through direct investment, partnerships, or competitive analysis.</a:t>
          </a:r>
          <a:r>
            <a:rPr lang="en-GB" sz="700" b="1">
              <a:solidFill>
                <a:srgbClr val="FF0000"/>
              </a:solidFill>
            </a:rPr>
            <a:t>Emerging Markets</a:t>
          </a:r>
          <a:r>
            <a:rPr lang="en-GB" sz="700">
              <a:solidFill>
                <a:srgbClr val="FF0000"/>
              </a:solidFill>
            </a:rPr>
            <a:t>: Countries like </a:t>
          </a:r>
          <a:r>
            <a:rPr lang="en-GB" sz="700" b="1">
              <a:solidFill>
                <a:srgbClr val="FF0000"/>
              </a:solidFill>
            </a:rPr>
            <a:t>Viet Nam</a:t>
          </a:r>
          <a:r>
            <a:rPr lang="en-GB" sz="700">
              <a:solidFill>
                <a:srgbClr val="FF0000"/>
              </a:solidFill>
            </a:rPr>
            <a:t> and </a:t>
          </a:r>
          <a:r>
            <a:rPr lang="en-GB" sz="700" b="1">
              <a:solidFill>
                <a:srgbClr val="FF0000"/>
              </a:solidFill>
            </a:rPr>
            <a:t>Malaysia</a:t>
          </a:r>
          <a:r>
            <a:rPr lang="en-GB" sz="700">
              <a:solidFill>
                <a:srgbClr val="FF0000"/>
              </a:solidFill>
            </a:rPr>
            <a:t> have significant high-tech export volumes relative to their size. They could be promising markets for business development, offering lower-cost manufacturing or emerging market opportunities for expanding your tech business.</a:t>
          </a:r>
        </a:p>
        <a:p>
          <a:endParaRPr lang="en-GB" sz="700"/>
        </a:p>
        <a:p>
          <a:r>
            <a:rPr lang="en-GB" sz="700" b="1"/>
            <a:t>Actionable Strategies:</a:t>
          </a:r>
        </a:p>
        <a:p>
          <a:r>
            <a:rPr lang="en-GB" sz="700" b="1"/>
            <a:t>Expand in High-Trade Economies</a:t>
          </a:r>
          <a:r>
            <a:rPr lang="en-GB" sz="700"/>
            <a:t>: Given the high trade-to-GDP ratios of countries like Hong Kong SAR, China, Singapore, and the UAE, you can explore establishing trade hubs or partnerships to facilitate smoother international transactions.</a:t>
          </a:r>
        </a:p>
        <a:p>
          <a:r>
            <a:rPr lang="en-GB" sz="700" b="1"/>
            <a:t>Capitalize on High-Tech Markets</a:t>
          </a:r>
          <a:r>
            <a:rPr lang="en-GB" sz="700"/>
            <a:t>: Focus on forming alliances or sourcing materials from top high-tech exporters (China, Germany, the US) to strengthen your company’s supply chain or product offerings in high-tech sectors.</a:t>
          </a:r>
        </a:p>
        <a:p>
          <a:r>
            <a:rPr lang="en-GB" sz="700" b="1"/>
            <a:t>Look for Emerging Tech Hubs</a:t>
          </a:r>
          <a:r>
            <a:rPr lang="en-GB" sz="700"/>
            <a:t>: Consider exploring opportunities in countries like Vietnam and Malaysia, which are becoming increasingly significant in the tech export market.</a:t>
          </a:r>
        </a:p>
        <a:p>
          <a:endParaRPr lang="en-GB" sz="1100"/>
        </a:p>
      </xdr:txBody>
    </xdr:sp>
    <xdr:clientData/>
  </xdr:twoCellAnchor>
  <xdr:twoCellAnchor>
    <xdr:from>
      <xdr:col>58</xdr:col>
      <xdr:colOff>944880</xdr:colOff>
      <xdr:row>17</xdr:row>
      <xdr:rowOff>179070</xdr:rowOff>
    </xdr:from>
    <xdr:to>
      <xdr:col>63</xdr:col>
      <xdr:colOff>1333500</xdr:colOff>
      <xdr:row>51</xdr:row>
      <xdr:rowOff>15240</xdr:rowOff>
    </xdr:to>
    <xdr:graphicFrame macro="">
      <xdr:nvGraphicFramePr>
        <xdr:cNvPr id="61" name="Chart 60">
          <a:extLst>
            <a:ext uri="{FF2B5EF4-FFF2-40B4-BE49-F238E27FC236}">
              <a16:creationId xmlns:a16="http://schemas.microsoft.com/office/drawing/2014/main" id="{12273116-7B6A-5EE0-37A9-48BC824F2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272143</xdr:colOff>
      <xdr:row>219</xdr:row>
      <xdr:rowOff>76200</xdr:rowOff>
    </xdr:from>
    <xdr:to>
      <xdr:col>69</xdr:col>
      <xdr:colOff>966651</xdr:colOff>
      <xdr:row>241</xdr:row>
      <xdr:rowOff>38100</xdr:rowOff>
    </xdr:to>
    <xdr:graphicFrame macro="">
      <xdr:nvGraphicFramePr>
        <xdr:cNvPr id="5" name="Chart 4">
          <a:extLst>
            <a:ext uri="{FF2B5EF4-FFF2-40B4-BE49-F238E27FC236}">
              <a16:creationId xmlns:a16="http://schemas.microsoft.com/office/drawing/2014/main" id="{A8F2798D-7261-49A5-A6BB-9F34E03AE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230777</xdr:colOff>
      <xdr:row>219</xdr:row>
      <xdr:rowOff>22860</xdr:rowOff>
    </xdr:from>
    <xdr:to>
      <xdr:col>75</xdr:col>
      <xdr:colOff>853439</xdr:colOff>
      <xdr:row>240</xdr:row>
      <xdr:rowOff>154577</xdr:rowOff>
    </xdr:to>
    <xdr:graphicFrame macro="">
      <xdr:nvGraphicFramePr>
        <xdr:cNvPr id="9" name="Chart 8">
          <a:extLst>
            <a:ext uri="{FF2B5EF4-FFF2-40B4-BE49-F238E27FC236}">
              <a16:creationId xmlns:a16="http://schemas.microsoft.com/office/drawing/2014/main" id="{2CADB9D7-C380-4FED-AF57-C880A5913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92</xdr:col>
      <xdr:colOff>244927</xdr:colOff>
      <xdr:row>16</xdr:row>
      <xdr:rowOff>175079</xdr:rowOff>
    </xdr:from>
    <xdr:to>
      <xdr:col>99</xdr:col>
      <xdr:colOff>18143</xdr:colOff>
      <xdr:row>38</xdr:row>
      <xdr:rowOff>81643</xdr:rowOff>
    </xdr:to>
    <xdr:graphicFrame macro="">
      <xdr:nvGraphicFramePr>
        <xdr:cNvPr id="22" name="Chart 21">
          <a:extLst>
            <a:ext uri="{FF2B5EF4-FFF2-40B4-BE49-F238E27FC236}">
              <a16:creationId xmlns:a16="http://schemas.microsoft.com/office/drawing/2014/main" id="{D38D0FB7-0BED-80D5-DADF-2462C015F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99</xdr:col>
      <xdr:colOff>63499</xdr:colOff>
      <xdr:row>16</xdr:row>
      <xdr:rowOff>138793</xdr:rowOff>
    </xdr:from>
    <xdr:to>
      <xdr:col>106</xdr:col>
      <xdr:colOff>154214</xdr:colOff>
      <xdr:row>37</xdr:row>
      <xdr:rowOff>145143</xdr:rowOff>
    </xdr:to>
    <xdr:graphicFrame macro="">
      <xdr:nvGraphicFramePr>
        <xdr:cNvPr id="23" name="Chart 22">
          <a:extLst>
            <a:ext uri="{FF2B5EF4-FFF2-40B4-BE49-F238E27FC236}">
              <a16:creationId xmlns:a16="http://schemas.microsoft.com/office/drawing/2014/main" id="{74096C23-CA1F-678C-3AA5-4B439D609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361531</xdr:colOff>
      <xdr:row>62</xdr:row>
      <xdr:rowOff>4464</xdr:rowOff>
    </xdr:from>
    <xdr:to>
      <xdr:col>7</xdr:col>
      <xdr:colOff>811480</xdr:colOff>
      <xdr:row>81</xdr:row>
      <xdr:rowOff>175260</xdr:rowOff>
    </xdr:to>
    <xdr:graphicFrame macro="">
      <xdr:nvGraphicFramePr>
        <xdr:cNvPr id="6" name="Chart 5">
          <a:extLst>
            <a:ext uri="{FF2B5EF4-FFF2-40B4-BE49-F238E27FC236}">
              <a16:creationId xmlns:a16="http://schemas.microsoft.com/office/drawing/2014/main" id="{8A7C19A8-A995-4929-998C-81F048D40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300821</xdr:colOff>
      <xdr:row>85</xdr:row>
      <xdr:rowOff>2491</xdr:rowOff>
    </xdr:from>
    <xdr:to>
      <xdr:col>7</xdr:col>
      <xdr:colOff>811480</xdr:colOff>
      <xdr:row>101</xdr:row>
      <xdr:rowOff>168234</xdr:rowOff>
    </xdr:to>
    <xdr:graphicFrame macro="">
      <xdr:nvGraphicFramePr>
        <xdr:cNvPr id="8" name="Chart 7">
          <a:extLst>
            <a:ext uri="{FF2B5EF4-FFF2-40B4-BE49-F238E27FC236}">
              <a16:creationId xmlns:a16="http://schemas.microsoft.com/office/drawing/2014/main" id="{8B23BF10-DF4E-0B52-C5F2-88645D960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268038</xdr:colOff>
      <xdr:row>41</xdr:row>
      <xdr:rowOff>181142</xdr:rowOff>
    </xdr:from>
    <xdr:to>
      <xdr:col>9</xdr:col>
      <xdr:colOff>0</xdr:colOff>
      <xdr:row>58</xdr:row>
      <xdr:rowOff>175260</xdr:rowOff>
    </xdr:to>
    <xdr:graphicFrame macro="">
      <xdr:nvGraphicFramePr>
        <xdr:cNvPr id="12" name="Chart 11">
          <a:extLst>
            <a:ext uri="{FF2B5EF4-FFF2-40B4-BE49-F238E27FC236}">
              <a16:creationId xmlns:a16="http://schemas.microsoft.com/office/drawing/2014/main" id="{BC35DBEF-3D50-2BC0-A044-39A53848B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21</xdr:row>
      <xdr:rowOff>179070</xdr:rowOff>
    </xdr:from>
    <xdr:to>
      <xdr:col>8</xdr:col>
      <xdr:colOff>815340</xdr:colOff>
      <xdr:row>38</xdr:row>
      <xdr:rowOff>175260</xdr:rowOff>
    </xdr:to>
    <xdr:graphicFrame macro="">
      <xdr:nvGraphicFramePr>
        <xdr:cNvPr id="13" name="Chart 12">
          <a:extLst>
            <a:ext uri="{FF2B5EF4-FFF2-40B4-BE49-F238E27FC236}">
              <a16:creationId xmlns:a16="http://schemas.microsoft.com/office/drawing/2014/main" id="{34A22BC4-9AB0-D3EF-0859-1830C7E87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236220</xdr:colOff>
      <xdr:row>2</xdr:row>
      <xdr:rowOff>0</xdr:rowOff>
    </xdr:from>
    <xdr:to>
      <xdr:col>13</xdr:col>
      <xdr:colOff>0</xdr:colOff>
      <xdr:row>19</xdr:row>
      <xdr:rowOff>7620</xdr:rowOff>
    </xdr:to>
    <xdr:graphicFrame macro="">
      <xdr:nvGraphicFramePr>
        <xdr:cNvPr id="17" name="Chart 16">
          <a:extLst>
            <a:ext uri="{FF2B5EF4-FFF2-40B4-BE49-F238E27FC236}">
              <a16:creationId xmlns:a16="http://schemas.microsoft.com/office/drawing/2014/main" id="{7D7EF2BC-3AED-A8B7-4639-673F3FF0C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9293</xdr:rowOff>
    </xdr:from>
    <xdr:to>
      <xdr:col>0</xdr:col>
      <xdr:colOff>1589049</xdr:colOff>
      <xdr:row>1</xdr:row>
      <xdr:rowOff>176561</xdr:rowOff>
    </xdr:to>
    <xdr:sp macro="" textlink="">
      <xdr:nvSpPr>
        <xdr:cNvPr id="22" name="TextBox 21">
          <a:extLst>
            <a:ext uri="{FF2B5EF4-FFF2-40B4-BE49-F238E27FC236}">
              <a16:creationId xmlns:a16="http://schemas.microsoft.com/office/drawing/2014/main" id="{04EA9BEA-9864-6313-C72A-6DBED890AF77}"/>
            </a:ext>
          </a:extLst>
        </xdr:cNvPr>
        <xdr:cNvSpPr txBox="1"/>
      </xdr:nvSpPr>
      <xdr:spPr>
        <a:xfrm>
          <a:off x="0" y="9293"/>
          <a:ext cx="1589049" cy="3624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u="sng">
              <a:solidFill>
                <a:schemeClr val="accent4"/>
              </a:solidFill>
            </a:rPr>
            <a:t>2022 Insights</a:t>
          </a:r>
        </a:p>
      </xdr:txBody>
    </xdr:sp>
    <xdr:clientData/>
  </xdr:twoCellAnchor>
  <xdr:twoCellAnchor>
    <xdr:from>
      <xdr:col>9</xdr:col>
      <xdr:colOff>318448</xdr:colOff>
      <xdr:row>35</xdr:row>
      <xdr:rowOff>79613</xdr:rowOff>
    </xdr:from>
    <xdr:to>
      <xdr:col>15</xdr:col>
      <xdr:colOff>781792</xdr:colOff>
      <xdr:row>45</xdr:row>
      <xdr:rowOff>118754</xdr:rowOff>
    </xdr:to>
    <xdr:sp macro="" textlink="">
      <xdr:nvSpPr>
        <xdr:cNvPr id="2" name="TextBox 1">
          <a:extLst>
            <a:ext uri="{FF2B5EF4-FFF2-40B4-BE49-F238E27FC236}">
              <a16:creationId xmlns:a16="http://schemas.microsoft.com/office/drawing/2014/main" id="{8ED7F853-8B3D-57BB-9486-461222CA05A1}"/>
            </a:ext>
          </a:extLst>
        </xdr:cNvPr>
        <xdr:cNvSpPr txBox="1"/>
      </xdr:nvSpPr>
      <xdr:spPr>
        <a:xfrm>
          <a:off x="12203669" y="6462600"/>
          <a:ext cx="5411396" cy="1850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First chart</a:t>
          </a:r>
          <a:r>
            <a:rPr lang="en-GB" sz="1100" baseline="0">
              <a:solidFill>
                <a:schemeClr val="dk1"/>
              </a:solidFill>
              <a:effectLst/>
              <a:latin typeface="+mn-lt"/>
              <a:ea typeface="+mn-ea"/>
              <a:cs typeface="+mn-cs"/>
            </a:rPr>
            <a:t> is the top countries in total high tech exports measured against trade. The second chart is the top countries in trade being measured against high-tech exports.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Key business insights reveal that economies like China, Hong Kong, Germany and Korea are heavily involved in high-tech production, making them attractive for investment and expansion in tech markets. Singapore</a:t>
          </a:r>
          <a:r>
            <a:rPr lang="en-GB" sz="1100" baseline="0">
              <a:solidFill>
                <a:schemeClr val="dk1"/>
              </a:solidFill>
              <a:effectLst/>
              <a:latin typeface="+mn-lt"/>
              <a:ea typeface="+mn-ea"/>
              <a:cs typeface="+mn-cs"/>
            </a:rPr>
            <a:t> and</a:t>
          </a:r>
          <a:r>
            <a:rPr lang="en-GB" sz="1100">
              <a:solidFill>
                <a:schemeClr val="dk1"/>
              </a:solidFill>
              <a:effectLst/>
              <a:latin typeface="+mn-lt"/>
              <a:ea typeface="+mn-ea"/>
              <a:cs typeface="+mn-cs"/>
            </a:rPr>
            <a:t> Vietnam present strong opportunities for growth while emerging markets like Belgium</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and Vietnam offer potential for early entry into growing tech sectors.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These insights can guide the company on where to prioritise market expansion.</a:t>
          </a:r>
        </a:p>
        <a:p>
          <a:endParaRPr lang="en-GB" sz="1100"/>
        </a:p>
      </xdr:txBody>
    </xdr:sp>
    <xdr:clientData/>
  </xdr:twoCellAnchor>
  <xdr:twoCellAnchor>
    <xdr:from>
      <xdr:col>8</xdr:col>
      <xdr:colOff>415636</xdr:colOff>
      <xdr:row>76</xdr:row>
      <xdr:rowOff>168234</xdr:rowOff>
    </xdr:from>
    <xdr:to>
      <xdr:col>15</xdr:col>
      <xdr:colOff>801584</xdr:colOff>
      <xdr:row>89</xdr:row>
      <xdr:rowOff>19793</xdr:rowOff>
    </xdr:to>
    <xdr:sp macro="" textlink="">
      <xdr:nvSpPr>
        <xdr:cNvPr id="3" name="TextBox 2">
          <a:extLst>
            <a:ext uri="{FF2B5EF4-FFF2-40B4-BE49-F238E27FC236}">
              <a16:creationId xmlns:a16="http://schemas.microsoft.com/office/drawing/2014/main" id="{45F61D01-D157-BA10-0089-8827498EB117}"/>
            </a:ext>
          </a:extLst>
        </xdr:cNvPr>
        <xdr:cNvSpPr txBox="1"/>
      </xdr:nvSpPr>
      <xdr:spPr>
        <a:xfrm>
          <a:off x="11479480" y="13884234"/>
          <a:ext cx="6155377" cy="21672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These are the top 10% of countries that have thrived in import/export across all industries through the years 2019 to 2021.</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Successful markets like Djibouti, Guyana, Brunei, and Nigeria offer opportunities for expansion, while developing economies such as Nauru, Nigeria, and Morocco present potential prospects for business.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Countries like Bangladesh, Turkiye, and Russia are known for their growth in technology. However, it is important to investigate further whether these countries rely on technology as a primary source of trade to identify optimal trading partners.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Diversifying market strategy across high-performing and emerging economies can reduce dependency on a few key regions and limit risks.</a:t>
          </a:r>
        </a:p>
        <a:p>
          <a:endParaRPr lang="en-GB" sz="1100"/>
        </a:p>
      </xdr:txBody>
    </xdr:sp>
    <xdr:clientData/>
  </xdr:twoCellAnchor>
  <xdr:twoCellAnchor>
    <xdr:from>
      <xdr:col>13</xdr:col>
      <xdr:colOff>350074</xdr:colOff>
      <xdr:row>2</xdr:row>
      <xdr:rowOff>0</xdr:rowOff>
    </xdr:from>
    <xdr:to>
      <xdr:col>20</xdr:col>
      <xdr:colOff>646958</xdr:colOff>
      <xdr:row>8</xdr:row>
      <xdr:rowOff>168234</xdr:rowOff>
    </xdr:to>
    <xdr:sp macro="" textlink="">
      <xdr:nvSpPr>
        <xdr:cNvPr id="4" name="TextBox 3">
          <a:extLst>
            <a:ext uri="{FF2B5EF4-FFF2-40B4-BE49-F238E27FC236}">
              <a16:creationId xmlns:a16="http://schemas.microsoft.com/office/drawing/2014/main" id="{2FCA5E96-69D9-8796-108F-F092C174D27D}"/>
            </a:ext>
          </a:extLst>
        </xdr:cNvPr>
        <xdr:cNvSpPr txBox="1"/>
      </xdr:nvSpPr>
      <xdr:spPr>
        <a:xfrm>
          <a:off x="15410157" y="381000"/>
          <a:ext cx="6234134" cy="1247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graph depicts the sum of total high-tech exports across various countries.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a:t>
          </a:r>
          <a:r>
            <a:rPr lang="en-GB" sz="1100" baseline="0">
              <a:solidFill>
                <a:schemeClr val="dk1"/>
              </a:solidFill>
              <a:effectLst/>
              <a:latin typeface="+mn-lt"/>
              <a:ea typeface="+mn-ea"/>
              <a:cs typeface="+mn-cs"/>
            </a:rPr>
            <a:t> is clearly evident that</a:t>
          </a:r>
          <a:r>
            <a:rPr lang="en-GB" sz="1100">
              <a:solidFill>
                <a:schemeClr val="dk1"/>
              </a:solidFill>
              <a:effectLst/>
              <a:latin typeface="+mn-lt"/>
              <a:ea typeface="+mn-ea"/>
              <a:cs typeface="+mn-cs"/>
            </a:rPr>
            <a:t> China is far</a:t>
          </a:r>
          <a:r>
            <a:rPr lang="en-GB" sz="1100" baseline="0">
              <a:solidFill>
                <a:schemeClr val="dk1"/>
              </a:solidFill>
              <a:effectLst/>
              <a:latin typeface="+mn-lt"/>
              <a:ea typeface="+mn-ea"/>
              <a:cs typeface="+mn-cs"/>
            </a:rPr>
            <a:t> superior than its peers when it comes to high-tech exports.</a:t>
          </a:r>
          <a:r>
            <a:rPr lang="en-GB" sz="1100">
              <a:solidFill>
                <a:schemeClr val="dk1"/>
              </a:solidFill>
              <a:effectLst/>
              <a:latin typeface="+mn-lt"/>
              <a:ea typeface="+mn-ea"/>
              <a:cs typeface="+mn-cs"/>
            </a:rPr>
            <a:t> While China maintains a significant position in global exports, there are numerous other nations with strong export capabilities that also present valuable opportunities for business partnerships. Exploring these other markets can help diversify our global reach and build strong trading ties.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1</xdr:row>
      <xdr:rowOff>179534</xdr:rowOff>
    </xdr:to>
    <xdr:sp macro="" textlink="">
      <xdr:nvSpPr>
        <xdr:cNvPr id="7" name="TextBox 6">
          <a:extLst>
            <a:ext uri="{FF2B5EF4-FFF2-40B4-BE49-F238E27FC236}">
              <a16:creationId xmlns:a16="http://schemas.microsoft.com/office/drawing/2014/main" id="{9DB57368-BF09-459B-B7FE-F6C13CB3B108}"/>
            </a:ext>
          </a:extLst>
        </xdr:cNvPr>
        <xdr:cNvSpPr txBox="1"/>
      </xdr:nvSpPr>
      <xdr:spPr>
        <a:xfrm>
          <a:off x="0" y="0"/>
          <a:ext cx="2286000" cy="362414"/>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1" i="0" u="sng" strike="noStrike" kern="0" cap="none" spc="0" normalizeH="0" baseline="0" noProof="0">
              <a:ln>
                <a:noFill/>
              </a:ln>
              <a:solidFill>
                <a:srgbClr val="0F9ED5"/>
              </a:solidFill>
              <a:effectLst/>
              <a:uLnTx/>
              <a:uFillTx/>
              <a:latin typeface="+mn-lt"/>
              <a:ea typeface="+mn-ea"/>
              <a:cs typeface="+mn-cs"/>
            </a:rPr>
            <a:t>2019-2022 Trends</a:t>
          </a:r>
        </a:p>
      </xdr:txBody>
    </xdr:sp>
    <xdr:clientData/>
  </xdr:twoCellAnchor>
  <xdr:twoCellAnchor>
    <xdr:from>
      <xdr:col>7</xdr:col>
      <xdr:colOff>12549</xdr:colOff>
      <xdr:row>2</xdr:row>
      <xdr:rowOff>11205</xdr:rowOff>
    </xdr:from>
    <xdr:to>
      <xdr:col>20</xdr:col>
      <xdr:colOff>593911</xdr:colOff>
      <xdr:row>27</xdr:row>
      <xdr:rowOff>11206</xdr:rowOff>
    </xdr:to>
    <xdr:graphicFrame macro="">
      <xdr:nvGraphicFramePr>
        <xdr:cNvPr id="8" name="Chart 7">
          <a:extLst>
            <a:ext uri="{FF2B5EF4-FFF2-40B4-BE49-F238E27FC236}">
              <a16:creationId xmlns:a16="http://schemas.microsoft.com/office/drawing/2014/main" id="{77AB885E-19BF-4F98-87BB-38E6A3795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592118</xdr:colOff>
      <xdr:row>28</xdr:row>
      <xdr:rowOff>178847</xdr:rowOff>
    </xdr:from>
    <xdr:to>
      <xdr:col>20</xdr:col>
      <xdr:colOff>601014</xdr:colOff>
      <xdr:row>50</xdr:row>
      <xdr:rowOff>0</xdr:rowOff>
    </xdr:to>
    <xdr:graphicFrame macro="">
      <xdr:nvGraphicFramePr>
        <xdr:cNvPr id="10" name="Chart 9">
          <a:extLst>
            <a:ext uri="{FF2B5EF4-FFF2-40B4-BE49-F238E27FC236}">
              <a16:creationId xmlns:a16="http://schemas.microsoft.com/office/drawing/2014/main" id="{5F398788-53C1-49D7-BB61-265833DC1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2759</xdr:colOff>
      <xdr:row>132</xdr:row>
      <xdr:rowOff>7575</xdr:rowOff>
    </xdr:from>
    <xdr:to>
      <xdr:col>21</xdr:col>
      <xdr:colOff>0</xdr:colOff>
      <xdr:row>158</xdr:row>
      <xdr:rowOff>10733</xdr:rowOff>
    </xdr:to>
    <xdr:graphicFrame macro="">
      <xdr:nvGraphicFramePr>
        <xdr:cNvPr id="12" name="Chart 11">
          <a:extLst>
            <a:ext uri="{FF2B5EF4-FFF2-40B4-BE49-F238E27FC236}">
              <a16:creationId xmlns:a16="http://schemas.microsoft.com/office/drawing/2014/main" id="{A18DD10A-0818-444C-9578-6BB9EE123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14316</xdr:colOff>
      <xdr:row>159</xdr:row>
      <xdr:rowOff>168112</xdr:rowOff>
    </xdr:from>
    <xdr:to>
      <xdr:col>21</xdr:col>
      <xdr:colOff>1</xdr:colOff>
      <xdr:row>186</xdr:row>
      <xdr:rowOff>18586</xdr:rowOff>
    </xdr:to>
    <xdr:graphicFrame macro="">
      <xdr:nvGraphicFramePr>
        <xdr:cNvPr id="13" name="Chart 12">
          <a:extLst>
            <a:ext uri="{FF2B5EF4-FFF2-40B4-BE49-F238E27FC236}">
              <a16:creationId xmlns:a16="http://schemas.microsoft.com/office/drawing/2014/main" id="{23B2CDC5-33CA-4996-9DB8-7A9AE0358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605116</xdr:colOff>
      <xdr:row>80</xdr:row>
      <xdr:rowOff>179292</xdr:rowOff>
    </xdr:from>
    <xdr:to>
      <xdr:col>21</xdr:col>
      <xdr:colOff>0</xdr:colOff>
      <xdr:row>103</xdr:row>
      <xdr:rowOff>168086</xdr:rowOff>
    </xdr:to>
    <xdr:graphicFrame macro="">
      <xdr:nvGraphicFramePr>
        <xdr:cNvPr id="16" name="Chart 15">
          <a:extLst>
            <a:ext uri="{FF2B5EF4-FFF2-40B4-BE49-F238E27FC236}">
              <a16:creationId xmlns:a16="http://schemas.microsoft.com/office/drawing/2014/main" id="{46458F4B-79EA-46AA-8301-1BB3A0B74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605116</xdr:colOff>
      <xdr:row>106</xdr:row>
      <xdr:rowOff>11207</xdr:rowOff>
    </xdr:from>
    <xdr:to>
      <xdr:col>21</xdr:col>
      <xdr:colOff>0</xdr:colOff>
      <xdr:row>130</xdr:row>
      <xdr:rowOff>11206</xdr:rowOff>
    </xdr:to>
    <xdr:graphicFrame macro="">
      <xdr:nvGraphicFramePr>
        <xdr:cNvPr id="17" name="Chart 16">
          <a:extLst>
            <a:ext uri="{FF2B5EF4-FFF2-40B4-BE49-F238E27FC236}">
              <a16:creationId xmlns:a16="http://schemas.microsoft.com/office/drawing/2014/main" id="{43AE7687-2285-48E5-9B68-84886A091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9366</xdr:colOff>
      <xdr:row>22</xdr:row>
      <xdr:rowOff>11040</xdr:rowOff>
    </xdr:from>
    <xdr:to>
      <xdr:col>29</xdr:col>
      <xdr:colOff>892628</xdr:colOff>
      <xdr:row>34</xdr:row>
      <xdr:rowOff>11373</xdr:rowOff>
    </xdr:to>
    <xdr:sp macro="" textlink="">
      <xdr:nvSpPr>
        <xdr:cNvPr id="2" name="TextBox 1">
          <a:extLst>
            <a:ext uri="{FF2B5EF4-FFF2-40B4-BE49-F238E27FC236}">
              <a16:creationId xmlns:a16="http://schemas.microsoft.com/office/drawing/2014/main" id="{979670E5-54AC-9789-446E-27F3920CE526}"/>
            </a:ext>
          </a:extLst>
        </xdr:cNvPr>
        <xdr:cNvSpPr txBox="1"/>
      </xdr:nvSpPr>
      <xdr:spPr>
        <a:xfrm>
          <a:off x="18547737" y="4082297"/>
          <a:ext cx="6859520" cy="2221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These are the top 10%</a:t>
          </a:r>
          <a:r>
            <a:rPr lang="en-GB" sz="1100" baseline="0">
              <a:solidFill>
                <a:schemeClr val="dk1"/>
              </a:solidFill>
              <a:effectLst/>
              <a:latin typeface="+mn-lt"/>
              <a:ea typeface="+mn-ea"/>
              <a:cs typeface="+mn-cs"/>
            </a:rPr>
            <a:t> of countries performing in merchandise trade and high tech exports.</a:t>
          </a:r>
        </a:p>
        <a:p>
          <a:endParaRPr lang="en-GB" sz="1100" baseline="0">
            <a:solidFill>
              <a:schemeClr val="dk1"/>
            </a:solidFill>
            <a:effectLst/>
            <a:latin typeface="+mn-lt"/>
            <a:ea typeface="+mn-ea"/>
            <a:cs typeface="+mn-cs"/>
          </a:endParaRPr>
        </a:p>
        <a:p>
          <a:r>
            <a:rPr lang="en-GB" sz="1100">
              <a:solidFill>
                <a:schemeClr val="dk1"/>
              </a:solidFill>
              <a:effectLst/>
              <a:latin typeface="+mn-lt"/>
              <a:ea typeface="+mn-ea"/>
              <a:cs typeface="+mn-cs"/>
            </a:rPr>
            <a:t>Countries like Hong Kong, China and Singapore are the top performers in both global trade and high-tech exports, making them ideal for trade partnerships and tech collaborations. China, Germany, the US and the Republic of Korea lead in high-tech exports, which could also be potential suitors.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Vietnam and Malaysia also appear on both lists, show emerging potential in the tech export market, presenting cost-effective manufacturing and market expansion opportunities.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Focusing on these regions could enhance international trade efficiency, tech innovation, and competitive advantage for the business.</a:t>
          </a:r>
        </a:p>
        <a:p>
          <a:endParaRPr lang="en-GB" sz="1100"/>
        </a:p>
      </xdr:txBody>
    </xdr:sp>
    <xdr:clientData/>
  </xdr:twoCellAnchor>
  <xdr:twoCellAnchor>
    <xdr:from>
      <xdr:col>7</xdr:col>
      <xdr:colOff>9233</xdr:colOff>
      <xdr:row>188</xdr:row>
      <xdr:rowOff>1</xdr:rowOff>
    </xdr:from>
    <xdr:to>
      <xdr:col>21</xdr:col>
      <xdr:colOff>0</xdr:colOff>
      <xdr:row>215</xdr:row>
      <xdr:rowOff>9525</xdr:rowOff>
    </xdr:to>
    <xdr:graphicFrame macro="">
      <xdr:nvGraphicFramePr>
        <xdr:cNvPr id="4" name="Chart 3">
          <a:extLst>
            <a:ext uri="{FF2B5EF4-FFF2-40B4-BE49-F238E27FC236}">
              <a16:creationId xmlns:a16="http://schemas.microsoft.com/office/drawing/2014/main" id="{EB581CC8-74F0-2C59-9E2A-3EE3FDD4E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xdr:colOff>
      <xdr:row>52</xdr:row>
      <xdr:rowOff>10732</xdr:rowOff>
    </xdr:from>
    <xdr:to>
      <xdr:col>21</xdr:col>
      <xdr:colOff>0</xdr:colOff>
      <xdr:row>79</xdr:row>
      <xdr:rowOff>32197</xdr:rowOff>
    </xdr:to>
    <xdr:graphicFrame macro="">
      <xdr:nvGraphicFramePr>
        <xdr:cNvPr id="6" name="Chart 5">
          <a:extLst>
            <a:ext uri="{FF2B5EF4-FFF2-40B4-BE49-F238E27FC236}">
              <a16:creationId xmlns:a16="http://schemas.microsoft.com/office/drawing/2014/main" id="{4595BC13-C8E8-4D49-86F1-193963A8D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xdr:colOff>
      <xdr:row>52</xdr:row>
      <xdr:rowOff>11373</xdr:rowOff>
    </xdr:from>
    <xdr:to>
      <xdr:col>30</xdr:col>
      <xdr:colOff>10886</xdr:colOff>
      <xdr:row>62</xdr:row>
      <xdr:rowOff>16564</xdr:rowOff>
    </xdr:to>
    <xdr:sp macro="" textlink="">
      <xdr:nvSpPr>
        <xdr:cNvPr id="9" name="TextBox 8">
          <a:extLst>
            <a:ext uri="{FF2B5EF4-FFF2-40B4-BE49-F238E27FC236}">
              <a16:creationId xmlns:a16="http://schemas.microsoft.com/office/drawing/2014/main" id="{6F618B38-9219-C1FA-EC44-92F38D2C4A50}"/>
            </a:ext>
          </a:extLst>
        </xdr:cNvPr>
        <xdr:cNvSpPr txBox="1"/>
      </xdr:nvSpPr>
      <xdr:spPr>
        <a:xfrm>
          <a:off x="18586175" y="9486677"/>
          <a:ext cx="6852320" cy="1827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However, Hong Kong and China have experienced a drop-off in high-tech exports,</a:t>
          </a:r>
          <a:r>
            <a:rPr lang="en-GB" sz="1100" baseline="0">
              <a:solidFill>
                <a:schemeClr val="dk1"/>
              </a:solidFill>
              <a:effectLst/>
              <a:latin typeface="+mn-lt"/>
              <a:ea typeface="+mn-ea"/>
              <a:cs typeface="+mn-cs"/>
            </a:rPr>
            <a:t> which should be taken into consideration. </a:t>
          </a:r>
          <a:r>
            <a:rPr lang="en-GB" sz="1100">
              <a:solidFill>
                <a:schemeClr val="dk1"/>
              </a:solidFill>
              <a:effectLst/>
              <a:latin typeface="+mn-lt"/>
              <a:ea typeface="+mn-ea"/>
              <a:cs typeface="+mn-cs"/>
            </a:rPr>
            <a:t>China's high-tech export drop may reflect economic adjustments, perhaps driven by policy changes or a shift in market demand for tech goods.</a:t>
          </a:r>
        </a:p>
        <a:p>
          <a:r>
            <a:rPr lang="en-GB" sz="1100">
              <a:solidFill>
                <a:schemeClr val="dk1"/>
              </a:solidFill>
              <a:effectLst/>
              <a:latin typeface="+mn-lt"/>
              <a:ea typeface="+mn-ea"/>
              <a:cs typeface="+mn-cs"/>
            </a:rPr>
            <a:t>However, the decline could very likely be due to the COVID-19 pandemic.</a:t>
          </a:r>
          <a:r>
            <a:rPr lang="en-GB" sz="1100" baseline="0">
              <a:solidFill>
                <a:schemeClr val="dk1"/>
              </a:solidFill>
              <a:effectLst/>
              <a:latin typeface="+mn-lt"/>
              <a:ea typeface="+mn-ea"/>
              <a:cs typeface="+mn-cs"/>
            </a:rPr>
            <a:t> Restrictions and shutdowns</a:t>
          </a:r>
          <a:r>
            <a:rPr lang="en-GB" sz="1100">
              <a:solidFill>
                <a:schemeClr val="dk1"/>
              </a:solidFill>
              <a:effectLst/>
              <a:latin typeface="+mn-lt"/>
              <a:ea typeface="+mn-ea"/>
              <a:cs typeface="+mn-cs"/>
            </a:rPr>
            <a:t> would</a:t>
          </a:r>
          <a:r>
            <a:rPr lang="en-GB" sz="1100" baseline="0">
              <a:solidFill>
                <a:schemeClr val="dk1"/>
              </a:solidFill>
              <a:effectLst/>
              <a:latin typeface="+mn-lt"/>
              <a:ea typeface="+mn-ea"/>
              <a:cs typeface="+mn-cs"/>
            </a:rPr>
            <a:t> have</a:t>
          </a:r>
          <a:r>
            <a:rPr lang="en-GB" sz="1100">
              <a:solidFill>
                <a:schemeClr val="dk1"/>
              </a:solidFill>
              <a:effectLst/>
              <a:latin typeface="+mn-lt"/>
              <a:ea typeface="+mn-ea"/>
              <a:cs typeface="+mn-cs"/>
            </a:rPr>
            <a:t> affected exports</a:t>
          </a:r>
          <a:r>
            <a:rPr lang="en-GB" sz="1100" baseline="0">
              <a:solidFill>
                <a:schemeClr val="dk1"/>
              </a:solidFill>
              <a:effectLst/>
              <a:latin typeface="+mn-lt"/>
              <a:ea typeface="+mn-ea"/>
              <a:cs typeface="+mn-cs"/>
            </a:rPr>
            <a:t> as well as global supply chains.</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While China remains a major player in high-tech exports, the drop suggests potential vulnerabilities. It is</a:t>
          </a:r>
          <a:r>
            <a:rPr lang="en-GB" sz="1100" baseline="0">
              <a:solidFill>
                <a:schemeClr val="dk1"/>
              </a:solidFill>
              <a:effectLst/>
              <a:latin typeface="+mn-lt"/>
              <a:ea typeface="+mn-ea"/>
              <a:cs typeface="+mn-cs"/>
            </a:rPr>
            <a:t> worth further monitoring China's activity in the market to see when China and Hong Kong's high-tech exports rebound. </a:t>
          </a:r>
          <a:r>
            <a:rPr lang="en-GB" sz="1100">
              <a:solidFill>
                <a:schemeClr val="dk1"/>
              </a:solidFill>
              <a:effectLst/>
              <a:latin typeface="+mn-lt"/>
              <a:ea typeface="+mn-ea"/>
              <a:cs typeface="+mn-cs"/>
            </a:rPr>
            <a:t>We should</a:t>
          </a:r>
          <a:r>
            <a:rPr lang="en-GB" sz="1100" baseline="0">
              <a:solidFill>
                <a:schemeClr val="dk1"/>
              </a:solidFill>
              <a:effectLst/>
              <a:latin typeface="+mn-lt"/>
              <a:ea typeface="+mn-ea"/>
              <a:cs typeface="+mn-cs"/>
            </a:rPr>
            <a:t> therefore </a:t>
          </a:r>
          <a:r>
            <a:rPr lang="en-GB" sz="1100">
              <a:solidFill>
                <a:schemeClr val="dk1"/>
              </a:solidFill>
              <a:effectLst/>
              <a:latin typeface="+mn-lt"/>
              <a:ea typeface="+mn-ea"/>
              <a:cs typeface="+mn-cs"/>
            </a:rPr>
            <a:t>consider diversifying our supply chain by partnering with other high-tech exporters.  Germany, Vietnam</a:t>
          </a:r>
          <a:r>
            <a:rPr lang="en-GB" sz="1100" baseline="0">
              <a:solidFill>
                <a:schemeClr val="dk1"/>
              </a:solidFill>
              <a:effectLst/>
              <a:latin typeface="+mn-lt"/>
              <a:ea typeface="+mn-ea"/>
              <a:cs typeface="+mn-cs"/>
            </a:rPr>
            <a:t> and the US could be more safe, as their markets seem more stable as seen in this graph.</a:t>
          </a:r>
        </a:p>
      </xdr:txBody>
    </xdr:sp>
    <xdr:clientData/>
  </xdr:twoCellAnchor>
  <xdr:twoCellAnchor>
    <xdr:from>
      <xdr:col>22</xdr:col>
      <xdr:colOff>1</xdr:colOff>
      <xdr:row>101</xdr:row>
      <xdr:rowOff>95251</xdr:rowOff>
    </xdr:from>
    <xdr:to>
      <xdr:col>30</xdr:col>
      <xdr:colOff>11373</xdr:colOff>
      <xdr:row>111</xdr:row>
      <xdr:rowOff>60960</xdr:rowOff>
    </xdr:to>
    <xdr:sp macro="" textlink="">
      <xdr:nvSpPr>
        <xdr:cNvPr id="11" name="TextBox 10">
          <a:extLst>
            <a:ext uri="{FF2B5EF4-FFF2-40B4-BE49-F238E27FC236}">
              <a16:creationId xmlns:a16="http://schemas.microsoft.com/office/drawing/2014/main" id="{89747126-C069-243B-B95B-35FA1F116B3C}"/>
            </a:ext>
          </a:extLst>
        </xdr:cNvPr>
        <xdr:cNvSpPr txBox="1"/>
      </xdr:nvSpPr>
      <xdr:spPr>
        <a:xfrm>
          <a:off x="18547081" y="18566131"/>
          <a:ext cx="6869372" cy="1794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It is important to further assess the top performing countries to better assess where we should steer our markets towards. This is the import and export index volume of the top countries in high-tech exports.</a:t>
          </a:r>
        </a:p>
        <a:p>
          <a:endParaRPr lang="en-GB" sz="1100"/>
        </a:p>
        <a:p>
          <a:r>
            <a:rPr lang="en-GB" sz="1100"/>
            <a:t>The data highlights strong, consistent import/export volume growth across the years from 2019 to 2021 in countries like Mexico, Ireland and Vietnam, making them attractive markets for UK tech companies. Germany, Singapore</a:t>
          </a:r>
          <a:r>
            <a:rPr lang="en-GB" sz="1100" baseline="0"/>
            <a:t> and Belgium</a:t>
          </a:r>
          <a:r>
            <a:rPr lang="en-GB" sz="1100"/>
            <a:t> remained stable whilst their</a:t>
          </a:r>
          <a:r>
            <a:rPr lang="en-GB" sz="1100" baseline="0"/>
            <a:t> peers stooped</a:t>
          </a:r>
          <a:r>
            <a:rPr lang="en-GB" sz="1100"/>
            <a:t>, showing that they are reliable when it comes to the market.</a:t>
          </a:r>
        </a:p>
        <a:p>
          <a:endParaRPr lang="en-GB" sz="1100"/>
        </a:p>
        <a:p>
          <a:r>
            <a:rPr lang="en-GB" sz="1100"/>
            <a:t>Despite temporary dips in trade during 2020 (due to the pandemic), most countries are rebounding, with Mexico, Ireland and Vietnam emerging as particularly promising markets.</a:t>
          </a:r>
        </a:p>
      </xdr:txBody>
    </xdr:sp>
    <xdr:clientData/>
  </xdr:twoCellAnchor>
  <xdr:twoCellAnchor>
    <xdr:from>
      <xdr:col>21</xdr:col>
      <xdr:colOff>596348</xdr:colOff>
      <xdr:row>152</xdr:row>
      <xdr:rowOff>21095</xdr:rowOff>
    </xdr:from>
    <xdr:to>
      <xdr:col>29</xdr:col>
      <xdr:colOff>889330</xdr:colOff>
      <xdr:row>163</xdr:row>
      <xdr:rowOff>99390</xdr:rowOff>
    </xdr:to>
    <xdr:sp macro="" textlink="">
      <xdr:nvSpPr>
        <xdr:cNvPr id="14" name="TextBox 13">
          <a:extLst>
            <a:ext uri="{FF2B5EF4-FFF2-40B4-BE49-F238E27FC236}">
              <a16:creationId xmlns:a16="http://schemas.microsoft.com/office/drawing/2014/main" id="{225889FF-9F47-C75D-E3BF-CB38A0D28DCF}"/>
            </a:ext>
          </a:extLst>
        </xdr:cNvPr>
        <xdr:cNvSpPr txBox="1"/>
      </xdr:nvSpPr>
      <xdr:spPr>
        <a:xfrm>
          <a:off x="18569609" y="27718138"/>
          <a:ext cx="6852808" cy="2082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Knowing the best performing countries in high-tech exports, it would be interesting to know if there are any untapped markets and potential long-term investments we can explore. Here are the top 10% of countries that thrive in import and export through the years 2019 to 2021.</a:t>
          </a:r>
        </a:p>
        <a:p>
          <a:endParaRPr lang="en-GB" sz="1100"/>
        </a:p>
        <a:p>
          <a:r>
            <a:rPr lang="en-GB" sz="1100"/>
            <a:t>From the charts, Djibouti, Nauru, and Guyana stand out with significant import and export index volumes, indicating robust trade activity. Djibouti shows an exceptional export volume index, suggesting a trade-focused economy, which may be driven by its strategic location for international shipping routes. However, Djibouti seems like an extreme as its values are disparate to the other data, therefore requiring deeper research.</a:t>
          </a:r>
        </a:p>
        <a:p>
          <a:endParaRPr lang="en-GB" sz="1100"/>
        </a:p>
        <a:p>
          <a:r>
            <a:rPr lang="en-GB" sz="1100"/>
            <a:t>In terms of imports, several countries like Brunei, 	Nauru and Guyana display consistent growth, reflecting increasing demand for goods. This could present opportunities for our business in terms of long term investment.</a:t>
          </a:r>
        </a:p>
      </xdr:txBody>
    </xdr:sp>
    <xdr:clientData/>
  </xdr:twoCellAnchor>
  <xdr:twoCellAnchor>
    <xdr:from>
      <xdr:col>22</xdr:col>
      <xdr:colOff>6026</xdr:colOff>
      <xdr:row>208</xdr:row>
      <xdr:rowOff>160952</xdr:rowOff>
    </xdr:from>
    <xdr:to>
      <xdr:col>29</xdr:col>
      <xdr:colOff>0</xdr:colOff>
      <xdr:row>225</xdr:row>
      <xdr:rowOff>9524</xdr:rowOff>
    </xdr:to>
    <xdr:sp macro="" textlink="">
      <xdr:nvSpPr>
        <xdr:cNvPr id="15" name="TextBox 14">
          <a:extLst>
            <a:ext uri="{FF2B5EF4-FFF2-40B4-BE49-F238E27FC236}">
              <a16:creationId xmlns:a16="http://schemas.microsoft.com/office/drawing/2014/main" id="{B5430F51-351F-969D-BADA-B06C8043F56A}"/>
            </a:ext>
          </a:extLst>
        </xdr:cNvPr>
        <xdr:cNvSpPr txBox="1"/>
      </xdr:nvSpPr>
      <xdr:spPr>
        <a:xfrm>
          <a:off x="18544397" y="38652838"/>
          <a:ext cx="5970232" cy="299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chart focuses on the high-tech exports in the top 10% of</a:t>
          </a:r>
          <a:r>
            <a:rPr lang="en-GB" sz="1100" baseline="0"/>
            <a:t> countries with high imports/exports, in order to find </a:t>
          </a:r>
          <a:r>
            <a:rPr lang="en-GB" sz="1100">
              <a:solidFill>
                <a:schemeClr val="dk1"/>
              </a:solidFill>
              <a:effectLst/>
              <a:latin typeface="+mn-lt"/>
              <a:ea typeface="+mn-ea"/>
              <a:cs typeface="+mn-cs"/>
            </a:rPr>
            <a:t>key opportunities for expanding tech services into growing markets.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Mexico</a:t>
          </a:r>
          <a:r>
            <a:rPr lang="en-GB" sz="1100" baseline="0">
              <a:solidFill>
                <a:schemeClr val="dk1"/>
              </a:solidFill>
              <a:effectLst/>
              <a:latin typeface="+mn-lt"/>
              <a:ea typeface="+mn-ea"/>
              <a:cs typeface="+mn-cs"/>
            </a:rPr>
            <a:t> and Vietnam outperforms all the other countries in high-tech exports, making them strong candidates for potential business partners.</a:t>
          </a:r>
        </a:p>
        <a:p>
          <a:endParaRPr lang="en-GB" sz="1100" baseline="0">
            <a:solidFill>
              <a:schemeClr val="dk1"/>
            </a:solidFill>
            <a:effectLst/>
            <a:latin typeface="+mn-lt"/>
            <a:ea typeface="+mn-ea"/>
            <a:cs typeface="+mn-cs"/>
          </a:endParaRPr>
        </a:p>
        <a:p>
          <a:r>
            <a:rPr lang="en-GB" sz="1100"/>
            <a:t>Both Turkiye and Russia also show promise,</a:t>
          </a:r>
          <a:r>
            <a:rPr lang="en-GB" sz="1100" baseline="0"/>
            <a:t> as their growth in high tech exports over the years displays that</a:t>
          </a:r>
          <a:r>
            <a:rPr lang="en-GB"/>
            <a:t> they are increasingly interested in and investing in the tech sector. </a:t>
          </a:r>
          <a:endParaRPr lang="en-GB" sz="1100" baseline="0"/>
        </a:p>
        <a:p>
          <a:endParaRPr lang="en-GB" sz="1100" baseline="0"/>
        </a:p>
        <a:p>
          <a:r>
            <a:rPr lang="en-GB" sz="1100" baseline="0"/>
            <a:t>However, countries that were excelling in imports/exports, such as Guyana and Brunei Darussalam, </a:t>
          </a:r>
          <a:endParaRPr lang="en-GB"/>
        </a:p>
        <a:p>
          <a:r>
            <a:rPr lang="en-GB"/>
            <a:t>have very low high-tech exports. This indicates that their economies may be more focused on other sectors rather than the technology.</a:t>
          </a:r>
          <a:r>
            <a:rPr lang="en-GB" baseline="0"/>
            <a:t> So it may not be the best idea to focus on these markets for expansion.</a:t>
          </a:r>
        </a:p>
        <a:p>
          <a:endParaRPr lang="en-GB" sz="1100" baseline="0"/>
        </a:p>
        <a:p>
          <a:r>
            <a:rPr lang="en-GB" sz="1100" baseline="0"/>
            <a:t>It is worth noting that some data is missing in these countries. Countries like Djibouti and Bangladesh are worth investigeating further, due to their high activity in the market and growing economies.</a:t>
          </a:r>
        </a:p>
      </xdr:txBody>
    </xdr:sp>
    <xdr:clientData/>
  </xdr:twoCellAnchor>
  <xdr:twoCellAnchor>
    <xdr:from>
      <xdr:col>7</xdr:col>
      <xdr:colOff>9525</xdr:colOff>
      <xdr:row>218</xdr:row>
      <xdr:rowOff>176212</xdr:rowOff>
    </xdr:from>
    <xdr:to>
      <xdr:col>21</xdr:col>
      <xdr:colOff>0</xdr:colOff>
      <xdr:row>245</xdr:row>
      <xdr:rowOff>19050</xdr:rowOff>
    </xdr:to>
    <xdr:graphicFrame macro="">
      <xdr:nvGraphicFramePr>
        <xdr:cNvPr id="18" name="Chart 17">
          <a:extLst>
            <a:ext uri="{FF2B5EF4-FFF2-40B4-BE49-F238E27FC236}">
              <a16:creationId xmlns:a16="http://schemas.microsoft.com/office/drawing/2014/main" id="{C7F41B47-F1DD-DA94-48E3-70810E07B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10886</xdr:colOff>
      <xdr:row>247</xdr:row>
      <xdr:rowOff>10886</xdr:rowOff>
    </xdr:from>
    <xdr:to>
      <xdr:col>5</xdr:col>
      <xdr:colOff>0</xdr:colOff>
      <xdr:row>252</xdr:row>
      <xdr:rowOff>66261</xdr:rowOff>
    </xdr:to>
    <xdr:sp macro="" textlink="">
      <xdr:nvSpPr>
        <xdr:cNvPr id="19" name="TextBox 18">
          <a:extLst>
            <a:ext uri="{FF2B5EF4-FFF2-40B4-BE49-F238E27FC236}">
              <a16:creationId xmlns:a16="http://schemas.microsoft.com/office/drawing/2014/main" id="{A2FF7701-D75D-616E-804C-4D1E78712BE0}"/>
            </a:ext>
          </a:extLst>
        </xdr:cNvPr>
        <xdr:cNvSpPr txBox="1"/>
      </xdr:nvSpPr>
      <xdr:spPr>
        <a:xfrm>
          <a:off x="10886" y="45018582"/>
          <a:ext cx="7592549" cy="966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In summary, the company should prioritise high-tech partnerships with established high-tech exporters like China, Germany, Singapore and Vietnam. If we can, we should also include Ireland and Mexico as they show consistent growth in import/export indices, making them low risk options for long-term investment. We also need to undergo in-depth research in countries with strong trade activity but limited involvement in high-tech exports, such as Djibouti, Nauru and Brunei Darussalam, can be seen as gateways into new markets. Diversifying market strategy across multiple regions can reduce dependency on a single market and limit risks.</a:t>
          </a:r>
        </a:p>
        <a:p>
          <a:endParaRPr lang="en-GB" sz="1100"/>
        </a:p>
      </xdr:txBody>
    </xdr:sp>
    <xdr:clientData/>
  </xdr:twoCellAnchor>
  <xdr:twoCellAnchor>
    <xdr:from>
      <xdr:col>0</xdr:col>
      <xdr:colOff>1</xdr:colOff>
      <xdr:row>246</xdr:row>
      <xdr:rowOff>174172</xdr:rowOff>
    </xdr:from>
    <xdr:to>
      <xdr:col>5</xdr:col>
      <xdr:colOff>16566</xdr:colOff>
      <xdr:row>252</xdr:row>
      <xdr:rowOff>49695</xdr:rowOff>
    </xdr:to>
    <xdr:sp macro="" textlink="">
      <xdr:nvSpPr>
        <xdr:cNvPr id="20" name="Rectangle 19">
          <a:extLst>
            <a:ext uri="{FF2B5EF4-FFF2-40B4-BE49-F238E27FC236}">
              <a16:creationId xmlns:a16="http://schemas.microsoft.com/office/drawing/2014/main" id="{7AE1A86F-765D-2632-B2ED-EE552482D637}"/>
            </a:ext>
          </a:extLst>
        </xdr:cNvPr>
        <xdr:cNvSpPr/>
      </xdr:nvSpPr>
      <xdr:spPr>
        <a:xfrm>
          <a:off x="1" y="44999650"/>
          <a:ext cx="7620000" cy="968828"/>
        </a:xfrm>
        <a:prstGeom prst="rect">
          <a:avLst/>
        </a:prstGeom>
        <a:noFill/>
        <a:ln w="285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44744\OneDrive\Documents\DataProject\MOMONEY\Total%20High%20Tech%20Exports%20(US).xlsx" TargetMode="External"/><Relationship Id="rId1" Type="http://schemas.openxmlformats.org/officeDocument/2006/relationships/externalLinkPath" Target="Total%20High%20Tech%20Exports%20(U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44744\OneDrive\Documents\DataProject\MOMONEY\Trade%20(%25%20of%20GDP).xlsx" TargetMode="External"/><Relationship Id="rId1" Type="http://schemas.openxmlformats.org/officeDocument/2006/relationships/externalLinkPath" Target="Trade%20(%25%20of%20GDP).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44744\OneDrive\Documents\DataProject\MOMONEY\Import%20volume%20index%20(2015%20=%20100).xlsx" TargetMode="External"/><Relationship Id="rId1" Type="http://schemas.openxmlformats.org/officeDocument/2006/relationships/externalLinkPath" Target="Import%20volume%20index%20(2015%20=%20100).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44744\OneDrive\Documents\DataProject\MOMONEY\Export%20volume%20index%20(2015%20=%20100).xlsx" TargetMode="External"/><Relationship Id="rId1" Type="http://schemas.openxmlformats.org/officeDocument/2006/relationships/externalLinkPath" Target="Export%20volume%20index%20(2015%20=%2010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44744\OneDrive\Documents\DataProject\MOMONEY\Exports%20of%20goods%20and%20services%20(%25%20of%20GDP).xlsx" TargetMode="External"/><Relationship Id="rId1" Type="http://schemas.openxmlformats.org/officeDocument/2006/relationships/externalLinkPath" Target="Exports%20of%20goods%20and%20services%20(%25%20of%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eries - Metadata"/>
    </sheetNames>
    <sheetDataSet>
      <sheetData sheetId="0">
        <row r="1">
          <cell r="D1" t="str">
            <v>Country Code</v>
          </cell>
          <cell r="E1">
            <v>2014</v>
          </cell>
          <cell r="F1">
            <v>2015</v>
          </cell>
          <cell r="G1">
            <v>2016</v>
          </cell>
          <cell r="H1">
            <v>2017</v>
          </cell>
          <cell r="I1">
            <v>2018</v>
          </cell>
          <cell r="J1">
            <v>2019</v>
          </cell>
          <cell r="K1">
            <v>2020</v>
          </cell>
          <cell r="L1">
            <v>2021</v>
          </cell>
          <cell r="M1">
            <v>2022</v>
          </cell>
        </row>
        <row r="2">
          <cell r="D2" t="str">
            <v>AFG</v>
          </cell>
          <cell r="E2" t="str">
            <v>NULL</v>
          </cell>
          <cell r="F2" t="str">
            <v>NULL</v>
          </cell>
          <cell r="G2" t="str">
            <v>NULL</v>
          </cell>
          <cell r="H2" t="str">
            <v>NULL</v>
          </cell>
          <cell r="I2">
            <v>0</v>
          </cell>
          <cell r="J2">
            <v>0</v>
          </cell>
          <cell r="K2" t="str">
            <v>NULL</v>
          </cell>
          <cell r="L2" t="str">
            <v>NULL</v>
          </cell>
          <cell r="M2" t="str">
            <v>NULL</v>
          </cell>
        </row>
        <row r="3">
          <cell r="D3" t="str">
            <v>ALB</v>
          </cell>
          <cell r="E3">
            <v>1960836</v>
          </cell>
          <cell r="F3">
            <v>16607486</v>
          </cell>
          <cell r="G3">
            <v>10199913</v>
          </cell>
          <cell r="H3">
            <v>1119013</v>
          </cell>
          <cell r="I3">
            <v>591718</v>
          </cell>
          <cell r="J3">
            <v>1753201</v>
          </cell>
          <cell r="K3">
            <v>3810240</v>
          </cell>
          <cell r="L3">
            <v>6384226</v>
          </cell>
          <cell r="M3">
            <v>886411</v>
          </cell>
        </row>
        <row r="4">
          <cell r="D4" t="str">
            <v>DZA</v>
          </cell>
          <cell r="E4">
            <v>4033112</v>
          </cell>
          <cell r="F4">
            <v>2549728</v>
          </cell>
          <cell r="G4">
            <v>4844795</v>
          </cell>
          <cell r="H4">
            <v>9027398</v>
          </cell>
          <cell r="I4" t="str">
            <v>NULL</v>
          </cell>
          <cell r="J4" t="str">
            <v>NULL</v>
          </cell>
          <cell r="K4" t="str">
            <v>NULL</v>
          </cell>
          <cell r="L4" t="str">
            <v>NULL</v>
          </cell>
          <cell r="M4" t="str">
            <v>NULL</v>
          </cell>
        </row>
        <row r="5">
          <cell r="D5" t="str">
            <v>ASM</v>
          </cell>
          <cell r="E5" t="str">
            <v>NULL</v>
          </cell>
          <cell r="F5" t="str">
            <v>NULL</v>
          </cell>
          <cell r="G5" t="str">
            <v>NULL</v>
          </cell>
          <cell r="H5" t="str">
            <v>NULL</v>
          </cell>
          <cell r="I5" t="str">
            <v>NULL</v>
          </cell>
          <cell r="J5" t="str">
            <v>NULL</v>
          </cell>
          <cell r="K5" t="str">
            <v>NULL</v>
          </cell>
          <cell r="L5" t="str">
            <v>NULL</v>
          </cell>
          <cell r="M5" t="str">
            <v>NULL</v>
          </cell>
        </row>
        <row r="6">
          <cell r="D6" t="str">
            <v>AND</v>
          </cell>
          <cell r="E6">
            <v>18015811</v>
          </cell>
          <cell r="F6">
            <v>17999515</v>
          </cell>
          <cell r="G6">
            <v>21706889</v>
          </cell>
          <cell r="H6">
            <v>24238350</v>
          </cell>
          <cell r="I6">
            <v>33883932</v>
          </cell>
          <cell r="J6">
            <v>37391324</v>
          </cell>
          <cell r="K6">
            <v>36290169</v>
          </cell>
          <cell r="L6">
            <v>36063879</v>
          </cell>
          <cell r="M6">
            <v>43398343</v>
          </cell>
        </row>
        <row r="7">
          <cell r="D7" t="str">
            <v>AGO</v>
          </cell>
          <cell r="E7" t="str">
            <v>NULL</v>
          </cell>
          <cell r="F7">
            <v>102003480</v>
          </cell>
          <cell r="G7">
            <v>101140545</v>
          </cell>
          <cell r="H7">
            <v>90107053</v>
          </cell>
          <cell r="I7">
            <v>62390408</v>
          </cell>
          <cell r="J7">
            <v>79251892</v>
          </cell>
          <cell r="K7">
            <v>46119159</v>
          </cell>
          <cell r="L7">
            <v>43596164</v>
          </cell>
          <cell r="M7">
            <v>77204455</v>
          </cell>
        </row>
        <row r="8">
          <cell r="D8" t="str">
            <v>ATG</v>
          </cell>
          <cell r="E8">
            <v>0</v>
          </cell>
          <cell r="F8">
            <v>0</v>
          </cell>
          <cell r="G8">
            <v>162</v>
          </cell>
          <cell r="H8">
            <v>3183</v>
          </cell>
          <cell r="I8">
            <v>11437</v>
          </cell>
          <cell r="J8">
            <v>0</v>
          </cell>
          <cell r="K8">
            <v>230504</v>
          </cell>
          <cell r="L8">
            <v>0</v>
          </cell>
          <cell r="M8">
            <v>0</v>
          </cell>
        </row>
        <row r="9">
          <cell r="D9" t="str">
            <v>ARG</v>
          </cell>
          <cell r="E9">
            <v>1509995248</v>
          </cell>
          <cell r="F9">
            <v>1475175631</v>
          </cell>
          <cell r="G9">
            <v>1333425811</v>
          </cell>
          <cell r="H9">
            <v>1487360178</v>
          </cell>
          <cell r="I9">
            <v>647172447</v>
          </cell>
          <cell r="J9">
            <v>561915855</v>
          </cell>
          <cell r="K9">
            <v>546445789</v>
          </cell>
          <cell r="L9">
            <v>466425814</v>
          </cell>
          <cell r="M9">
            <v>663679612</v>
          </cell>
        </row>
        <row r="10">
          <cell r="D10" t="str">
            <v>ARM</v>
          </cell>
          <cell r="E10">
            <v>9307631</v>
          </cell>
          <cell r="F10">
            <v>11860132</v>
          </cell>
          <cell r="G10">
            <v>21845447</v>
          </cell>
          <cell r="H10">
            <v>28235636</v>
          </cell>
          <cell r="I10">
            <v>36293329</v>
          </cell>
          <cell r="J10">
            <v>45573710</v>
          </cell>
          <cell r="K10">
            <v>26514439</v>
          </cell>
          <cell r="L10">
            <v>37562645</v>
          </cell>
          <cell r="M10">
            <v>476798137</v>
          </cell>
        </row>
        <row r="11">
          <cell r="D11" t="str">
            <v>ABW</v>
          </cell>
          <cell r="E11">
            <v>2236381</v>
          </cell>
          <cell r="F11">
            <v>1265878</v>
          </cell>
          <cell r="G11">
            <v>1255852</v>
          </cell>
          <cell r="H11">
            <v>2004844</v>
          </cell>
          <cell r="I11">
            <v>2562889</v>
          </cell>
          <cell r="J11">
            <v>1655574</v>
          </cell>
          <cell r="K11">
            <v>1788242</v>
          </cell>
          <cell r="L11">
            <v>1171447</v>
          </cell>
          <cell r="M11">
            <v>1735161</v>
          </cell>
        </row>
        <row r="12">
          <cell r="D12" t="str">
            <v>AUS</v>
          </cell>
          <cell r="E12">
            <v>5455317567</v>
          </cell>
          <cell r="F12">
            <v>5089628319</v>
          </cell>
          <cell r="G12">
            <v>5375124772</v>
          </cell>
          <cell r="H12">
            <v>4900487730</v>
          </cell>
          <cell r="I12">
            <v>5240396085</v>
          </cell>
          <cell r="J12">
            <v>6334694580</v>
          </cell>
          <cell r="K12">
            <v>5589428537</v>
          </cell>
          <cell r="L12">
            <v>6309320488</v>
          </cell>
          <cell r="M12">
            <v>7759351128</v>
          </cell>
        </row>
        <row r="13">
          <cell r="D13" t="str">
            <v>AUT</v>
          </cell>
          <cell r="E13">
            <v>21648209279</v>
          </cell>
          <cell r="F13">
            <v>18084508523</v>
          </cell>
          <cell r="G13">
            <v>17333740587</v>
          </cell>
          <cell r="H13">
            <v>17021302061</v>
          </cell>
          <cell r="I13">
            <v>16673587598</v>
          </cell>
          <cell r="J13">
            <v>15959507308</v>
          </cell>
          <cell r="K13">
            <v>15986052212</v>
          </cell>
          <cell r="L13">
            <v>17002728739</v>
          </cell>
          <cell r="M13">
            <v>26998954256</v>
          </cell>
        </row>
        <row r="14">
          <cell r="D14" t="str">
            <v>AZE</v>
          </cell>
          <cell r="E14">
            <v>33923114</v>
          </cell>
          <cell r="F14">
            <v>13926421</v>
          </cell>
          <cell r="G14">
            <v>11727294</v>
          </cell>
          <cell r="H14">
            <v>14069402</v>
          </cell>
          <cell r="I14">
            <v>21177987</v>
          </cell>
          <cell r="J14">
            <v>27996627</v>
          </cell>
          <cell r="K14">
            <v>33914977</v>
          </cell>
          <cell r="L14">
            <v>22212874</v>
          </cell>
          <cell r="M14">
            <v>49457683</v>
          </cell>
        </row>
        <row r="15">
          <cell r="D15" t="str">
            <v>BHS</v>
          </cell>
          <cell r="E15">
            <v>0</v>
          </cell>
          <cell r="F15">
            <v>0</v>
          </cell>
          <cell r="G15">
            <v>5691434</v>
          </cell>
          <cell r="H15">
            <v>23398744</v>
          </cell>
          <cell r="I15">
            <v>6222847</v>
          </cell>
          <cell r="J15">
            <v>4273665</v>
          </cell>
          <cell r="K15">
            <v>5698918</v>
          </cell>
          <cell r="L15" t="str">
            <v>NULL</v>
          </cell>
          <cell r="M15">
            <v>0</v>
          </cell>
        </row>
        <row r="16">
          <cell r="D16" t="str">
            <v>BHR</v>
          </cell>
          <cell r="E16">
            <v>47086511</v>
          </cell>
          <cell r="F16">
            <v>22835702</v>
          </cell>
          <cell r="G16">
            <v>21521243</v>
          </cell>
          <cell r="H16">
            <v>14797111</v>
          </cell>
          <cell r="I16">
            <v>11790579</v>
          </cell>
          <cell r="J16">
            <v>171028627</v>
          </cell>
          <cell r="K16">
            <v>334578591</v>
          </cell>
          <cell r="L16">
            <v>18783670</v>
          </cell>
          <cell r="M16">
            <v>18152069</v>
          </cell>
        </row>
        <row r="17">
          <cell r="D17" t="str">
            <v>BGD</v>
          </cell>
          <cell r="E17" t="str">
            <v>NULL</v>
          </cell>
          <cell r="F17">
            <v>93607707</v>
          </cell>
          <cell r="G17" t="str">
            <v>NULL</v>
          </cell>
          <cell r="H17" t="str">
            <v>NULL</v>
          </cell>
          <cell r="I17" t="str">
            <v>NULL</v>
          </cell>
          <cell r="J17" t="str">
            <v>NULL</v>
          </cell>
          <cell r="K17" t="str">
            <v>NULL</v>
          </cell>
          <cell r="L17" t="str">
            <v>NULL</v>
          </cell>
          <cell r="M17" t="str">
            <v>NULL</v>
          </cell>
        </row>
        <row r="18">
          <cell r="D18" t="str">
            <v>BRB</v>
          </cell>
          <cell r="E18" t="str">
            <v>NULL</v>
          </cell>
          <cell r="F18" t="str">
            <v>NULL</v>
          </cell>
          <cell r="G18" t="str">
            <v>NULL</v>
          </cell>
          <cell r="H18" t="str">
            <v>NULL</v>
          </cell>
          <cell r="I18" t="str">
            <v>NULL</v>
          </cell>
          <cell r="J18">
            <v>29762993</v>
          </cell>
          <cell r="K18">
            <v>25313814</v>
          </cell>
          <cell r="L18">
            <v>19196509</v>
          </cell>
          <cell r="M18">
            <v>18830530</v>
          </cell>
        </row>
        <row r="19">
          <cell r="D19" t="str">
            <v>BLR</v>
          </cell>
          <cell r="E19">
            <v>693012602</v>
          </cell>
          <cell r="F19">
            <v>577131802</v>
          </cell>
          <cell r="G19">
            <v>625544795</v>
          </cell>
          <cell r="H19">
            <v>687597699</v>
          </cell>
          <cell r="I19">
            <v>716800295</v>
          </cell>
          <cell r="J19">
            <v>756847198</v>
          </cell>
          <cell r="K19">
            <v>801645501</v>
          </cell>
          <cell r="L19">
            <v>856741805</v>
          </cell>
          <cell r="M19" t="str">
            <v>NULL</v>
          </cell>
        </row>
        <row r="20">
          <cell r="D20" t="str">
            <v>BEL</v>
          </cell>
          <cell r="E20">
            <v>26766121657</v>
          </cell>
          <cell r="F20">
            <v>22551602141</v>
          </cell>
          <cell r="G20">
            <v>27174310784</v>
          </cell>
          <cell r="H20">
            <v>25234291628</v>
          </cell>
          <cell r="I20">
            <v>28164337375</v>
          </cell>
          <cell r="J20">
            <v>33084265116</v>
          </cell>
          <cell r="K20">
            <v>34318547685.999996</v>
          </cell>
          <cell r="L20">
            <v>60841052178</v>
          </cell>
          <cell r="M20">
            <v>65782548564</v>
          </cell>
        </row>
        <row r="21">
          <cell r="D21" t="str">
            <v>BLZ</v>
          </cell>
          <cell r="E21">
            <v>0</v>
          </cell>
          <cell r="F21">
            <v>0</v>
          </cell>
          <cell r="G21">
            <v>0</v>
          </cell>
          <cell r="H21">
            <v>10</v>
          </cell>
          <cell r="I21">
            <v>6270</v>
          </cell>
          <cell r="J21">
            <v>0</v>
          </cell>
          <cell r="K21">
            <v>64217</v>
          </cell>
          <cell r="L21">
            <v>14461</v>
          </cell>
          <cell r="M21">
            <v>17</v>
          </cell>
        </row>
        <row r="22">
          <cell r="D22" t="str">
            <v>BEN</v>
          </cell>
          <cell r="E22">
            <v>3987990</v>
          </cell>
          <cell r="F22">
            <v>1171209</v>
          </cell>
          <cell r="G22">
            <v>577999</v>
          </cell>
          <cell r="H22">
            <v>3522292</v>
          </cell>
          <cell r="I22">
            <v>1403781</v>
          </cell>
          <cell r="J22">
            <v>700714</v>
          </cell>
          <cell r="K22">
            <v>1410633</v>
          </cell>
          <cell r="L22">
            <v>1211677</v>
          </cell>
          <cell r="M22">
            <v>1462911</v>
          </cell>
        </row>
        <row r="23">
          <cell r="D23" t="str">
            <v>BMU</v>
          </cell>
          <cell r="E23">
            <v>2564052</v>
          </cell>
          <cell r="F23">
            <v>1028795.0000000001</v>
          </cell>
          <cell r="G23">
            <v>1280911</v>
          </cell>
          <cell r="H23">
            <v>1136950</v>
          </cell>
          <cell r="I23">
            <v>2939782</v>
          </cell>
          <cell r="J23">
            <v>1569639</v>
          </cell>
          <cell r="K23">
            <v>869524</v>
          </cell>
          <cell r="L23">
            <v>1878816</v>
          </cell>
          <cell r="M23">
            <v>1250782</v>
          </cell>
        </row>
        <row r="24">
          <cell r="D24" t="str">
            <v>BTN</v>
          </cell>
          <cell r="E24" t="str">
            <v>NULL</v>
          </cell>
          <cell r="F24" t="str">
            <v>NULL</v>
          </cell>
          <cell r="G24" t="str">
            <v>NULL</v>
          </cell>
          <cell r="H24" t="str">
            <v>NULL</v>
          </cell>
          <cell r="I24" t="str">
            <v>NULL</v>
          </cell>
          <cell r="J24" t="str">
            <v>NULL</v>
          </cell>
          <cell r="K24" t="str">
            <v>NULL</v>
          </cell>
          <cell r="L24" t="str">
            <v>NULL</v>
          </cell>
          <cell r="M24" t="str">
            <v>NULL</v>
          </cell>
        </row>
        <row r="25">
          <cell r="D25" t="str">
            <v>BOL</v>
          </cell>
          <cell r="E25">
            <v>33146951</v>
          </cell>
          <cell r="F25">
            <v>24935819</v>
          </cell>
          <cell r="G25">
            <v>15511282</v>
          </cell>
          <cell r="H25">
            <v>19397571</v>
          </cell>
          <cell r="I25">
            <v>19560045</v>
          </cell>
          <cell r="J25">
            <v>14175220</v>
          </cell>
          <cell r="K25">
            <v>13485139</v>
          </cell>
          <cell r="L25">
            <v>22371253</v>
          </cell>
          <cell r="M25">
            <v>35257665</v>
          </cell>
        </row>
        <row r="26">
          <cell r="D26" t="str">
            <v>BIH</v>
          </cell>
          <cell r="E26">
            <v>93751572</v>
          </cell>
          <cell r="F26">
            <v>98638473</v>
          </cell>
          <cell r="G26">
            <v>96206577</v>
          </cell>
          <cell r="H26">
            <v>236663997</v>
          </cell>
          <cell r="I26">
            <v>261342668</v>
          </cell>
          <cell r="J26">
            <v>253428421</v>
          </cell>
          <cell r="K26">
            <v>212050904</v>
          </cell>
          <cell r="L26">
            <v>323354390</v>
          </cell>
          <cell r="M26">
            <v>342055996</v>
          </cell>
        </row>
        <row r="27">
          <cell r="D27" t="str">
            <v>BWA</v>
          </cell>
          <cell r="E27">
            <v>18356854</v>
          </cell>
          <cell r="F27">
            <v>37475913</v>
          </cell>
          <cell r="G27">
            <v>28743102</v>
          </cell>
          <cell r="H27">
            <v>53702268</v>
          </cell>
          <cell r="I27">
            <v>39427298</v>
          </cell>
          <cell r="J27">
            <v>18648578</v>
          </cell>
          <cell r="K27">
            <v>16833575</v>
          </cell>
          <cell r="L27">
            <v>23414150</v>
          </cell>
          <cell r="M27">
            <v>38743818</v>
          </cell>
        </row>
        <row r="28">
          <cell r="D28" t="str">
            <v>BRA</v>
          </cell>
          <cell r="E28">
            <v>8794610139</v>
          </cell>
          <cell r="F28">
            <v>9433008382</v>
          </cell>
          <cell r="G28">
            <v>10375405524</v>
          </cell>
          <cell r="H28">
            <v>10715074507</v>
          </cell>
          <cell r="I28">
            <v>11062943508</v>
          </cell>
          <cell r="J28">
            <v>9391878589</v>
          </cell>
          <cell r="K28">
            <v>5944927304</v>
          </cell>
          <cell r="L28">
            <v>6350114829</v>
          </cell>
          <cell r="M28">
            <v>7651750559</v>
          </cell>
        </row>
        <row r="29">
          <cell r="D29" t="str">
            <v>VGB</v>
          </cell>
          <cell r="E29" t="str">
            <v>NULL</v>
          </cell>
          <cell r="F29" t="str">
            <v>NULL</v>
          </cell>
          <cell r="G29" t="str">
            <v>NULL</v>
          </cell>
          <cell r="H29" t="str">
            <v>NULL</v>
          </cell>
          <cell r="I29" t="str">
            <v>NULL</v>
          </cell>
          <cell r="J29" t="str">
            <v>NULL</v>
          </cell>
          <cell r="K29" t="str">
            <v>NULL</v>
          </cell>
          <cell r="L29" t="str">
            <v>NULL</v>
          </cell>
          <cell r="M29" t="str">
            <v>NULL</v>
          </cell>
        </row>
        <row r="30">
          <cell r="D30" t="str">
            <v>BRN</v>
          </cell>
          <cell r="E30">
            <v>61144896</v>
          </cell>
          <cell r="F30">
            <v>79866870</v>
          </cell>
          <cell r="G30">
            <v>75587694</v>
          </cell>
          <cell r="H30">
            <v>159191931</v>
          </cell>
          <cell r="I30">
            <v>115050</v>
          </cell>
          <cell r="J30">
            <v>47339563</v>
          </cell>
          <cell r="K30">
            <v>15965131</v>
          </cell>
          <cell r="L30">
            <v>30887563</v>
          </cell>
          <cell r="M30">
            <v>28422229</v>
          </cell>
        </row>
        <row r="31">
          <cell r="D31" t="str">
            <v>BGR</v>
          </cell>
          <cell r="E31">
            <v>1154679863</v>
          </cell>
          <cell r="F31">
            <v>1185637796</v>
          </cell>
          <cell r="G31">
            <v>1366703891</v>
          </cell>
          <cell r="H31">
            <v>1681800448</v>
          </cell>
          <cell r="I31">
            <v>2011478917</v>
          </cell>
          <cell r="J31">
            <v>2098844335</v>
          </cell>
          <cell r="K31">
            <v>2153930564</v>
          </cell>
          <cell r="L31">
            <v>2627051878</v>
          </cell>
          <cell r="M31">
            <v>2248380615</v>
          </cell>
        </row>
        <row r="32">
          <cell r="D32" t="str">
            <v>BFA</v>
          </cell>
          <cell r="E32">
            <v>13835438</v>
          </cell>
          <cell r="F32">
            <v>5765833</v>
          </cell>
          <cell r="G32">
            <v>6875574</v>
          </cell>
          <cell r="H32">
            <v>5350848</v>
          </cell>
          <cell r="I32">
            <v>6498091</v>
          </cell>
          <cell r="J32">
            <v>34843264</v>
          </cell>
          <cell r="K32">
            <v>4097238.9999999995</v>
          </cell>
          <cell r="L32">
            <v>3595403</v>
          </cell>
          <cell r="M32">
            <v>3443803</v>
          </cell>
        </row>
        <row r="33">
          <cell r="D33" t="str">
            <v>BDI</v>
          </cell>
          <cell r="E33">
            <v>392605</v>
          </cell>
          <cell r="F33">
            <v>762345</v>
          </cell>
          <cell r="G33">
            <v>600998</v>
          </cell>
          <cell r="H33">
            <v>224837</v>
          </cell>
          <cell r="I33">
            <v>1919721</v>
          </cell>
          <cell r="J33">
            <v>44806</v>
          </cell>
          <cell r="K33">
            <v>22492</v>
          </cell>
          <cell r="L33">
            <v>52895</v>
          </cell>
          <cell r="M33">
            <v>277799</v>
          </cell>
        </row>
        <row r="34">
          <cell r="D34" t="str">
            <v>CPV</v>
          </cell>
          <cell r="E34">
            <v>331</v>
          </cell>
          <cell r="F34" t="str">
            <v>NULL</v>
          </cell>
          <cell r="G34" t="str">
            <v>NULL</v>
          </cell>
          <cell r="H34" t="str">
            <v>NULL</v>
          </cell>
          <cell r="I34">
            <v>12</v>
          </cell>
          <cell r="J34" t="str">
            <v>NULL</v>
          </cell>
          <cell r="K34">
            <v>62460</v>
          </cell>
          <cell r="L34" t="str">
            <v>NULL</v>
          </cell>
          <cell r="M34">
            <v>20796</v>
          </cell>
        </row>
        <row r="35">
          <cell r="D35" t="str">
            <v>KHM</v>
          </cell>
          <cell r="E35">
            <v>31192963</v>
          </cell>
          <cell r="F35">
            <v>121425753</v>
          </cell>
          <cell r="G35">
            <v>171116017</v>
          </cell>
          <cell r="H35">
            <v>177204847</v>
          </cell>
          <cell r="I35">
            <v>164816028</v>
          </cell>
          <cell r="J35">
            <v>160372355</v>
          </cell>
          <cell r="K35">
            <v>308424330</v>
          </cell>
          <cell r="L35">
            <v>454821941</v>
          </cell>
          <cell r="M35">
            <v>1192959337</v>
          </cell>
        </row>
        <row r="36">
          <cell r="D36" t="str">
            <v>CMR</v>
          </cell>
          <cell r="E36">
            <v>27496793</v>
          </cell>
          <cell r="F36">
            <v>14036843</v>
          </cell>
          <cell r="G36">
            <v>11759707</v>
          </cell>
          <cell r="H36">
            <v>30197987</v>
          </cell>
          <cell r="I36">
            <v>16426309.000000002</v>
          </cell>
          <cell r="J36">
            <v>12928297</v>
          </cell>
          <cell r="K36">
            <v>6620517</v>
          </cell>
          <cell r="L36">
            <v>5718462</v>
          </cell>
          <cell r="M36" t="str">
            <v>NULL</v>
          </cell>
        </row>
        <row r="37">
          <cell r="D37" t="str">
            <v>CAN</v>
          </cell>
          <cell r="E37">
            <v>28785442620</v>
          </cell>
          <cell r="F37">
            <v>28241567521</v>
          </cell>
          <cell r="G37">
            <v>26201901348</v>
          </cell>
          <cell r="H37">
            <v>26937505963</v>
          </cell>
          <cell r="I37">
            <v>30479680520</v>
          </cell>
          <cell r="J37">
            <v>31536892938</v>
          </cell>
          <cell r="K37">
            <v>25573108194</v>
          </cell>
          <cell r="L37">
            <v>29239719472</v>
          </cell>
          <cell r="M37">
            <v>30335008047</v>
          </cell>
        </row>
        <row r="38">
          <cell r="D38" t="str">
            <v>CYM</v>
          </cell>
          <cell r="E38" t="str">
            <v>NULL</v>
          </cell>
          <cell r="F38" t="str">
            <v>NULL</v>
          </cell>
          <cell r="G38" t="str">
            <v>NULL</v>
          </cell>
          <cell r="H38" t="str">
            <v>NULL</v>
          </cell>
          <cell r="I38" t="str">
            <v>NULL</v>
          </cell>
          <cell r="J38" t="str">
            <v>NULL</v>
          </cell>
          <cell r="K38">
            <v>10398276</v>
          </cell>
          <cell r="L38">
            <v>7773205</v>
          </cell>
          <cell r="M38" t="str">
            <v>NULL</v>
          </cell>
        </row>
        <row r="39">
          <cell r="D39" t="str">
            <v>CAF</v>
          </cell>
          <cell r="E39" t="str">
            <v>NULL</v>
          </cell>
          <cell r="F39">
            <v>4091308</v>
          </cell>
          <cell r="G39">
            <v>6613251</v>
          </cell>
          <cell r="H39">
            <v>35462286</v>
          </cell>
          <cell r="I39">
            <v>8173212</v>
          </cell>
          <cell r="J39">
            <v>88772322</v>
          </cell>
          <cell r="K39">
            <v>106849</v>
          </cell>
          <cell r="L39">
            <v>878109</v>
          </cell>
          <cell r="M39">
            <v>16373796</v>
          </cell>
        </row>
        <row r="40">
          <cell r="D40" t="str">
            <v>TCD</v>
          </cell>
          <cell r="E40" t="str">
            <v>NULL</v>
          </cell>
          <cell r="F40" t="str">
            <v>NULL</v>
          </cell>
          <cell r="G40" t="str">
            <v>NULL</v>
          </cell>
          <cell r="H40" t="str">
            <v>NULL</v>
          </cell>
          <cell r="I40" t="str">
            <v>NULL</v>
          </cell>
          <cell r="J40" t="str">
            <v>NULL</v>
          </cell>
          <cell r="K40" t="str">
            <v>NULL</v>
          </cell>
          <cell r="L40" t="str">
            <v>NULL</v>
          </cell>
          <cell r="M40" t="str">
            <v>NULL</v>
          </cell>
        </row>
        <row r="41">
          <cell r="D41" t="str">
            <v>CHI</v>
          </cell>
          <cell r="E41" t="str">
            <v>NULL</v>
          </cell>
          <cell r="F41" t="str">
            <v>NULL</v>
          </cell>
          <cell r="G41" t="str">
            <v>NULL</v>
          </cell>
          <cell r="H41" t="str">
            <v>NULL</v>
          </cell>
          <cell r="I41" t="str">
            <v>NULL</v>
          </cell>
          <cell r="J41" t="str">
            <v>NULL</v>
          </cell>
          <cell r="K41" t="str">
            <v>NULL</v>
          </cell>
          <cell r="L41" t="str">
            <v>NULL</v>
          </cell>
          <cell r="M41" t="str">
            <v>NULL</v>
          </cell>
        </row>
        <row r="42">
          <cell r="D42" t="str">
            <v>CHL</v>
          </cell>
          <cell r="E42">
            <v>731379019</v>
          </cell>
          <cell r="F42">
            <v>579468220</v>
          </cell>
          <cell r="G42">
            <v>720583779</v>
          </cell>
          <cell r="H42">
            <v>634211636</v>
          </cell>
          <cell r="I42">
            <v>667732448</v>
          </cell>
          <cell r="J42">
            <v>672133557</v>
          </cell>
          <cell r="K42">
            <v>1368056902</v>
          </cell>
          <cell r="L42">
            <v>1264181379</v>
          </cell>
          <cell r="M42">
            <v>1270023182</v>
          </cell>
        </row>
        <row r="43">
          <cell r="D43" t="str">
            <v>CHN</v>
          </cell>
          <cell r="E43">
            <v>653847619827</v>
          </cell>
          <cell r="F43">
            <v>652212458371</v>
          </cell>
          <cell r="G43">
            <v>594520851399</v>
          </cell>
          <cell r="H43">
            <v>654156803837</v>
          </cell>
          <cell r="I43">
            <v>731318634577</v>
          </cell>
          <cell r="J43">
            <v>715302940183</v>
          </cell>
          <cell r="K43">
            <v>757458883661</v>
          </cell>
          <cell r="L43">
            <v>942314815525</v>
          </cell>
          <cell r="M43">
            <v>769699283036</v>
          </cell>
        </row>
        <row r="44">
          <cell r="D44" t="str">
            <v>COL</v>
          </cell>
          <cell r="E44">
            <v>762807179</v>
          </cell>
          <cell r="F44">
            <v>823794430</v>
          </cell>
          <cell r="G44">
            <v>766932657</v>
          </cell>
          <cell r="H44">
            <v>692526482</v>
          </cell>
          <cell r="I44">
            <v>603546790</v>
          </cell>
          <cell r="J44">
            <v>753151214</v>
          </cell>
          <cell r="K44">
            <v>689645045</v>
          </cell>
          <cell r="L44">
            <v>735048087</v>
          </cell>
          <cell r="M44">
            <v>883404294</v>
          </cell>
        </row>
        <row r="45">
          <cell r="D45" t="str">
            <v>COM</v>
          </cell>
          <cell r="E45">
            <v>194928</v>
          </cell>
          <cell r="F45">
            <v>135312</v>
          </cell>
          <cell r="G45">
            <v>19666</v>
          </cell>
          <cell r="H45">
            <v>2085380</v>
          </cell>
          <cell r="I45">
            <v>28493</v>
          </cell>
          <cell r="J45">
            <v>831114</v>
          </cell>
          <cell r="K45">
            <v>38577</v>
          </cell>
          <cell r="L45">
            <v>28176</v>
          </cell>
          <cell r="M45" t="str">
            <v>NULL</v>
          </cell>
        </row>
        <row r="46">
          <cell r="D46" t="str">
            <v>COD</v>
          </cell>
          <cell r="E46" t="str">
            <v>NULL</v>
          </cell>
          <cell r="F46">
            <v>63192019</v>
          </cell>
          <cell r="G46">
            <v>5559878</v>
          </cell>
          <cell r="H46">
            <v>9337456</v>
          </cell>
          <cell r="I46">
            <v>26163468</v>
          </cell>
          <cell r="J46">
            <v>32092118</v>
          </cell>
          <cell r="K46">
            <v>17461774</v>
          </cell>
          <cell r="L46">
            <v>4658514</v>
          </cell>
          <cell r="M46">
            <v>17597529</v>
          </cell>
        </row>
        <row r="47">
          <cell r="D47" t="str">
            <v>COG</v>
          </cell>
          <cell r="E47">
            <v>49499678</v>
          </cell>
          <cell r="F47">
            <v>53837391</v>
          </cell>
          <cell r="G47">
            <v>71754303</v>
          </cell>
          <cell r="H47">
            <v>82791344</v>
          </cell>
          <cell r="I47">
            <v>40589385</v>
          </cell>
          <cell r="J47">
            <v>29719758</v>
          </cell>
          <cell r="K47">
            <v>37906534</v>
          </cell>
          <cell r="L47">
            <v>38829158</v>
          </cell>
          <cell r="M47" t="str">
            <v>NULL</v>
          </cell>
        </row>
        <row r="48">
          <cell r="D48" t="str">
            <v>CRI</v>
          </cell>
          <cell r="E48">
            <v>2418529245</v>
          </cell>
          <cell r="F48">
            <v>869820756</v>
          </cell>
          <cell r="G48">
            <v>951891475</v>
          </cell>
          <cell r="H48">
            <v>1106654384</v>
          </cell>
          <cell r="I48">
            <v>1148831722</v>
          </cell>
          <cell r="J48">
            <v>1154572202</v>
          </cell>
          <cell r="K48">
            <v>1038666156</v>
          </cell>
          <cell r="L48">
            <v>1457227994</v>
          </cell>
          <cell r="M48">
            <v>1921488086</v>
          </cell>
        </row>
        <row r="49">
          <cell r="D49" t="str">
            <v>CIV</v>
          </cell>
          <cell r="E49">
            <v>241143808</v>
          </cell>
          <cell r="F49">
            <v>187851824</v>
          </cell>
          <cell r="G49">
            <v>126534584</v>
          </cell>
          <cell r="H49">
            <v>137431112</v>
          </cell>
          <cell r="I49">
            <v>78785577</v>
          </cell>
          <cell r="J49">
            <v>141805000</v>
          </cell>
          <cell r="K49">
            <v>56250587</v>
          </cell>
          <cell r="L49">
            <v>56851005</v>
          </cell>
          <cell r="M49">
            <v>58372249</v>
          </cell>
        </row>
        <row r="50">
          <cell r="D50" t="str">
            <v>HRV</v>
          </cell>
          <cell r="E50">
            <v>915591226</v>
          </cell>
          <cell r="F50">
            <v>915710065</v>
          </cell>
          <cell r="G50">
            <v>1336108847</v>
          </cell>
          <cell r="H50">
            <v>923398748</v>
          </cell>
          <cell r="I50">
            <v>1011939697</v>
          </cell>
          <cell r="J50">
            <v>952468294</v>
          </cell>
          <cell r="K50">
            <v>1084082923</v>
          </cell>
          <cell r="L50">
            <v>1330713426</v>
          </cell>
          <cell r="M50">
            <v>1723344099</v>
          </cell>
        </row>
        <row r="51">
          <cell r="D51" t="str">
            <v>CUB</v>
          </cell>
          <cell r="E51" t="str">
            <v>NULL</v>
          </cell>
          <cell r="F51" t="str">
            <v>NULL</v>
          </cell>
          <cell r="G51">
            <v>257844645</v>
          </cell>
          <cell r="H51">
            <v>38777371</v>
          </cell>
          <cell r="I51">
            <v>15871795</v>
          </cell>
          <cell r="J51" t="str">
            <v>NULL</v>
          </cell>
          <cell r="K51" t="str">
            <v>NULL</v>
          </cell>
          <cell r="L51" t="str">
            <v>NULL</v>
          </cell>
          <cell r="M51" t="str">
            <v>NULL</v>
          </cell>
        </row>
        <row r="52">
          <cell r="D52" t="str">
            <v>CUW</v>
          </cell>
          <cell r="E52" t="str">
            <v>NULL</v>
          </cell>
          <cell r="F52" t="str">
            <v>NULL</v>
          </cell>
          <cell r="G52" t="str">
            <v>NULL</v>
          </cell>
          <cell r="H52" t="str">
            <v>NULL</v>
          </cell>
          <cell r="I52" t="str">
            <v>NULL</v>
          </cell>
          <cell r="J52" t="str">
            <v>NULL</v>
          </cell>
          <cell r="K52" t="str">
            <v>NULL</v>
          </cell>
          <cell r="L52" t="str">
            <v>NULL</v>
          </cell>
          <cell r="M52" t="str">
            <v>NULL</v>
          </cell>
        </row>
        <row r="53">
          <cell r="D53" t="str">
            <v>CYP</v>
          </cell>
          <cell r="E53">
            <v>68206259</v>
          </cell>
          <cell r="F53">
            <v>55429941</v>
          </cell>
          <cell r="G53">
            <v>56148834</v>
          </cell>
          <cell r="H53">
            <v>54653535</v>
          </cell>
          <cell r="I53">
            <v>95281472</v>
          </cell>
          <cell r="J53">
            <v>92911879</v>
          </cell>
          <cell r="K53">
            <v>62939856</v>
          </cell>
          <cell r="L53">
            <v>88015706</v>
          </cell>
          <cell r="M53">
            <v>93589529</v>
          </cell>
        </row>
        <row r="54">
          <cell r="D54" t="str">
            <v>CZE</v>
          </cell>
          <cell r="E54">
            <v>26887411371</v>
          </cell>
          <cell r="F54">
            <v>24757970785</v>
          </cell>
          <cell r="G54">
            <v>24689661232</v>
          </cell>
          <cell r="H54">
            <v>29448209320</v>
          </cell>
          <cell r="I54">
            <v>36023128341</v>
          </cell>
          <cell r="J54">
            <v>37656863124</v>
          </cell>
          <cell r="K54">
            <v>39603323141</v>
          </cell>
          <cell r="L54">
            <v>41415752357</v>
          </cell>
          <cell r="M54">
            <v>45217937911</v>
          </cell>
        </row>
        <row r="55">
          <cell r="D55" t="str">
            <v>DNK</v>
          </cell>
          <cell r="E55">
            <v>10640390286</v>
          </cell>
          <cell r="F55">
            <v>10082501559</v>
          </cell>
          <cell r="G55">
            <v>10050869706</v>
          </cell>
          <cell r="H55">
            <v>8928757558</v>
          </cell>
          <cell r="I55">
            <v>9552895599</v>
          </cell>
          <cell r="J55">
            <v>9579549585</v>
          </cell>
          <cell r="K55">
            <v>10455650566</v>
          </cell>
          <cell r="L55">
            <v>12558351706</v>
          </cell>
          <cell r="M55">
            <v>14326669683</v>
          </cell>
        </row>
        <row r="56">
          <cell r="D56" t="str">
            <v>DJI</v>
          </cell>
          <cell r="E56" t="str">
            <v>NULL</v>
          </cell>
          <cell r="F56" t="str">
            <v>NULL</v>
          </cell>
          <cell r="G56" t="str">
            <v>NULL</v>
          </cell>
          <cell r="H56" t="str">
            <v>NULL</v>
          </cell>
          <cell r="I56" t="str">
            <v>NULL</v>
          </cell>
          <cell r="J56" t="str">
            <v>NULL</v>
          </cell>
          <cell r="K56" t="str">
            <v>NULL</v>
          </cell>
          <cell r="L56" t="str">
            <v>NULL</v>
          </cell>
          <cell r="M56" t="str">
            <v>NULL</v>
          </cell>
        </row>
        <row r="57">
          <cell r="D57" t="str">
            <v>DMA</v>
          </cell>
          <cell r="E57" t="str">
            <v>NULL</v>
          </cell>
          <cell r="F57" t="str">
            <v>NULL</v>
          </cell>
          <cell r="G57">
            <v>419801</v>
          </cell>
          <cell r="H57">
            <v>318695</v>
          </cell>
          <cell r="I57">
            <v>301159</v>
          </cell>
          <cell r="J57">
            <v>1201516</v>
          </cell>
          <cell r="K57">
            <v>145604</v>
          </cell>
          <cell r="L57">
            <v>291177</v>
          </cell>
          <cell r="M57" t="str">
            <v>NULL</v>
          </cell>
        </row>
        <row r="58">
          <cell r="D58" t="str">
            <v>DOM</v>
          </cell>
          <cell r="E58">
            <v>223053898</v>
          </cell>
          <cell r="F58">
            <v>207374016</v>
          </cell>
          <cell r="G58">
            <v>228458932</v>
          </cell>
          <cell r="H58">
            <v>479793890</v>
          </cell>
          <cell r="I58">
            <v>388076815</v>
          </cell>
          <cell r="J58">
            <v>399432211</v>
          </cell>
          <cell r="K58">
            <v>486998934</v>
          </cell>
          <cell r="L58">
            <v>565390971</v>
          </cell>
          <cell r="M58">
            <v>406158607</v>
          </cell>
        </row>
        <row r="59">
          <cell r="D59" t="str">
            <v>ECU</v>
          </cell>
          <cell r="E59">
            <v>81594902</v>
          </cell>
          <cell r="F59">
            <v>103054631</v>
          </cell>
          <cell r="G59">
            <v>111063506</v>
          </cell>
          <cell r="H59">
            <v>93241535</v>
          </cell>
          <cell r="I59">
            <v>68768817</v>
          </cell>
          <cell r="J59">
            <v>67994135</v>
          </cell>
          <cell r="K59">
            <v>52973237</v>
          </cell>
          <cell r="L59">
            <v>77485368</v>
          </cell>
          <cell r="M59">
            <v>124665033</v>
          </cell>
        </row>
        <row r="60">
          <cell r="D60" t="str">
            <v>EGY</v>
          </cell>
          <cell r="E60">
            <v>168393198</v>
          </cell>
          <cell r="F60">
            <v>89647031</v>
          </cell>
          <cell r="G60">
            <v>56095790</v>
          </cell>
          <cell r="H60">
            <v>73845752</v>
          </cell>
          <cell r="I60">
            <v>125216603</v>
          </cell>
          <cell r="J60">
            <v>326793593</v>
          </cell>
          <cell r="K60">
            <v>343563046</v>
          </cell>
          <cell r="L60">
            <v>526183187.99999994</v>
          </cell>
          <cell r="M60">
            <v>638950944</v>
          </cell>
        </row>
        <row r="61">
          <cell r="D61" t="str">
            <v>SLV</v>
          </cell>
          <cell r="E61">
            <v>226164854</v>
          </cell>
          <cell r="F61">
            <v>208807067</v>
          </cell>
          <cell r="G61">
            <v>223937040</v>
          </cell>
          <cell r="H61">
            <v>251219320</v>
          </cell>
          <cell r="I61">
            <v>277843373</v>
          </cell>
          <cell r="J61">
            <v>230311118</v>
          </cell>
          <cell r="K61">
            <v>228056199</v>
          </cell>
          <cell r="L61">
            <v>348603292</v>
          </cell>
          <cell r="M61">
            <v>414258325</v>
          </cell>
        </row>
        <row r="62">
          <cell r="D62" t="str">
            <v>GNQ</v>
          </cell>
          <cell r="E62" t="str">
            <v>NULL</v>
          </cell>
          <cell r="F62" t="str">
            <v>NULL</v>
          </cell>
          <cell r="G62" t="str">
            <v>NULL</v>
          </cell>
          <cell r="H62" t="str">
            <v>NULL</v>
          </cell>
          <cell r="I62" t="str">
            <v>NULL</v>
          </cell>
          <cell r="J62" t="str">
            <v>NULL</v>
          </cell>
          <cell r="K62" t="str">
            <v>NULL</v>
          </cell>
          <cell r="L62" t="str">
            <v>NULL</v>
          </cell>
          <cell r="M62" t="str">
            <v>NULL</v>
          </cell>
        </row>
        <row r="63">
          <cell r="D63" t="str">
            <v>ERI</v>
          </cell>
          <cell r="E63" t="str">
            <v>NULL</v>
          </cell>
          <cell r="F63" t="str">
            <v>NULL</v>
          </cell>
          <cell r="G63" t="str">
            <v>NULL</v>
          </cell>
          <cell r="H63" t="str">
            <v>NULL</v>
          </cell>
          <cell r="I63" t="str">
            <v>NULL</v>
          </cell>
          <cell r="J63" t="str">
            <v>NULL</v>
          </cell>
          <cell r="K63" t="str">
            <v>NULL</v>
          </cell>
          <cell r="L63" t="str">
            <v>NULL</v>
          </cell>
          <cell r="M63" t="str">
            <v>NULL</v>
          </cell>
        </row>
        <row r="64">
          <cell r="D64" t="str">
            <v>EST</v>
          </cell>
          <cell r="E64">
            <v>2708974331</v>
          </cell>
          <cell r="F64">
            <v>2052941145</v>
          </cell>
          <cell r="G64">
            <v>2105999082</v>
          </cell>
          <cell r="H64">
            <v>1843541921</v>
          </cell>
          <cell r="I64">
            <v>1907601625</v>
          </cell>
          <cell r="J64">
            <v>1734953949</v>
          </cell>
          <cell r="K64">
            <v>2169142528</v>
          </cell>
          <cell r="L64">
            <v>2680894652</v>
          </cell>
          <cell r="M64">
            <v>2285853223</v>
          </cell>
        </row>
        <row r="65">
          <cell r="D65" t="str">
            <v>SWZ</v>
          </cell>
          <cell r="E65">
            <v>1058008</v>
          </cell>
          <cell r="F65">
            <v>2766880</v>
          </cell>
          <cell r="G65">
            <v>2243953</v>
          </cell>
          <cell r="H65">
            <v>3620865</v>
          </cell>
          <cell r="I65">
            <v>11432104</v>
          </cell>
          <cell r="J65">
            <v>3567427</v>
          </cell>
          <cell r="K65">
            <v>3735562</v>
          </cell>
          <cell r="L65">
            <v>4198951</v>
          </cell>
          <cell r="M65" t="str">
            <v>NULL</v>
          </cell>
        </row>
        <row r="66">
          <cell r="D66" t="str">
            <v>ETH</v>
          </cell>
          <cell r="E66">
            <v>24227835</v>
          </cell>
          <cell r="F66">
            <v>15626132</v>
          </cell>
          <cell r="G66">
            <v>10502624</v>
          </cell>
          <cell r="H66">
            <v>7925744</v>
          </cell>
          <cell r="I66">
            <v>9903650</v>
          </cell>
          <cell r="J66">
            <v>44073889</v>
          </cell>
          <cell r="K66">
            <v>43185591</v>
          </cell>
          <cell r="L66">
            <v>24782074</v>
          </cell>
          <cell r="M66">
            <v>9014081</v>
          </cell>
        </row>
        <row r="67">
          <cell r="D67" t="str">
            <v>FRO</v>
          </cell>
          <cell r="E67" t="str">
            <v>NULL</v>
          </cell>
          <cell r="F67" t="str">
            <v>NULL</v>
          </cell>
          <cell r="G67" t="str">
            <v>NULL</v>
          </cell>
          <cell r="H67" t="str">
            <v>NULL</v>
          </cell>
          <cell r="I67" t="str">
            <v>NULL</v>
          </cell>
          <cell r="J67" t="str">
            <v>NULL</v>
          </cell>
          <cell r="K67" t="str">
            <v>NULL</v>
          </cell>
          <cell r="L67" t="str">
            <v>NULL</v>
          </cell>
          <cell r="M67" t="str">
            <v>NULL</v>
          </cell>
        </row>
        <row r="68">
          <cell r="D68" t="str">
            <v>FJI</v>
          </cell>
          <cell r="E68">
            <v>3352286</v>
          </cell>
          <cell r="F68">
            <v>2717011</v>
          </cell>
          <cell r="G68">
            <v>3397552</v>
          </cell>
          <cell r="H68">
            <v>4217990</v>
          </cell>
          <cell r="I68">
            <v>4667871</v>
          </cell>
          <cell r="J68">
            <v>6263592</v>
          </cell>
          <cell r="K68">
            <v>11123689</v>
          </cell>
          <cell r="L68">
            <v>1950223</v>
          </cell>
          <cell r="M68">
            <v>2267149</v>
          </cell>
        </row>
        <row r="69">
          <cell r="D69" t="str">
            <v>FIN</v>
          </cell>
          <cell r="E69">
            <v>5102532558</v>
          </cell>
          <cell r="F69">
            <v>4250872228</v>
          </cell>
          <cell r="G69">
            <v>3966656452</v>
          </cell>
          <cell r="H69">
            <v>4404742624</v>
          </cell>
          <cell r="I69">
            <v>4515414590</v>
          </cell>
          <cell r="J69">
            <v>4563213722</v>
          </cell>
          <cell r="K69">
            <v>4419533476</v>
          </cell>
          <cell r="L69">
            <v>5489674612</v>
          </cell>
          <cell r="M69">
            <v>4490473203</v>
          </cell>
        </row>
        <row r="70">
          <cell r="D70" t="str">
            <v>FRA</v>
          </cell>
          <cell r="E70">
            <v>120586813434</v>
          </cell>
          <cell r="F70">
            <v>109607526938</v>
          </cell>
          <cell r="G70">
            <v>108744117954</v>
          </cell>
          <cell r="H70">
            <v>108779749957</v>
          </cell>
          <cell r="I70">
            <v>117574883771</v>
          </cell>
          <cell r="J70">
            <v>120534304793</v>
          </cell>
          <cell r="K70">
            <v>87120395046</v>
          </cell>
          <cell r="L70">
            <v>97528027435</v>
          </cell>
          <cell r="M70">
            <v>95753974734</v>
          </cell>
        </row>
        <row r="71">
          <cell r="D71" t="str">
            <v>PYF</v>
          </cell>
          <cell r="E71">
            <v>20716842</v>
          </cell>
          <cell r="F71">
            <v>11000066</v>
          </cell>
          <cell r="G71">
            <v>36375902</v>
          </cell>
          <cell r="H71">
            <v>15891381</v>
          </cell>
          <cell r="I71">
            <v>12182965</v>
          </cell>
          <cell r="J71">
            <v>30906026</v>
          </cell>
          <cell r="K71">
            <v>5106597</v>
          </cell>
          <cell r="L71">
            <v>23343057</v>
          </cell>
          <cell r="M71">
            <v>9877273</v>
          </cell>
        </row>
        <row r="72">
          <cell r="D72" t="str">
            <v>GAB</v>
          </cell>
          <cell r="E72">
            <v>89390082</v>
          </cell>
          <cell r="F72">
            <v>61949326</v>
          </cell>
          <cell r="G72">
            <v>94533513</v>
          </cell>
          <cell r="H72">
            <v>51877570</v>
          </cell>
          <cell r="I72">
            <v>98516906</v>
          </cell>
          <cell r="J72">
            <v>64376116</v>
          </cell>
          <cell r="K72">
            <v>59109544</v>
          </cell>
          <cell r="L72">
            <v>40017534</v>
          </cell>
          <cell r="M72" t="str">
            <v>NULL</v>
          </cell>
        </row>
        <row r="73">
          <cell r="D73" t="str">
            <v>GMB</v>
          </cell>
          <cell r="E73">
            <v>0</v>
          </cell>
          <cell r="F73">
            <v>738</v>
          </cell>
          <cell r="G73">
            <v>0</v>
          </cell>
          <cell r="H73">
            <v>2090</v>
          </cell>
          <cell r="I73">
            <v>6065</v>
          </cell>
          <cell r="J73">
            <v>402</v>
          </cell>
          <cell r="K73">
            <v>1274</v>
          </cell>
          <cell r="L73">
            <v>20</v>
          </cell>
          <cell r="M73" t="str">
            <v>NULL</v>
          </cell>
        </row>
        <row r="74">
          <cell r="D74" t="str">
            <v>GEO</v>
          </cell>
          <cell r="E74">
            <v>26436678</v>
          </cell>
          <cell r="F74">
            <v>34242243</v>
          </cell>
          <cell r="G74">
            <v>16319720</v>
          </cell>
          <cell r="H74">
            <v>21231757</v>
          </cell>
          <cell r="I74">
            <v>23144128</v>
          </cell>
          <cell r="J74">
            <v>15542970</v>
          </cell>
          <cell r="K74">
            <v>13231877</v>
          </cell>
          <cell r="L74">
            <v>16787165</v>
          </cell>
          <cell r="M74">
            <v>39449988</v>
          </cell>
        </row>
        <row r="75">
          <cell r="D75" t="str">
            <v>DEU</v>
          </cell>
          <cell r="E75">
            <v>215614575271</v>
          </cell>
          <cell r="F75">
            <v>199429949286</v>
          </cell>
          <cell r="G75">
            <v>205076595195</v>
          </cell>
          <cell r="H75">
            <v>195686923998</v>
          </cell>
          <cell r="I75">
            <v>209722667086</v>
          </cell>
          <cell r="J75">
            <v>208148360615</v>
          </cell>
          <cell r="K75">
            <v>182351776932</v>
          </cell>
          <cell r="L75">
            <v>211891202239</v>
          </cell>
          <cell r="M75">
            <v>223370841889</v>
          </cell>
        </row>
        <row r="76">
          <cell r="D76" t="str">
            <v>GHA</v>
          </cell>
          <cell r="E76">
            <v>96024073</v>
          </cell>
          <cell r="F76">
            <v>89337078</v>
          </cell>
          <cell r="G76">
            <v>21056625</v>
          </cell>
          <cell r="H76">
            <v>41163371</v>
          </cell>
          <cell r="I76">
            <v>50006674</v>
          </cell>
          <cell r="J76">
            <v>9928827</v>
          </cell>
          <cell r="K76" t="str">
            <v>NULL</v>
          </cell>
          <cell r="L76" t="str">
            <v>NULL</v>
          </cell>
          <cell r="M76" t="str">
            <v>NULL</v>
          </cell>
        </row>
        <row r="77">
          <cell r="D77" t="str">
            <v>GIB</v>
          </cell>
          <cell r="E77" t="str">
            <v>NULL</v>
          </cell>
          <cell r="F77" t="str">
            <v>NULL</v>
          </cell>
          <cell r="G77" t="str">
            <v>NULL</v>
          </cell>
          <cell r="H77" t="str">
            <v>NULL</v>
          </cell>
          <cell r="I77" t="str">
            <v>NULL</v>
          </cell>
          <cell r="J77" t="str">
            <v>NULL</v>
          </cell>
          <cell r="K77" t="str">
            <v>NULL</v>
          </cell>
          <cell r="L77" t="str">
            <v>NULL</v>
          </cell>
          <cell r="M77" t="str">
            <v>NULL</v>
          </cell>
        </row>
        <row r="78">
          <cell r="D78" t="str">
            <v>GRC</v>
          </cell>
          <cell r="E78">
            <v>1337146195</v>
          </cell>
          <cell r="F78">
            <v>1328836225</v>
          </cell>
          <cell r="G78">
            <v>1415185301</v>
          </cell>
          <cell r="H78">
            <v>1383993671</v>
          </cell>
          <cell r="I78">
            <v>1754801960</v>
          </cell>
          <cell r="J78">
            <v>1778203351</v>
          </cell>
          <cell r="K78">
            <v>2006301947</v>
          </cell>
          <cell r="L78">
            <v>4490626006</v>
          </cell>
          <cell r="M78">
            <v>2818932039</v>
          </cell>
        </row>
        <row r="79">
          <cell r="D79" t="str">
            <v>GRL</v>
          </cell>
          <cell r="E79">
            <v>257024.99999999997</v>
          </cell>
          <cell r="F79">
            <v>12776481</v>
          </cell>
          <cell r="G79">
            <v>2115984</v>
          </cell>
          <cell r="H79">
            <v>1743349</v>
          </cell>
          <cell r="I79">
            <v>487974</v>
          </cell>
          <cell r="J79" t="str">
            <v>NULL</v>
          </cell>
          <cell r="K79" t="str">
            <v>NULL</v>
          </cell>
          <cell r="L79" t="str">
            <v>NULL</v>
          </cell>
          <cell r="M79" t="str">
            <v>NULL</v>
          </cell>
        </row>
        <row r="80">
          <cell r="D80" t="str">
            <v>GRD</v>
          </cell>
          <cell r="E80">
            <v>1221586</v>
          </cell>
          <cell r="F80">
            <v>355897</v>
          </cell>
          <cell r="G80">
            <v>2988674</v>
          </cell>
          <cell r="H80">
            <v>331597</v>
          </cell>
          <cell r="I80">
            <v>1278881</v>
          </cell>
          <cell r="J80">
            <v>796929</v>
          </cell>
          <cell r="K80">
            <v>112035</v>
          </cell>
          <cell r="L80">
            <v>90309</v>
          </cell>
          <cell r="M80">
            <v>110475</v>
          </cell>
        </row>
        <row r="81">
          <cell r="D81" t="str">
            <v>GUM</v>
          </cell>
          <cell r="E81" t="str">
            <v>NULL</v>
          </cell>
          <cell r="F81" t="str">
            <v>NULL</v>
          </cell>
          <cell r="G81" t="str">
            <v>NULL</v>
          </cell>
          <cell r="H81" t="str">
            <v>NULL</v>
          </cell>
          <cell r="I81" t="str">
            <v>NULL</v>
          </cell>
          <cell r="J81" t="str">
            <v>NULL</v>
          </cell>
          <cell r="K81" t="str">
            <v>NULL</v>
          </cell>
          <cell r="L81" t="str">
            <v>NULL</v>
          </cell>
          <cell r="M81" t="str">
            <v>NULL</v>
          </cell>
        </row>
        <row r="82">
          <cell r="D82" t="str">
            <v>GTM</v>
          </cell>
          <cell r="E82">
            <v>229706419</v>
          </cell>
          <cell r="F82">
            <v>249132210</v>
          </cell>
          <cell r="G82">
            <v>259700358</v>
          </cell>
          <cell r="H82">
            <v>246966672</v>
          </cell>
          <cell r="I82">
            <v>255865387</v>
          </cell>
          <cell r="J82">
            <v>241814990</v>
          </cell>
          <cell r="K82">
            <v>300037201</v>
          </cell>
          <cell r="L82">
            <v>332468059</v>
          </cell>
          <cell r="M82">
            <v>368666406</v>
          </cell>
        </row>
        <row r="83">
          <cell r="D83" t="str">
            <v>GIN</v>
          </cell>
          <cell r="E83">
            <v>3601290</v>
          </cell>
          <cell r="F83">
            <v>2455734</v>
          </cell>
          <cell r="G83">
            <v>799556</v>
          </cell>
          <cell r="H83" t="str">
            <v>NULL</v>
          </cell>
          <cell r="I83" t="str">
            <v>NULL</v>
          </cell>
          <cell r="J83" t="str">
            <v>NULL</v>
          </cell>
          <cell r="K83" t="str">
            <v>NULL</v>
          </cell>
          <cell r="L83" t="str">
            <v>NULL</v>
          </cell>
          <cell r="M83" t="str">
            <v>NULL</v>
          </cell>
        </row>
        <row r="84">
          <cell r="D84" t="str">
            <v>GNB</v>
          </cell>
          <cell r="E84" t="str">
            <v>NULL</v>
          </cell>
          <cell r="F84">
            <v>18</v>
          </cell>
          <cell r="G84" t="str">
            <v>NULL</v>
          </cell>
          <cell r="H84" t="str">
            <v>NULL</v>
          </cell>
          <cell r="I84" t="str">
            <v>NULL</v>
          </cell>
          <cell r="J84" t="str">
            <v>NULL</v>
          </cell>
          <cell r="K84" t="str">
            <v>NULL</v>
          </cell>
          <cell r="L84" t="str">
            <v>NULL</v>
          </cell>
          <cell r="M84" t="str">
            <v>NULL</v>
          </cell>
        </row>
        <row r="85">
          <cell r="D85" t="str">
            <v>GUY</v>
          </cell>
          <cell r="E85">
            <v>105393</v>
          </cell>
          <cell r="F85">
            <v>90066</v>
          </cell>
          <cell r="G85">
            <v>161359</v>
          </cell>
          <cell r="H85">
            <v>254735</v>
          </cell>
          <cell r="I85">
            <v>82753</v>
          </cell>
          <cell r="J85">
            <v>95124</v>
          </cell>
          <cell r="K85">
            <v>1438979</v>
          </cell>
          <cell r="L85">
            <v>139915</v>
          </cell>
          <cell r="M85">
            <v>111140</v>
          </cell>
        </row>
        <row r="86">
          <cell r="D86" t="str">
            <v>HTI</v>
          </cell>
          <cell r="E86" t="str">
            <v>NULL</v>
          </cell>
          <cell r="F86" t="str">
            <v>NULL</v>
          </cell>
          <cell r="G86" t="str">
            <v>NULL</v>
          </cell>
          <cell r="H86" t="str">
            <v>NULL</v>
          </cell>
          <cell r="I86" t="str">
            <v>NULL</v>
          </cell>
          <cell r="J86" t="str">
            <v>NULL</v>
          </cell>
          <cell r="K86" t="str">
            <v>NULL</v>
          </cell>
          <cell r="L86" t="str">
            <v>NULL</v>
          </cell>
          <cell r="M86" t="str">
            <v>NULL</v>
          </cell>
        </row>
        <row r="87">
          <cell r="D87" t="str">
            <v>HND</v>
          </cell>
          <cell r="E87">
            <v>44609834</v>
          </cell>
          <cell r="F87">
            <v>18698692</v>
          </cell>
          <cell r="G87">
            <v>37759500</v>
          </cell>
          <cell r="H87">
            <v>45740962</v>
          </cell>
          <cell r="I87">
            <v>29002647</v>
          </cell>
          <cell r="J87">
            <v>12597313</v>
          </cell>
          <cell r="K87">
            <v>58998495</v>
          </cell>
          <cell r="L87">
            <v>21992491</v>
          </cell>
          <cell r="M87" t="str">
            <v>NULL</v>
          </cell>
        </row>
        <row r="88">
          <cell r="D88" t="str">
            <v>HKG</v>
          </cell>
          <cell r="E88">
            <v>540921228</v>
          </cell>
          <cell r="F88">
            <v>453112350</v>
          </cell>
          <cell r="G88">
            <v>469851567</v>
          </cell>
          <cell r="H88">
            <v>293607838562</v>
          </cell>
          <cell r="I88">
            <v>330081516897</v>
          </cell>
          <cell r="J88">
            <v>322026746842</v>
          </cell>
          <cell r="K88">
            <v>340121877076</v>
          </cell>
          <cell r="L88">
            <v>431628771877</v>
          </cell>
          <cell r="M88">
            <v>194079875754</v>
          </cell>
        </row>
        <row r="89">
          <cell r="D89" t="str">
            <v>HUN</v>
          </cell>
          <cell r="E89">
            <v>15681722657</v>
          </cell>
          <cell r="F89">
            <v>14668165090</v>
          </cell>
          <cell r="G89">
            <v>15878515224</v>
          </cell>
          <cell r="H89">
            <v>16896040559</v>
          </cell>
          <cell r="I89">
            <v>18039318661</v>
          </cell>
          <cell r="J89">
            <v>18426664252</v>
          </cell>
          <cell r="K89">
            <v>18155662306</v>
          </cell>
          <cell r="L89">
            <v>19657869162</v>
          </cell>
          <cell r="M89">
            <v>21996652567</v>
          </cell>
        </row>
        <row r="90">
          <cell r="D90" t="str">
            <v>ISL</v>
          </cell>
          <cell r="E90">
            <v>119694465</v>
          </cell>
          <cell r="F90">
            <v>111536291</v>
          </cell>
          <cell r="G90">
            <v>136816467</v>
          </cell>
          <cell r="H90">
            <v>167559775</v>
          </cell>
          <cell r="I90">
            <v>143430806</v>
          </cell>
          <cell r="J90">
            <v>305002018</v>
          </cell>
          <cell r="K90">
            <v>144572358</v>
          </cell>
          <cell r="L90">
            <v>239162345</v>
          </cell>
          <cell r="M90">
            <v>322122034</v>
          </cell>
        </row>
        <row r="91">
          <cell r="D91" t="str">
            <v>IND</v>
          </cell>
          <cell r="E91">
            <v>18326340971</v>
          </cell>
          <cell r="F91">
            <v>14583513323</v>
          </cell>
          <cell r="G91">
            <v>14261348931</v>
          </cell>
          <cell r="H91">
            <v>15101761889</v>
          </cell>
          <cell r="I91">
            <v>20182210999</v>
          </cell>
          <cell r="J91">
            <v>23470537791</v>
          </cell>
          <cell r="K91">
            <v>21583196861</v>
          </cell>
          <cell r="L91">
            <v>27446653652</v>
          </cell>
          <cell r="M91">
            <v>35219086846</v>
          </cell>
        </row>
        <row r="92">
          <cell r="D92" t="str">
            <v>IDN</v>
          </cell>
          <cell r="E92">
            <v>6585887873</v>
          </cell>
          <cell r="F92">
            <v>5889536968</v>
          </cell>
          <cell r="G92">
            <v>5415601725</v>
          </cell>
          <cell r="H92">
            <v>5971475926</v>
          </cell>
          <cell r="I92">
            <v>6382014753</v>
          </cell>
          <cell r="J92">
            <v>6281266981</v>
          </cell>
          <cell r="K92">
            <v>6408687624</v>
          </cell>
          <cell r="L92">
            <v>7492072748</v>
          </cell>
          <cell r="M92">
            <v>9894860444</v>
          </cell>
        </row>
        <row r="93">
          <cell r="D93" t="str">
            <v>IRN</v>
          </cell>
          <cell r="E93">
            <v>299133342</v>
          </cell>
          <cell r="F93">
            <v>248619292</v>
          </cell>
          <cell r="G93">
            <v>249197113</v>
          </cell>
          <cell r="H93">
            <v>278924954</v>
          </cell>
          <cell r="I93">
            <v>153101893</v>
          </cell>
          <cell r="J93">
            <v>157768737</v>
          </cell>
          <cell r="K93">
            <v>119892246</v>
          </cell>
          <cell r="L93">
            <v>96091030</v>
          </cell>
          <cell r="M93" t="str">
            <v>NULL</v>
          </cell>
        </row>
        <row r="94">
          <cell r="D94" t="str">
            <v>IRQ</v>
          </cell>
          <cell r="E94" t="str">
            <v>NULL</v>
          </cell>
          <cell r="F94" t="str">
            <v>NULL</v>
          </cell>
          <cell r="G94" t="str">
            <v>NULL</v>
          </cell>
          <cell r="H94" t="str">
            <v>NULL</v>
          </cell>
          <cell r="I94" t="str">
            <v>NULL</v>
          </cell>
          <cell r="J94" t="str">
            <v>NULL</v>
          </cell>
          <cell r="K94" t="str">
            <v>NULL</v>
          </cell>
          <cell r="L94" t="str">
            <v>NULL</v>
          </cell>
          <cell r="M94" t="str">
            <v>NULL</v>
          </cell>
        </row>
        <row r="95">
          <cell r="D95" t="str">
            <v>IRL</v>
          </cell>
          <cell r="E95">
            <v>25849278835</v>
          </cell>
          <cell r="F95">
            <v>30612181008</v>
          </cell>
          <cell r="G95">
            <v>37991858232</v>
          </cell>
          <cell r="H95">
            <v>35187469942</v>
          </cell>
          <cell r="I95">
            <v>36589111621</v>
          </cell>
          <cell r="J95">
            <v>39354029994</v>
          </cell>
          <cell r="K95">
            <v>43116353946</v>
          </cell>
          <cell r="L95">
            <v>49839637279</v>
          </cell>
          <cell r="M95">
            <v>80006331470</v>
          </cell>
        </row>
        <row r="96">
          <cell r="D96" t="str">
            <v>IMN</v>
          </cell>
          <cell r="E96" t="str">
            <v>NULL</v>
          </cell>
          <cell r="F96" t="str">
            <v>NULL</v>
          </cell>
          <cell r="G96" t="str">
            <v>NULL</v>
          </cell>
          <cell r="H96" t="str">
            <v>NULL</v>
          </cell>
          <cell r="I96" t="str">
            <v>NULL</v>
          </cell>
          <cell r="J96" t="str">
            <v>NULL</v>
          </cell>
          <cell r="K96" t="str">
            <v>NULL</v>
          </cell>
          <cell r="L96" t="str">
            <v>NULL</v>
          </cell>
          <cell r="M96" t="str">
            <v>NULL</v>
          </cell>
        </row>
        <row r="97">
          <cell r="D97" t="str">
            <v>ISR</v>
          </cell>
          <cell r="E97">
            <v>12408262000</v>
          </cell>
          <cell r="F97">
            <v>14350165000</v>
          </cell>
          <cell r="G97">
            <v>12189271000</v>
          </cell>
          <cell r="H97">
            <v>12056944000</v>
          </cell>
          <cell r="I97">
            <v>12968602000</v>
          </cell>
          <cell r="J97">
            <v>12563738000</v>
          </cell>
          <cell r="K97">
            <v>12960522000</v>
          </cell>
          <cell r="L97">
            <v>16090256000</v>
          </cell>
          <cell r="M97">
            <v>14221825000</v>
          </cell>
        </row>
        <row r="98">
          <cell r="D98" t="str">
            <v>ITA</v>
          </cell>
          <cell r="E98">
            <v>32860989418</v>
          </cell>
          <cell r="F98">
            <v>30088406455</v>
          </cell>
          <cell r="G98">
            <v>31085832014</v>
          </cell>
          <cell r="H98">
            <v>31878137337</v>
          </cell>
          <cell r="I98">
            <v>32487105732</v>
          </cell>
          <cell r="J98">
            <v>32548431190</v>
          </cell>
          <cell r="K98">
            <v>32892825253</v>
          </cell>
          <cell r="L98">
            <v>36845385469</v>
          </cell>
          <cell r="M98">
            <v>43256520915</v>
          </cell>
        </row>
        <row r="99">
          <cell r="D99" t="str">
            <v>JAM</v>
          </cell>
          <cell r="E99">
            <v>3313970</v>
          </cell>
          <cell r="F99">
            <v>552512</v>
          </cell>
          <cell r="G99">
            <v>2140177</v>
          </cell>
          <cell r="H99">
            <v>2485946</v>
          </cell>
          <cell r="I99">
            <v>4123124</v>
          </cell>
          <cell r="J99">
            <v>2128180</v>
          </cell>
          <cell r="K99">
            <v>1133039</v>
          </cell>
          <cell r="L99">
            <v>1034853.0000000001</v>
          </cell>
          <cell r="M99">
            <v>927489</v>
          </cell>
        </row>
        <row r="100">
          <cell r="D100" t="str">
            <v>JPN</v>
          </cell>
          <cell r="E100">
            <v>107367024290</v>
          </cell>
          <cell r="F100">
            <v>98249840020</v>
          </cell>
          <cell r="G100">
            <v>99101202201</v>
          </cell>
          <cell r="H100">
            <v>106183786017</v>
          </cell>
          <cell r="I100">
            <v>110741507162</v>
          </cell>
          <cell r="J100">
            <v>103896710397</v>
          </cell>
          <cell r="K100">
            <v>102751095238</v>
          </cell>
          <cell r="L100">
            <v>116513861428</v>
          </cell>
          <cell r="M100">
            <v>83102743949</v>
          </cell>
        </row>
        <row r="101">
          <cell r="D101" t="str">
            <v>JOR</v>
          </cell>
          <cell r="E101">
            <v>93168509</v>
          </cell>
          <cell r="F101">
            <v>121229996</v>
          </cell>
          <cell r="G101">
            <v>149415962</v>
          </cell>
          <cell r="H101">
            <v>83323209</v>
          </cell>
          <cell r="I101">
            <v>74306905</v>
          </cell>
          <cell r="J101">
            <v>71400167</v>
          </cell>
          <cell r="K101">
            <v>78697321</v>
          </cell>
          <cell r="L101">
            <v>109412830</v>
          </cell>
          <cell r="M101">
            <v>129255367</v>
          </cell>
        </row>
        <row r="102">
          <cell r="D102" t="str">
            <v>KAZ</v>
          </cell>
          <cell r="E102">
            <v>3394068217</v>
          </cell>
          <cell r="F102">
            <v>2855226726</v>
          </cell>
          <cell r="G102">
            <v>2073669213</v>
          </cell>
          <cell r="H102">
            <v>1785382622</v>
          </cell>
          <cell r="I102">
            <v>1772255488</v>
          </cell>
          <cell r="J102">
            <v>2224579005</v>
          </cell>
          <cell r="K102">
            <v>2538725805</v>
          </cell>
          <cell r="L102">
            <v>2835034302</v>
          </cell>
          <cell r="M102">
            <v>4589168984</v>
          </cell>
        </row>
        <row r="103">
          <cell r="D103" t="str">
            <v>KEN</v>
          </cell>
          <cell r="E103" t="str">
            <v>NULL</v>
          </cell>
          <cell r="F103">
            <v>81208729</v>
          </cell>
          <cell r="G103">
            <v>136063971</v>
          </cell>
          <cell r="H103">
            <v>48617467</v>
          </cell>
          <cell r="I103">
            <v>54893806</v>
          </cell>
          <cell r="J103">
            <v>82475865</v>
          </cell>
          <cell r="K103">
            <v>85950665</v>
          </cell>
          <cell r="L103">
            <v>57055936</v>
          </cell>
          <cell r="M103">
            <v>46921966</v>
          </cell>
        </row>
        <row r="104">
          <cell r="D104" t="str">
            <v>KIR</v>
          </cell>
          <cell r="E104">
            <v>38745</v>
          </cell>
          <cell r="F104">
            <v>23849</v>
          </cell>
          <cell r="G104">
            <v>42924</v>
          </cell>
          <cell r="H104">
            <v>59185</v>
          </cell>
          <cell r="I104">
            <v>57241</v>
          </cell>
          <cell r="J104" t="str">
            <v>NULL</v>
          </cell>
          <cell r="K104">
            <v>83778</v>
          </cell>
          <cell r="L104">
            <v>4264</v>
          </cell>
          <cell r="M104" t="str">
            <v>NULL</v>
          </cell>
        </row>
        <row r="105">
          <cell r="D105" t="str">
            <v>PRK</v>
          </cell>
          <cell r="E105" t="str">
            <v>NULL</v>
          </cell>
          <cell r="F105" t="str">
            <v>NULL</v>
          </cell>
          <cell r="G105" t="str">
            <v>NULL</v>
          </cell>
          <cell r="H105" t="str">
            <v>NULL</v>
          </cell>
          <cell r="I105" t="str">
            <v>NULL</v>
          </cell>
          <cell r="J105" t="str">
            <v>NULL</v>
          </cell>
          <cell r="K105" t="str">
            <v>NULL</v>
          </cell>
          <cell r="L105" t="str">
            <v>NULL</v>
          </cell>
          <cell r="M105" t="str">
            <v>NULL</v>
          </cell>
        </row>
        <row r="106">
          <cell r="D106" t="str">
            <v>KOR</v>
          </cell>
          <cell r="E106">
            <v>149049317631</v>
          </cell>
          <cell r="F106">
            <v>147041119417</v>
          </cell>
          <cell r="G106">
            <v>135900455618.99998</v>
          </cell>
          <cell r="H106">
            <v>166652775035</v>
          </cell>
          <cell r="I106">
            <v>192785756041</v>
          </cell>
          <cell r="J106">
            <v>153546690360</v>
          </cell>
          <cell r="K106">
            <v>163935662525</v>
          </cell>
          <cell r="L106">
            <v>204979876610</v>
          </cell>
          <cell r="M106">
            <v>98537965972</v>
          </cell>
        </row>
        <row r="107">
          <cell r="D107" t="str">
            <v>XKX</v>
          </cell>
          <cell r="E107" t="str">
            <v>NULL</v>
          </cell>
          <cell r="F107" t="str">
            <v>NULL</v>
          </cell>
          <cell r="G107" t="str">
            <v>NULL</v>
          </cell>
          <cell r="H107" t="str">
            <v>NULL</v>
          </cell>
          <cell r="I107" t="str">
            <v>NULL</v>
          </cell>
          <cell r="J107" t="str">
            <v>NULL</v>
          </cell>
          <cell r="K107" t="str">
            <v>NULL</v>
          </cell>
          <cell r="L107" t="str">
            <v>NULL</v>
          </cell>
          <cell r="M107" t="str">
            <v>NULL</v>
          </cell>
        </row>
        <row r="108">
          <cell r="D108" t="str">
            <v>KWT</v>
          </cell>
          <cell r="E108">
            <v>5504360</v>
          </cell>
          <cell r="F108">
            <v>4070223</v>
          </cell>
          <cell r="G108">
            <v>3788705</v>
          </cell>
          <cell r="H108">
            <v>5445869</v>
          </cell>
          <cell r="I108">
            <v>231333593</v>
          </cell>
          <cell r="J108">
            <v>26496306</v>
          </cell>
          <cell r="K108">
            <v>30598853</v>
          </cell>
          <cell r="L108">
            <v>33548389.000000004</v>
          </cell>
          <cell r="M108">
            <v>77704144</v>
          </cell>
        </row>
        <row r="109">
          <cell r="D109" t="str">
            <v>KGZ</v>
          </cell>
          <cell r="E109">
            <v>6232732</v>
          </cell>
          <cell r="F109">
            <v>43740659</v>
          </cell>
          <cell r="G109">
            <v>66838962</v>
          </cell>
          <cell r="H109">
            <v>88906754</v>
          </cell>
          <cell r="I109">
            <v>40021412</v>
          </cell>
          <cell r="J109">
            <v>29752221</v>
          </cell>
          <cell r="K109">
            <v>27637566</v>
          </cell>
          <cell r="L109">
            <v>87115119</v>
          </cell>
          <cell r="M109">
            <v>134789301</v>
          </cell>
        </row>
        <row r="110">
          <cell r="D110" t="str">
            <v>LAO</v>
          </cell>
          <cell r="E110">
            <v>153548987</v>
          </cell>
          <cell r="F110">
            <v>298095207</v>
          </cell>
          <cell r="G110">
            <v>275176770</v>
          </cell>
          <cell r="H110">
            <v>389702557</v>
          </cell>
          <cell r="I110">
            <v>467981187</v>
          </cell>
          <cell r="J110">
            <v>229427361</v>
          </cell>
          <cell r="K110">
            <v>235751311</v>
          </cell>
          <cell r="L110">
            <v>109835608</v>
          </cell>
          <cell r="M110" t="str">
            <v>NULL</v>
          </cell>
        </row>
        <row r="111">
          <cell r="D111" t="str">
            <v>LVA</v>
          </cell>
          <cell r="E111">
            <v>1329488659</v>
          </cell>
          <cell r="F111">
            <v>1291458341</v>
          </cell>
          <cell r="G111">
            <v>1203259954</v>
          </cell>
          <cell r="H111">
            <v>1413241019</v>
          </cell>
          <cell r="I111">
            <v>1879352694</v>
          </cell>
          <cell r="J111">
            <v>1469863747</v>
          </cell>
          <cell r="K111">
            <v>1837827445</v>
          </cell>
          <cell r="L111">
            <v>1946931352</v>
          </cell>
          <cell r="M111">
            <v>1920977117</v>
          </cell>
        </row>
        <row r="112">
          <cell r="D112" t="str">
            <v>LBN</v>
          </cell>
          <cell r="E112">
            <v>46480137</v>
          </cell>
          <cell r="F112">
            <v>37644901</v>
          </cell>
          <cell r="G112">
            <v>38914218</v>
          </cell>
          <cell r="H112">
            <v>272165507</v>
          </cell>
          <cell r="I112">
            <v>39529297</v>
          </cell>
          <cell r="J112">
            <v>65234788</v>
          </cell>
          <cell r="K112">
            <v>76215324</v>
          </cell>
          <cell r="L112">
            <v>43838265</v>
          </cell>
          <cell r="M112">
            <v>323840583</v>
          </cell>
        </row>
        <row r="113">
          <cell r="D113" t="str">
            <v>LSO</v>
          </cell>
          <cell r="E113" t="str">
            <v>NULL</v>
          </cell>
          <cell r="F113">
            <v>449085</v>
          </cell>
          <cell r="G113">
            <v>288316</v>
          </cell>
          <cell r="H113">
            <v>402663</v>
          </cell>
          <cell r="I113">
            <v>434759</v>
          </cell>
          <cell r="J113">
            <v>1323583</v>
          </cell>
          <cell r="K113">
            <v>237290</v>
          </cell>
          <cell r="L113">
            <v>535405</v>
          </cell>
          <cell r="M113">
            <v>666218</v>
          </cell>
        </row>
        <row r="114">
          <cell r="D114" t="str">
            <v>LBR</v>
          </cell>
          <cell r="E114" t="str">
            <v>NULL</v>
          </cell>
          <cell r="F114" t="str">
            <v>NULL</v>
          </cell>
          <cell r="G114" t="str">
            <v>NULL</v>
          </cell>
          <cell r="H114" t="str">
            <v>NULL</v>
          </cell>
          <cell r="I114" t="str">
            <v>NULL</v>
          </cell>
          <cell r="J114" t="str">
            <v>NULL</v>
          </cell>
          <cell r="K114" t="str">
            <v>NULL</v>
          </cell>
          <cell r="L114" t="str">
            <v>NULL</v>
          </cell>
          <cell r="M114" t="str">
            <v>NULL</v>
          </cell>
        </row>
        <row r="115">
          <cell r="D115" t="str">
            <v>LBY</v>
          </cell>
          <cell r="E115" t="str">
            <v>NULL</v>
          </cell>
          <cell r="F115" t="str">
            <v>NULL</v>
          </cell>
          <cell r="G115" t="str">
            <v>NULL</v>
          </cell>
          <cell r="H115" t="str">
            <v>NULL</v>
          </cell>
          <cell r="I115" t="str">
            <v>NULL</v>
          </cell>
          <cell r="J115">
            <v>1124532</v>
          </cell>
          <cell r="K115" t="str">
            <v>NULL</v>
          </cell>
          <cell r="L115" t="str">
            <v>NULL</v>
          </cell>
          <cell r="M115" t="str">
            <v>NULL</v>
          </cell>
        </row>
        <row r="116">
          <cell r="D116" t="str">
            <v>LIE</v>
          </cell>
          <cell r="E116" t="str">
            <v>NULL</v>
          </cell>
          <cell r="F116" t="str">
            <v>NULL</v>
          </cell>
          <cell r="G116" t="str">
            <v>NULL</v>
          </cell>
          <cell r="H116" t="str">
            <v>NULL</v>
          </cell>
          <cell r="I116" t="str">
            <v>NULL</v>
          </cell>
          <cell r="J116" t="str">
            <v>NULL</v>
          </cell>
          <cell r="K116" t="str">
            <v>NULL</v>
          </cell>
          <cell r="L116" t="str">
            <v>NULL</v>
          </cell>
          <cell r="M116" t="str">
            <v>NULL</v>
          </cell>
        </row>
        <row r="117">
          <cell r="D117" t="str">
            <v>LTU</v>
          </cell>
          <cell r="E117">
            <v>2092843539</v>
          </cell>
          <cell r="F117">
            <v>1919840823</v>
          </cell>
          <cell r="G117">
            <v>1962841077</v>
          </cell>
          <cell r="H117">
            <v>2317431157</v>
          </cell>
          <cell r="I117">
            <v>2515950503</v>
          </cell>
          <cell r="J117">
            <v>2526907344</v>
          </cell>
          <cell r="K117">
            <v>2619106962</v>
          </cell>
          <cell r="L117">
            <v>3107136428</v>
          </cell>
          <cell r="M117">
            <v>3569439157</v>
          </cell>
        </row>
        <row r="118">
          <cell r="D118" t="str">
            <v>LUX</v>
          </cell>
          <cell r="E118">
            <v>679502827</v>
          </cell>
          <cell r="F118">
            <v>702202228</v>
          </cell>
          <cell r="G118">
            <v>811594532</v>
          </cell>
          <cell r="H118">
            <v>622261378</v>
          </cell>
          <cell r="I118">
            <v>858269336</v>
          </cell>
          <cell r="J118">
            <v>790975094</v>
          </cell>
          <cell r="K118">
            <v>618349395</v>
          </cell>
          <cell r="L118">
            <v>806609802</v>
          </cell>
          <cell r="M118">
            <v>804989238</v>
          </cell>
        </row>
        <row r="119">
          <cell r="D119" t="str">
            <v>MAC</v>
          </cell>
          <cell r="E119">
            <v>38294</v>
          </cell>
          <cell r="F119">
            <v>0</v>
          </cell>
          <cell r="G119">
            <v>0</v>
          </cell>
          <cell r="H119">
            <v>4766535</v>
          </cell>
          <cell r="I119">
            <v>0</v>
          </cell>
          <cell r="J119">
            <v>0</v>
          </cell>
          <cell r="K119">
            <v>0</v>
          </cell>
          <cell r="L119">
            <v>0</v>
          </cell>
          <cell r="M119">
            <v>0</v>
          </cell>
        </row>
        <row r="120">
          <cell r="D120" t="str">
            <v>MDG</v>
          </cell>
          <cell r="E120">
            <v>4390498</v>
          </cell>
          <cell r="F120">
            <v>1571831</v>
          </cell>
          <cell r="G120">
            <v>5179846</v>
          </cell>
          <cell r="H120">
            <v>3696381</v>
          </cell>
          <cell r="I120">
            <v>3108860</v>
          </cell>
          <cell r="J120">
            <v>2684168</v>
          </cell>
          <cell r="K120">
            <v>3274142</v>
          </cell>
          <cell r="L120">
            <v>3063465</v>
          </cell>
          <cell r="M120">
            <v>6075603</v>
          </cell>
        </row>
        <row r="121">
          <cell r="D121" t="str">
            <v>MWI</v>
          </cell>
          <cell r="E121">
            <v>9982917</v>
          </cell>
          <cell r="F121">
            <v>1894041</v>
          </cell>
          <cell r="G121">
            <v>2978941</v>
          </cell>
          <cell r="H121">
            <v>1071740</v>
          </cell>
          <cell r="I121">
            <v>1169092</v>
          </cell>
          <cell r="J121">
            <v>4008678</v>
          </cell>
          <cell r="K121">
            <v>1317536</v>
          </cell>
          <cell r="L121">
            <v>4624983</v>
          </cell>
          <cell r="M121">
            <v>2421297</v>
          </cell>
        </row>
        <row r="122">
          <cell r="D122" t="str">
            <v>MYS</v>
          </cell>
          <cell r="E122">
            <v>70927135129</v>
          </cell>
          <cell r="F122">
            <v>64451562526</v>
          </cell>
          <cell r="G122">
            <v>63195049573</v>
          </cell>
          <cell r="H122">
            <v>74120472736</v>
          </cell>
          <cell r="I122">
            <v>90499815076</v>
          </cell>
          <cell r="J122">
            <v>86900596733</v>
          </cell>
          <cell r="K122">
            <v>92100009675</v>
          </cell>
          <cell r="L122">
            <v>108683179737</v>
          </cell>
          <cell r="M122">
            <v>66214448416</v>
          </cell>
        </row>
        <row r="123">
          <cell r="D123" t="str">
            <v>MDV</v>
          </cell>
          <cell r="E123" t="str">
            <v>NULL</v>
          </cell>
          <cell r="F123" t="str">
            <v>NULL</v>
          </cell>
          <cell r="G123">
            <v>120</v>
          </cell>
          <cell r="H123">
            <v>708</v>
          </cell>
          <cell r="I123" t="str">
            <v>NULL</v>
          </cell>
          <cell r="J123" t="str">
            <v>NULL</v>
          </cell>
          <cell r="K123" t="str">
            <v>NULL</v>
          </cell>
          <cell r="L123">
            <v>10421</v>
          </cell>
          <cell r="M123">
            <v>37875</v>
          </cell>
        </row>
        <row r="124">
          <cell r="D124" t="str">
            <v>MLI</v>
          </cell>
          <cell r="E124" t="str">
            <v>NULL</v>
          </cell>
          <cell r="F124" t="str">
            <v>NULL</v>
          </cell>
          <cell r="G124">
            <v>10105788</v>
          </cell>
          <cell r="H124">
            <v>3017420</v>
          </cell>
          <cell r="I124">
            <v>10404137</v>
          </cell>
          <cell r="J124">
            <v>11053681</v>
          </cell>
          <cell r="K124" t="str">
            <v>NULL</v>
          </cell>
          <cell r="L124" t="str">
            <v>NULL</v>
          </cell>
          <cell r="M124" t="str">
            <v>NULL</v>
          </cell>
        </row>
        <row r="125">
          <cell r="D125" t="str">
            <v>MLT</v>
          </cell>
          <cell r="E125">
            <v>856958426</v>
          </cell>
          <cell r="F125">
            <v>634073632</v>
          </cell>
          <cell r="G125">
            <v>582916883</v>
          </cell>
          <cell r="H125">
            <v>650667569</v>
          </cell>
          <cell r="I125">
            <v>760310020</v>
          </cell>
          <cell r="J125">
            <v>754560019</v>
          </cell>
          <cell r="K125">
            <v>844223002</v>
          </cell>
          <cell r="L125">
            <v>763239121</v>
          </cell>
          <cell r="M125">
            <v>206522669</v>
          </cell>
        </row>
        <row r="126">
          <cell r="D126" t="str">
            <v>MHL</v>
          </cell>
          <cell r="E126" t="str">
            <v>NULL</v>
          </cell>
          <cell r="F126" t="str">
            <v>NULL</v>
          </cell>
          <cell r="G126" t="str">
            <v>NULL</v>
          </cell>
          <cell r="H126" t="str">
            <v>NULL</v>
          </cell>
          <cell r="I126" t="str">
            <v>NULL</v>
          </cell>
          <cell r="J126" t="str">
            <v>NULL</v>
          </cell>
          <cell r="K126" t="str">
            <v>NULL</v>
          </cell>
          <cell r="L126" t="str">
            <v>NULL</v>
          </cell>
          <cell r="M126" t="str">
            <v>NULL</v>
          </cell>
        </row>
        <row r="127">
          <cell r="D127" t="str">
            <v>MRT</v>
          </cell>
          <cell r="E127" t="str">
            <v>NULL</v>
          </cell>
          <cell r="F127" t="str">
            <v>NULL</v>
          </cell>
          <cell r="G127">
            <v>44</v>
          </cell>
          <cell r="H127" t="str">
            <v>NULL</v>
          </cell>
          <cell r="I127" t="str">
            <v>NULL</v>
          </cell>
          <cell r="J127">
            <v>3399</v>
          </cell>
          <cell r="K127">
            <v>1190218</v>
          </cell>
          <cell r="L127">
            <v>1380718</v>
          </cell>
          <cell r="M127">
            <v>1093142</v>
          </cell>
        </row>
        <row r="128">
          <cell r="D128" t="str">
            <v>MUS</v>
          </cell>
          <cell r="E128">
            <v>355000</v>
          </cell>
          <cell r="F128">
            <v>1289225</v>
          </cell>
          <cell r="G128">
            <v>1053133</v>
          </cell>
          <cell r="H128">
            <v>28412077</v>
          </cell>
          <cell r="I128">
            <v>31292625</v>
          </cell>
          <cell r="J128">
            <v>24298904</v>
          </cell>
          <cell r="K128">
            <v>20091030</v>
          </cell>
          <cell r="L128">
            <v>2679318</v>
          </cell>
          <cell r="M128">
            <v>16815518</v>
          </cell>
        </row>
        <row r="129">
          <cell r="D129" t="str">
            <v>MEX</v>
          </cell>
          <cell r="E129">
            <v>61491327493</v>
          </cell>
          <cell r="F129">
            <v>60215238507</v>
          </cell>
          <cell r="G129">
            <v>62439833022</v>
          </cell>
          <cell r="H129">
            <v>69631039375</v>
          </cell>
          <cell r="I129">
            <v>74815823463</v>
          </cell>
          <cell r="J129">
            <v>75162629529</v>
          </cell>
          <cell r="K129">
            <v>71003025509</v>
          </cell>
          <cell r="L129">
            <v>74932930233</v>
          </cell>
          <cell r="M129">
            <v>85898585526</v>
          </cell>
        </row>
        <row r="130">
          <cell r="D130" t="str">
            <v>FSM</v>
          </cell>
          <cell r="E130" t="str">
            <v>NULL</v>
          </cell>
          <cell r="F130" t="str">
            <v>NULL</v>
          </cell>
          <cell r="G130" t="str">
            <v>NULL</v>
          </cell>
          <cell r="H130" t="str">
            <v>NULL</v>
          </cell>
          <cell r="I130" t="str">
            <v>NULL</v>
          </cell>
          <cell r="J130" t="str">
            <v>NULL</v>
          </cell>
          <cell r="K130" t="str">
            <v>NULL</v>
          </cell>
          <cell r="L130" t="str">
            <v>NULL</v>
          </cell>
          <cell r="M130" t="str">
            <v>NULL</v>
          </cell>
        </row>
        <row r="131">
          <cell r="D131" t="str">
            <v>MDA</v>
          </cell>
          <cell r="E131">
            <v>26537316</v>
          </cell>
          <cell r="F131">
            <v>20717772</v>
          </cell>
          <cell r="G131">
            <v>15491763</v>
          </cell>
          <cell r="H131">
            <v>30060831</v>
          </cell>
          <cell r="I131">
            <v>18848598</v>
          </cell>
          <cell r="J131">
            <v>24947389</v>
          </cell>
          <cell r="K131">
            <v>18904904</v>
          </cell>
          <cell r="L131">
            <v>21773455</v>
          </cell>
          <cell r="M131">
            <v>22595261</v>
          </cell>
        </row>
        <row r="132">
          <cell r="D132" t="str">
            <v>MCO</v>
          </cell>
          <cell r="E132" t="str">
            <v>NULL</v>
          </cell>
          <cell r="F132" t="str">
            <v>NULL</v>
          </cell>
          <cell r="G132" t="str">
            <v>NULL</v>
          </cell>
          <cell r="H132" t="str">
            <v>NULL</v>
          </cell>
          <cell r="I132" t="str">
            <v>NULL</v>
          </cell>
          <cell r="J132" t="str">
            <v>NULL</v>
          </cell>
          <cell r="K132" t="str">
            <v>NULL</v>
          </cell>
          <cell r="L132" t="str">
            <v>NULL</v>
          </cell>
          <cell r="M132" t="str">
            <v>NULL</v>
          </cell>
        </row>
        <row r="133">
          <cell r="D133" t="str">
            <v>MNG</v>
          </cell>
          <cell r="E133">
            <v>33796542</v>
          </cell>
          <cell r="F133">
            <v>3152908</v>
          </cell>
          <cell r="G133">
            <v>35523919</v>
          </cell>
          <cell r="H133">
            <v>3779196</v>
          </cell>
          <cell r="I133">
            <v>6763247</v>
          </cell>
          <cell r="J133">
            <v>39589732</v>
          </cell>
          <cell r="K133">
            <v>3052935</v>
          </cell>
          <cell r="L133">
            <v>25335204</v>
          </cell>
          <cell r="M133">
            <v>51108193</v>
          </cell>
        </row>
        <row r="134">
          <cell r="D134" t="str">
            <v>MNE</v>
          </cell>
          <cell r="E134">
            <v>11118361</v>
          </cell>
          <cell r="F134">
            <v>11848593</v>
          </cell>
          <cell r="G134">
            <v>5165280</v>
          </cell>
          <cell r="H134">
            <v>5133057</v>
          </cell>
          <cell r="I134">
            <v>4246458</v>
          </cell>
          <cell r="J134">
            <v>9697706</v>
          </cell>
          <cell r="K134">
            <v>9914690</v>
          </cell>
          <cell r="L134">
            <v>13067233</v>
          </cell>
          <cell r="M134">
            <v>14404160</v>
          </cell>
        </row>
        <row r="135">
          <cell r="D135" t="str">
            <v>MAR</v>
          </cell>
          <cell r="E135" t="str">
            <v>NULL</v>
          </cell>
          <cell r="F135">
            <v>564392267</v>
          </cell>
          <cell r="G135">
            <v>602597557</v>
          </cell>
          <cell r="H135">
            <v>691266546</v>
          </cell>
          <cell r="I135">
            <v>837114354</v>
          </cell>
          <cell r="J135">
            <v>1017946700</v>
          </cell>
          <cell r="K135">
            <v>850002467</v>
          </cell>
          <cell r="L135">
            <v>1132107323</v>
          </cell>
          <cell r="M135">
            <v>1268377658</v>
          </cell>
        </row>
        <row r="136">
          <cell r="D136" t="str">
            <v>MOZ</v>
          </cell>
          <cell r="E136">
            <v>44098229</v>
          </cell>
          <cell r="F136">
            <v>31400311</v>
          </cell>
          <cell r="G136">
            <v>12215177</v>
          </cell>
          <cell r="H136">
            <v>32332900</v>
          </cell>
          <cell r="I136">
            <v>27220074</v>
          </cell>
          <cell r="J136">
            <v>4329718</v>
          </cell>
          <cell r="K136">
            <v>2250359</v>
          </cell>
          <cell r="L136">
            <v>8017648</v>
          </cell>
          <cell r="M136">
            <v>18227565</v>
          </cell>
        </row>
        <row r="137">
          <cell r="D137" t="str">
            <v>MMR</v>
          </cell>
          <cell r="E137">
            <v>15846765</v>
          </cell>
          <cell r="F137">
            <v>9486539</v>
          </cell>
          <cell r="G137">
            <v>252834722</v>
          </cell>
          <cell r="H137">
            <v>285995158</v>
          </cell>
          <cell r="I137">
            <v>325332206</v>
          </cell>
          <cell r="J137">
            <v>219420966</v>
          </cell>
          <cell r="K137">
            <v>225716431</v>
          </cell>
          <cell r="L137">
            <v>305581286</v>
          </cell>
          <cell r="M137">
            <v>200664152</v>
          </cell>
        </row>
        <row r="138">
          <cell r="D138" t="str">
            <v>NAM</v>
          </cell>
          <cell r="E138">
            <v>114012952</v>
          </cell>
          <cell r="F138">
            <v>6256556</v>
          </cell>
          <cell r="G138">
            <v>24271282</v>
          </cell>
          <cell r="H138">
            <v>2161539</v>
          </cell>
          <cell r="I138">
            <v>2888325</v>
          </cell>
          <cell r="J138">
            <v>2508917</v>
          </cell>
          <cell r="K138">
            <v>3763321</v>
          </cell>
          <cell r="L138">
            <v>639994</v>
          </cell>
          <cell r="M138">
            <v>764250</v>
          </cell>
        </row>
        <row r="139">
          <cell r="D139" t="str">
            <v>NRU</v>
          </cell>
          <cell r="E139" t="str">
            <v>NULL</v>
          </cell>
          <cell r="F139" t="str">
            <v>NULL</v>
          </cell>
          <cell r="G139" t="str">
            <v>NULL</v>
          </cell>
          <cell r="H139" t="str">
            <v>NULL</v>
          </cell>
          <cell r="I139" t="str">
            <v>NULL</v>
          </cell>
          <cell r="J139" t="str">
            <v>NULL</v>
          </cell>
          <cell r="K139" t="str">
            <v>NULL</v>
          </cell>
          <cell r="L139" t="str">
            <v>NULL</v>
          </cell>
          <cell r="M139" t="str">
            <v>NULL</v>
          </cell>
        </row>
        <row r="140">
          <cell r="D140" t="str">
            <v>NPL</v>
          </cell>
          <cell r="E140">
            <v>4400040</v>
          </cell>
          <cell r="F140">
            <v>2850013</v>
          </cell>
          <cell r="G140">
            <v>4241244</v>
          </cell>
          <cell r="H140">
            <v>5993524</v>
          </cell>
          <cell r="I140">
            <v>3263597</v>
          </cell>
          <cell r="J140">
            <v>5285142</v>
          </cell>
          <cell r="K140">
            <v>9513473</v>
          </cell>
          <cell r="L140">
            <v>6433383</v>
          </cell>
          <cell r="M140">
            <v>3330281</v>
          </cell>
        </row>
        <row r="141">
          <cell r="D141" t="str">
            <v>NLD</v>
          </cell>
          <cell r="E141">
            <v>84386293273</v>
          </cell>
          <cell r="F141">
            <v>69698579508</v>
          </cell>
          <cell r="G141">
            <v>70989860005</v>
          </cell>
          <cell r="H141">
            <v>77733569352</v>
          </cell>
          <cell r="I141">
            <v>85531768673</v>
          </cell>
          <cell r="J141">
            <v>86980976671</v>
          </cell>
          <cell r="K141">
            <v>87143360465</v>
          </cell>
          <cell r="L141">
            <v>101298570759</v>
          </cell>
          <cell r="M141">
            <v>92149414409</v>
          </cell>
        </row>
        <row r="142">
          <cell r="D142" t="str">
            <v>NCL</v>
          </cell>
          <cell r="E142">
            <v>137707110</v>
          </cell>
          <cell r="F142">
            <v>38232165</v>
          </cell>
          <cell r="G142" t="str">
            <v>NULL</v>
          </cell>
          <cell r="H142" t="str">
            <v>NULL</v>
          </cell>
          <cell r="I142" t="str">
            <v>NULL</v>
          </cell>
          <cell r="J142" t="str">
            <v>NULL</v>
          </cell>
          <cell r="K142" t="str">
            <v>NULL</v>
          </cell>
          <cell r="L142" t="str">
            <v>NULL</v>
          </cell>
          <cell r="M142" t="str">
            <v>NULL</v>
          </cell>
        </row>
        <row r="143">
          <cell r="D143" t="str">
            <v>NZL</v>
          </cell>
          <cell r="E143">
            <v>699087024</v>
          </cell>
          <cell r="F143">
            <v>657032910</v>
          </cell>
          <cell r="G143">
            <v>640080022</v>
          </cell>
          <cell r="H143">
            <v>564052118</v>
          </cell>
          <cell r="I143">
            <v>604747406</v>
          </cell>
          <cell r="J143">
            <v>572744454</v>
          </cell>
          <cell r="K143">
            <v>588997833</v>
          </cell>
          <cell r="L143">
            <v>673678726</v>
          </cell>
          <cell r="M143">
            <v>819871309</v>
          </cell>
        </row>
        <row r="144">
          <cell r="D144" t="str">
            <v>NIC</v>
          </cell>
          <cell r="E144">
            <v>9951099</v>
          </cell>
          <cell r="F144">
            <v>11891363</v>
          </cell>
          <cell r="G144">
            <v>17029801</v>
          </cell>
          <cell r="H144">
            <v>12612402</v>
          </cell>
          <cell r="I144">
            <v>14952959</v>
          </cell>
          <cell r="J144">
            <v>24126468</v>
          </cell>
          <cell r="K144">
            <v>9890058</v>
          </cell>
          <cell r="L144">
            <v>30355920</v>
          </cell>
          <cell r="M144">
            <v>37235931</v>
          </cell>
        </row>
        <row r="145">
          <cell r="D145" t="str">
            <v>NER</v>
          </cell>
          <cell r="E145">
            <v>72921911</v>
          </cell>
          <cell r="F145">
            <v>11881005</v>
          </cell>
          <cell r="G145">
            <v>4109929</v>
          </cell>
          <cell r="H145">
            <v>17744305</v>
          </cell>
          <cell r="I145">
            <v>5845178</v>
          </cell>
          <cell r="J145">
            <v>1838136</v>
          </cell>
          <cell r="K145">
            <v>8771623</v>
          </cell>
          <cell r="L145">
            <v>12797212</v>
          </cell>
          <cell r="M145">
            <v>5916151</v>
          </cell>
        </row>
        <row r="146">
          <cell r="D146" t="str">
            <v>NGA</v>
          </cell>
          <cell r="E146">
            <v>140224619</v>
          </cell>
          <cell r="F146">
            <v>495095302</v>
          </cell>
          <cell r="G146">
            <v>7388348</v>
          </cell>
          <cell r="H146">
            <v>18315636</v>
          </cell>
          <cell r="I146">
            <v>41631440</v>
          </cell>
          <cell r="J146">
            <v>85424677</v>
          </cell>
          <cell r="K146">
            <v>190326678</v>
          </cell>
          <cell r="L146">
            <v>195947207</v>
          </cell>
          <cell r="M146">
            <v>76499040</v>
          </cell>
        </row>
        <row r="147">
          <cell r="D147" t="str">
            <v>MKD</v>
          </cell>
          <cell r="E147">
            <v>130746178</v>
          </cell>
          <cell r="F147">
            <v>125086859</v>
          </cell>
          <cell r="G147">
            <v>82150817</v>
          </cell>
          <cell r="H147">
            <v>186204144</v>
          </cell>
          <cell r="I147">
            <v>234169534</v>
          </cell>
          <cell r="J147">
            <v>252768041</v>
          </cell>
          <cell r="K147">
            <v>232386333</v>
          </cell>
          <cell r="L147">
            <v>276602873</v>
          </cell>
          <cell r="M147">
            <v>286568130</v>
          </cell>
        </row>
        <row r="148">
          <cell r="D148" t="str">
            <v>MNP</v>
          </cell>
          <cell r="E148" t="str">
            <v>NULL</v>
          </cell>
          <cell r="F148" t="str">
            <v>NULL</v>
          </cell>
          <cell r="G148" t="str">
            <v>NULL</v>
          </cell>
          <cell r="H148" t="str">
            <v>NULL</v>
          </cell>
          <cell r="I148" t="str">
            <v>NULL</v>
          </cell>
          <cell r="J148" t="str">
            <v>NULL</v>
          </cell>
          <cell r="K148" t="str">
            <v>NULL</v>
          </cell>
          <cell r="L148" t="str">
            <v>NULL</v>
          </cell>
          <cell r="M148" t="str">
            <v>NULL</v>
          </cell>
        </row>
        <row r="149">
          <cell r="D149" t="str">
            <v>NOR</v>
          </cell>
          <cell r="E149">
            <v>5698240148</v>
          </cell>
          <cell r="F149">
            <v>5035410425</v>
          </cell>
          <cell r="G149">
            <v>4311783123</v>
          </cell>
          <cell r="H149">
            <v>4265577951.0000005</v>
          </cell>
          <cell r="I149">
            <v>4318503106</v>
          </cell>
          <cell r="J149">
            <v>4610571780</v>
          </cell>
          <cell r="K149">
            <v>4068984524</v>
          </cell>
          <cell r="L149">
            <v>4733188001</v>
          </cell>
          <cell r="M149">
            <v>5273631388</v>
          </cell>
        </row>
        <row r="150">
          <cell r="D150" t="str">
            <v>OMN</v>
          </cell>
          <cell r="E150">
            <v>230872195</v>
          </cell>
          <cell r="F150">
            <v>138986749</v>
          </cell>
          <cell r="G150">
            <v>50129889</v>
          </cell>
          <cell r="H150">
            <v>48362452</v>
          </cell>
          <cell r="I150">
            <v>73302556</v>
          </cell>
          <cell r="J150">
            <v>77192098</v>
          </cell>
          <cell r="K150">
            <v>589208754</v>
          </cell>
          <cell r="L150">
            <v>662030648</v>
          </cell>
          <cell r="M150">
            <v>784357485</v>
          </cell>
        </row>
        <row r="151">
          <cell r="D151" t="str">
            <v>PAK</v>
          </cell>
          <cell r="E151">
            <v>264492175.99999997</v>
          </cell>
          <cell r="F151">
            <v>266537590.00000003</v>
          </cell>
          <cell r="G151">
            <v>311291838</v>
          </cell>
          <cell r="H151">
            <v>360255508</v>
          </cell>
          <cell r="I151">
            <v>374563535</v>
          </cell>
          <cell r="J151">
            <v>396193875</v>
          </cell>
          <cell r="K151">
            <v>309393322</v>
          </cell>
          <cell r="L151">
            <v>318589665</v>
          </cell>
          <cell r="M151">
            <v>329499960</v>
          </cell>
        </row>
        <row r="152">
          <cell r="D152" t="str">
            <v>PLW</v>
          </cell>
          <cell r="E152">
            <v>1105649</v>
          </cell>
          <cell r="F152">
            <v>2231245</v>
          </cell>
          <cell r="G152">
            <v>3509603</v>
          </cell>
          <cell r="H152">
            <v>1277066</v>
          </cell>
          <cell r="I152">
            <v>401590</v>
          </cell>
          <cell r="J152" t="str">
            <v>NULL</v>
          </cell>
          <cell r="K152" t="str">
            <v>NULL</v>
          </cell>
          <cell r="L152" t="str">
            <v>NULL</v>
          </cell>
          <cell r="M152" t="str">
            <v>NULL</v>
          </cell>
        </row>
        <row r="153">
          <cell r="D153" t="str">
            <v>PAN</v>
          </cell>
          <cell r="E153">
            <v>231391</v>
          </cell>
          <cell r="F153">
            <v>457</v>
          </cell>
          <cell r="G153">
            <v>822563</v>
          </cell>
          <cell r="H153">
            <v>182494</v>
          </cell>
          <cell r="I153">
            <v>88765</v>
          </cell>
          <cell r="J153">
            <v>255848</v>
          </cell>
          <cell r="K153">
            <v>694221</v>
          </cell>
          <cell r="L153">
            <v>333800</v>
          </cell>
          <cell r="M153">
            <v>333696</v>
          </cell>
        </row>
        <row r="154">
          <cell r="D154" t="str">
            <v>PNG</v>
          </cell>
          <cell r="E154" t="str">
            <v>NULL</v>
          </cell>
          <cell r="F154" t="str">
            <v>NULL</v>
          </cell>
          <cell r="G154" t="str">
            <v>NULL</v>
          </cell>
          <cell r="H154" t="str">
            <v>NULL</v>
          </cell>
          <cell r="I154" t="str">
            <v>NULL</v>
          </cell>
          <cell r="J154">
            <v>46982983</v>
          </cell>
          <cell r="K154">
            <v>61780228</v>
          </cell>
          <cell r="L154">
            <v>86295937</v>
          </cell>
          <cell r="M154" t="str">
            <v>NULL</v>
          </cell>
        </row>
        <row r="155">
          <cell r="D155" t="str">
            <v>PRY</v>
          </cell>
          <cell r="E155">
            <v>62065735</v>
          </cell>
          <cell r="F155">
            <v>50417840</v>
          </cell>
          <cell r="G155">
            <v>60873341</v>
          </cell>
          <cell r="H155">
            <v>62253533</v>
          </cell>
          <cell r="I155">
            <v>102336649</v>
          </cell>
          <cell r="J155">
            <v>76176090</v>
          </cell>
          <cell r="K155">
            <v>54397925</v>
          </cell>
          <cell r="L155">
            <v>103189077</v>
          </cell>
          <cell r="M155">
            <v>179228712</v>
          </cell>
        </row>
        <row r="156">
          <cell r="D156" t="str">
            <v>PER</v>
          </cell>
          <cell r="E156">
            <v>206104838</v>
          </cell>
          <cell r="F156">
            <v>219746239</v>
          </cell>
          <cell r="G156">
            <v>186687218</v>
          </cell>
          <cell r="H156">
            <v>211714389</v>
          </cell>
          <cell r="I156">
            <v>210905058</v>
          </cell>
          <cell r="J156">
            <v>179192646</v>
          </cell>
          <cell r="K156">
            <v>172740806</v>
          </cell>
          <cell r="L156">
            <v>222576227</v>
          </cell>
          <cell r="M156">
            <v>263100678</v>
          </cell>
        </row>
        <row r="157">
          <cell r="D157" t="str">
            <v>PHL</v>
          </cell>
          <cell r="E157" t="str">
            <v>NULL</v>
          </cell>
          <cell r="F157" t="str">
            <v>NULL</v>
          </cell>
          <cell r="G157" t="str">
            <v>NULL</v>
          </cell>
          <cell r="H157">
            <v>33502474391</v>
          </cell>
          <cell r="I157">
            <v>33903552582.999996</v>
          </cell>
          <cell r="J157">
            <v>35825934134</v>
          </cell>
          <cell r="K157">
            <v>34896245637</v>
          </cell>
          <cell r="L157">
            <v>38194373381</v>
          </cell>
          <cell r="M157">
            <v>41726924625</v>
          </cell>
        </row>
        <row r="158">
          <cell r="D158" t="str">
            <v>POL</v>
          </cell>
          <cell r="E158">
            <v>16755598743</v>
          </cell>
          <cell r="F158">
            <v>16500616953</v>
          </cell>
          <cell r="G158">
            <v>16886379579.999998</v>
          </cell>
          <cell r="H158">
            <v>18835624933</v>
          </cell>
          <cell r="I158">
            <v>21760894443</v>
          </cell>
          <cell r="J158">
            <v>19829127576</v>
          </cell>
          <cell r="K158">
            <v>19966820540</v>
          </cell>
          <cell r="L158">
            <v>23834306356</v>
          </cell>
          <cell r="M158">
            <v>28268826995</v>
          </cell>
        </row>
        <row r="159">
          <cell r="D159" t="str">
            <v>PRT</v>
          </cell>
          <cell r="E159">
            <v>2314838370</v>
          </cell>
          <cell r="F159">
            <v>2095866079</v>
          </cell>
          <cell r="G159">
            <v>2457329616</v>
          </cell>
          <cell r="H159">
            <v>2816236027</v>
          </cell>
          <cell r="I159">
            <v>2977953216</v>
          </cell>
          <cell r="J159">
            <v>3594679150</v>
          </cell>
          <cell r="K159">
            <v>3370854682</v>
          </cell>
          <cell r="L159">
            <v>3561355842</v>
          </cell>
          <cell r="M159">
            <v>3746711414</v>
          </cell>
        </row>
        <row r="160">
          <cell r="D160" t="str">
            <v>PRI</v>
          </cell>
          <cell r="E160" t="str">
            <v>NULL</v>
          </cell>
          <cell r="F160" t="str">
            <v>NULL</v>
          </cell>
          <cell r="G160" t="str">
            <v>NULL</v>
          </cell>
          <cell r="H160" t="str">
            <v>NULL</v>
          </cell>
          <cell r="I160" t="str">
            <v>NULL</v>
          </cell>
          <cell r="J160" t="str">
            <v>NULL</v>
          </cell>
          <cell r="K160" t="str">
            <v>NULL</v>
          </cell>
          <cell r="L160" t="str">
            <v>NULL</v>
          </cell>
          <cell r="M160" t="str">
            <v>NULL</v>
          </cell>
        </row>
        <row r="161">
          <cell r="D161" t="str">
            <v>QAT</v>
          </cell>
          <cell r="E161">
            <v>33371</v>
          </cell>
          <cell r="F161">
            <v>96520458</v>
          </cell>
          <cell r="G161">
            <v>62631</v>
          </cell>
          <cell r="H161">
            <v>292250</v>
          </cell>
          <cell r="I161">
            <v>155183661</v>
          </cell>
          <cell r="J161">
            <v>122141</v>
          </cell>
          <cell r="K161">
            <v>465899468</v>
          </cell>
          <cell r="L161">
            <v>147164033</v>
          </cell>
          <cell r="M161">
            <v>269483240</v>
          </cell>
        </row>
        <row r="162">
          <cell r="D162" t="str">
            <v>ROU</v>
          </cell>
          <cell r="E162">
            <v>4471137035</v>
          </cell>
          <cell r="F162">
            <v>4436062586</v>
          </cell>
          <cell r="G162">
            <v>5254484057</v>
          </cell>
          <cell r="H162">
            <v>5558595285</v>
          </cell>
          <cell r="I162">
            <v>6636988115</v>
          </cell>
          <cell r="J162">
            <v>6994469286</v>
          </cell>
          <cell r="K162">
            <v>6984613402</v>
          </cell>
          <cell r="L162">
            <v>8026987930</v>
          </cell>
          <cell r="M162">
            <v>8356833712</v>
          </cell>
        </row>
        <row r="163">
          <cell r="D163" t="str">
            <v>RUS</v>
          </cell>
          <cell r="E163">
            <v>10399907502</v>
          </cell>
          <cell r="F163">
            <v>11449519430</v>
          </cell>
          <cell r="G163">
            <v>11205912967</v>
          </cell>
          <cell r="H163">
            <v>10359155449</v>
          </cell>
          <cell r="I163">
            <v>10075334763</v>
          </cell>
          <cell r="J163">
            <v>10756539589</v>
          </cell>
          <cell r="K163">
            <v>6524883012</v>
          </cell>
          <cell r="L163">
            <v>10553177551</v>
          </cell>
          <cell r="M163" t="str">
            <v>NULL</v>
          </cell>
        </row>
        <row r="164">
          <cell r="D164" t="str">
            <v>RWA</v>
          </cell>
          <cell r="E164">
            <v>6763641</v>
          </cell>
          <cell r="F164">
            <v>8666022</v>
          </cell>
          <cell r="G164">
            <v>5547309</v>
          </cell>
          <cell r="H164">
            <v>3552188</v>
          </cell>
          <cell r="I164">
            <v>3489240</v>
          </cell>
          <cell r="J164">
            <v>6910597</v>
          </cell>
          <cell r="K164">
            <v>5221135</v>
          </cell>
          <cell r="L164">
            <v>9522721</v>
          </cell>
          <cell r="M164">
            <v>6797226</v>
          </cell>
        </row>
        <row r="165">
          <cell r="D165" t="str">
            <v>WSM</v>
          </cell>
          <cell r="E165">
            <v>429821</v>
          </cell>
          <cell r="F165">
            <v>146345</v>
          </cell>
          <cell r="G165">
            <v>171154</v>
          </cell>
          <cell r="H165">
            <v>74642</v>
          </cell>
          <cell r="I165">
            <v>142119</v>
          </cell>
          <cell r="J165">
            <v>105678</v>
          </cell>
          <cell r="K165" t="str">
            <v>NULL</v>
          </cell>
          <cell r="L165">
            <v>53764</v>
          </cell>
          <cell r="M165" t="str">
            <v>NULL</v>
          </cell>
        </row>
        <row r="166">
          <cell r="D166" t="str">
            <v>SMR</v>
          </cell>
          <cell r="E166" t="str">
            <v>NULL</v>
          </cell>
          <cell r="F166" t="str">
            <v>NULL</v>
          </cell>
          <cell r="G166" t="str">
            <v>NULL</v>
          </cell>
          <cell r="H166" t="str">
            <v>NULL</v>
          </cell>
          <cell r="I166" t="str">
            <v>NULL</v>
          </cell>
          <cell r="J166" t="str">
            <v>NULL</v>
          </cell>
          <cell r="K166" t="str">
            <v>NULL</v>
          </cell>
          <cell r="L166" t="str">
            <v>NULL</v>
          </cell>
          <cell r="M166" t="str">
            <v>NULL</v>
          </cell>
        </row>
        <row r="167">
          <cell r="D167" t="str">
            <v>STP</v>
          </cell>
          <cell r="E167">
            <v>4081.0000000000005</v>
          </cell>
          <cell r="F167">
            <v>222420</v>
          </cell>
          <cell r="G167">
            <v>739677</v>
          </cell>
          <cell r="H167">
            <v>386566</v>
          </cell>
          <cell r="I167">
            <v>1332857</v>
          </cell>
          <cell r="J167">
            <v>191951</v>
          </cell>
          <cell r="K167">
            <v>139614</v>
          </cell>
          <cell r="L167">
            <v>78068</v>
          </cell>
          <cell r="M167">
            <v>15026</v>
          </cell>
        </row>
        <row r="168">
          <cell r="D168" t="str">
            <v>SAU</v>
          </cell>
          <cell r="E168">
            <v>254585412</v>
          </cell>
          <cell r="F168">
            <v>278105529</v>
          </cell>
          <cell r="G168">
            <v>421118918</v>
          </cell>
          <cell r="H168">
            <v>261725660</v>
          </cell>
          <cell r="I168">
            <v>252680855</v>
          </cell>
          <cell r="J168">
            <v>270579691</v>
          </cell>
          <cell r="K168">
            <v>217407451</v>
          </cell>
          <cell r="L168">
            <v>158436055</v>
          </cell>
          <cell r="M168" t="str">
            <v>NULL</v>
          </cell>
        </row>
        <row r="169">
          <cell r="D169" t="str">
            <v>SEN</v>
          </cell>
          <cell r="E169">
            <v>14516361</v>
          </cell>
          <cell r="F169">
            <v>28135400</v>
          </cell>
          <cell r="G169">
            <v>23026460</v>
          </cell>
          <cell r="H169">
            <v>18809127</v>
          </cell>
          <cell r="I169">
            <v>28155690</v>
          </cell>
          <cell r="J169">
            <v>9412109</v>
          </cell>
          <cell r="K169">
            <v>7555947</v>
          </cell>
          <cell r="L169">
            <v>26333299</v>
          </cell>
          <cell r="M169">
            <v>37221052</v>
          </cell>
        </row>
        <row r="170">
          <cell r="D170" t="str">
            <v>SRB</v>
          </cell>
          <cell r="E170">
            <v>449012569</v>
          </cell>
          <cell r="F170">
            <v>390512958</v>
          </cell>
          <cell r="G170">
            <v>406368795</v>
          </cell>
          <cell r="H170">
            <v>396951917</v>
          </cell>
          <cell r="I170">
            <v>458079439</v>
          </cell>
          <cell r="J170">
            <v>505597610</v>
          </cell>
          <cell r="K170">
            <v>701565611</v>
          </cell>
          <cell r="L170">
            <v>913788852</v>
          </cell>
          <cell r="M170">
            <v>985830757</v>
          </cell>
        </row>
        <row r="171">
          <cell r="D171" t="str">
            <v>SYC</v>
          </cell>
          <cell r="E171">
            <v>2061795.9999999998</v>
          </cell>
          <cell r="F171">
            <v>1372918</v>
          </cell>
          <cell r="G171">
            <v>1062096</v>
          </cell>
          <cell r="H171">
            <v>35199981</v>
          </cell>
          <cell r="I171">
            <v>5531342</v>
          </cell>
          <cell r="J171">
            <v>1946595</v>
          </cell>
          <cell r="K171">
            <v>1315182</v>
          </cell>
          <cell r="L171">
            <v>784869</v>
          </cell>
          <cell r="M171" t="str">
            <v>NULL</v>
          </cell>
        </row>
        <row r="172">
          <cell r="D172" t="str">
            <v>SLE</v>
          </cell>
          <cell r="E172">
            <v>2251</v>
          </cell>
          <cell r="F172">
            <v>553</v>
          </cell>
          <cell r="G172">
            <v>1151</v>
          </cell>
          <cell r="H172">
            <v>1349</v>
          </cell>
          <cell r="I172">
            <v>378765</v>
          </cell>
          <cell r="J172" t="str">
            <v>NULL</v>
          </cell>
          <cell r="K172" t="str">
            <v>NULL</v>
          </cell>
          <cell r="L172" t="str">
            <v>NULL</v>
          </cell>
          <cell r="M172" t="str">
            <v>NULL</v>
          </cell>
        </row>
        <row r="173">
          <cell r="D173" t="str">
            <v>SGP</v>
          </cell>
          <cell r="E173">
            <v>144926283078</v>
          </cell>
          <cell r="F173">
            <v>138734952375</v>
          </cell>
          <cell r="G173">
            <v>134922309330.00002</v>
          </cell>
          <cell r="H173">
            <v>146751912685</v>
          </cell>
          <cell r="I173">
            <v>154866710827</v>
          </cell>
          <cell r="J173">
            <v>150031230830</v>
          </cell>
          <cell r="K173">
            <v>159927958418</v>
          </cell>
          <cell r="L173">
            <v>192362521297</v>
          </cell>
          <cell r="M173">
            <v>94102974777</v>
          </cell>
        </row>
        <row r="174">
          <cell r="D174" t="str">
            <v>SXM</v>
          </cell>
          <cell r="E174" t="str">
            <v>NULL</v>
          </cell>
          <cell r="F174" t="str">
            <v>NULL</v>
          </cell>
          <cell r="G174" t="str">
            <v>NULL</v>
          </cell>
          <cell r="H174" t="str">
            <v>NULL</v>
          </cell>
          <cell r="I174" t="str">
            <v>NULL</v>
          </cell>
          <cell r="J174" t="str">
            <v>NULL</v>
          </cell>
          <cell r="K174" t="str">
            <v>NULL</v>
          </cell>
          <cell r="L174" t="str">
            <v>NULL</v>
          </cell>
          <cell r="M174" t="str">
            <v>NULL</v>
          </cell>
        </row>
        <row r="175">
          <cell r="D175" t="str">
            <v>SVK</v>
          </cell>
          <cell r="E175">
            <v>8401804736</v>
          </cell>
          <cell r="F175">
            <v>7465163865</v>
          </cell>
          <cell r="G175">
            <v>7474378461</v>
          </cell>
          <cell r="H175">
            <v>8807954842</v>
          </cell>
          <cell r="I175">
            <v>8973335732</v>
          </cell>
          <cell r="J175">
            <v>8049032071</v>
          </cell>
          <cell r="K175">
            <v>7860065656</v>
          </cell>
          <cell r="L175">
            <v>8421816879.000001</v>
          </cell>
          <cell r="M175">
            <v>7897423538</v>
          </cell>
        </row>
        <row r="176">
          <cell r="D176" t="str">
            <v>SVN</v>
          </cell>
          <cell r="E176">
            <v>1622650418</v>
          </cell>
          <cell r="F176">
            <v>1552487416</v>
          </cell>
          <cell r="G176">
            <v>1672132339</v>
          </cell>
          <cell r="H176">
            <v>1754994078</v>
          </cell>
          <cell r="I176">
            <v>2089366758</v>
          </cell>
          <cell r="J176">
            <v>2333128839</v>
          </cell>
          <cell r="K176">
            <v>2542422104</v>
          </cell>
          <cell r="L176">
            <v>2476169281</v>
          </cell>
          <cell r="M176">
            <v>3881308703</v>
          </cell>
        </row>
        <row r="177">
          <cell r="D177" t="str">
            <v>SLB</v>
          </cell>
          <cell r="E177" t="str">
            <v>NULL</v>
          </cell>
          <cell r="F177">
            <v>193415</v>
          </cell>
          <cell r="G177">
            <v>525542</v>
          </cell>
          <cell r="H177">
            <v>305202</v>
          </cell>
          <cell r="I177">
            <v>171263</v>
          </cell>
          <cell r="J177" t="str">
            <v>NULL</v>
          </cell>
          <cell r="K177" t="str">
            <v>NULL</v>
          </cell>
          <cell r="L177" t="str">
            <v>NULL</v>
          </cell>
          <cell r="M177" t="str">
            <v>NULL</v>
          </cell>
        </row>
        <row r="178">
          <cell r="D178" t="str">
            <v>SOM</v>
          </cell>
          <cell r="E178" t="str">
            <v>NULL</v>
          </cell>
          <cell r="F178" t="str">
            <v>NULL</v>
          </cell>
          <cell r="G178" t="str">
            <v>NULL</v>
          </cell>
          <cell r="H178" t="str">
            <v>NULL</v>
          </cell>
          <cell r="I178" t="str">
            <v>NULL</v>
          </cell>
          <cell r="J178" t="str">
            <v>NULL</v>
          </cell>
          <cell r="K178" t="str">
            <v>NULL</v>
          </cell>
          <cell r="L178" t="str">
            <v>NULL</v>
          </cell>
          <cell r="M178" t="str">
            <v>NULL</v>
          </cell>
        </row>
        <row r="179">
          <cell r="D179" t="str">
            <v>ZAF</v>
          </cell>
          <cell r="E179">
            <v>2806863732</v>
          </cell>
          <cell r="F179">
            <v>2818226377</v>
          </cell>
          <cell r="G179">
            <v>2397477040</v>
          </cell>
          <cell r="H179">
            <v>2197945701</v>
          </cell>
          <cell r="I179">
            <v>2091401860</v>
          </cell>
          <cell r="J179">
            <v>1832830758</v>
          </cell>
          <cell r="K179">
            <v>1835041126</v>
          </cell>
          <cell r="L179">
            <v>2418168759</v>
          </cell>
          <cell r="M179">
            <v>2475526790</v>
          </cell>
        </row>
        <row r="180">
          <cell r="D180" t="str">
            <v>SSD</v>
          </cell>
          <cell r="E180" t="str">
            <v>NULL</v>
          </cell>
          <cell r="F180" t="str">
            <v>NULL</v>
          </cell>
          <cell r="G180" t="str">
            <v>NULL</v>
          </cell>
          <cell r="H180" t="str">
            <v>NULL</v>
          </cell>
          <cell r="I180" t="str">
            <v>NULL</v>
          </cell>
          <cell r="J180" t="str">
            <v>NULL</v>
          </cell>
          <cell r="K180" t="str">
            <v>NULL</v>
          </cell>
          <cell r="L180" t="str">
            <v>NULL</v>
          </cell>
          <cell r="M180" t="str">
            <v>NULL</v>
          </cell>
        </row>
        <row r="181">
          <cell r="D181" t="str">
            <v>ESP</v>
          </cell>
          <cell r="E181">
            <v>14664458406</v>
          </cell>
          <cell r="F181">
            <v>13109480801</v>
          </cell>
          <cell r="G181">
            <v>15598981400</v>
          </cell>
          <cell r="H181">
            <v>14928178719</v>
          </cell>
          <cell r="I181">
            <v>15483660258</v>
          </cell>
          <cell r="J181">
            <v>15036520591</v>
          </cell>
          <cell r="K181">
            <v>15725222510</v>
          </cell>
          <cell r="L181">
            <v>23455675754</v>
          </cell>
          <cell r="M181">
            <v>32851519783</v>
          </cell>
        </row>
        <row r="182">
          <cell r="D182" t="str">
            <v>LKA</v>
          </cell>
          <cell r="E182">
            <v>71136519</v>
          </cell>
          <cell r="F182">
            <v>63227843</v>
          </cell>
          <cell r="G182">
            <v>67493898</v>
          </cell>
          <cell r="H182">
            <v>79026660</v>
          </cell>
          <cell r="I182" t="str">
            <v>NULL</v>
          </cell>
          <cell r="J182">
            <v>90992777</v>
          </cell>
          <cell r="K182">
            <v>83149831</v>
          </cell>
          <cell r="L182">
            <v>94325867</v>
          </cell>
          <cell r="M182">
            <v>103354129</v>
          </cell>
        </row>
        <row r="183">
          <cell r="D183" t="str">
            <v>KNA</v>
          </cell>
          <cell r="E183">
            <v>7944481</v>
          </cell>
          <cell r="F183">
            <v>4863483</v>
          </cell>
          <cell r="G183">
            <v>5702669</v>
          </cell>
          <cell r="H183">
            <v>6842005</v>
          </cell>
          <cell r="I183" t="str">
            <v>NULL</v>
          </cell>
          <cell r="J183" t="str">
            <v>NULL</v>
          </cell>
          <cell r="K183" t="str">
            <v>NULL</v>
          </cell>
          <cell r="L183" t="str">
            <v>NULL</v>
          </cell>
          <cell r="M183" t="str">
            <v>NULL</v>
          </cell>
        </row>
        <row r="184">
          <cell r="D184" t="str">
            <v>LCA</v>
          </cell>
          <cell r="E184">
            <v>2100682</v>
          </cell>
          <cell r="F184">
            <v>2083156</v>
          </cell>
          <cell r="G184">
            <v>4560982</v>
          </cell>
          <cell r="H184">
            <v>3921940</v>
          </cell>
          <cell r="I184">
            <v>9939616</v>
          </cell>
          <cell r="J184">
            <v>5341649</v>
          </cell>
          <cell r="K184">
            <v>2887309</v>
          </cell>
          <cell r="L184" t="str">
            <v>NULL</v>
          </cell>
          <cell r="M184" t="str">
            <v>NULL</v>
          </cell>
        </row>
        <row r="185">
          <cell r="D185" t="str">
            <v>MAF</v>
          </cell>
          <cell r="E185" t="str">
            <v>NULL</v>
          </cell>
          <cell r="F185" t="str">
            <v>NULL</v>
          </cell>
          <cell r="G185" t="str">
            <v>NULL</v>
          </cell>
          <cell r="H185" t="str">
            <v>NULL</v>
          </cell>
          <cell r="I185" t="str">
            <v>NULL</v>
          </cell>
          <cell r="J185" t="str">
            <v>NULL</v>
          </cell>
          <cell r="K185" t="str">
            <v>NULL</v>
          </cell>
          <cell r="L185" t="str">
            <v>NULL</v>
          </cell>
          <cell r="M185" t="str">
            <v>NULL</v>
          </cell>
        </row>
        <row r="186">
          <cell r="D186" t="str">
            <v>VCT</v>
          </cell>
          <cell r="E186">
            <v>2093</v>
          </cell>
          <cell r="F186">
            <v>0</v>
          </cell>
          <cell r="G186">
            <v>186</v>
          </cell>
          <cell r="H186">
            <v>55</v>
          </cell>
          <cell r="I186">
            <v>111</v>
          </cell>
          <cell r="J186">
            <v>1120027</v>
          </cell>
          <cell r="K186">
            <v>0</v>
          </cell>
          <cell r="L186">
            <v>146</v>
          </cell>
          <cell r="M186" t="str">
            <v>NULL</v>
          </cell>
        </row>
        <row r="187">
          <cell r="D187" t="str">
            <v>SDN</v>
          </cell>
          <cell r="E187">
            <v>1230308</v>
          </cell>
          <cell r="F187">
            <v>1014184</v>
          </cell>
          <cell r="G187">
            <v>1526016</v>
          </cell>
          <cell r="H187">
            <v>549176</v>
          </cell>
          <cell r="I187">
            <v>869554</v>
          </cell>
          <cell r="J187" t="str">
            <v>NULL</v>
          </cell>
          <cell r="K187" t="str">
            <v>NULL</v>
          </cell>
          <cell r="L187" t="str">
            <v>NULL</v>
          </cell>
          <cell r="M187" t="str">
            <v>NULL</v>
          </cell>
        </row>
        <row r="188">
          <cell r="D188" t="str">
            <v>SUR</v>
          </cell>
          <cell r="E188">
            <v>7305535</v>
          </cell>
          <cell r="F188">
            <v>2471125</v>
          </cell>
          <cell r="G188">
            <v>2519616</v>
          </cell>
          <cell r="H188">
            <v>3001093</v>
          </cell>
          <cell r="I188">
            <v>1169001</v>
          </cell>
          <cell r="J188">
            <v>2914166</v>
          </cell>
          <cell r="K188">
            <v>2807564</v>
          </cell>
          <cell r="L188">
            <v>5291087</v>
          </cell>
          <cell r="M188">
            <v>29033118</v>
          </cell>
        </row>
        <row r="189">
          <cell r="D189" t="str">
            <v>SWE</v>
          </cell>
          <cell r="E189">
            <v>21303682761</v>
          </cell>
          <cell r="F189">
            <v>18912184944</v>
          </cell>
          <cell r="G189">
            <v>18693338070</v>
          </cell>
          <cell r="H189">
            <v>17103361206.999998</v>
          </cell>
          <cell r="I189">
            <v>17172932184.999998</v>
          </cell>
          <cell r="J189">
            <v>17416511319</v>
          </cell>
          <cell r="K189">
            <v>17724963070</v>
          </cell>
          <cell r="L189">
            <v>18966628167</v>
          </cell>
          <cell r="M189">
            <v>22976306438</v>
          </cell>
        </row>
        <row r="190">
          <cell r="D190" t="str">
            <v>CHE</v>
          </cell>
          <cell r="E190">
            <v>57101557330</v>
          </cell>
          <cell r="F190">
            <v>53795507159</v>
          </cell>
          <cell r="G190">
            <v>55536700708</v>
          </cell>
          <cell r="H190">
            <v>29833875250</v>
          </cell>
          <cell r="I190">
            <v>30114429626</v>
          </cell>
          <cell r="J190">
            <v>29872166791</v>
          </cell>
          <cell r="K190">
            <v>29244241618</v>
          </cell>
          <cell r="L190">
            <v>38184112955</v>
          </cell>
          <cell r="M190">
            <v>77973722315</v>
          </cell>
        </row>
        <row r="191">
          <cell r="D191" t="str">
            <v>SYR</v>
          </cell>
          <cell r="E191" t="str">
            <v>NULL</v>
          </cell>
          <cell r="F191" t="str">
            <v>NULL</v>
          </cell>
          <cell r="G191" t="str">
            <v>NULL</v>
          </cell>
          <cell r="H191" t="str">
            <v>NULL</v>
          </cell>
          <cell r="I191" t="str">
            <v>NULL</v>
          </cell>
          <cell r="J191" t="str">
            <v>NULL</v>
          </cell>
          <cell r="K191" t="str">
            <v>NULL</v>
          </cell>
          <cell r="L191" t="str">
            <v>NULL</v>
          </cell>
          <cell r="M191" t="str">
            <v>NULL</v>
          </cell>
        </row>
        <row r="192">
          <cell r="D192" t="str">
            <v>TJK</v>
          </cell>
          <cell r="E192" t="str">
            <v>NULL</v>
          </cell>
          <cell r="F192" t="str">
            <v>NULL</v>
          </cell>
          <cell r="G192">
            <v>42447877</v>
          </cell>
          <cell r="H192">
            <v>23657211</v>
          </cell>
          <cell r="I192">
            <v>7128213</v>
          </cell>
          <cell r="J192">
            <v>7874133</v>
          </cell>
          <cell r="K192">
            <v>1554883</v>
          </cell>
          <cell r="L192">
            <v>734896</v>
          </cell>
          <cell r="M192">
            <v>3026694</v>
          </cell>
        </row>
        <row r="193">
          <cell r="D193" t="str">
            <v>TZA</v>
          </cell>
          <cell r="E193">
            <v>28112715</v>
          </cell>
          <cell r="F193">
            <v>9416265</v>
          </cell>
          <cell r="G193">
            <v>17983736</v>
          </cell>
          <cell r="H193">
            <v>16954665</v>
          </cell>
          <cell r="I193">
            <v>186258429</v>
          </cell>
          <cell r="J193">
            <v>9216396</v>
          </cell>
          <cell r="K193">
            <v>18385842</v>
          </cell>
          <cell r="L193">
            <v>14674388</v>
          </cell>
          <cell r="M193">
            <v>17160700</v>
          </cell>
        </row>
        <row r="194">
          <cell r="D194" t="str">
            <v>THA</v>
          </cell>
          <cell r="E194">
            <v>38435812608</v>
          </cell>
          <cell r="F194">
            <v>38815027519</v>
          </cell>
          <cell r="G194">
            <v>39026187937</v>
          </cell>
          <cell r="H194">
            <v>43933574126</v>
          </cell>
          <cell r="I194">
            <v>44752860071</v>
          </cell>
          <cell r="J194">
            <v>40141556044</v>
          </cell>
          <cell r="K194">
            <v>45837990484</v>
          </cell>
          <cell r="L194">
            <v>49287590790</v>
          </cell>
          <cell r="M194">
            <v>44864080341</v>
          </cell>
        </row>
        <row r="195">
          <cell r="D195" t="str">
            <v>TLS</v>
          </cell>
          <cell r="E195" t="str">
            <v>NULL</v>
          </cell>
          <cell r="F195" t="str">
            <v>NULL</v>
          </cell>
          <cell r="G195" t="str">
            <v>NULL</v>
          </cell>
          <cell r="H195" t="str">
            <v>NULL</v>
          </cell>
          <cell r="I195" t="str">
            <v>NULL</v>
          </cell>
          <cell r="J195" t="str">
            <v>NULL</v>
          </cell>
          <cell r="K195" t="str">
            <v>NULL</v>
          </cell>
          <cell r="L195" t="str">
            <v>NULL</v>
          </cell>
          <cell r="M195" t="str">
            <v>NULL</v>
          </cell>
        </row>
        <row r="196">
          <cell r="D196" t="str">
            <v>TGO</v>
          </cell>
          <cell r="E196">
            <v>531884</v>
          </cell>
          <cell r="F196">
            <v>1245120</v>
          </cell>
          <cell r="G196">
            <v>289271</v>
          </cell>
          <cell r="H196">
            <v>3202737</v>
          </cell>
          <cell r="I196">
            <v>337247</v>
          </cell>
          <cell r="J196">
            <v>198643</v>
          </cell>
          <cell r="K196">
            <v>915082</v>
          </cell>
          <cell r="L196">
            <v>1274941</v>
          </cell>
          <cell r="M196">
            <v>1239758</v>
          </cell>
        </row>
        <row r="197">
          <cell r="D197" t="str">
            <v>TON</v>
          </cell>
          <cell r="E197">
            <v>28003</v>
          </cell>
          <cell r="F197" t="str">
            <v>NULL</v>
          </cell>
          <cell r="G197" t="str">
            <v>NULL</v>
          </cell>
          <cell r="H197" t="str">
            <v>NULL</v>
          </cell>
          <cell r="I197" t="str">
            <v>NULL</v>
          </cell>
          <cell r="J197" t="str">
            <v>NULL</v>
          </cell>
          <cell r="K197" t="str">
            <v>NULL</v>
          </cell>
          <cell r="L197" t="str">
            <v>NULL</v>
          </cell>
          <cell r="M197" t="str">
            <v>NULL</v>
          </cell>
        </row>
        <row r="198">
          <cell r="D198" t="str">
            <v>TTO</v>
          </cell>
          <cell r="E198">
            <v>6110711</v>
          </cell>
          <cell r="F198">
            <v>5633309</v>
          </cell>
          <cell r="G198">
            <v>5563408</v>
          </cell>
          <cell r="H198">
            <v>6571220</v>
          </cell>
          <cell r="I198">
            <v>5465716</v>
          </cell>
          <cell r="J198">
            <v>10677516</v>
          </cell>
          <cell r="K198">
            <v>4512408</v>
          </cell>
          <cell r="L198">
            <v>5248961</v>
          </cell>
          <cell r="M198">
            <v>6251561</v>
          </cell>
        </row>
        <row r="199">
          <cell r="D199" t="str">
            <v>TUN</v>
          </cell>
          <cell r="E199">
            <v>871474560</v>
          </cell>
          <cell r="F199">
            <v>838425109</v>
          </cell>
          <cell r="G199">
            <v>871062766</v>
          </cell>
          <cell r="H199">
            <v>850805061</v>
          </cell>
          <cell r="I199">
            <v>828929549</v>
          </cell>
          <cell r="J199">
            <v>840506111</v>
          </cell>
          <cell r="K199">
            <v>832607037</v>
          </cell>
          <cell r="L199">
            <v>959678975</v>
          </cell>
          <cell r="M199">
            <v>1041437027</v>
          </cell>
        </row>
        <row r="200">
          <cell r="D200" t="str">
            <v>TUR</v>
          </cell>
          <cell r="E200">
            <v>4292918460</v>
          </cell>
          <cell r="F200">
            <v>3872098694</v>
          </cell>
          <cell r="G200">
            <v>3421633945</v>
          </cell>
          <cell r="H200">
            <v>4068849600</v>
          </cell>
          <cell r="I200">
            <v>3735725595</v>
          </cell>
          <cell r="J200">
            <v>4280200491.0000005</v>
          </cell>
          <cell r="K200">
            <v>4172699768</v>
          </cell>
          <cell r="L200">
            <v>5715250928</v>
          </cell>
          <cell r="M200">
            <v>6814962080</v>
          </cell>
        </row>
        <row r="201">
          <cell r="D201" t="str">
            <v>TKM</v>
          </cell>
          <cell r="E201" t="str">
            <v>NULL</v>
          </cell>
          <cell r="F201" t="str">
            <v>NULL</v>
          </cell>
          <cell r="G201" t="str">
            <v>NULL</v>
          </cell>
          <cell r="H201" t="str">
            <v>NULL</v>
          </cell>
          <cell r="I201" t="str">
            <v>NULL</v>
          </cell>
          <cell r="J201" t="str">
            <v>NULL</v>
          </cell>
          <cell r="K201" t="str">
            <v>NULL</v>
          </cell>
          <cell r="L201" t="str">
            <v>NULL</v>
          </cell>
          <cell r="M201" t="str">
            <v>NULL</v>
          </cell>
        </row>
        <row r="202">
          <cell r="D202" t="str">
            <v>TCA</v>
          </cell>
          <cell r="E202" t="str">
            <v>NULL</v>
          </cell>
          <cell r="F202" t="str">
            <v>NULL</v>
          </cell>
          <cell r="G202" t="str">
            <v>NULL</v>
          </cell>
          <cell r="H202" t="str">
            <v>NULL</v>
          </cell>
          <cell r="I202" t="str">
            <v>NULL</v>
          </cell>
          <cell r="J202" t="str">
            <v>NULL</v>
          </cell>
          <cell r="K202" t="str">
            <v>NULL</v>
          </cell>
          <cell r="L202" t="str">
            <v>NULL</v>
          </cell>
          <cell r="M202" t="str">
            <v>NULL</v>
          </cell>
        </row>
        <row r="203">
          <cell r="D203" t="str">
            <v>TUV</v>
          </cell>
          <cell r="E203" t="str">
            <v>NULL</v>
          </cell>
          <cell r="F203" t="str">
            <v>NULL</v>
          </cell>
          <cell r="G203" t="str">
            <v>NULL</v>
          </cell>
          <cell r="H203" t="str">
            <v>NULL</v>
          </cell>
          <cell r="I203" t="str">
            <v>NULL</v>
          </cell>
          <cell r="J203" t="str">
            <v>NULL</v>
          </cell>
          <cell r="K203" t="str">
            <v>NULL</v>
          </cell>
          <cell r="L203" t="str">
            <v>NULL</v>
          </cell>
          <cell r="M203" t="str">
            <v>NULL</v>
          </cell>
        </row>
        <row r="204">
          <cell r="D204" t="str">
            <v>UGA</v>
          </cell>
          <cell r="E204">
            <v>11574770</v>
          </cell>
          <cell r="F204">
            <v>9670946</v>
          </cell>
          <cell r="G204">
            <v>8440321</v>
          </cell>
          <cell r="H204">
            <v>8123721</v>
          </cell>
          <cell r="I204">
            <v>19615088</v>
          </cell>
          <cell r="J204">
            <v>15781389</v>
          </cell>
          <cell r="K204">
            <v>11771659</v>
          </cell>
          <cell r="L204">
            <v>17816472</v>
          </cell>
          <cell r="M204" t="str">
            <v>NULL</v>
          </cell>
        </row>
        <row r="205">
          <cell r="D205" t="str">
            <v>UKR</v>
          </cell>
          <cell r="E205">
            <v>1989928704</v>
          </cell>
          <cell r="F205">
            <v>1494818567</v>
          </cell>
          <cell r="G205">
            <v>1122990972</v>
          </cell>
          <cell r="H205">
            <v>1213573602</v>
          </cell>
          <cell r="I205">
            <v>1213059990</v>
          </cell>
          <cell r="J205">
            <v>1165828545</v>
          </cell>
          <cell r="K205">
            <v>1175952420</v>
          </cell>
          <cell r="L205">
            <v>1283585848</v>
          </cell>
          <cell r="M205">
            <v>888065427</v>
          </cell>
        </row>
        <row r="206">
          <cell r="D206" t="str">
            <v>ARE</v>
          </cell>
          <cell r="E206">
            <v>1465448357</v>
          </cell>
          <cell r="F206">
            <v>903527788</v>
          </cell>
          <cell r="G206">
            <v>484009003</v>
          </cell>
          <cell r="H206">
            <v>527367400</v>
          </cell>
          <cell r="I206">
            <v>643615781</v>
          </cell>
          <cell r="J206">
            <v>670369236</v>
          </cell>
          <cell r="K206">
            <v>1202163087</v>
          </cell>
          <cell r="L206">
            <v>2904969194</v>
          </cell>
          <cell r="M206">
            <v>3213488119</v>
          </cell>
        </row>
        <row r="207">
          <cell r="D207" t="str">
            <v>GBR</v>
          </cell>
          <cell r="E207">
            <v>76014219847</v>
          </cell>
          <cell r="F207">
            <v>74578603459</v>
          </cell>
          <cell r="G207">
            <v>73806480005</v>
          </cell>
          <cell r="H207">
            <v>73689913071</v>
          </cell>
          <cell r="I207">
            <v>75580036686</v>
          </cell>
          <cell r="J207">
            <v>76894056310</v>
          </cell>
          <cell r="K207">
            <v>58143796335</v>
          </cell>
          <cell r="L207">
            <v>66699915640</v>
          </cell>
          <cell r="M207">
            <v>72663086859</v>
          </cell>
        </row>
        <row r="208">
          <cell r="D208" t="str">
            <v>USA</v>
          </cell>
          <cell r="E208">
            <v>175881164582</v>
          </cell>
          <cell r="F208">
            <v>175243750732</v>
          </cell>
          <cell r="G208">
            <v>173921742498</v>
          </cell>
          <cell r="H208">
            <v>154545029027</v>
          </cell>
          <cell r="I208">
            <v>153808462622</v>
          </cell>
          <cell r="J208">
            <v>153923490830</v>
          </cell>
          <cell r="K208">
            <v>141538563122</v>
          </cell>
          <cell r="L208">
            <v>169217253983</v>
          </cell>
          <cell r="M208">
            <v>166435572426</v>
          </cell>
        </row>
        <row r="209">
          <cell r="D209" t="str">
            <v>URY</v>
          </cell>
          <cell r="E209">
            <v>178779702</v>
          </cell>
          <cell r="F209">
            <v>273942984</v>
          </cell>
          <cell r="G209">
            <v>153433874</v>
          </cell>
          <cell r="H209">
            <v>129215276</v>
          </cell>
          <cell r="I209">
            <v>120520508</v>
          </cell>
          <cell r="J209">
            <v>115769162</v>
          </cell>
          <cell r="K209">
            <v>113936601</v>
          </cell>
          <cell r="L209">
            <v>132818761</v>
          </cell>
          <cell r="M209">
            <v>186096554</v>
          </cell>
        </row>
        <row r="210">
          <cell r="D210" t="str">
            <v>UZB</v>
          </cell>
          <cell r="E210" t="str">
            <v>NULL</v>
          </cell>
          <cell r="F210" t="str">
            <v>NULL</v>
          </cell>
          <cell r="G210" t="str">
            <v>NULL</v>
          </cell>
          <cell r="H210">
            <v>39345267</v>
          </cell>
          <cell r="I210">
            <v>12132374</v>
          </cell>
          <cell r="J210">
            <v>20474819</v>
          </cell>
          <cell r="K210">
            <v>42220494</v>
          </cell>
          <cell r="L210">
            <v>15074495</v>
          </cell>
          <cell r="M210">
            <v>83976164</v>
          </cell>
        </row>
        <row r="211">
          <cell r="D211" t="str">
            <v>VUT</v>
          </cell>
          <cell r="E211" t="str">
            <v>NULL</v>
          </cell>
          <cell r="F211" t="str">
            <v>NULL</v>
          </cell>
          <cell r="G211" t="str">
            <v>NULL</v>
          </cell>
          <cell r="H211" t="str">
            <v>NULL</v>
          </cell>
          <cell r="I211" t="str">
            <v>NULL</v>
          </cell>
          <cell r="J211" t="str">
            <v>NULL</v>
          </cell>
          <cell r="K211" t="str">
            <v>NULL</v>
          </cell>
          <cell r="L211" t="str">
            <v>NULL</v>
          </cell>
          <cell r="M211" t="str">
            <v>NULL</v>
          </cell>
        </row>
        <row r="212">
          <cell r="D212" t="str">
            <v>VEN</v>
          </cell>
          <cell r="E212" t="str">
            <v>NULL</v>
          </cell>
          <cell r="F212" t="str">
            <v>NULL</v>
          </cell>
          <cell r="G212" t="str">
            <v>NULL</v>
          </cell>
          <cell r="H212" t="str">
            <v>NULL</v>
          </cell>
          <cell r="I212" t="str">
            <v>NULL</v>
          </cell>
          <cell r="J212" t="str">
            <v>NULL</v>
          </cell>
          <cell r="K212" t="str">
            <v>NULL</v>
          </cell>
          <cell r="L212" t="str">
            <v>NULL</v>
          </cell>
          <cell r="M212" t="str">
            <v>NULL</v>
          </cell>
        </row>
        <row r="213">
          <cell r="D213" t="str">
            <v>VNM</v>
          </cell>
          <cell r="E213">
            <v>36376003017</v>
          </cell>
          <cell r="F213">
            <v>47523745514</v>
          </cell>
          <cell r="G213">
            <v>55215146707</v>
          </cell>
          <cell r="H213">
            <v>74113935162</v>
          </cell>
          <cell r="I213">
            <v>82611150634</v>
          </cell>
          <cell r="J213">
            <v>90430118220</v>
          </cell>
          <cell r="K213">
            <v>101534392934</v>
          </cell>
          <cell r="L213">
            <v>120466015713</v>
          </cell>
          <cell r="M213">
            <v>122993363763</v>
          </cell>
        </row>
        <row r="214">
          <cell r="D214" t="str">
            <v>VIR</v>
          </cell>
          <cell r="E214" t="str">
            <v>NULL</v>
          </cell>
          <cell r="F214" t="str">
            <v>NULL</v>
          </cell>
          <cell r="G214" t="str">
            <v>NULL</v>
          </cell>
          <cell r="H214" t="str">
            <v>NULL</v>
          </cell>
          <cell r="I214" t="str">
            <v>NULL</v>
          </cell>
          <cell r="J214" t="str">
            <v>NULL</v>
          </cell>
          <cell r="K214" t="str">
            <v>NULL</v>
          </cell>
          <cell r="L214" t="str">
            <v>NULL</v>
          </cell>
          <cell r="M214" t="str">
            <v>NULL</v>
          </cell>
        </row>
        <row r="215">
          <cell r="D215" t="str">
            <v>PSE</v>
          </cell>
          <cell r="E215">
            <v>1101491</v>
          </cell>
          <cell r="F215">
            <v>5860647</v>
          </cell>
          <cell r="G215">
            <v>4340427</v>
          </cell>
          <cell r="H215">
            <v>4292150</v>
          </cell>
          <cell r="I215">
            <v>6243919</v>
          </cell>
          <cell r="J215">
            <v>6637323</v>
          </cell>
          <cell r="K215">
            <v>11992939</v>
          </cell>
          <cell r="L215">
            <v>14531924</v>
          </cell>
          <cell r="M215" t="str">
            <v>NULL</v>
          </cell>
        </row>
        <row r="216">
          <cell r="D216" t="str">
            <v>YEM</v>
          </cell>
          <cell r="E216">
            <v>1319726</v>
          </cell>
          <cell r="F216">
            <v>3030318</v>
          </cell>
          <cell r="G216" t="str">
            <v>NULL</v>
          </cell>
          <cell r="H216" t="str">
            <v>NULL</v>
          </cell>
          <cell r="I216" t="str">
            <v>NULL</v>
          </cell>
          <cell r="J216" t="str">
            <v>NULL</v>
          </cell>
          <cell r="K216" t="str">
            <v>NULL</v>
          </cell>
          <cell r="L216" t="str">
            <v>NULL</v>
          </cell>
          <cell r="M216" t="str">
            <v>NULL</v>
          </cell>
        </row>
        <row r="217">
          <cell r="D217" t="str">
            <v>ZMB</v>
          </cell>
          <cell r="E217">
            <v>18069889</v>
          </cell>
          <cell r="F217">
            <v>29358261</v>
          </cell>
          <cell r="G217">
            <v>182880842</v>
          </cell>
          <cell r="H217">
            <v>36182973</v>
          </cell>
          <cell r="I217">
            <v>25098581</v>
          </cell>
          <cell r="J217">
            <v>21434893</v>
          </cell>
          <cell r="K217">
            <v>10714775</v>
          </cell>
          <cell r="L217">
            <v>9190571</v>
          </cell>
          <cell r="M217">
            <v>11237469</v>
          </cell>
        </row>
        <row r="218">
          <cell r="D218" t="str">
            <v>ZWE</v>
          </cell>
          <cell r="E218">
            <v>12120906</v>
          </cell>
          <cell r="F218">
            <v>11810010</v>
          </cell>
          <cell r="G218">
            <v>13725165</v>
          </cell>
          <cell r="H218">
            <v>11180300</v>
          </cell>
          <cell r="I218">
            <v>9709358</v>
          </cell>
          <cell r="J218">
            <v>27782789</v>
          </cell>
          <cell r="K218">
            <v>8275260</v>
          </cell>
          <cell r="L218">
            <v>5017566</v>
          </cell>
          <cell r="M218">
            <v>7822102</v>
          </cell>
        </row>
        <row r="219">
          <cell r="D219" t="str">
            <v>AFE</v>
          </cell>
          <cell r="E219">
            <v>3103871664</v>
          </cell>
          <cell r="F219">
            <v>3235789262</v>
          </cell>
          <cell r="G219">
            <v>2960243634</v>
          </cell>
          <cell r="H219">
            <v>2593773641</v>
          </cell>
          <cell r="I219">
            <v>2615578992</v>
          </cell>
          <cell r="J219">
            <v>2216235025</v>
          </cell>
          <cell r="K219">
            <v>2135145666</v>
          </cell>
          <cell r="L219">
            <v>2652601087</v>
          </cell>
          <cell r="M219">
            <v>2753289412</v>
          </cell>
        </row>
        <row r="220">
          <cell r="D220" t="str">
            <v>AFW</v>
          </cell>
          <cell r="E220">
            <v>753176509</v>
          </cell>
          <cell r="F220">
            <v>956854682</v>
          </cell>
          <cell r="G220">
            <v>385426103</v>
          </cell>
          <cell r="H220">
            <v>448889474</v>
          </cell>
          <cell r="I220">
            <v>387158469</v>
          </cell>
          <cell r="J220">
            <v>491005345</v>
          </cell>
          <cell r="K220" t="str">
            <v>NULL</v>
          </cell>
          <cell r="L220" t="str">
            <v>NULL</v>
          </cell>
          <cell r="M220" t="str">
            <v>NULL</v>
          </cell>
        </row>
        <row r="221">
          <cell r="D221" t="str">
            <v>ARB</v>
          </cell>
          <cell r="E221">
            <v>3190926175</v>
          </cell>
          <cell r="F221">
            <v>3107975942</v>
          </cell>
          <cell r="G221">
            <v>2709447630</v>
          </cell>
          <cell r="H221">
            <v>2845350921</v>
          </cell>
          <cell r="I221" t="str">
            <v>NULL</v>
          </cell>
          <cell r="J221">
            <v>3546265826</v>
          </cell>
          <cell r="K221" t="str">
            <v>NULL</v>
          </cell>
          <cell r="L221" t="str">
            <v>NULL</v>
          </cell>
          <cell r="M221" t="str">
            <v>NULL</v>
          </cell>
        </row>
        <row r="222">
          <cell r="D222" t="str">
            <v>CSS</v>
          </cell>
          <cell r="E222">
            <v>18679770</v>
          </cell>
          <cell r="F222">
            <v>9863727</v>
          </cell>
          <cell r="G222">
            <v>22044883</v>
          </cell>
          <cell r="H222">
            <v>38072057</v>
          </cell>
          <cell r="I222">
            <v>19012075</v>
          </cell>
          <cell r="J222">
            <v>45506069</v>
          </cell>
          <cell r="K222">
            <v>38698944</v>
          </cell>
          <cell r="L222">
            <v>25023604</v>
          </cell>
          <cell r="M222" t="str">
            <v>NULL</v>
          </cell>
        </row>
        <row r="223">
          <cell r="D223" t="str">
            <v>CEB</v>
          </cell>
          <cell r="E223">
            <v>82021902578</v>
          </cell>
          <cell r="F223">
            <v>76746054865</v>
          </cell>
          <cell r="G223">
            <v>79830463744</v>
          </cell>
          <cell r="H223">
            <v>89480832310</v>
          </cell>
          <cell r="I223">
            <v>102849355486</v>
          </cell>
          <cell r="J223">
            <v>102072322817</v>
          </cell>
          <cell r="K223">
            <v>104976997571</v>
          </cell>
          <cell r="L223">
            <v>115525629701</v>
          </cell>
          <cell r="M223">
            <v>127366977637</v>
          </cell>
        </row>
        <row r="224">
          <cell r="D224" t="str">
            <v>EAR</v>
          </cell>
          <cell r="E224">
            <v>110247506302</v>
          </cell>
          <cell r="F224">
            <v>106099421519</v>
          </cell>
          <cell r="G224">
            <v>104771237650</v>
          </cell>
          <cell r="H224">
            <v>147628423079</v>
          </cell>
          <cell r="I224">
            <v>158301095210</v>
          </cell>
          <cell r="J224">
            <v>163499431378</v>
          </cell>
          <cell r="K224">
            <v>157228113927</v>
          </cell>
          <cell r="L224">
            <v>176815296582</v>
          </cell>
          <cell r="M224" t="str">
            <v>NULL</v>
          </cell>
        </row>
        <row r="225">
          <cell r="D225" t="str">
            <v>EAS</v>
          </cell>
          <cell r="E225" t="str">
            <v>NULL</v>
          </cell>
          <cell r="F225" t="str">
            <v>NULL</v>
          </cell>
          <cell r="G225" t="str">
            <v>NULL</v>
          </cell>
          <cell r="H225" t="str">
            <v>NULL</v>
          </cell>
          <cell r="I225" t="str">
            <v>NULL</v>
          </cell>
          <cell r="J225" t="str">
            <v>NULL</v>
          </cell>
          <cell r="K225" t="str">
            <v>NULL</v>
          </cell>
          <cell r="L225" t="str">
            <v>NULL</v>
          </cell>
          <cell r="M225" t="str">
            <v>NULL</v>
          </cell>
        </row>
        <row r="226">
          <cell r="D226" t="str">
            <v>EAP</v>
          </cell>
          <cell r="E226" t="str">
            <v>NULL</v>
          </cell>
          <cell r="F226" t="str">
            <v>NULL</v>
          </cell>
          <cell r="G226" t="str">
            <v>NULL</v>
          </cell>
          <cell r="H226" t="str">
            <v>NULL</v>
          </cell>
          <cell r="I226" t="str">
            <v>NULL</v>
          </cell>
          <cell r="J226" t="str">
            <v>NULL</v>
          </cell>
          <cell r="K226" t="str">
            <v>NULL</v>
          </cell>
          <cell r="L226" t="str">
            <v>NULL</v>
          </cell>
          <cell r="M226" t="str">
            <v>NULL</v>
          </cell>
        </row>
        <row r="227">
          <cell r="D227" t="str">
            <v>TEA</v>
          </cell>
          <cell r="E227" t="str">
            <v>NULL</v>
          </cell>
          <cell r="F227" t="str">
            <v>NULL</v>
          </cell>
          <cell r="G227" t="str">
            <v>NULL</v>
          </cell>
          <cell r="H227" t="str">
            <v>NULL</v>
          </cell>
          <cell r="I227" t="str">
            <v>NULL</v>
          </cell>
          <cell r="J227" t="str">
            <v>NULL</v>
          </cell>
          <cell r="K227" t="str">
            <v>NULL</v>
          </cell>
          <cell r="L227" t="str">
            <v>NULL</v>
          </cell>
          <cell r="M227" t="str">
            <v>NULL</v>
          </cell>
        </row>
        <row r="228">
          <cell r="D228" t="str">
            <v>EMU</v>
          </cell>
          <cell r="E228">
            <v>569807277117</v>
          </cell>
          <cell r="F228">
            <v>517447116648</v>
          </cell>
          <cell r="G228">
            <v>539039847549</v>
          </cell>
          <cell r="H228">
            <v>533442739563</v>
          </cell>
          <cell r="I228">
            <v>571566699717</v>
          </cell>
          <cell r="J228">
            <v>580287293737</v>
          </cell>
          <cell r="K228">
            <v>528089384026</v>
          </cell>
          <cell r="L228">
            <v>633865462959</v>
          </cell>
          <cell r="M228">
            <v>693609669949</v>
          </cell>
        </row>
        <row r="229">
          <cell r="D229" t="str">
            <v>ECS</v>
          </cell>
          <cell r="E229">
            <v>826355788505</v>
          </cell>
          <cell r="F229">
            <v>761923992874</v>
          </cell>
          <cell r="G229">
            <v>784316999939</v>
          </cell>
          <cell r="H229">
            <v>758413507008</v>
          </cell>
          <cell r="I229">
            <v>810825150077</v>
          </cell>
          <cell r="J229">
            <v>823633353094</v>
          </cell>
          <cell r="K229">
            <v>750465623041</v>
          </cell>
          <cell r="L229">
            <v>893059862871</v>
          </cell>
          <cell r="M229">
            <v>1007802751313</v>
          </cell>
        </row>
        <row r="230">
          <cell r="D230" t="str">
            <v>ECA</v>
          </cell>
          <cell r="E230">
            <v>11158954970</v>
          </cell>
          <cell r="F230">
            <v>9566457385</v>
          </cell>
          <cell r="G230">
            <v>8018601370</v>
          </cell>
          <cell r="H230">
            <v>8826982509</v>
          </cell>
          <cell r="I230">
            <v>8555017226</v>
          </cell>
          <cell r="J230">
            <v>9622862087</v>
          </cell>
          <cell r="K230">
            <v>10012730412</v>
          </cell>
          <cell r="L230">
            <v>12425071106</v>
          </cell>
          <cell r="M230">
            <v>14732035173</v>
          </cell>
        </row>
        <row r="231">
          <cell r="D231" t="str">
            <v>TEC</v>
          </cell>
          <cell r="E231">
            <v>44855869339</v>
          </cell>
          <cell r="F231">
            <v>44054004215</v>
          </cell>
          <cell r="G231">
            <v>44068190712</v>
          </cell>
          <cell r="H231">
            <v>46185557372</v>
          </cell>
          <cell r="I231">
            <v>50051653161</v>
          </cell>
          <cell r="J231">
            <v>50254311167</v>
          </cell>
          <cell r="K231">
            <v>46727060853</v>
          </cell>
          <cell r="L231">
            <v>58797308247</v>
          </cell>
          <cell r="M231">
            <v>55329420594</v>
          </cell>
        </row>
        <row r="232">
          <cell r="D232" t="str">
            <v>EUU</v>
          </cell>
          <cell r="E232">
            <v>666701899833</v>
          </cell>
          <cell r="F232">
            <v>607990256361</v>
          </cell>
          <cell r="G232">
            <v>631859799309</v>
          </cell>
          <cell r="H232">
            <v>631895128873</v>
          </cell>
          <cell r="I232">
            <v>682764335978</v>
          </cell>
          <cell r="J232">
            <v>692289323214</v>
          </cell>
          <cell r="K232">
            <v>643134347615</v>
          </cell>
          <cell r="L232">
            <v>760952410515</v>
          </cell>
          <cell r="M232">
            <v>837001277870</v>
          </cell>
        </row>
        <row r="233">
          <cell r="D233" t="str">
            <v>FCS</v>
          </cell>
          <cell r="E233" t="str">
            <v>NULL</v>
          </cell>
          <cell r="F233" t="str">
            <v>NULL</v>
          </cell>
          <cell r="G233" t="str">
            <v>NULL</v>
          </cell>
          <cell r="H233" t="str">
            <v>NULL</v>
          </cell>
          <cell r="I233" t="str">
            <v>NULL</v>
          </cell>
          <cell r="J233" t="str">
            <v>NULL</v>
          </cell>
          <cell r="K233" t="str">
            <v>NULL</v>
          </cell>
          <cell r="L233" t="str">
            <v>NULL</v>
          </cell>
          <cell r="M233" t="str">
            <v>NULL</v>
          </cell>
        </row>
        <row r="234">
          <cell r="D234" t="str">
            <v>HPC</v>
          </cell>
          <cell r="E234">
            <v>760417170</v>
          </cell>
          <cell r="F234">
            <v>628356083</v>
          </cell>
          <cell r="G234">
            <v>608141215</v>
          </cell>
          <cell r="H234">
            <v>579125665</v>
          </cell>
          <cell r="I234">
            <v>616785622</v>
          </cell>
          <cell r="J234">
            <v>533798394</v>
          </cell>
          <cell r="K234">
            <v>322422670</v>
          </cell>
          <cell r="L234">
            <v>320239558</v>
          </cell>
          <cell r="M234" t="str">
            <v>NULL</v>
          </cell>
        </row>
        <row r="235">
          <cell r="D235" t="str">
            <v>HIC</v>
          </cell>
          <cell r="E235">
            <v>1444322267904</v>
          </cell>
          <cell r="F235">
            <v>1363495820670</v>
          </cell>
          <cell r="G235">
            <v>1367594915504</v>
          </cell>
          <cell r="H235">
            <v>1664315661928</v>
          </cell>
          <cell r="I235">
            <v>1796799587548</v>
          </cell>
          <cell r="J235">
            <v>1751330163618</v>
          </cell>
          <cell r="K235">
            <v>1698679510077</v>
          </cell>
          <cell r="L235">
            <v>2053825981038</v>
          </cell>
          <cell r="M235">
            <v>1688558544336</v>
          </cell>
        </row>
        <row r="236">
          <cell r="D236" t="str">
            <v>IBD</v>
          </cell>
          <cell r="E236">
            <v>950871233207</v>
          </cell>
          <cell r="F236">
            <v>947170011667</v>
          </cell>
          <cell r="G236">
            <v>898097018993</v>
          </cell>
          <cell r="H236">
            <v>1037437721774</v>
          </cell>
          <cell r="I236">
            <v>1154440207130</v>
          </cell>
          <cell r="J236">
            <v>1142160271421</v>
          </cell>
          <cell r="K236">
            <v>1192809442396</v>
          </cell>
          <cell r="L236">
            <v>1445042969440</v>
          </cell>
          <cell r="M236">
            <v>1252103440142</v>
          </cell>
        </row>
        <row r="237">
          <cell r="D237" t="str">
            <v>IBT</v>
          </cell>
          <cell r="E237">
            <v>952307250414</v>
          </cell>
          <cell r="F237">
            <v>949272283239</v>
          </cell>
          <cell r="G237">
            <v>900052906942</v>
          </cell>
          <cell r="H237">
            <v>1039538904309</v>
          </cell>
          <cell r="I237">
            <v>1156567337269</v>
          </cell>
          <cell r="J237">
            <v>1144102074959</v>
          </cell>
          <cell r="K237">
            <v>1194726526343</v>
          </cell>
          <cell r="L237">
            <v>1447084815772</v>
          </cell>
          <cell r="M237" t="str">
            <v>NULL</v>
          </cell>
        </row>
        <row r="238">
          <cell r="D238" t="str">
            <v>IDB</v>
          </cell>
          <cell r="E238">
            <v>501569158</v>
          </cell>
          <cell r="F238">
            <v>930448809</v>
          </cell>
          <cell r="G238">
            <v>565594480</v>
          </cell>
          <cell r="H238">
            <v>603114661</v>
          </cell>
          <cell r="I238">
            <v>577572231</v>
          </cell>
          <cell r="J238">
            <v>720274203</v>
          </cell>
          <cell r="K238">
            <v>760604574</v>
          </cell>
          <cell r="L238">
            <v>729073693</v>
          </cell>
          <cell r="M238" t="str">
            <v>NULL</v>
          </cell>
        </row>
        <row r="239">
          <cell r="D239" t="str">
            <v>IDX</v>
          </cell>
          <cell r="E239" t="str">
            <v>NULL</v>
          </cell>
          <cell r="F239">
            <v>1171822763</v>
          </cell>
          <cell r="G239">
            <v>1390293469</v>
          </cell>
          <cell r="H239" t="str">
            <v>NULL</v>
          </cell>
          <cell r="I239" t="str">
            <v>NULL</v>
          </cell>
          <cell r="J239" t="str">
            <v>NULL</v>
          </cell>
          <cell r="K239" t="str">
            <v>NULL</v>
          </cell>
          <cell r="L239" t="str">
            <v>NULL</v>
          </cell>
          <cell r="M239" t="str">
            <v>NULL</v>
          </cell>
        </row>
        <row r="240">
          <cell r="D240" t="str">
            <v>IDA</v>
          </cell>
          <cell r="E240" t="str">
            <v>NULL</v>
          </cell>
          <cell r="F240">
            <v>2102271572</v>
          </cell>
          <cell r="G240">
            <v>1955887949</v>
          </cell>
          <cell r="H240">
            <v>2101182535</v>
          </cell>
          <cell r="I240">
            <v>2127130139</v>
          </cell>
          <cell r="J240">
            <v>1941803538</v>
          </cell>
          <cell r="K240" t="str">
            <v>NULL</v>
          </cell>
          <cell r="L240" t="str">
            <v>NULL</v>
          </cell>
          <cell r="M240" t="str">
            <v>NULL</v>
          </cell>
        </row>
        <row r="241">
          <cell r="D241" t="str">
            <v>LTE</v>
          </cell>
          <cell r="E241">
            <v>889630063263</v>
          </cell>
          <cell r="F241">
            <v>895275559533</v>
          </cell>
          <cell r="G241">
            <v>852240930124</v>
          </cell>
          <cell r="H241">
            <v>947147621765</v>
          </cell>
          <cell r="I241">
            <v>1056354153643</v>
          </cell>
          <cell r="J241">
            <v>1039551350797</v>
          </cell>
          <cell r="K241">
            <v>1102564292227</v>
          </cell>
          <cell r="L241">
            <v>1346622489859</v>
          </cell>
          <cell r="M241">
            <v>1158635402759</v>
          </cell>
        </row>
        <row r="242">
          <cell r="D242" t="str">
            <v>LCN</v>
          </cell>
          <cell r="E242">
            <v>77034398778</v>
          </cell>
          <cell r="F242">
            <v>74781822670</v>
          </cell>
          <cell r="G242">
            <v>78172198648</v>
          </cell>
          <cell r="H242">
            <v>85907116044</v>
          </cell>
          <cell r="I242">
            <v>90481007000</v>
          </cell>
          <cell r="J242">
            <v>89118093486</v>
          </cell>
          <cell r="K242">
            <v>82139506430</v>
          </cell>
          <cell r="L242">
            <v>87103765625</v>
          </cell>
          <cell r="M242" t="str">
            <v>NULL</v>
          </cell>
        </row>
        <row r="243">
          <cell r="D243" t="str">
            <v>LAC</v>
          </cell>
          <cell r="E243">
            <v>76107611700</v>
          </cell>
          <cell r="F243">
            <v>73916558273</v>
          </cell>
          <cell r="G243">
            <v>77278983548</v>
          </cell>
          <cell r="H243">
            <v>85104431907</v>
          </cell>
          <cell r="I243">
            <v>89678319637</v>
          </cell>
          <cell r="J243">
            <v>88283470047</v>
          </cell>
          <cell r="K243">
            <v>80607437565</v>
          </cell>
          <cell r="L243">
            <v>85672901648</v>
          </cell>
          <cell r="M243">
            <v>98877550533</v>
          </cell>
        </row>
        <row r="244">
          <cell r="D244" t="str">
            <v>TLA</v>
          </cell>
          <cell r="E244">
            <v>77032162397</v>
          </cell>
          <cell r="F244">
            <v>74780556792</v>
          </cell>
          <cell r="G244">
            <v>77907406717</v>
          </cell>
          <cell r="H244">
            <v>85842935085</v>
          </cell>
          <cell r="I244">
            <v>90456349469</v>
          </cell>
          <cell r="J244">
            <v>89112164247</v>
          </cell>
          <cell r="K244">
            <v>82121620994</v>
          </cell>
          <cell r="L244">
            <v>87094820973</v>
          </cell>
          <cell r="M244">
            <v>100359197196</v>
          </cell>
        </row>
        <row r="245">
          <cell r="D245" t="str">
            <v>LDC</v>
          </cell>
          <cell r="E245" t="str">
            <v>NULL</v>
          </cell>
          <cell r="F245">
            <v>858842373</v>
          </cell>
          <cell r="G245">
            <v>1111940134</v>
          </cell>
          <cell r="H245">
            <v>1159306370</v>
          </cell>
          <cell r="I245">
            <v>1391825962</v>
          </cell>
          <cell r="J245" t="str">
            <v>NULL</v>
          </cell>
          <cell r="K245" t="str">
            <v>NULL</v>
          </cell>
          <cell r="L245" t="str">
            <v>NULL</v>
          </cell>
          <cell r="M245" t="str">
            <v>NULL</v>
          </cell>
        </row>
        <row r="246">
          <cell r="D246" t="str">
            <v>LMY</v>
          </cell>
          <cell r="E246">
            <v>917683719394</v>
          </cell>
          <cell r="F246">
            <v>913922994374</v>
          </cell>
          <cell r="G246">
            <v>863374663159</v>
          </cell>
          <cell r="H246">
            <v>1001409641371</v>
          </cell>
          <cell r="I246">
            <v>1114292982489</v>
          </cell>
          <cell r="J246">
            <v>1102646622407</v>
          </cell>
          <cell r="K246">
            <v>1156508690230</v>
          </cell>
          <cell r="L246">
            <v>1399304406361</v>
          </cell>
          <cell r="M246" t="str">
            <v>NULL</v>
          </cell>
        </row>
        <row r="247">
          <cell r="D247" t="str">
            <v>LIC</v>
          </cell>
          <cell r="E247" t="str">
            <v>NULL</v>
          </cell>
          <cell r="F247" t="str">
            <v>NULL</v>
          </cell>
          <cell r="G247" t="str">
            <v>NULL</v>
          </cell>
          <cell r="H247" t="str">
            <v>NULL</v>
          </cell>
          <cell r="I247" t="str">
            <v>NULL</v>
          </cell>
          <cell r="J247" t="str">
            <v>NULL</v>
          </cell>
          <cell r="K247" t="str">
            <v>NULL</v>
          </cell>
          <cell r="L247" t="str">
            <v>NULL</v>
          </cell>
          <cell r="M247" t="str">
            <v>NULL</v>
          </cell>
        </row>
        <row r="248">
          <cell r="D248" t="str">
            <v>LMC</v>
          </cell>
          <cell r="E248">
            <v>57154043985</v>
          </cell>
          <cell r="F248">
            <v>65828610805</v>
          </cell>
          <cell r="G248">
            <v>73179387386</v>
          </cell>
          <cell r="H248">
            <v>126763915918</v>
          </cell>
          <cell r="I248">
            <v>140675957332</v>
          </cell>
          <cell r="J248">
            <v>153828888829</v>
          </cell>
          <cell r="K248">
            <v>162069433223</v>
          </cell>
          <cell r="L248">
            <v>190907027891</v>
          </cell>
          <cell r="M248" t="str">
            <v>NULL</v>
          </cell>
        </row>
        <row r="249">
          <cell r="D249" t="str">
            <v>MEA</v>
          </cell>
          <cell r="E249">
            <v>16753854707</v>
          </cell>
          <cell r="F249">
            <v>18339684370</v>
          </cell>
          <cell r="G249">
            <v>15729286900</v>
          </cell>
          <cell r="H249">
            <v>15829252888</v>
          </cell>
          <cell r="I249">
            <v>17161261565</v>
          </cell>
          <cell r="J249">
            <v>17021498069</v>
          </cell>
          <cell r="K249">
            <v>18957571586</v>
          </cell>
          <cell r="L249">
            <v>23660270645</v>
          </cell>
          <cell r="M249" t="str">
            <v>NULL</v>
          </cell>
        </row>
        <row r="250">
          <cell r="D250" t="str">
            <v>MNA</v>
          </cell>
          <cell r="E250" t="str">
            <v>NULL</v>
          </cell>
          <cell r="F250">
            <v>1911399289</v>
          </cell>
          <cell r="G250" t="str">
            <v>NULL</v>
          </cell>
          <cell r="H250" t="str">
            <v>NULL</v>
          </cell>
          <cell r="I250" t="str">
            <v>NULL</v>
          </cell>
          <cell r="J250" t="str">
            <v>NULL</v>
          </cell>
          <cell r="K250" t="str">
            <v>NULL</v>
          </cell>
          <cell r="L250" t="str">
            <v>NULL</v>
          </cell>
          <cell r="M250" t="str">
            <v>NULL</v>
          </cell>
        </row>
        <row r="251">
          <cell r="D251" t="str">
            <v>TMN</v>
          </cell>
          <cell r="E251" t="str">
            <v>NULL</v>
          </cell>
          <cell r="F251">
            <v>1905538642</v>
          </cell>
          <cell r="G251" t="str">
            <v>NULL</v>
          </cell>
          <cell r="H251" t="str">
            <v>NULL</v>
          </cell>
          <cell r="I251" t="str">
            <v>NULL</v>
          </cell>
          <cell r="J251" t="str">
            <v>NULL</v>
          </cell>
          <cell r="K251" t="str">
            <v>NULL</v>
          </cell>
          <cell r="L251" t="str">
            <v>NULL</v>
          </cell>
          <cell r="M251" t="str">
            <v>NULL</v>
          </cell>
        </row>
        <row r="252">
          <cell r="D252" t="str">
            <v>MIC</v>
          </cell>
          <cell r="E252">
            <v>917492447381</v>
          </cell>
          <cell r="F252">
            <v>913763181650</v>
          </cell>
          <cell r="G252">
            <v>863294117085</v>
          </cell>
          <cell r="H252">
            <v>1001278046193</v>
          </cell>
          <cell r="I252">
            <v>1114167881047</v>
          </cell>
          <cell r="J252">
            <v>1102399990596</v>
          </cell>
          <cell r="K252">
            <v>1156410293475</v>
          </cell>
          <cell r="L252">
            <v>1399213321904</v>
          </cell>
          <cell r="M252">
            <v>1212374263334</v>
          </cell>
        </row>
        <row r="253">
          <cell r="D253" t="str">
            <v>NAC</v>
          </cell>
          <cell r="E253">
            <v>204669171254</v>
          </cell>
          <cell r="F253">
            <v>203486347048</v>
          </cell>
          <cell r="G253">
            <v>200124924757</v>
          </cell>
          <cell r="H253">
            <v>181483671940</v>
          </cell>
          <cell r="I253">
            <v>184291082924</v>
          </cell>
          <cell r="J253">
            <v>185461953407</v>
          </cell>
          <cell r="K253">
            <v>167112540840</v>
          </cell>
          <cell r="L253">
            <v>198458852271</v>
          </cell>
          <cell r="M253">
            <v>196771831255</v>
          </cell>
        </row>
        <row r="254">
          <cell r="D254" t="str">
            <v>INX</v>
          </cell>
          <cell r="E254" t="str">
            <v>NULL</v>
          </cell>
          <cell r="F254" t="str">
            <v>NULL</v>
          </cell>
          <cell r="G254" t="str">
            <v>NULL</v>
          </cell>
          <cell r="H254" t="str">
            <v>NULL</v>
          </cell>
          <cell r="I254" t="str">
            <v>NULL</v>
          </cell>
          <cell r="J254" t="str">
            <v>NULL</v>
          </cell>
          <cell r="K254" t="str">
            <v>NULL</v>
          </cell>
          <cell r="L254" t="str">
            <v>NULL</v>
          </cell>
          <cell r="M254" t="str">
            <v>NULL</v>
          </cell>
        </row>
        <row r="255">
          <cell r="D255" t="str">
            <v>OED</v>
          </cell>
          <cell r="E255">
            <v>1347511615924</v>
          </cell>
          <cell r="F255">
            <v>1269517924201</v>
          </cell>
          <cell r="G255">
            <v>1278685869438</v>
          </cell>
          <cell r="H255">
            <v>1278956800702</v>
          </cell>
          <cell r="I255">
            <v>1370005549835</v>
          </cell>
          <cell r="J255">
            <v>1337475514852</v>
          </cell>
          <cell r="K255">
            <v>1254815623532</v>
          </cell>
          <cell r="L255">
            <v>1485101386723</v>
          </cell>
          <cell r="M255">
            <v>1478605970841</v>
          </cell>
        </row>
        <row r="256">
          <cell r="D256" t="str">
            <v>OSS</v>
          </cell>
          <cell r="E256">
            <v>3876857393</v>
          </cell>
          <cell r="F256">
            <v>2974318929</v>
          </cell>
          <cell r="G256">
            <v>2989274128</v>
          </cell>
          <cell r="H256">
            <v>2965250476</v>
          </cell>
          <cell r="I256">
            <v>2972393443</v>
          </cell>
          <cell r="J256">
            <v>3146329752</v>
          </cell>
          <cell r="K256">
            <v>3606718581</v>
          </cell>
          <cell r="L256">
            <v>3841830093</v>
          </cell>
          <cell r="M256" t="str">
            <v>NULL</v>
          </cell>
        </row>
        <row r="257">
          <cell r="D257" t="str">
            <v>PSS</v>
          </cell>
          <cell r="E257" t="str">
            <v>NULL</v>
          </cell>
          <cell r="F257" t="str">
            <v>NULL</v>
          </cell>
          <cell r="G257" t="str">
            <v>NULL</v>
          </cell>
          <cell r="H257" t="str">
            <v>NULL</v>
          </cell>
          <cell r="I257" t="str">
            <v>NULL</v>
          </cell>
          <cell r="J257" t="str">
            <v>NULL</v>
          </cell>
          <cell r="K257" t="str">
            <v>NULL</v>
          </cell>
          <cell r="L257" t="str">
            <v>NULL</v>
          </cell>
          <cell r="M257" t="str">
            <v>NULL</v>
          </cell>
        </row>
        <row r="258">
          <cell r="D258" t="str">
            <v>PST</v>
          </cell>
          <cell r="E258">
            <v>1361412717752</v>
          </cell>
          <cell r="F258">
            <v>1274867516051</v>
          </cell>
          <cell r="G258">
            <v>1273177509453</v>
          </cell>
          <cell r="H258">
            <v>1570308183192</v>
          </cell>
          <cell r="I258">
            <v>1695750603439</v>
          </cell>
          <cell r="J258">
            <v>1650216797981</v>
          </cell>
          <cell r="K258">
            <v>1594835490805</v>
          </cell>
          <cell r="L258">
            <v>1929138919390</v>
          </cell>
          <cell r="M258">
            <v>1540504198163</v>
          </cell>
        </row>
        <row r="259">
          <cell r="D259" t="str">
            <v>PRE</v>
          </cell>
          <cell r="E259" t="str">
            <v>NULL</v>
          </cell>
          <cell r="F259">
            <v>1137196002</v>
          </cell>
          <cell r="G259">
            <v>744425902</v>
          </cell>
          <cell r="H259">
            <v>605132282</v>
          </cell>
          <cell r="I259">
            <v>647370451</v>
          </cell>
          <cell r="J259">
            <v>668851439</v>
          </cell>
          <cell r="K259" t="str">
            <v>NULL</v>
          </cell>
          <cell r="L259" t="str">
            <v>NULL</v>
          </cell>
          <cell r="M259" t="str">
            <v>NULL</v>
          </cell>
        </row>
        <row r="260">
          <cell r="D260" t="str">
            <v>SST</v>
          </cell>
          <cell r="E260">
            <v>3900491667</v>
          </cell>
          <cell r="F260" t="str">
            <v>NULL</v>
          </cell>
          <cell r="G260">
            <v>3018965786</v>
          </cell>
          <cell r="H260">
            <v>3009256618</v>
          </cell>
          <cell r="I260">
            <v>2996845602</v>
          </cell>
          <cell r="J260" t="str">
            <v>NULL</v>
          </cell>
          <cell r="K260" t="str">
            <v>NULL</v>
          </cell>
          <cell r="L260" t="str">
            <v>NULL</v>
          </cell>
          <cell r="M260" t="str">
            <v>NULL</v>
          </cell>
        </row>
        <row r="261">
          <cell r="D261" t="str">
            <v>SAS</v>
          </cell>
          <cell r="E261" t="str">
            <v>NULL</v>
          </cell>
          <cell r="F261" t="str">
            <v>NULL</v>
          </cell>
          <cell r="G261" t="str">
            <v>NULL</v>
          </cell>
          <cell r="H261" t="str">
            <v>NULL</v>
          </cell>
          <cell r="I261" t="str">
            <v>NULL</v>
          </cell>
          <cell r="J261" t="str">
            <v>NULL</v>
          </cell>
          <cell r="K261" t="str">
            <v>NULL</v>
          </cell>
          <cell r="L261" t="str">
            <v>NULL</v>
          </cell>
          <cell r="M261" t="str">
            <v>NULL</v>
          </cell>
        </row>
        <row r="262">
          <cell r="D262" t="str">
            <v>TSA</v>
          </cell>
          <cell r="E262" t="str">
            <v>NULL</v>
          </cell>
          <cell r="F262" t="str">
            <v>NULL</v>
          </cell>
          <cell r="G262" t="str">
            <v>NULL</v>
          </cell>
          <cell r="H262" t="str">
            <v>NULL</v>
          </cell>
          <cell r="I262" t="str">
            <v>NULL</v>
          </cell>
          <cell r="J262" t="str">
            <v>NULL</v>
          </cell>
          <cell r="K262" t="str">
            <v>NULL</v>
          </cell>
          <cell r="L262" t="str">
            <v>NULL</v>
          </cell>
          <cell r="M262" t="str">
            <v>NULL</v>
          </cell>
        </row>
        <row r="263">
          <cell r="D263" t="str">
            <v>SSF</v>
          </cell>
          <cell r="E263">
            <v>3857048173</v>
          </cell>
          <cell r="F263">
            <v>4192643944</v>
          </cell>
          <cell r="G263">
            <v>3345669737</v>
          </cell>
          <cell r="H263">
            <v>3042663115</v>
          </cell>
          <cell r="I263">
            <v>3002737461</v>
          </cell>
          <cell r="J263">
            <v>2707240370</v>
          </cell>
          <cell r="K263">
            <v>2509470851</v>
          </cell>
          <cell r="L263">
            <v>3037435832</v>
          </cell>
          <cell r="M263" t="str">
            <v>NULL</v>
          </cell>
        </row>
        <row r="264">
          <cell r="D264" t="str">
            <v>SSA</v>
          </cell>
          <cell r="E264">
            <v>3854986377</v>
          </cell>
          <cell r="F264">
            <v>4191271026</v>
          </cell>
          <cell r="G264">
            <v>3344607641</v>
          </cell>
          <cell r="H264">
            <v>3007463134</v>
          </cell>
          <cell r="I264">
            <v>2997206119</v>
          </cell>
          <cell r="J264">
            <v>2705293775</v>
          </cell>
          <cell r="K264">
            <v>2508155669</v>
          </cell>
          <cell r="L264">
            <v>3036650963</v>
          </cell>
          <cell r="M264" t="str">
            <v>NULL</v>
          </cell>
        </row>
        <row r="265">
          <cell r="D265" t="str">
            <v>TSS</v>
          </cell>
          <cell r="E265">
            <v>3857048173</v>
          </cell>
          <cell r="F265">
            <v>4192643944</v>
          </cell>
          <cell r="G265">
            <v>3345669737</v>
          </cell>
          <cell r="H265">
            <v>3042663115</v>
          </cell>
          <cell r="I265">
            <v>3002737461</v>
          </cell>
          <cell r="J265">
            <v>2707240370</v>
          </cell>
          <cell r="K265">
            <v>2509470851</v>
          </cell>
          <cell r="L265">
            <v>3037435832</v>
          </cell>
          <cell r="M265" t="str">
            <v>NULL</v>
          </cell>
        </row>
        <row r="266">
          <cell r="D266" t="str">
            <v>UMC</v>
          </cell>
          <cell r="E266">
            <v>860338403396</v>
          </cell>
          <cell r="F266">
            <v>847934570845</v>
          </cell>
          <cell r="G266">
            <v>790114729699</v>
          </cell>
          <cell r="H266">
            <v>874514130275</v>
          </cell>
          <cell r="I266">
            <v>973491923715</v>
          </cell>
          <cell r="J266">
            <v>948571101767</v>
          </cell>
          <cell r="K266">
            <v>994340860252</v>
          </cell>
          <cell r="L266">
            <v>1208306294013</v>
          </cell>
          <cell r="M266">
            <v>1006573235781</v>
          </cell>
        </row>
        <row r="267">
          <cell r="D267" t="str">
            <v>WLD</v>
          </cell>
          <cell r="E267">
            <v>2362005987298</v>
          </cell>
          <cell r="F267">
            <v>2277418815044</v>
          </cell>
          <cell r="G267">
            <v>2230969578663</v>
          </cell>
          <cell r="H267">
            <v>2665725303299</v>
          </cell>
          <cell r="I267">
            <v>2911092570037</v>
          </cell>
          <cell r="J267">
            <v>2853976786025</v>
          </cell>
          <cell r="K267">
            <v>2855188200307</v>
          </cell>
          <cell r="L267">
            <v>3453130387399</v>
          </cell>
          <cell r="M267" t="str">
            <v>NULL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eries - Metadata"/>
    </sheetNames>
    <sheetDataSet>
      <sheetData sheetId="0">
        <row r="1">
          <cell r="D1" t="str">
            <v>Country Code</v>
          </cell>
          <cell r="E1">
            <v>2014</v>
          </cell>
          <cell r="F1">
            <v>2015</v>
          </cell>
          <cell r="G1">
            <v>2016</v>
          </cell>
          <cell r="H1">
            <v>2017</v>
          </cell>
          <cell r="I1">
            <v>2018</v>
          </cell>
          <cell r="J1">
            <v>2019</v>
          </cell>
          <cell r="K1">
            <v>2020</v>
          </cell>
          <cell r="L1">
            <v>2021</v>
          </cell>
          <cell r="M1">
            <v>2022</v>
          </cell>
        </row>
        <row r="2">
          <cell r="D2" t="str">
            <v>AFG</v>
          </cell>
          <cell r="E2" t="str">
            <v>NULL</v>
          </cell>
          <cell r="F2" t="str">
            <v>NULL</v>
          </cell>
          <cell r="G2" t="str">
            <v>NULL</v>
          </cell>
          <cell r="H2" t="str">
            <v>NULL</v>
          </cell>
          <cell r="I2" t="str">
            <v>NULL</v>
          </cell>
          <cell r="J2" t="str">
            <v>NULL</v>
          </cell>
          <cell r="K2">
            <v>46.709894551410258</v>
          </cell>
          <cell r="L2">
            <v>51.411716374727057</v>
          </cell>
          <cell r="M2">
            <v>72.885469608653608</v>
          </cell>
        </row>
        <row r="3">
          <cell r="D3" t="str">
            <v>ALB</v>
          </cell>
          <cell r="E3">
            <v>75.407845596482488</v>
          </cell>
          <cell r="F3">
            <v>71.80100633964696</v>
          </cell>
          <cell r="G3">
            <v>74.809862823170988</v>
          </cell>
          <cell r="H3">
            <v>78.194249531913599</v>
          </cell>
          <cell r="I3">
            <v>76.808184128329103</v>
          </cell>
          <cell r="J3">
            <v>76.279194649576326</v>
          </cell>
          <cell r="K3">
            <v>59.829729432162758</v>
          </cell>
          <cell r="L3">
            <v>76.017982107575165</v>
          </cell>
          <cell r="M3">
            <v>85.149680523060184</v>
          </cell>
        </row>
        <row r="4">
          <cell r="D4" t="str">
            <v>DZA</v>
          </cell>
          <cell r="E4">
            <v>56.923541966986711</v>
          </cell>
          <cell r="F4">
            <v>53.204622590414495</v>
          </cell>
          <cell r="G4">
            <v>49.760932792521629</v>
          </cell>
          <cell r="H4">
            <v>49.820816171258677</v>
          </cell>
          <cell r="I4">
            <v>52.436167677922327</v>
          </cell>
          <cell r="J4">
            <v>46.506842608167247</v>
          </cell>
          <cell r="K4">
            <v>40.389756562538814</v>
          </cell>
          <cell r="L4">
            <v>47.270903007640527</v>
          </cell>
          <cell r="M4">
            <v>51.841206793103737</v>
          </cell>
        </row>
        <row r="5">
          <cell r="D5" t="str">
            <v>ASM</v>
          </cell>
          <cell r="E5">
            <v>174.80559875583202</v>
          </cell>
          <cell r="F5">
            <v>162.407132243685</v>
          </cell>
          <cell r="G5">
            <v>159.16542473919523</v>
          </cell>
          <cell r="H5">
            <v>161.43790849673204</v>
          </cell>
          <cell r="I5">
            <v>171.83098591549296</v>
          </cell>
          <cell r="J5">
            <v>156.56877897990725</v>
          </cell>
          <cell r="K5">
            <v>154.36893203883494</v>
          </cell>
          <cell r="L5">
            <v>136.80000000000001</v>
          </cell>
          <cell r="M5">
            <v>124.68427095292766</v>
          </cell>
        </row>
        <row r="6">
          <cell r="D6" t="str">
            <v>AND</v>
          </cell>
          <cell r="E6" t="str">
            <v>NULL</v>
          </cell>
          <cell r="F6" t="str">
            <v>NULL</v>
          </cell>
          <cell r="G6" t="str">
            <v>NULL</v>
          </cell>
          <cell r="H6" t="str">
            <v>NULL</v>
          </cell>
          <cell r="I6" t="str">
            <v>NULL</v>
          </cell>
          <cell r="J6" t="str">
            <v>NULL</v>
          </cell>
          <cell r="K6" t="str">
            <v>NULL</v>
          </cell>
          <cell r="L6" t="str">
            <v>NULL</v>
          </cell>
          <cell r="M6" t="str">
            <v>NULL</v>
          </cell>
        </row>
        <row r="7">
          <cell r="D7" t="str">
            <v>AGO</v>
          </cell>
          <cell r="E7">
            <v>79.332922782889725</v>
          </cell>
          <cell r="F7">
            <v>62.88851608901922</v>
          </cell>
          <cell r="G7">
            <v>53.370158067598759</v>
          </cell>
          <cell r="H7">
            <v>52.256822227846243</v>
          </cell>
          <cell r="I7">
            <v>66.378013326339868</v>
          </cell>
          <cell r="J7">
            <v>57.829538118303567</v>
          </cell>
          <cell r="K7">
            <v>65.94202893046355</v>
          </cell>
          <cell r="L7">
            <v>74.464498594517181</v>
          </cell>
          <cell r="M7">
            <v>69.699045488965623</v>
          </cell>
        </row>
        <row r="8">
          <cell r="D8" t="str">
            <v>ATG</v>
          </cell>
          <cell r="E8">
            <v>141.5336141225516</v>
          </cell>
          <cell r="F8">
            <v>130.0470898571333</v>
          </cell>
          <cell r="G8">
            <v>132.01804001322671</v>
          </cell>
          <cell r="H8">
            <v>127.97313085525059</v>
          </cell>
          <cell r="I8">
            <v>130.65515265941914</v>
          </cell>
          <cell r="J8">
            <v>137.62517575588447</v>
          </cell>
          <cell r="K8">
            <v>94.34572017379206</v>
          </cell>
          <cell r="L8">
            <v>101.12288346296798</v>
          </cell>
          <cell r="M8">
            <v>117.63000507646424</v>
          </cell>
        </row>
        <row r="9">
          <cell r="D9" t="str">
            <v>ARG</v>
          </cell>
          <cell r="E9">
            <v>28.406793645227452</v>
          </cell>
          <cell r="F9">
            <v>22.486226088979159</v>
          </cell>
          <cell r="G9">
            <v>26.093887848879856</v>
          </cell>
          <cell r="H9">
            <v>25.28960113767786</v>
          </cell>
          <cell r="I9">
            <v>30.762535954992597</v>
          </cell>
          <cell r="J9">
            <v>32.630615045849886</v>
          </cell>
          <cell r="K9">
            <v>30.203698807415957</v>
          </cell>
          <cell r="L9">
            <v>32.930024254529791</v>
          </cell>
          <cell r="M9">
            <v>31.650513975650558</v>
          </cell>
        </row>
        <row r="10">
          <cell r="D10" t="str">
            <v>ARM</v>
          </cell>
          <cell r="E10">
            <v>75.778866962639043</v>
          </cell>
          <cell r="F10">
            <v>71.682074342757517</v>
          </cell>
          <cell r="G10">
            <v>76.077967459354781</v>
          </cell>
          <cell r="H10">
            <v>87.202376539836962</v>
          </cell>
          <cell r="I10">
            <v>92.473107021212044</v>
          </cell>
          <cell r="J10">
            <v>96.114154128870751</v>
          </cell>
          <cell r="K10">
            <v>69.488807539607635</v>
          </cell>
          <cell r="L10">
            <v>79.66988882283988</v>
          </cell>
          <cell r="M10">
            <v>101.00649237414081</v>
          </cell>
        </row>
        <row r="11">
          <cell r="D11" t="str">
            <v>ABW</v>
          </cell>
          <cell r="E11">
            <v>162.88205210123024</v>
          </cell>
          <cell r="F11">
            <v>145.83366329763686</v>
          </cell>
          <cell r="G11">
            <v>142.23976338713206</v>
          </cell>
          <cell r="H11">
            <v>143.80429551501524</v>
          </cell>
          <cell r="I11">
            <v>145.21355235089192</v>
          </cell>
          <cell r="J11">
            <v>145.34357273528909</v>
          </cell>
          <cell r="K11">
            <v>124.16237444868257</v>
          </cell>
          <cell r="L11">
            <v>139.90008715410684</v>
          </cell>
          <cell r="M11">
            <v>160.45925723055987</v>
          </cell>
        </row>
        <row r="12">
          <cell r="D12" t="str">
            <v>AUS</v>
          </cell>
          <cell r="E12">
            <v>42.443028202251057</v>
          </cell>
          <cell r="F12">
            <v>41.594280414074191</v>
          </cell>
          <cell r="G12">
            <v>40.794641866835128</v>
          </cell>
          <cell r="H12">
            <v>41.942209121632757</v>
          </cell>
          <cell r="I12">
            <v>43.347078493793532</v>
          </cell>
          <cell r="J12">
            <v>45.748963355661061</v>
          </cell>
          <cell r="K12">
            <v>44.143045594120323</v>
          </cell>
          <cell r="L12">
            <v>39.702360236315656</v>
          </cell>
          <cell r="M12">
            <v>45.136744440410915</v>
          </cell>
        </row>
        <row r="13">
          <cell r="D13" t="str">
            <v>AUT</v>
          </cell>
          <cell r="E13">
            <v>103.5035352510687</v>
          </cell>
          <cell r="F13">
            <v>102.42731538917957</v>
          </cell>
          <cell r="G13">
            <v>100.98207827874073</v>
          </cell>
          <cell r="H13">
            <v>104.93884493274848</v>
          </cell>
          <cell r="I13">
            <v>107.92363950557899</v>
          </cell>
          <cell r="J13">
            <v>107.89251461152224</v>
          </cell>
          <cell r="K13">
            <v>99.708295179118849</v>
          </cell>
          <cell r="L13">
            <v>110.98495805290585</v>
          </cell>
          <cell r="M13">
            <v>123.685438704967</v>
          </cell>
        </row>
        <row r="14">
          <cell r="D14" t="str">
            <v>AZE</v>
          </cell>
          <cell r="E14">
            <v>69.483225195334668</v>
          </cell>
          <cell r="F14">
            <v>72.601507907318862</v>
          </cell>
          <cell r="G14">
            <v>90.077318734567697</v>
          </cell>
          <cell r="H14">
            <v>90.4023156823216</v>
          </cell>
          <cell r="I14">
            <v>91.672576536982476</v>
          </cell>
          <cell r="J14">
            <v>85.818145408456076</v>
          </cell>
          <cell r="K14">
            <v>72.017867648781106</v>
          </cell>
          <cell r="L14">
            <v>76.286865687015037</v>
          </cell>
          <cell r="M14">
            <v>86.982273254177883</v>
          </cell>
        </row>
        <row r="15">
          <cell r="D15" t="str">
            <v>BHS</v>
          </cell>
          <cell r="E15">
            <v>84.766860152540985</v>
          </cell>
          <cell r="F15">
            <v>73.46704478276888</v>
          </cell>
          <cell r="G15">
            <v>70.740989859601029</v>
          </cell>
          <cell r="H15">
            <v>72.429658322913866</v>
          </cell>
          <cell r="I15">
            <v>76.204442048859363</v>
          </cell>
          <cell r="J15">
            <v>72.547287226686734</v>
          </cell>
          <cell r="K15">
            <v>57.930148018718242</v>
          </cell>
          <cell r="L15">
            <v>72.951648796277567</v>
          </cell>
          <cell r="M15">
            <v>83.174233427727543</v>
          </cell>
        </row>
        <row r="16">
          <cell r="D16" t="str">
            <v>BHR</v>
          </cell>
          <cell r="E16">
            <v>175.56783693835644</v>
          </cell>
          <cell r="F16">
            <v>154.55699750156367</v>
          </cell>
          <cell r="G16">
            <v>139.55492514050329</v>
          </cell>
          <cell r="H16">
            <v>143.28916931758374</v>
          </cell>
          <cell r="I16">
            <v>150.80605455890904</v>
          </cell>
          <cell r="J16">
            <v>141.70083496451366</v>
          </cell>
          <cell r="K16">
            <v>140.21801241879609</v>
          </cell>
          <cell r="L16">
            <v>159.87298054363029</v>
          </cell>
          <cell r="M16" t="str">
            <v>NULL</v>
          </cell>
        </row>
        <row r="17">
          <cell r="D17" t="str">
            <v>BGD</v>
          </cell>
          <cell r="E17">
            <v>44.514080196809587</v>
          </cell>
          <cell r="F17">
            <v>42.085996307038194</v>
          </cell>
          <cell r="G17">
            <v>31.334150134614202</v>
          </cell>
          <cell r="H17">
            <v>29.99973067243435</v>
          </cell>
          <cell r="I17">
            <v>32.514631724088389</v>
          </cell>
          <cell r="J17">
            <v>31.578054491240426</v>
          </cell>
          <cell r="K17">
            <v>26.271447376215018</v>
          </cell>
          <cell r="L17">
            <v>27.724004703663109</v>
          </cell>
          <cell r="M17">
            <v>33.779967270573493</v>
          </cell>
        </row>
        <row r="18">
          <cell r="D18" t="str">
            <v>BRB</v>
          </cell>
          <cell r="E18">
            <v>89.468258850502025</v>
          </cell>
          <cell r="F18">
            <v>87.085300837076943</v>
          </cell>
          <cell r="G18">
            <v>78.395980694195742</v>
          </cell>
          <cell r="H18">
            <v>76.157996973797083</v>
          </cell>
          <cell r="I18">
            <v>80.752883015753312</v>
          </cell>
          <cell r="J18">
            <v>80.463113566505655</v>
          </cell>
          <cell r="K18">
            <v>64.739128816090016</v>
          </cell>
          <cell r="L18">
            <v>69.868803075905163</v>
          </cell>
          <cell r="M18">
            <v>76.460147054611184</v>
          </cell>
        </row>
        <row r="19">
          <cell r="D19" t="str">
            <v>BLR</v>
          </cell>
          <cell r="E19">
            <v>110.65165862073245</v>
          </cell>
          <cell r="F19">
            <v>115.91369146924701</v>
          </cell>
          <cell r="G19">
            <v>125.20932289966194</v>
          </cell>
          <cell r="H19">
            <v>133.36800695994251</v>
          </cell>
          <cell r="I19">
            <v>139.39339437540877</v>
          </cell>
          <cell r="J19">
            <v>130.85013211412283</v>
          </cell>
          <cell r="K19">
            <v>118.93388369033069</v>
          </cell>
          <cell r="L19">
            <v>136.01445055659519</v>
          </cell>
          <cell r="M19">
            <v>120.02420757609387</v>
          </cell>
        </row>
        <row r="20">
          <cell r="D20" t="str">
            <v>BEL</v>
          </cell>
          <cell r="E20">
            <v>158.78321591907562</v>
          </cell>
          <cell r="F20">
            <v>154.19254650932299</v>
          </cell>
          <cell r="G20">
            <v>157.66502598438029</v>
          </cell>
          <cell r="H20">
            <v>165.32583634966039</v>
          </cell>
          <cell r="I20">
            <v>166.49478709742488</v>
          </cell>
          <cell r="J20">
            <v>164.16621507398946</v>
          </cell>
          <cell r="K20">
            <v>155.33507536448897</v>
          </cell>
          <cell r="L20">
            <v>174.03899372752733</v>
          </cell>
          <cell r="M20">
            <v>193.03313866113379</v>
          </cell>
        </row>
        <row r="21">
          <cell r="D21" t="str">
            <v>BLZ</v>
          </cell>
          <cell r="E21">
            <v>107.77363294790318</v>
          </cell>
          <cell r="F21">
            <v>103.99441845085629</v>
          </cell>
          <cell r="G21">
            <v>96.457260062832319</v>
          </cell>
          <cell r="H21">
            <v>97.679817142307201</v>
          </cell>
          <cell r="I21">
            <v>100.68651284859583</v>
          </cell>
          <cell r="J21">
            <v>102.20130347651737</v>
          </cell>
          <cell r="K21">
            <v>81.62547244668653</v>
          </cell>
          <cell r="L21">
            <v>99.147003328733746</v>
          </cell>
          <cell r="M21">
            <v>107.95068433230935</v>
          </cell>
        </row>
        <row r="22">
          <cell r="D22" t="str">
            <v>BEN</v>
          </cell>
          <cell r="E22">
            <v>65.268274940455072</v>
          </cell>
          <cell r="F22">
            <v>56.756313184947629</v>
          </cell>
          <cell r="G22">
            <v>58.986928337827592</v>
          </cell>
          <cell r="H22">
            <v>61.476596958847438</v>
          </cell>
          <cell r="I22">
            <v>61.795194490344819</v>
          </cell>
          <cell r="J22">
            <v>63.681332314229991</v>
          </cell>
          <cell r="K22">
            <v>44.833233376872613</v>
          </cell>
          <cell r="L22">
            <v>48.05486083244088</v>
          </cell>
          <cell r="M22">
            <v>50.933520070340023</v>
          </cell>
        </row>
        <row r="23">
          <cell r="D23" t="str">
            <v>BMU</v>
          </cell>
          <cell r="E23">
            <v>76.516747458835283</v>
          </cell>
          <cell r="F23">
            <v>73.295498517478521</v>
          </cell>
          <cell r="G23">
            <v>72.749909382889143</v>
          </cell>
          <cell r="H23">
            <v>72.392428450379398</v>
          </cell>
          <cell r="I23">
            <v>77.555270380738833</v>
          </cell>
          <cell r="J23">
            <v>77.56010165064427</v>
          </cell>
          <cell r="K23">
            <v>69.195880384141645</v>
          </cell>
          <cell r="L23">
            <v>72.20267265683465</v>
          </cell>
          <cell r="M23">
            <v>75.511191903913911</v>
          </cell>
        </row>
        <row r="24">
          <cell r="D24" t="str">
            <v>BTN</v>
          </cell>
          <cell r="E24">
            <v>89.291073722477492</v>
          </cell>
          <cell r="F24">
            <v>91.007553024336133</v>
          </cell>
          <cell r="G24">
            <v>77.527955538458485</v>
          </cell>
          <cell r="H24">
            <v>76.788397715677831</v>
          </cell>
          <cell r="I24">
            <v>79.739721020297068</v>
          </cell>
          <cell r="J24">
            <v>76.123517419487655</v>
          </cell>
          <cell r="K24">
            <v>71.830355770384045</v>
          </cell>
          <cell r="L24">
            <v>77.582451446700446</v>
          </cell>
          <cell r="M24">
            <v>85.930169168015794</v>
          </cell>
        </row>
        <row r="25">
          <cell r="D25" t="str">
            <v>BOL</v>
          </cell>
          <cell r="E25">
            <v>85.264469562513057</v>
          </cell>
          <cell r="F25">
            <v>67.932845190524816</v>
          </cell>
          <cell r="G25">
            <v>56.401034502657289</v>
          </cell>
          <cell r="H25">
            <v>56.70465275665979</v>
          </cell>
          <cell r="I25">
            <v>57.109964611964294</v>
          </cell>
          <cell r="J25">
            <v>56.397306728124704</v>
          </cell>
          <cell r="K25">
            <v>45.503262616667485</v>
          </cell>
          <cell r="L25">
            <v>59.021396563255358</v>
          </cell>
          <cell r="M25">
            <v>67.755898768125164</v>
          </cell>
        </row>
        <row r="26">
          <cell r="D26" t="str">
            <v>BIH</v>
          </cell>
          <cell r="E26">
            <v>90.552280687418531</v>
          </cell>
          <cell r="F26">
            <v>88.291989840760834</v>
          </cell>
          <cell r="G26">
            <v>88.244035168554674</v>
          </cell>
          <cell r="H26">
            <v>96.64587914111894</v>
          </cell>
          <cell r="I26">
            <v>98.432091196186889</v>
          </cell>
          <cell r="J26">
            <v>94.51612788742419</v>
          </cell>
          <cell r="K26">
            <v>82.111265257289773</v>
          </cell>
          <cell r="L26">
            <v>96.485908577774737</v>
          </cell>
          <cell r="M26">
            <v>110.00981456022846</v>
          </cell>
        </row>
        <row r="27">
          <cell r="D27" t="str">
            <v>BWA</v>
          </cell>
          <cell r="E27">
            <v>119.49754179146359</v>
          </cell>
          <cell r="F27">
            <v>112.90089101600478</v>
          </cell>
          <cell r="G27">
            <v>100.46468976602598</v>
          </cell>
          <cell r="H27">
            <v>81.923951376349407</v>
          </cell>
          <cell r="I27">
            <v>87.45510399464932</v>
          </cell>
          <cell r="J27">
            <v>83.092981360117477</v>
          </cell>
          <cell r="K27">
            <v>77.663212812471556</v>
          </cell>
          <cell r="L27">
            <v>88.755131423331463</v>
          </cell>
          <cell r="M27">
            <v>85.608302780492792</v>
          </cell>
        </row>
        <row r="28">
          <cell r="D28" t="str">
            <v>BRA</v>
          </cell>
          <cell r="E28">
            <v>24.685405813129123</v>
          </cell>
          <cell r="F28">
            <v>26.953625936011406</v>
          </cell>
          <cell r="G28">
            <v>24.533682080439881</v>
          </cell>
          <cell r="H28">
            <v>24.319734374674947</v>
          </cell>
          <cell r="I28">
            <v>28.876203375974296</v>
          </cell>
          <cell r="J28">
            <v>28.890257867941436</v>
          </cell>
          <cell r="K28">
            <v>32.302078546340887</v>
          </cell>
          <cell r="L28">
            <v>37.656330756883328</v>
          </cell>
          <cell r="M28">
            <v>38.816065976339715</v>
          </cell>
        </row>
        <row r="29">
          <cell r="D29" t="str">
            <v>VGB</v>
          </cell>
          <cell r="E29" t="str">
            <v>NULL</v>
          </cell>
          <cell r="F29" t="str">
            <v>NULL</v>
          </cell>
          <cell r="G29" t="str">
            <v>NULL</v>
          </cell>
          <cell r="H29" t="str">
            <v>NULL</v>
          </cell>
          <cell r="I29" t="str">
            <v>NULL</v>
          </cell>
          <cell r="J29" t="str">
            <v>NULL</v>
          </cell>
          <cell r="K29" t="str">
            <v>NULL</v>
          </cell>
          <cell r="L29" t="str">
            <v>NULL</v>
          </cell>
          <cell r="M29" t="str">
            <v>NULL</v>
          </cell>
        </row>
        <row r="30">
          <cell r="D30" t="str">
            <v>BRN</v>
          </cell>
          <cell r="E30">
            <v>102.42096881404751</v>
          </cell>
          <cell r="F30">
            <v>89.893790077624018</v>
          </cell>
          <cell r="G30">
            <v>87.31826708153416</v>
          </cell>
          <cell r="H30">
            <v>85.176749046137672</v>
          </cell>
          <cell r="I30">
            <v>93.897859098285863</v>
          </cell>
          <cell r="J30">
            <v>108.50965835795864</v>
          </cell>
          <cell r="K30">
            <v>110.29100365845197</v>
          </cell>
          <cell r="L30">
            <v>147.12311237531776</v>
          </cell>
          <cell r="M30">
            <v>146.97396587959724</v>
          </cell>
        </row>
        <row r="31">
          <cell r="D31" t="str">
            <v>BGR</v>
          </cell>
          <cell r="E31">
            <v>130.26799143905177</v>
          </cell>
          <cell r="F31">
            <v>126.73552466855878</v>
          </cell>
          <cell r="G31">
            <v>122.85387961223348</v>
          </cell>
          <cell r="H31">
            <v>129.73974349611458</v>
          </cell>
          <cell r="I31">
            <v>128.90161263404559</v>
          </cell>
          <cell r="J31">
            <v>124.68870119365545</v>
          </cell>
          <cell r="K31">
            <v>110.32859368545367</v>
          </cell>
          <cell r="L31">
            <v>120.97465339058084</v>
          </cell>
          <cell r="M31">
            <v>138.18282938571772</v>
          </cell>
        </row>
        <row r="32">
          <cell r="D32" t="str">
            <v>BFA</v>
          </cell>
          <cell r="E32">
            <v>58.823562493742564</v>
          </cell>
          <cell r="F32">
            <v>59.089181310166197</v>
          </cell>
          <cell r="G32">
            <v>57.893172799440585</v>
          </cell>
          <cell r="H32">
            <v>59.268780202016799</v>
          </cell>
          <cell r="I32">
            <v>60.595625623648822</v>
          </cell>
          <cell r="J32">
            <v>60.408692881753311</v>
          </cell>
          <cell r="K32">
            <v>60.739778646277479</v>
          </cell>
          <cell r="L32">
            <v>62.592962500368877</v>
          </cell>
          <cell r="M32">
            <v>64.63344292581121</v>
          </cell>
        </row>
        <row r="33">
          <cell r="D33" t="str">
            <v>BDI</v>
          </cell>
          <cell r="E33">
            <v>42.99502580526304</v>
          </cell>
          <cell r="F33">
            <v>22.838283415772082</v>
          </cell>
          <cell r="G33">
            <v>23.043725257044933</v>
          </cell>
          <cell r="H33">
            <v>22.240293101197651</v>
          </cell>
          <cell r="I33">
            <v>26.599702464777351</v>
          </cell>
          <cell r="J33">
            <v>29.026209999788904</v>
          </cell>
          <cell r="K33">
            <v>26.773329999594953</v>
          </cell>
          <cell r="L33">
            <v>28.818659999543911</v>
          </cell>
          <cell r="M33">
            <v>28.315320358728957</v>
          </cell>
        </row>
        <row r="34">
          <cell r="D34" t="str">
            <v>CPV</v>
          </cell>
          <cell r="E34">
            <v>91.303852411722147</v>
          </cell>
          <cell r="F34">
            <v>94.008530142352171</v>
          </cell>
          <cell r="G34">
            <v>95.378139860953297</v>
          </cell>
          <cell r="H34">
            <v>100.05213390421892</v>
          </cell>
          <cell r="I34">
            <v>105.86752405210451</v>
          </cell>
          <cell r="J34">
            <v>103.60265646372568</v>
          </cell>
          <cell r="K34">
            <v>78.393454593190128</v>
          </cell>
          <cell r="L34">
            <v>77.455058626534139</v>
          </cell>
          <cell r="M34">
            <v>95.976321452582852</v>
          </cell>
        </row>
        <row r="35">
          <cell r="D35" t="str">
            <v>KHM</v>
          </cell>
          <cell r="E35">
            <v>129.61223230991263</v>
          </cell>
          <cell r="F35">
            <v>127.86406699568651</v>
          </cell>
          <cell r="G35">
            <v>126.95002897629099</v>
          </cell>
          <cell r="H35">
            <v>124.78777354766368</v>
          </cell>
          <cell r="I35">
            <v>124.89861283312287</v>
          </cell>
          <cell r="J35">
            <v>123.55652377364056</v>
          </cell>
          <cell r="K35">
            <v>123.99074159127737</v>
          </cell>
          <cell r="L35">
            <v>129.11145154833989</v>
          </cell>
          <cell r="M35">
            <v>123.1871324204685</v>
          </cell>
        </row>
        <row r="36">
          <cell r="D36" t="str">
            <v>CMR</v>
          </cell>
          <cell r="E36">
            <v>50.832389308764782</v>
          </cell>
          <cell r="F36">
            <v>45.540146827939267</v>
          </cell>
          <cell r="G36">
            <v>40.638631526826821</v>
          </cell>
          <cell r="H36">
            <v>39.199021605262949</v>
          </cell>
          <cell r="I36">
            <v>40.587602877028033</v>
          </cell>
          <cell r="J36">
            <v>43.37851324804155</v>
          </cell>
          <cell r="K36">
            <v>33.738831362387053</v>
          </cell>
          <cell r="L36">
            <v>36.745868424444637</v>
          </cell>
          <cell r="M36">
            <v>41.286890904302922</v>
          </cell>
        </row>
        <row r="37">
          <cell r="D37" t="str">
            <v>CAN</v>
          </cell>
          <cell r="E37">
            <v>64.378662156492297</v>
          </cell>
          <cell r="F37">
            <v>66.164902066978087</v>
          </cell>
          <cell r="G37">
            <v>65.36368452155557</v>
          </cell>
          <cell r="H37">
            <v>65.10106085046489</v>
          </cell>
          <cell r="I37">
            <v>66.599885850876163</v>
          </cell>
          <cell r="J37">
            <v>66.171485280495929</v>
          </cell>
          <cell r="K37">
            <v>61.156770963276266</v>
          </cell>
          <cell r="L37">
            <v>62.424164413101778</v>
          </cell>
          <cell r="M37">
            <v>67.558896366494864</v>
          </cell>
        </row>
        <row r="38">
          <cell r="D38" t="str">
            <v>CYM</v>
          </cell>
          <cell r="E38" t="str">
            <v>NULL</v>
          </cell>
          <cell r="F38" t="str">
            <v>NULL</v>
          </cell>
          <cell r="G38" t="str">
            <v>NULL</v>
          </cell>
          <cell r="H38">
            <v>117.43658395871415</v>
          </cell>
          <cell r="I38">
            <v>117.11712214032059</v>
          </cell>
          <cell r="J38">
            <v>114.83853985003985</v>
          </cell>
          <cell r="K38">
            <v>105.47279015891911</v>
          </cell>
          <cell r="L38" t="str">
            <v>NULL</v>
          </cell>
          <cell r="M38" t="str">
            <v>NULL</v>
          </cell>
        </row>
        <row r="39">
          <cell r="D39" t="str">
            <v>CAF</v>
          </cell>
          <cell r="E39">
            <v>53.095092017982473</v>
          </cell>
          <cell r="F39">
            <v>53.145147776962112</v>
          </cell>
          <cell r="G39">
            <v>50.530644021909985</v>
          </cell>
          <cell r="H39">
            <v>57.143545711711894</v>
          </cell>
          <cell r="I39">
            <v>49.660200002431836</v>
          </cell>
          <cell r="J39">
            <v>50.065800001486757</v>
          </cell>
          <cell r="K39">
            <v>49.521020001192063</v>
          </cell>
          <cell r="L39">
            <v>44.159119995103971</v>
          </cell>
          <cell r="M39">
            <v>45.233570001619995</v>
          </cell>
        </row>
        <row r="40">
          <cell r="D40" t="str">
            <v>TCD</v>
          </cell>
          <cell r="E40">
            <v>76.626523166897073</v>
          </cell>
          <cell r="F40">
            <v>66.564164349706516</v>
          </cell>
          <cell r="G40">
            <v>63.29692513368984</v>
          </cell>
          <cell r="H40">
            <v>73.575008182222334</v>
          </cell>
          <cell r="I40">
            <v>74.204753732165727</v>
          </cell>
          <cell r="J40">
            <v>74.570525555855824</v>
          </cell>
          <cell r="K40">
            <v>68.730360141461105</v>
          </cell>
          <cell r="L40">
            <v>82.984776867046989</v>
          </cell>
          <cell r="M40">
            <v>89.722949365025997</v>
          </cell>
        </row>
        <row r="41">
          <cell r="D41" t="str">
            <v>CHI</v>
          </cell>
          <cell r="E41" t="str">
            <v>NULL</v>
          </cell>
          <cell r="F41" t="str">
            <v>NULL</v>
          </cell>
          <cell r="G41" t="str">
            <v>NULL</v>
          </cell>
          <cell r="H41" t="str">
            <v>NULL</v>
          </cell>
          <cell r="I41" t="str">
            <v>NULL</v>
          </cell>
          <cell r="J41" t="str">
            <v>NULL</v>
          </cell>
          <cell r="K41" t="str">
            <v>NULL</v>
          </cell>
          <cell r="L41" t="str">
            <v>NULL</v>
          </cell>
          <cell r="M41" t="str">
            <v>NULL</v>
          </cell>
        </row>
        <row r="42">
          <cell r="D42" t="str">
            <v>CHL</v>
          </cell>
          <cell r="E42">
            <v>65.634628120340238</v>
          </cell>
          <cell r="F42">
            <v>59.349110478720512</v>
          </cell>
          <cell r="G42">
            <v>56.057861086939162</v>
          </cell>
          <cell r="H42">
            <v>56.026158966575188</v>
          </cell>
          <cell r="I42">
            <v>58.177050633173089</v>
          </cell>
          <cell r="J42">
            <v>57.611754568082929</v>
          </cell>
          <cell r="K42">
            <v>58.182863562974831</v>
          </cell>
          <cell r="L42">
            <v>64.83844725415652</v>
          </cell>
          <cell r="M42">
            <v>74.987780213976734</v>
          </cell>
        </row>
        <row r="43">
          <cell r="D43" t="str">
            <v>CHN</v>
          </cell>
          <cell r="E43">
            <v>44.905215954336256</v>
          </cell>
          <cell r="F43">
            <v>39.464169335261893</v>
          </cell>
          <cell r="G43">
            <v>36.89441501700643</v>
          </cell>
          <cell r="H43">
            <v>37.63241324049504</v>
          </cell>
          <cell r="I43">
            <v>37.565784102079277</v>
          </cell>
          <cell r="J43">
            <v>35.890096034261312</v>
          </cell>
          <cell r="K43">
            <v>34.754295699549182</v>
          </cell>
          <cell r="L43">
            <v>37.301990865625697</v>
          </cell>
          <cell r="M43">
            <v>38.351480575294254</v>
          </cell>
        </row>
        <row r="44">
          <cell r="D44" t="str">
            <v>COL</v>
          </cell>
          <cell r="E44">
            <v>37.487465641110383</v>
          </cell>
          <cell r="F44">
            <v>38.360764118445367</v>
          </cell>
          <cell r="G44">
            <v>36.202652984202075</v>
          </cell>
          <cell r="H44">
            <v>35.282914942458845</v>
          </cell>
          <cell r="I44">
            <v>36.534752796897358</v>
          </cell>
          <cell r="J44">
            <v>37.558533980838966</v>
          </cell>
          <cell r="K44">
            <v>34.055570968010123</v>
          </cell>
          <cell r="L44">
            <v>40.059146393612792</v>
          </cell>
          <cell r="M44">
            <v>48.073977864880106</v>
          </cell>
        </row>
        <row r="45">
          <cell r="D45" t="str">
            <v>COM</v>
          </cell>
          <cell r="E45">
            <v>39.235823195439181</v>
          </cell>
          <cell r="F45">
            <v>37.804952071456256</v>
          </cell>
          <cell r="G45">
            <v>37.132879715833738</v>
          </cell>
          <cell r="H45">
            <v>40.164358921351955</v>
          </cell>
          <cell r="I45">
            <v>42.996153341342996</v>
          </cell>
          <cell r="J45">
            <v>42.268078535018383</v>
          </cell>
          <cell r="K45">
            <v>33.729934615749073</v>
          </cell>
          <cell r="L45">
            <v>42.277728726285254</v>
          </cell>
          <cell r="M45">
            <v>47.781726606550016</v>
          </cell>
        </row>
        <row r="46">
          <cell r="D46" t="str">
            <v>COD</v>
          </cell>
          <cell r="E46">
            <v>78.69015012421599</v>
          </cell>
          <cell r="F46">
            <v>59.332430964424532</v>
          </cell>
          <cell r="G46">
            <v>55.925210262411561</v>
          </cell>
          <cell r="H46">
            <v>74.291379617190358</v>
          </cell>
          <cell r="I46">
            <v>69.919729150181695</v>
          </cell>
          <cell r="J46">
            <v>55.235158039985443</v>
          </cell>
          <cell r="K46">
            <v>58.491757328202254</v>
          </cell>
          <cell r="L46">
            <v>80.481311420690602</v>
          </cell>
          <cell r="M46">
            <v>93.728667079974812</v>
          </cell>
        </row>
        <row r="47">
          <cell r="D47" t="str">
            <v>COG</v>
          </cell>
          <cell r="E47">
            <v>104.19762010341688</v>
          </cell>
          <cell r="F47">
            <v>117.32072155858117</v>
          </cell>
          <cell r="G47">
            <v>122.25981828402067</v>
          </cell>
          <cell r="H47">
            <v>94.617095258342161</v>
          </cell>
          <cell r="I47">
            <v>100.58321677971374</v>
          </cell>
          <cell r="J47">
            <v>91.575757720664768</v>
          </cell>
          <cell r="K47">
            <v>69.306620688247179</v>
          </cell>
          <cell r="L47">
            <v>85.546203155218763</v>
          </cell>
          <cell r="M47">
            <v>98.161336692200081</v>
          </cell>
        </row>
        <row r="48">
          <cell r="D48" t="str">
            <v>CRI</v>
          </cell>
          <cell r="E48">
            <v>65.191242052072695</v>
          </cell>
          <cell r="F48">
            <v>60.753561938916924</v>
          </cell>
          <cell r="G48">
            <v>62.178478175581731</v>
          </cell>
          <cell r="H48">
            <v>65.071953744288336</v>
          </cell>
          <cell r="I48">
            <v>66.94534201552537</v>
          </cell>
          <cell r="J48">
            <v>65.760530017571682</v>
          </cell>
          <cell r="K48">
            <v>60.139886248979643</v>
          </cell>
          <cell r="L48">
            <v>70.781642302708462</v>
          </cell>
          <cell r="M48">
            <v>79.659195332176779</v>
          </cell>
        </row>
        <row r="49">
          <cell r="D49" t="str">
            <v>CIV</v>
          </cell>
          <cell r="E49">
            <v>53.680417561034446</v>
          </cell>
          <cell r="F49">
            <v>52.712864741144507</v>
          </cell>
          <cell r="G49">
            <v>47.565578361353452</v>
          </cell>
          <cell r="H49">
            <v>48.662507472948249</v>
          </cell>
          <cell r="I49">
            <v>46.037508710287419</v>
          </cell>
          <cell r="J49">
            <v>44.660410583079461</v>
          </cell>
          <cell r="K49">
            <v>41.942631819052622</v>
          </cell>
          <cell r="L49">
            <v>45.114032776243498</v>
          </cell>
          <cell r="M49">
            <v>53.43121910703109</v>
          </cell>
        </row>
        <row r="50">
          <cell r="D50" t="str">
            <v>HRV</v>
          </cell>
          <cell r="E50">
            <v>85.384940365621247</v>
          </cell>
          <cell r="F50">
            <v>90.630334091632236</v>
          </cell>
          <cell r="G50">
            <v>91.981948198554122</v>
          </cell>
          <cell r="H50">
            <v>96.986126420970578</v>
          </cell>
          <cell r="I50">
            <v>98.758712114907709</v>
          </cell>
          <cell r="J50">
            <v>100.72722703124639</v>
          </cell>
          <cell r="K50">
            <v>89.13680576093148</v>
          </cell>
          <cell r="L50">
            <v>101.43330342832546</v>
          </cell>
          <cell r="M50">
            <v>123.82525670201498</v>
          </cell>
        </row>
        <row r="51">
          <cell r="D51" t="str">
            <v>CUB</v>
          </cell>
          <cell r="E51">
            <v>39.274152853906898</v>
          </cell>
          <cell r="F51">
            <v>31.613812479341881</v>
          </cell>
          <cell r="G51">
            <v>27.269222697536772</v>
          </cell>
          <cell r="H51">
            <v>26.222849388036529</v>
          </cell>
          <cell r="I51">
            <v>27.083448499675278</v>
          </cell>
          <cell r="J51">
            <v>22.820794449450631</v>
          </cell>
          <cell r="K51">
            <v>15.683016027677226</v>
          </cell>
          <cell r="L51">
            <v>80.023784985782754</v>
          </cell>
          <cell r="M51">
            <v>88.803036993266787</v>
          </cell>
        </row>
        <row r="52">
          <cell r="D52" t="str">
            <v>CUW</v>
          </cell>
          <cell r="E52">
            <v>164.35981815221979</v>
          </cell>
          <cell r="F52">
            <v>148.31381592554141</v>
          </cell>
          <cell r="G52">
            <v>139.0529791370293</v>
          </cell>
          <cell r="H52">
            <v>139.81244954391428</v>
          </cell>
          <cell r="I52">
            <v>155.26885877168741</v>
          </cell>
          <cell r="J52" t="str">
            <v>NULL</v>
          </cell>
          <cell r="K52" t="str">
            <v>NULL</v>
          </cell>
          <cell r="L52" t="str">
            <v>NULL</v>
          </cell>
          <cell r="M52" t="str">
            <v>NULL</v>
          </cell>
        </row>
        <row r="53">
          <cell r="D53" t="str">
            <v>CYP</v>
          </cell>
          <cell r="E53">
            <v>130.84435735948233</v>
          </cell>
          <cell r="F53">
            <v>137.27643205003881</v>
          </cell>
          <cell r="G53">
            <v>139.02209845724812</v>
          </cell>
          <cell r="H53">
            <v>148.01336048122624</v>
          </cell>
          <cell r="I53">
            <v>148.52773655663333</v>
          </cell>
          <cell r="J53">
            <v>151.94449167582661</v>
          </cell>
          <cell r="K53">
            <v>162.7311823848035</v>
          </cell>
          <cell r="L53">
            <v>174.8596075920575</v>
          </cell>
          <cell r="M53">
            <v>189.75745760881304</v>
          </cell>
        </row>
        <row r="54">
          <cell r="D54" t="str">
            <v>CZE</v>
          </cell>
          <cell r="E54">
            <v>157.57498217805562</v>
          </cell>
          <cell r="F54">
            <v>155.17566348090901</v>
          </cell>
          <cell r="G54">
            <v>150.5862673454144</v>
          </cell>
          <cell r="H54">
            <v>150.53265249299369</v>
          </cell>
          <cell r="I54">
            <v>147.94852332232009</v>
          </cell>
          <cell r="J54">
            <v>141.77102366261715</v>
          </cell>
          <cell r="K54">
            <v>133.14831977055704</v>
          </cell>
          <cell r="L54">
            <v>142.49501163664974</v>
          </cell>
          <cell r="M54">
            <v>151.92305822145588</v>
          </cell>
        </row>
        <row r="55">
          <cell r="D55" t="str">
            <v>DNK</v>
          </cell>
          <cell r="E55">
            <v>102.26391634234162</v>
          </cell>
          <cell r="F55">
            <v>104.04822840669388</v>
          </cell>
          <cell r="G55">
            <v>100.16882878478275</v>
          </cell>
          <cell r="H55">
            <v>102.97938990863547</v>
          </cell>
          <cell r="I55">
            <v>106.97499643335684</v>
          </cell>
          <cell r="J55">
            <v>110.22482860423362</v>
          </cell>
          <cell r="K55">
            <v>103.75588130468181</v>
          </cell>
          <cell r="L55">
            <v>110.71220851771393</v>
          </cell>
          <cell r="M55">
            <v>128.92966402763611</v>
          </cell>
        </row>
        <row r="56">
          <cell r="D56" t="str">
            <v>DJI</v>
          </cell>
          <cell r="E56">
            <v>299.36786292506105</v>
          </cell>
          <cell r="F56">
            <v>268.36345625462917</v>
          </cell>
          <cell r="G56">
            <v>213.07199860792073</v>
          </cell>
          <cell r="H56">
            <v>305.96796640346764</v>
          </cell>
          <cell r="I56">
            <v>300.39868667600848</v>
          </cell>
          <cell r="J56">
            <v>320.93900299862474</v>
          </cell>
          <cell r="K56">
            <v>222.83798330366426</v>
          </cell>
          <cell r="L56">
            <v>264.02025350659056</v>
          </cell>
          <cell r="M56">
            <v>340.19401464012253</v>
          </cell>
        </row>
        <row r="57">
          <cell r="D57" t="str">
            <v>DMA</v>
          </cell>
          <cell r="E57">
            <v>117.48911156024937</v>
          </cell>
          <cell r="F57">
            <v>107.78772457345598</v>
          </cell>
          <cell r="G57">
            <v>101.78233985936676</v>
          </cell>
          <cell r="H57">
            <v>102.6281964791683</v>
          </cell>
          <cell r="I57">
            <v>106.96050417923999</v>
          </cell>
          <cell r="J57" t="str">
            <v>NULL</v>
          </cell>
          <cell r="K57" t="str">
            <v>NULL</v>
          </cell>
          <cell r="L57" t="str">
            <v>NULL</v>
          </cell>
          <cell r="M57" t="str">
            <v>NULL</v>
          </cell>
        </row>
        <row r="58">
          <cell r="D58" t="str">
            <v>DOM</v>
          </cell>
          <cell r="E58">
            <v>55.496423249044057</v>
          </cell>
          <cell r="F58">
            <v>52.171077717195487</v>
          </cell>
          <cell r="G58">
            <v>51.58597125559676</v>
          </cell>
          <cell r="H58">
            <v>50.225085424826609</v>
          </cell>
          <cell r="I58">
            <v>52.055966387418096</v>
          </cell>
          <cell r="J58">
            <v>51.011144920955701</v>
          </cell>
          <cell r="K58">
            <v>44.293656552467517</v>
          </cell>
          <cell r="L58">
            <v>52.734867068005101</v>
          </cell>
          <cell r="M58">
            <v>54.231525559245718</v>
          </cell>
        </row>
        <row r="59">
          <cell r="D59" t="str">
            <v>ECU</v>
          </cell>
          <cell r="E59">
            <v>61.426376621756496</v>
          </cell>
          <cell r="F59">
            <v>47.828039707782644</v>
          </cell>
          <cell r="G59">
            <v>40.534491799664693</v>
          </cell>
          <cell r="H59">
            <v>43.617723317281701</v>
          </cell>
          <cell r="I59">
            <v>48.009348099212197</v>
          </cell>
          <cell r="J59">
            <v>48.082849940214686</v>
          </cell>
          <cell r="K59">
            <v>43.989312439832354</v>
          </cell>
          <cell r="L59">
            <v>53.151198694363401</v>
          </cell>
          <cell r="M59">
            <v>61.62166239418687</v>
          </cell>
        </row>
        <row r="60">
          <cell r="D60" t="str">
            <v>EGY</v>
          </cell>
          <cell r="E60">
            <v>36.920187793427232</v>
          </cell>
          <cell r="F60">
            <v>34.84594296002291</v>
          </cell>
          <cell r="G60">
            <v>30.246549051450504</v>
          </cell>
          <cell r="H60">
            <v>42.832134358160786</v>
          </cell>
          <cell r="I60">
            <v>45.911019673395906</v>
          </cell>
          <cell r="J60">
            <v>41.124017155110792</v>
          </cell>
          <cell r="K60">
            <v>32.126255566752263</v>
          </cell>
          <cell r="L60">
            <v>29.856973480812233</v>
          </cell>
          <cell r="M60">
            <v>36.98310487727128</v>
          </cell>
        </row>
        <row r="61">
          <cell r="D61" t="str">
            <v>SLV</v>
          </cell>
          <cell r="E61">
            <v>78.104425747793499</v>
          </cell>
          <cell r="F61">
            <v>76.560270737051923</v>
          </cell>
          <cell r="G61">
            <v>72.819093373149087</v>
          </cell>
          <cell r="H61">
            <v>74.304651191651928</v>
          </cell>
          <cell r="I61">
            <v>75.633616887995586</v>
          </cell>
          <cell r="J61">
            <v>76.042013099146828</v>
          </cell>
          <cell r="K61">
            <v>66.459506949708256</v>
          </cell>
          <cell r="L61">
            <v>81.84507598007653</v>
          </cell>
          <cell r="M61">
            <v>88.154742329531601</v>
          </cell>
        </row>
        <row r="62">
          <cell r="D62" t="str">
            <v>GNQ</v>
          </cell>
          <cell r="E62">
            <v>104.37919867138767</v>
          </cell>
          <cell r="F62">
            <v>98.878059168075623</v>
          </cell>
          <cell r="G62">
            <v>92.600730723794229</v>
          </cell>
          <cell r="H62">
            <v>102.42825825180255</v>
          </cell>
          <cell r="I62">
            <v>103.64568162295322</v>
          </cell>
          <cell r="J62">
            <v>94.87879242535449</v>
          </cell>
          <cell r="K62">
            <v>77.927884644180665</v>
          </cell>
          <cell r="L62">
            <v>76.966648599852704</v>
          </cell>
          <cell r="M62">
            <v>91.796331671323273</v>
          </cell>
        </row>
        <row r="63">
          <cell r="D63" t="str">
            <v>ERI</v>
          </cell>
          <cell r="E63" t="str">
            <v>NULL</v>
          </cell>
          <cell r="F63" t="str">
            <v>NULL</v>
          </cell>
          <cell r="G63" t="str">
            <v>NULL</v>
          </cell>
          <cell r="H63" t="str">
            <v>NULL</v>
          </cell>
          <cell r="I63" t="str">
            <v>NULL</v>
          </cell>
          <cell r="J63" t="str">
            <v>NULL</v>
          </cell>
          <cell r="K63" t="str">
            <v>NULL</v>
          </cell>
          <cell r="L63" t="str">
            <v>NULL</v>
          </cell>
          <cell r="M63" t="str">
            <v>NULL</v>
          </cell>
        </row>
        <row r="64">
          <cell r="D64" t="str">
            <v>EST</v>
          </cell>
          <cell r="E64">
            <v>160.24147473197877</v>
          </cell>
          <cell r="F64">
            <v>150.9371897017754</v>
          </cell>
          <cell r="G64">
            <v>150.40869674373306</v>
          </cell>
          <cell r="H64">
            <v>147.56372239644395</v>
          </cell>
          <cell r="I64">
            <v>145.92029608313626</v>
          </cell>
          <cell r="J64">
            <v>142.6556684749132</v>
          </cell>
          <cell r="K64">
            <v>138.97551084884012</v>
          </cell>
          <cell r="L64">
            <v>161.54126511607731</v>
          </cell>
          <cell r="M64">
            <v>172.09314317994773</v>
          </cell>
        </row>
        <row r="65">
          <cell r="D65" t="str">
            <v>SWZ</v>
          </cell>
          <cell r="E65">
            <v>88.341021882007681</v>
          </cell>
          <cell r="F65">
            <v>84.089711562886649</v>
          </cell>
          <cell r="G65">
            <v>86.651636815124107</v>
          </cell>
          <cell r="H65">
            <v>87.798367896859887</v>
          </cell>
          <cell r="I65">
            <v>84.747488495595007</v>
          </cell>
          <cell r="J65">
            <v>88.612200226959587</v>
          </cell>
          <cell r="K65">
            <v>86.884505157552283</v>
          </cell>
          <cell r="L65">
            <v>88.952057743927611</v>
          </cell>
          <cell r="M65">
            <v>91.422969852271962</v>
          </cell>
        </row>
        <row r="66">
          <cell r="D66" t="str">
            <v>ETH</v>
          </cell>
          <cell r="E66">
            <v>40.741084149862623</v>
          </cell>
          <cell r="F66">
            <v>39.656124144951491</v>
          </cell>
          <cell r="G66">
            <v>34.899052800942798</v>
          </cell>
          <cell r="H66">
            <v>31.103631302290612</v>
          </cell>
          <cell r="I66">
            <v>31.199374943469017</v>
          </cell>
          <cell r="J66">
            <v>28.815301007042272</v>
          </cell>
          <cell r="K66">
            <v>24.006113643482017</v>
          </cell>
          <cell r="L66">
            <v>24.345039327126504</v>
          </cell>
          <cell r="M66">
            <v>26.595501229085848</v>
          </cell>
        </row>
        <row r="67">
          <cell r="D67" t="str">
            <v>FRO</v>
          </cell>
          <cell r="E67">
            <v>106.14253919338665</v>
          </cell>
          <cell r="F67">
            <v>105.61067159438701</v>
          </cell>
          <cell r="G67">
            <v>104.55270300239728</v>
          </cell>
          <cell r="H67">
            <v>107.23890837017838</v>
          </cell>
          <cell r="I67">
            <v>106.87466475952083</v>
          </cell>
          <cell r="J67">
            <v>108.62324595025086</v>
          </cell>
          <cell r="K67">
            <v>96.512314439946024</v>
          </cell>
          <cell r="L67">
            <v>104.74764793427272</v>
          </cell>
          <cell r="M67">
            <v>124.91266696605636</v>
          </cell>
        </row>
        <row r="68">
          <cell r="D68" t="str">
            <v>FJI</v>
          </cell>
          <cell r="E68">
            <v>110.81230606319228</v>
          </cell>
          <cell r="F68">
            <v>101.18904895621057</v>
          </cell>
          <cell r="G68">
            <v>97.174490584120605</v>
          </cell>
          <cell r="H68">
            <v>97.021662525844221</v>
          </cell>
          <cell r="I68">
            <v>103.23541994855594</v>
          </cell>
          <cell r="J68">
            <v>107.41146414226517</v>
          </cell>
          <cell r="K68">
            <v>72.343575780725217</v>
          </cell>
          <cell r="L68">
            <v>81.725208597225844</v>
          </cell>
          <cell r="M68">
            <v>117.25937054710892</v>
          </cell>
        </row>
        <row r="69">
          <cell r="D69" t="str">
            <v>FIN</v>
          </cell>
          <cell r="E69">
            <v>74.112722755767351</v>
          </cell>
          <cell r="F69">
            <v>71.382548430588727</v>
          </cell>
          <cell r="G69">
            <v>70.898500353993683</v>
          </cell>
          <cell r="H69">
            <v>75.053137193384032</v>
          </cell>
          <cell r="I69">
            <v>78.192168318612872</v>
          </cell>
          <cell r="J69">
            <v>79.605433214651995</v>
          </cell>
          <cell r="K69">
            <v>71.498668279854471</v>
          </cell>
          <cell r="L69">
            <v>78.921584272173106</v>
          </cell>
          <cell r="M69">
            <v>93.225670279094615</v>
          </cell>
        </row>
        <row r="70">
          <cell r="D70" t="str">
            <v>FRA</v>
          </cell>
          <cell r="E70">
            <v>60.478796519619578</v>
          </cell>
          <cell r="F70">
            <v>61.751693934586108</v>
          </cell>
          <cell r="G70">
            <v>61.100142382109532</v>
          </cell>
          <cell r="H70">
            <v>62.961847293406613</v>
          </cell>
          <cell r="I70">
            <v>64.437952596912979</v>
          </cell>
          <cell r="J70">
            <v>64.141473190202802</v>
          </cell>
          <cell r="K70">
            <v>56.78215677408889</v>
          </cell>
          <cell r="L70">
            <v>61.952313999579559</v>
          </cell>
          <cell r="M70">
            <v>73.24985260081877</v>
          </cell>
        </row>
        <row r="71">
          <cell r="D71" t="str">
            <v>PYF</v>
          </cell>
          <cell r="E71">
            <v>56.232457894422538</v>
          </cell>
          <cell r="F71">
            <v>55.630468635433616</v>
          </cell>
          <cell r="G71">
            <v>53.616494942779326</v>
          </cell>
          <cell r="H71">
            <v>54.577690503817792</v>
          </cell>
          <cell r="I71">
            <v>65.014662851206737</v>
          </cell>
          <cell r="J71">
            <v>63.306112402400338</v>
          </cell>
          <cell r="K71">
            <v>46.443686411965558</v>
          </cell>
          <cell r="L71">
            <v>51.637608424472745</v>
          </cell>
          <cell r="M71">
            <v>67.230966255692877</v>
          </cell>
        </row>
        <row r="72">
          <cell r="D72" t="str">
            <v>GAB</v>
          </cell>
          <cell r="E72">
            <v>73.520329016243764</v>
          </cell>
          <cell r="F72">
            <v>73.949781458828127</v>
          </cell>
          <cell r="G72">
            <v>70.133381064530781</v>
          </cell>
          <cell r="H72">
            <v>75.068740445663835</v>
          </cell>
          <cell r="I72">
            <v>77.036597697302398</v>
          </cell>
          <cell r="J72">
            <v>73.428089448664394</v>
          </cell>
          <cell r="K72">
            <v>70.059996587242381</v>
          </cell>
          <cell r="L72">
            <v>74.491963774696416</v>
          </cell>
          <cell r="M72">
            <v>77.944681225551264</v>
          </cell>
        </row>
        <row r="73">
          <cell r="D73" t="str">
            <v>GMB</v>
          </cell>
          <cell r="E73">
            <v>58.257930775226363</v>
          </cell>
          <cell r="F73">
            <v>52.937505147568032</v>
          </cell>
          <cell r="G73">
            <v>46.021403688448572</v>
          </cell>
          <cell r="H73">
            <v>53.319055278631865</v>
          </cell>
          <cell r="I73">
            <v>63.109112051976744</v>
          </cell>
          <cell r="J73">
            <v>53.26965256518249</v>
          </cell>
          <cell r="K73">
            <v>47.500365025390373</v>
          </cell>
          <cell r="L73">
            <v>42.097982787453539</v>
          </cell>
          <cell r="M73">
            <v>35.584492531740132</v>
          </cell>
        </row>
        <row r="74">
          <cell r="D74" t="str">
            <v>GEO</v>
          </cell>
          <cell r="E74">
            <v>94.950697938339317</v>
          </cell>
          <cell r="F74">
            <v>97.016311508625691</v>
          </cell>
          <cell r="G74">
            <v>94.926252838344325</v>
          </cell>
          <cell r="H74">
            <v>102.58427769714562</v>
          </cell>
          <cell r="I74">
            <v>109.84774055626569</v>
          </cell>
          <cell r="J74">
            <v>117.81008023971363</v>
          </cell>
          <cell r="K74">
            <v>92.891084175219433</v>
          </cell>
          <cell r="L74">
            <v>101.60090754890983</v>
          </cell>
          <cell r="M74">
            <v>114.69543768871809</v>
          </cell>
        </row>
        <row r="75">
          <cell r="D75" t="str">
            <v>DEU</v>
          </cell>
          <cell r="E75">
            <v>84.62009339249785</v>
          </cell>
          <cell r="F75">
            <v>86.246224613208739</v>
          </cell>
          <cell r="G75">
            <v>84.769645967448653</v>
          </cell>
          <cell r="H75">
            <v>87.237202953023413</v>
          </cell>
          <cell r="I75">
            <v>88.519871042505457</v>
          </cell>
          <cell r="J75">
            <v>88.318389458019467</v>
          </cell>
          <cell r="K75">
            <v>81.147358926824396</v>
          </cell>
          <cell r="L75">
            <v>89.16109414090036</v>
          </cell>
          <cell r="M75">
            <v>99.880339763878041</v>
          </cell>
        </row>
        <row r="76">
          <cell r="D76" t="str">
            <v>GHA</v>
          </cell>
          <cell r="E76">
            <v>63.836562443078307</v>
          </cell>
          <cell r="F76">
            <v>76.521270924324241</v>
          </cell>
          <cell r="G76">
            <v>67.876999444586517</v>
          </cell>
          <cell r="H76">
            <v>70.548365290411567</v>
          </cell>
          <cell r="I76">
            <v>67.958517464490214</v>
          </cell>
          <cell r="J76">
            <v>76.82480273215198</v>
          </cell>
          <cell r="K76">
            <v>66.575498716243146</v>
          </cell>
          <cell r="L76">
            <v>62.707830912834616</v>
          </cell>
          <cell r="M76">
            <v>70.115455795890711</v>
          </cell>
        </row>
        <row r="77">
          <cell r="D77" t="str">
            <v>GIB</v>
          </cell>
          <cell r="E77" t="str">
            <v>NULL</v>
          </cell>
          <cell r="F77" t="str">
            <v>NULL</v>
          </cell>
          <cell r="G77" t="str">
            <v>NULL</v>
          </cell>
          <cell r="H77" t="str">
            <v>NULL</v>
          </cell>
          <cell r="I77" t="str">
            <v>NULL</v>
          </cell>
          <cell r="J77" t="str">
            <v>NULL</v>
          </cell>
          <cell r="K77" t="str">
            <v>NULL</v>
          </cell>
          <cell r="L77" t="str">
            <v>NULL</v>
          </cell>
          <cell r="M77" t="str">
            <v>NULL</v>
          </cell>
        </row>
        <row r="78">
          <cell r="D78" t="str">
            <v>GRC</v>
          </cell>
          <cell r="E78">
            <v>66.526327589382873</v>
          </cell>
          <cell r="F78">
            <v>65.277692468879835</v>
          </cell>
          <cell r="G78">
            <v>64.019197981713731</v>
          </cell>
          <cell r="H78">
            <v>71.578950539941388</v>
          </cell>
          <cell r="I78">
            <v>80.1500265574834</v>
          </cell>
          <cell r="J78">
            <v>81.885923258542974</v>
          </cell>
          <cell r="K78">
            <v>71.840309464780091</v>
          </cell>
          <cell r="L78">
            <v>89.655925390302087</v>
          </cell>
          <cell r="M78">
            <v>107.99680403281005</v>
          </cell>
        </row>
        <row r="79">
          <cell r="D79" t="str">
            <v>GRL</v>
          </cell>
          <cell r="E79">
            <v>87.088583787850297</v>
          </cell>
          <cell r="F79">
            <v>83.101381008457338</v>
          </cell>
          <cell r="G79">
            <v>85.837672920427792</v>
          </cell>
          <cell r="H79">
            <v>84.207255867310366</v>
          </cell>
          <cell r="I79">
            <v>89.776690626603312</v>
          </cell>
          <cell r="J79">
            <v>92.190751560749163</v>
          </cell>
          <cell r="K79">
            <v>82.699926123151229</v>
          </cell>
          <cell r="L79">
            <v>85.1523060966678</v>
          </cell>
          <cell r="M79" t="str">
            <v>NULL</v>
          </cell>
        </row>
        <row r="80">
          <cell r="D80" t="str">
            <v>GRD</v>
          </cell>
          <cell r="E80" t="str">
            <v>NULL</v>
          </cell>
          <cell r="F80" t="str">
            <v>NULL</v>
          </cell>
          <cell r="G80" t="str">
            <v>NULL</v>
          </cell>
          <cell r="H80" t="str">
            <v>NULL</v>
          </cell>
          <cell r="I80" t="str">
            <v>NULL</v>
          </cell>
          <cell r="J80" t="str">
            <v>NULL</v>
          </cell>
          <cell r="K80" t="str">
            <v>NULL</v>
          </cell>
          <cell r="L80" t="str">
            <v>NULL</v>
          </cell>
          <cell r="M80" t="str">
            <v>NULL</v>
          </cell>
        </row>
        <row r="81">
          <cell r="D81" t="str">
            <v>GUM</v>
          </cell>
          <cell r="E81">
            <v>78.360071301247771</v>
          </cell>
          <cell r="F81">
            <v>71.339886187273677</v>
          </cell>
          <cell r="G81">
            <v>70.411794611082868</v>
          </cell>
          <cell r="H81">
            <v>69.266589057043078</v>
          </cell>
          <cell r="I81">
            <v>72.96314658734093</v>
          </cell>
          <cell r="J81">
            <v>78.064516129032256</v>
          </cell>
          <cell r="K81">
            <v>63.674780256930362</v>
          </cell>
          <cell r="L81">
            <v>61.838306063522616</v>
          </cell>
          <cell r="M81">
            <v>71.866859623733717</v>
          </cell>
        </row>
        <row r="82">
          <cell r="D82" t="str">
            <v>GTM</v>
          </cell>
          <cell r="E82">
            <v>55.083279281257234</v>
          </cell>
          <cell r="F82">
            <v>49.893453322482621</v>
          </cell>
          <cell r="G82">
            <v>46.372737518889501</v>
          </cell>
          <cell r="H82">
            <v>46.069420401362102</v>
          </cell>
          <cell r="I82">
            <v>47.011682071394972</v>
          </cell>
          <cell r="J82">
            <v>45.516742749181475</v>
          </cell>
          <cell r="K82">
            <v>41.143028003005696</v>
          </cell>
          <cell r="L82">
            <v>49.491532191391045</v>
          </cell>
          <cell r="M82">
            <v>54.669957138484001</v>
          </cell>
        </row>
        <row r="83">
          <cell r="D83" t="str">
            <v>GIN</v>
          </cell>
          <cell r="E83">
            <v>76.771963529602033</v>
          </cell>
          <cell r="F83">
            <v>72.442725380319061</v>
          </cell>
          <cell r="G83">
            <v>111.83946249928636</v>
          </cell>
          <cell r="H83">
            <v>101.25163376885904</v>
          </cell>
          <cell r="I83">
            <v>88.984111540200828</v>
          </cell>
          <cell r="J83">
            <v>78.415313229192932</v>
          </cell>
          <cell r="K83">
            <v>115.03739397715538</v>
          </cell>
          <cell r="L83">
            <v>105.80301049553273</v>
          </cell>
          <cell r="M83">
            <v>107.47766014675706</v>
          </cell>
        </row>
        <row r="84">
          <cell r="D84" t="str">
            <v>GNB</v>
          </cell>
          <cell r="E84">
            <v>46.869658290404779</v>
          </cell>
          <cell r="F84">
            <v>54.370375589128486</v>
          </cell>
          <cell r="G84">
            <v>54.300673047471129</v>
          </cell>
          <cell r="H84">
            <v>56.913747593881105</v>
          </cell>
          <cell r="I84">
            <v>55.01958903570047</v>
          </cell>
          <cell r="J84">
            <v>56.963888566760403</v>
          </cell>
          <cell r="K84">
            <v>54.802454845760863</v>
          </cell>
          <cell r="L84">
            <v>55.551337994957748</v>
          </cell>
          <cell r="M84">
            <v>51.419622381755815</v>
          </cell>
        </row>
        <row r="85">
          <cell r="D85" t="str">
            <v>GUY</v>
          </cell>
          <cell r="E85" t="str">
            <v>NULL</v>
          </cell>
          <cell r="F85" t="str">
            <v>NULL</v>
          </cell>
          <cell r="G85" t="str">
            <v>NULL</v>
          </cell>
          <cell r="H85" t="str">
            <v>NULL</v>
          </cell>
          <cell r="I85" t="str">
            <v>NULL</v>
          </cell>
          <cell r="J85" t="str">
            <v>NULL</v>
          </cell>
          <cell r="K85" t="str">
            <v>NULL</v>
          </cell>
          <cell r="L85" t="str">
            <v>NULL</v>
          </cell>
          <cell r="M85" t="str">
            <v>NULL</v>
          </cell>
        </row>
        <row r="86">
          <cell r="D86" t="str">
            <v>HTI</v>
          </cell>
          <cell r="E86">
            <v>42.351525907161928</v>
          </cell>
          <cell r="F86">
            <v>41.945738117204421</v>
          </cell>
          <cell r="G86">
            <v>41.410902216197378</v>
          </cell>
          <cell r="H86">
            <v>42.074547786891124</v>
          </cell>
          <cell r="I86">
            <v>45.138576302722278</v>
          </cell>
          <cell r="J86">
            <v>44.568718775829353</v>
          </cell>
          <cell r="K86">
            <v>34.457201906164194</v>
          </cell>
          <cell r="L86">
            <v>37.16540176794485</v>
          </cell>
          <cell r="M86">
            <v>36.529550283828009</v>
          </cell>
        </row>
        <row r="87">
          <cell r="D87" t="str">
            <v>HND</v>
          </cell>
          <cell r="E87">
            <v>112.97509728471047</v>
          </cell>
          <cell r="F87">
            <v>107.26440535424014</v>
          </cell>
          <cell r="G87">
            <v>99.815716950592432</v>
          </cell>
          <cell r="H87">
            <v>101.8131110796223</v>
          </cell>
          <cell r="I87">
            <v>103.55116221545187</v>
          </cell>
          <cell r="J87">
            <v>99.459977993758883</v>
          </cell>
          <cell r="K87">
            <v>88.000856383629213</v>
          </cell>
          <cell r="L87">
            <v>103.37264345991841</v>
          </cell>
          <cell r="M87">
            <v>112.6985249139662</v>
          </cell>
        </row>
        <row r="88">
          <cell r="D88" t="str">
            <v>HKG</v>
          </cell>
          <cell r="E88">
            <v>425.97587173479701</v>
          </cell>
          <cell r="F88">
            <v>389.40594926363895</v>
          </cell>
          <cell r="G88">
            <v>371.72723177325287</v>
          </cell>
          <cell r="H88">
            <v>376.79566673472175</v>
          </cell>
          <cell r="I88">
            <v>376.89277354502616</v>
          </cell>
          <cell r="J88">
            <v>353.74352113973106</v>
          </cell>
          <cell r="K88">
            <v>350.6797050444485</v>
          </cell>
          <cell r="L88">
            <v>402.45968145446278</v>
          </cell>
          <cell r="M88">
            <v>384.86319461749315</v>
          </cell>
        </row>
        <row r="89">
          <cell r="D89" t="str">
            <v>HUN</v>
          </cell>
          <cell r="E89">
            <v>168.3945965437216</v>
          </cell>
          <cell r="F89">
            <v>167.32044503775796</v>
          </cell>
          <cell r="G89">
            <v>164.4039277187245</v>
          </cell>
          <cell r="H89">
            <v>165.2285156086389</v>
          </cell>
          <cell r="I89">
            <v>163.26051226285654</v>
          </cell>
          <cell r="J89">
            <v>160.7513432793306</v>
          </cell>
          <cell r="K89">
            <v>155.42266389351241</v>
          </cell>
          <cell r="L89">
            <v>159.68827412064678</v>
          </cell>
          <cell r="M89">
            <v>185.27111321662355</v>
          </cell>
        </row>
        <row r="90">
          <cell r="D90" t="str">
            <v>ISL</v>
          </cell>
          <cell r="E90">
            <v>96.665591888701869</v>
          </cell>
          <cell r="F90">
            <v>95.818207908645775</v>
          </cell>
          <cell r="G90">
            <v>88.333023635341291</v>
          </cell>
          <cell r="H90">
            <v>86.978946975909338</v>
          </cell>
          <cell r="I90">
            <v>88.63690696435215</v>
          </cell>
          <cell r="J90">
            <v>82.862745781388213</v>
          </cell>
          <cell r="K90">
            <v>67.975075625674393</v>
          </cell>
          <cell r="L90">
            <v>76.296714083385481</v>
          </cell>
          <cell r="M90">
            <v>91.722508500379405</v>
          </cell>
        </row>
        <row r="91">
          <cell r="D91" t="str">
            <v>IND</v>
          </cell>
          <cell r="E91">
            <v>48.922185747048857</v>
          </cell>
          <cell r="F91">
            <v>41.922913865875678</v>
          </cell>
          <cell r="G91">
            <v>40.082485713267168</v>
          </cell>
          <cell r="H91">
            <v>40.742496954520377</v>
          </cell>
          <cell r="I91">
            <v>43.616969332398583</v>
          </cell>
          <cell r="J91">
            <v>39.905403530635063</v>
          </cell>
          <cell r="K91">
            <v>37.758105329282458</v>
          </cell>
          <cell r="L91">
            <v>45.423088784043827</v>
          </cell>
          <cell r="M91">
            <v>49.965319969038184</v>
          </cell>
        </row>
        <row r="92">
          <cell r="D92" t="str">
            <v>IDN</v>
          </cell>
          <cell r="E92">
            <v>48.080175585406344</v>
          </cell>
          <cell r="F92">
            <v>41.937640241482534</v>
          </cell>
          <cell r="G92">
            <v>37.421341802475354</v>
          </cell>
          <cell r="H92">
            <v>39.355497070871188</v>
          </cell>
          <cell r="I92">
            <v>43.074308954874652</v>
          </cell>
          <cell r="J92">
            <v>37.627777536293785</v>
          </cell>
          <cell r="K92">
            <v>32.972175400352825</v>
          </cell>
          <cell r="L92">
            <v>40.204758274967141</v>
          </cell>
          <cell r="M92">
            <v>45.465898681674425</v>
          </cell>
        </row>
        <row r="93">
          <cell r="D93" t="str">
            <v>IRN</v>
          </cell>
          <cell r="E93">
            <v>45.351420141316119</v>
          </cell>
          <cell r="F93">
            <v>39.422588661179958</v>
          </cell>
          <cell r="G93">
            <v>40.387846920842641</v>
          </cell>
          <cell r="H93">
            <v>44.744870765908722</v>
          </cell>
          <cell r="I93">
            <v>58.56508971521562</v>
          </cell>
          <cell r="J93">
            <v>50.75433435010774</v>
          </cell>
          <cell r="K93">
            <v>43.810164687097746</v>
          </cell>
          <cell r="L93">
            <v>44.373834050866513</v>
          </cell>
          <cell r="M93">
            <v>51.597506811023976</v>
          </cell>
        </row>
        <row r="94">
          <cell r="D94" t="str">
            <v>IRQ</v>
          </cell>
          <cell r="E94">
            <v>68.982486856903634</v>
          </cell>
          <cell r="F94">
            <v>69.591768598311461</v>
          </cell>
          <cell r="G94">
            <v>54.588320188676995</v>
          </cell>
          <cell r="H94">
            <v>59.780912392315685</v>
          </cell>
          <cell r="I94">
            <v>65.801791770108338</v>
          </cell>
          <cell r="J94">
            <v>68.989938420280581</v>
          </cell>
          <cell r="K94">
            <v>57.742316168535538</v>
          </cell>
          <cell r="L94">
            <v>61.503268311721783</v>
          </cell>
          <cell r="M94" t="str">
            <v>NULL</v>
          </cell>
        </row>
        <row r="95">
          <cell r="D95" t="str">
            <v>IRL</v>
          </cell>
          <cell r="E95">
            <v>201.8464456385085</v>
          </cell>
          <cell r="F95">
            <v>214.99593376766794</v>
          </cell>
          <cell r="G95">
            <v>228.14360071545502</v>
          </cell>
          <cell r="H95">
            <v>219.44013591019268</v>
          </cell>
          <cell r="I95">
            <v>216.53908687883984</v>
          </cell>
          <cell r="J95">
            <v>252.49527197957391</v>
          </cell>
          <cell r="K95">
            <v>247.05971876088211</v>
          </cell>
          <cell r="L95">
            <v>227.40479029936526</v>
          </cell>
          <cell r="M95">
            <v>234.2673528625927</v>
          </cell>
        </row>
        <row r="96">
          <cell r="D96" t="str">
            <v>IMN</v>
          </cell>
          <cell r="E96" t="str">
            <v>NULL</v>
          </cell>
          <cell r="F96" t="str">
            <v>NULL</v>
          </cell>
          <cell r="G96" t="str">
            <v>NULL</v>
          </cell>
          <cell r="H96" t="str">
            <v>NULL</v>
          </cell>
          <cell r="I96" t="str">
            <v>NULL</v>
          </cell>
          <cell r="J96" t="str">
            <v>NULL</v>
          </cell>
          <cell r="K96" t="str">
            <v>NULL</v>
          </cell>
          <cell r="L96" t="str">
            <v>NULL</v>
          </cell>
          <cell r="M96" t="str">
            <v>NULL</v>
          </cell>
        </row>
        <row r="97">
          <cell r="D97" t="str">
            <v>ISR</v>
          </cell>
          <cell r="E97">
            <v>62.163718762601341</v>
          </cell>
          <cell r="F97">
            <v>59.212300114542636</v>
          </cell>
          <cell r="G97">
            <v>58.043986549886725</v>
          </cell>
          <cell r="H97">
            <v>56.560383929976233</v>
          </cell>
          <cell r="I97">
            <v>58.893960282761995</v>
          </cell>
          <cell r="J97">
            <v>56.269534479955809</v>
          </cell>
          <cell r="K97">
            <v>50.960800984571279</v>
          </cell>
          <cell r="L97">
            <v>55.194922287876565</v>
          </cell>
          <cell r="M97">
            <v>60.504355563446779</v>
          </cell>
        </row>
        <row r="98">
          <cell r="D98" t="str">
            <v>ITA</v>
          </cell>
          <cell r="E98">
            <v>55.322115150642226</v>
          </cell>
          <cell r="F98">
            <v>56.418176161608834</v>
          </cell>
          <cell r="G98">
            <v>55.367602814221698</v>
          </cell>
          <cell r="H98">
            <v>58.604175947291736</v>
          </cell>
          <cell r="I98">
            <v>60.303551242661705</v>
          </cell>
          <cell r="J98">
            <v>59.878980223454946</v>
          </cell>
          <cell r="K98">
            <v>55.265705769871396</v>
          </cell>
          <cell r="L98">
            <v>62.067946895569136</v>
          </cell>
          <cell r="M98">
            <v>74.644590013132969</v>
          </cell>
        </row>
        <row r="99">
          <cell r="D99" t="str">
            <v>JAM</v>
          </cell>
          <cell r="E99">
            <v>84.740998623129997</v>
          </cell>
          <cell r="F99">
            <v>76.117521662347556</v>
          </cell>
          <cell r="G99">
            <v>76.455202373685026</v>
          </cell>
          <cell r="H99">
            <v>83.523172517512961</v>
          </cell>
          <cell r="I99">
            <v>89.977906041235144</v>
          </cell>
          <cell r="J99">
            <v>90.110607633599358</v>
          </cell>
          <cell r="K99" t="str">
            <v>NULL</v>
          </cell>
          <cell r="L99" t="str">
            <v>NULL</v>
          </cell>
          <cell r="M99" t="str">
            <v>NULL</v>
          </cell>
        </row>
        <row r="100">
          <cell r="D100" t="str">
            <v>JPN</v>
          </cell>
          <cell r="E100">
            <v>37.431434568657949</v>
          </cell>
          <cell r="F100">
            <v>35.42740835447983</v>
          </cell>
          <cell r="G100">
            <v>31.31024684558842</v>
          </cell>
          <cell r="H100">
            <v>34.423213572168592</v>
          </cell>
          <cell r="I100">
            <v>36.609931802106999</v>
          </cell>
          <cell r="J100">
            <v>35.216418108414466</v>
          </cell>
          <cell r="K100">
            <v>31.325793124298595</v>
          </cell>
          <cell r="L100">
            <v>36.771483287046706</v>
          </cell>
          <cell r="M100">
            <v>46.843732139191339</v>
          </cell>
        </row>
        <row r="101">
          <cell r="D101" t="str">
            <v>JOR</v>
          </cell>
          <cell r="E101">
            <v>109.93880553502171</v>
          </cell>
          <cell r="F101">
            <v>95.35791222667909</v>
          </cell>
          <cell r="G101">
            <v>88.720717895468738</v>
          </cell>
          <cell r="H101">
            <v>90.068409238314842</v>
          </cell>
          <cell r="I101">
            <v>87.963908499596201</v>
          </cell>
          <cell r="J101">
            <v>85.821438744184576</v>
          </cell>
          <cell r="K101">
            <v>66.277177058943508</v>
          </cell>
          <cell r="L101">
            <v>80.489242437969963</v>
          </cell>
          <cell r="M101" t="str">
            <v>NULL</v>
          </cell>
        </row>
        <row r="102">
          <cell r="D102" t="str">
            <v>KAZ</v>
          </cell>
          <cell r="E102">
            <v>64.972034651350697</v>
          </cell>
          <cell r="F102">
            <v>53.049728807265218</v>
          </cell>
          <cell r="G102">
            <v>60.311596586415284</v>
          </cell>
          <cell r="H102">
            <v>56.825387935970952</v>
          </cell>
          <cell r="I102">
            <v>63.527956511818807</v>
          </cell>
          <cell r="J102">
            <v>64.858616551756469</v>
          </cell>
          <cell r="K102">
            <v>57.026442366093136</v>
          </cell>
          <cell r="L102">
            <v>58.668608577920658</v>
          </cell>
          <cell r="M102">
            <v>68.113626112070051</v>
          </cell>
        </row>
        <row r="103">
          <cell r="D103" t="str">
            <v>KEN</v>
          </cell>
          <cell r="E103">
            <v>46.170489362215982</v>
          </cell>
          <cell r="F103">
            <v>40.327384691901898</v>
          </cell>
          <cell r="G103">
            <v>34.865019573182423</v>
          </cell>
          <cell r="H103">
            <v>35.99505787540744</v>
          </cell>
          <cell r="I103">
            <v>34.414753176742479</v>
          </cell>
          <cell r="J103">
            <v>31.759466725377617</v>
          </cell>
          <cell r="K103">
            <v>27.23634936589308</v>
          </cell>
          <cell r="L103">
            <v>30.68928192361907</v>
          </cell>
          <cell r="M103">
            <v>33.729550564991619</v>
          </cell>
        </row>
        <row r="104">
          <cell r="D104" t="str">
            <v>KIR</v>
          </cell>
          <cell r="E104">
            <v>103.87718783783784</v>
          </cell>
          <cell r="F104">
            <v>109.25245098039215</v>
          </cell>
          <cell r="G104">
            <v>111.28931330935252</v>
          </cell>
          <cell r="H104">
            <v>100.67942439862543</v>
          </cell>
          <cell r="I104">
            <v>80.998039297124606</v>
          </cell>
          <cell r="J104">
            <v>96.632104487179475</v>
          </cell>
          <cell r="K104">
            <v>75.994797839506163</v>
          </cell>
          <cell r="L104">
            <v>73.501088571428568</v>
          </cell>
          <cell r="M104">
            <v>101.13748692307692</v>
          </cell>
        </row>
        <row r="105">
          <cell r="D105" t="str">
            <v>PRK</v>
          </cell>
          <cell r="E105" t="str">
            <v>NULL</v>
          </cell>
          <cell r="F105" t="str">
            <v>NULL</v>
          </cell>
          <cell r="G105" t="str">
            <v>NULL</v>
          </cell>
          <cell r="H105" t="str">
            <v>NULL</v>
          </cell>
          <cell r="I105" t="str">
            <v>NULL</v>
          </cell>
          <cell r="J105" t="str">
            <v>NULL</v>
          </cell>
          <cell r="K105" t="str">
            <v>NULL</v>
          </cell>
          <cell r="L105" t="str">
            <v>NULL</v>
          </cell>
          <cell r="M105" t="str">
            <v>NULL</v>
          </cell>
        </row>
        <row r="106">
          <cell r="D106" t="str">
            <v>KOR</v>
          </cell>
          <cell r="E106">
            <v>90.614441898156727</v>
          </cell>
          <cell r="F106">
            <v>79.13249438909196</v>
          </cell>
          <cell r="G106">
            <v>73.603809465598061</v>
          </cell>
          <cell r="H106">
            <v>77.120917806641629</v>
          </cell>
          <cell r="I106">
            <v>78.988865513436309</v>
          </cell>
          <cell r="J106">
            <v>75.757138965219042</v>
          </cell>
          <cell r="K106">
            <v>69.034045090956155</v>
          </cell>
          <cell r="L106">
            <v>80.19945692682694</v>
          </cell>
          <cell r="M106">
            <v>96.536409288686471</v>
          </cell>
        </row>
        <row r="107">
          <cell r="D107" t="str">
            <v>XKX</v>
          </cell>
          <cell r="E107">
            <v>77.076052164327578</v>
          </cell>
          <cell r="F107">
            <v>74.020442254657439</v>
          </cell>
          <cell r="G107">
            <v>75.01881230774633</v>
          </cell>
          <cell r="H107">
            <v>80.41013734697448</v>
          </cell>
          <cell r="I107">
            <v>86.315084671096741</v>
          </cell>
          <cell r="J107">
            <v>85.753408505348233</v>
          </cell>
          <cell r="K107">
            <v>75.608017128000142</v>
          </cell>
          <cell r="L107">
            <v>98.638430485525348</v>
          </cell>
          <cell r="M107">
            <v>110.01203161922572</v>
          </cell>
        </row>
        <row r="108">
          <cell r="D108" t="str">
            <v>KWT</v>
          </cell>
          <cell r="E108">
            <v>100.03683523747836</v>
          </cell>
          <cell r="F108">
            <v>98.699591493962529</v>
          </cell>
          <cell r="G108">
            <v>96.158604165816612</v>
          </cell>
          <cell r="H108">
            <v>97.840046562788643</v>
          </cell>
          <cell r="I108">
            <v>103.11545830290353</v>
          </cell>
          <cell r="J108">
            <v>96.410015245938837</v>
          </cell>
          <cell r="K108" t="str">
            <v>NULL</v>
          </cell>
          <cell r="L108" t="str">
            <v>NULL</v>
          </cell>
          <cell r="M108" t="str">
            <v>NULL</v>
          </cell>
        </row>
        <row r="109">
          <cell r="D109" t="str">
            <v>KGZ</v>
          </cell>
          <cell r="E109">
            <v>125.12618107583341</v>
          </cell>
          <cell r="F109">
            <v>110.96157071463315</v>
          </cell>
          <cell r="G109">
            <v>105.82357401740639</v>
          </cell>
          <cell r="H109">
            <v>100.6174458132578</v>
          </cell>
          <cell r="I109">
            <v>98.875559901760781</v>
          </cell>
          <cell r="J109">
            <v>94.430282354293908</v>
          </cell>
          <cell r="K109">
            <v>78.992278430473831</v>
          </cell>
          <cell r="L109">
            <v>100.26137686156926</v>
          </cell>
          <cell r="M109">
            <v>117.39349882428965</v>
          </cell>
        </row>
        <row r="110">
          <cell r="D110" t="str">
            <v>LAO</v>
          </cell>
          <cell r="E110">
            <v>99.059738293339933</v>
          </cell>
          <cell r="F110">
            <v>85.798321703680955</v>
          </cell>
          <cell r="G110">
            <v>75.091890920412439</v>
          </cell>
          <cell r="H110" t="str">
            <v>NULL</v>
          </cell>
          <cell r="I110" t="str">
            <v>NULL</v>
          </cell>
          <cell r="J110" t="str">
            <v>NULL</v>
          </cell>
          <cell r="K110" t="str">
            <v>NULL</v>
          </cell>
          <cell r="L110" t="str">
            <v>NULL</v>
          </cell>
          <cell r="M110" t="str">
            <v>NULL</v>
          </cell>
        </row>
        <row r="111">
          <cell r="D111" t="str">
            <v>LVA</v>
          </cell>
          <cell r="E111">
            <v>125.27927305917488</v>
          </cell>
          <cell r="F111">
            <v>122.29936473547302</v>
          </cell>
          <cell r="G111">
            <v>118.91063312265453</v>
          </cell>
          <cell r="H111">
            <v>123.85231144193394</v>
          </cell>
          <cell r="I111">
            <v>123.62289869544558</v>
          </cell>
          <cell r="J111">
            <v>120.74313666800455</v>
          </cell>
          <cell r="K111">
            <v>120.19728881240057</v>
          </cell>
          <cell r="L111">
            <v>132.33403096686877</v>
          </cell>
          <cell r="M111">
            <v>150.37386755814012</v>
          </cell>
        </row>
        <row r="112">
          <cell r="D112" t="str">
            <v>LBN</v>
          </cell>
          <cell r="E112">
            <v>79.817156592562725</v>
          </cell>
          <cell r="F112">
            <v>71.839042634781066</v>
          </cell>
          <cell r="G112">
            <v>67.723617790811602</v>
          </cell>
          <cell r="H112">
            <v>68.455429259327573</v>
          </cell>
          <cell r="I112">
            <v>68.257307304371835</v>
          </cell>
          <cell r="J112">
            <v>62.980916010160037</v>
          </cell>
          <cell r="K112">
            <v>50.129804287962699</v>
          </cell>
          <cell r="L112">
            <v>78.828620402524123</v>
          </cell>
          <cell r="M112">
            <v>114.88827826566647</v>
          </cell>
        </row>
        <row r="113">
          <cell r="D113" t="str">
            <v>LSO</v>
          </cell>
          <cell r="E113">
            <v>126.29247536057804</v>
          </cell>
          <cell r="F113">
            <v>129.72277308286698</v>
          </cell>
          <cell r="G113">
            <v>136.31524764472982</v>
          </cell>
          <cell r="H113">
            <v>146.36677121750512</v>
          </cell>
          <cell r="I113">
            <v>144.434955465602</v>
          </cell>
          <cell r="J113">
            <v>140.51663349167981</v>
          </cell>
          <cell r="K113">
            <v>140.78542830312551</v>
          </cell>
          <cell r="L113">
            <v>138.56203203132787</v>
          </cell>
          <cell r="M113">
            <v>145.74346852166622</v>
          </cell>
        </row>
        <row r="114">
          <cell r="D114" t="str">
            <v>LBR</v>
          </cell>
          <cell r="E114" t="str">
            <v>NULL</v>
          </cell>
          <cell r="F114" t="str">
            <v>NULL</v>
          </cell>
          <cell r="G114" t="str">
            <v>NULL</v>
          </cell>
          <cell r="H114" t="str">
            <v>NULL</v>
          </cell>
          <cell r="I114" t="str">
            <v>NULL</v>
          </cell>
          <cell r="J114" t="str">
            <v>NULL</v>
          </cell>
          <cell r="K114" t="str">
            <v>NULL</v>
          </cell>
          <cell r="L114" t="str">
            <v>NULL</v>
          </cell>
          <cell r="M114" t="str">
            <v>NULL</v>
          </cell>
        </row>
        <row r="115">
          <cell r="D115" t="str">
            <v>LBY</v>
          </cell>
          <cell r="E115">
            <v>76.524882638111691</v>
          </cell>
          <cell r="F115">
            <v>56.904907332688346</v>
          </cell>
          <cell r="G115">
            <v>41.110176061513457</v>
          </cell>
          <cell r="H115">
            <v>47.548966192121398</v>
          </cell>
          <cell r="I115">
            <v>63.781133596818307</v>
          </cell>
          <cell r="J115">
            <v>75.877416439226394</v>
          </cell>
          <cell r="K115">
            <v>36.19949564297513</v>
          </cell>
          <cell r="L115">
            <v>121.13511548433407</v>
          </cell>
          <cell r="M115">
            <v>111.67282532156871</v>
          </cell>
        </row>
        <row r="116">
          <cell r="D116" t="str">
            <v>LIE</v>
          </cell>
          <cell r="E116" t="str">
            <v>NULL</v>
          </cell>
          <cell r="F116" t="str">
            <v>NULL</v>
          </cell>
          <cell r="G116" t="str">
            <v>NULL</v>
          </cell>
          <cell r="H116" t="str">
            <v>NULL</v>
          </cell>
          <cell r="I116" t="str">
            <v>NULL</v>
          </cell>
          <cell r="J116" t="str">
            <v>NULL</v>
          </cell>
          <cell r="K116" t="str">
            <v>NULL</v>
          </cell>
          <cell r="L116" t="str">
            <v>NULL</v>
          </cell>
          <cell r="M116" t="str">
            <v>NULL</v>
          </cell>
        </row>
        <row r="117">
          <cell r="D117" t="str">
            <v>LTU</v>
          </cell>
          <cell r="E117">
            <v>142.72164275359077</v>
          </cell>
          <cell r="F117">
            <v>138.5523173244747</v>
          </cell>
          <cell r="G117">
            <v>134.45385843745089</v>
          </cell>
          <cell r="H117">
            <v>144.87335539344897</v>
          </cell>
          <cell r="I117">
            <v>148.5947801291814</v>
          </cell>
          <cell r="J117">
            <v>149.17621135656739</v>
          </cell>
          <cell r="K117">
            <v>136.91260704251977</v>
          </cell>
          <cell r="L117">
            <v>155.63662571056074</v>
          </cell>
          <cell r="M117">
            <v>175.60553265064604</v>
          </cell>
        </row>
        <row r="118">
          <cell r="D118" t="str">
            <v>LUX</v>
          </cell>
          <cell r="E118">
            <v>333.42885319668034</v>
          </cell>
          <cell r="F118">
            <v>351.13197436149005</v>
          </cell>
          <cell r="G118">
            <v>348.43740937688875</v>
          </cell>
          <cell r="H118">
            <v>353.79399198030342</v>
          </cell>
          <cell r="I118">
            <v>362.42390450058485</v>
          </cell>
          <cell r="J118">
            <v>382.34836920300319</v>
          </cell>
          <cell r="K118">
            <v>372.27140294363983</v>
          </cell>
          <cell r="L118">
            <v>393.1411981560197</v>
          </cell>
          <cell r="M118">
            <v>388.51366843374734</v>
          </cell>
        </row>
        <row r="119">
          <cell r="D119" t="str">
            <v>MAC</v>
          </cell>
          <cell r="E119">
            <v>118.63535195979166</v>
          </cell>
          <cell r="F119">
            <v>118.49833754044947</v>
          </cell>
          <cell r="G119">
            <v>112.18446817485514</v>
          </cell>
          <cell r="H119">
            <v>114.92577544444471</v>
          </cell>
          <cell r="I119">
            <v>115.86548065549339</v>
          </cell>
          <cell r="J119">
            <v>114.70306384127413</v>
          </cell>
          <cell r="K119">
            <v>121.50036301495028</v>
          </cell>
          <cell r="L119">
            <v>167.6887458354509</v>
          </cell>
          <cell r="M119">
            <v>173.6170449995692</v>
          </cell>
        </row>
        <row r="120">
          <cell r="D120" t="str">
            <v>MDG</v>
          </cell>
          <cell r="E120">
            <v>61.969432211123355</v>
          </cell>
          <cell r="F120">
            <v>61.220378836507805</v>
          </cell>
          <cell r="G120">
            <v>60.834698483142326</v>
          </cell>
          <cell r="H120">
            <v>65.343401507291475</v>
          </cell>
          <cell r="I120">
            <v>67.841504668358212</v>
          </cell>
          <cell r="J120">
            <v>62.601323045712796</v>
          </cell>
          <cell r="K120">
            <v>49.010707366437103</v>
          </cell>
          <cell r="L120">
            <v>54.45704159170679</v>
          </cell>
          <cell r="M120">
            <v>69.604671976201715</v>
          </cell>
        </row>
        <row r="121">
          <cell r="D121" t="str">
            <v>MWI</v>
          </cell>
          <cell r="E121" t="str">
            <v>NULL</v>
          </cell>
          <cell r="F121" t="str">
            <v>NULL</v>
          </cell>
          <cell r="G121" t="str">
            <v>NULL</v>
          </cell>
          <cell r="H121" t="str">
            <v>NULL</v>
          </cell>
          <cell r="I121" t="str">
            <v>NULL</v>
          </cell>
          <cell r="J121" t="str">
            <v>NULL</v>
          </cell>
          <cell r="K121" t="str">
            <v>NULL</v>
          </cell>
          <cell r="L121" t="str">
            <v>NULL</v>
          </cell>
          <cell r="M121" t="str">
            <v>NULL</v>
          </cell>
        </row>
        <row r="122">
          <cell r="D122" t="str">
            <v>MYS</v>
          </cell>
          <cell r="E122">
            <v>138.31223117684328</v>
          </cell>
          <cell r="F122">
            <v>131.37007244525975</v>
          </cell>
          <cell r="G122">
            <v>126.89901002569985</v>
          </cell>
          <cell r="H122">
            <v>133.15517337195615</v>
          </cell>
          <cell r="I122">
            <v>130.40262550212626</v>
          </cell>
          <cell r="J122">
            <v>123.02856202794288</v>
          </cell>
          <cell r="K122">
            <v>116.78818243763847</v>
          </cell>
          <cell r="L122">
            <v>134.01892634597772</v>
          </cell>
          <cell r="M122">
            <v>146.66378637062337</v>
          </cell>
        </row>
        <row r="123">
          <cell r="D123" t="str">
            <v>MDV</v>
          </cell>
          <cell r="E123" t="str">
            <v>NULL</v>
          </cell>
          <cell r="F123" t="str">
            <v>NULL</v>
          </cell>
          <cell r="G123" t="str">
            <v>NULL</v>
          </cell>
          <cell r="H123" t="str">
            <v>NULL</v>
          </cell>
          <cell r="I123" t="str">
            <v>NULL</v>
          </cell>
          <cell r="J123" t="str">
            <v>NULL</v>
          </cell>
          <cell r="K123" t="str">
            <v>NULL</v>
          </cell>
          <cell r="L123" t="str">
            <v>NULL</v>
          </cell>
          <cell r="M123" t="str">
            <v>NULL</v>
          </cell>
        </row>
        <row r="124">
          <cell r="D124" t="str">
            <v>MLI</v>
          </cell>
          <cell r="E124">
            <v>60.638707488009302</v>
          </cell>
          <cell r="F124">
            <v>63.639639686151618</v>
          </cell>
          <cell r="G124">
            <v>63.76329642447017</v>
          </cell>
          <cell r="H124">
            <v>58.068448326394652</v>
          </cell>
          <cell r="I124">
            <v>60.144782803817478</v>
          </cell>
          <cell r="J124">
            <v>63.658702766051711</v>
          </cell>
          <cell r="K124">
            <v>66.990574279504088</v>
          </cell>
          <cell r="L124">
            <v>67.20994466911732</v>
          </cell>
          <cell r="M124">
            <v>68.726458646646975</v>
          </cell>
        </row>
        <row r="125">
          <cell r="D125" t="str">
            <v>MLT</v>
          </cell>
          <cell r="E125">
            <v>287.64143106520697</v>
          </cell>
          <cell r="F125">
            <v>299.47015817478064</v>
          </cell>
          <cell r="G125">
            <v>303.01123891513544</v>
          </cell>
          <cell r="H125">
            <v>296.86961672461234</v>
          </cell>
          <cell r="I125">
            <v>302.69605588560415</v>
          </cell>
          <cell r="J125">
            <v>309.16994049175275</v>
          </cell>
          <cell r="K125">
            <v>333.00184908893857</v>
          </cell>
          <cell r="L125">
            <v>314.68266416079331</v>
          </cell>
          <cell r="M125">
            <v>318.66999875710576</v>
          </cell>
        </row>
        <row r="126">
          <cell r="D126" t="str">
            <v>MHL</v>
          </cell>
          <cell r="E126">
            <v>150.29889541334711</v>
          </cell>
          <cell r="F126">
            <v>138.85112283803289</v>
          </cell>
          <cell r="G126">
            <v>116.83954836270887</v>
          </cell>
          <cell r="H126">
            <v>125.59032974309096</v>
          </cell>
          <cell r="I126">
            <v>128.81527898030726</v>
          </cell>
          <cell r="J126">
            <v>153.59839256896927</v>
          </cell>
          <cell r="K126">
            <v>108.29223620657946</v>
          </cell>
          <cell r="L126">
            <v>118.04765721233181</v>
          </cell>
          <cell r="M126">
            <v>119.94296966267694</v>
          </cell>
        </row>
        <row r="127">
          <cell r="D127" t="str">
            <v>MRT</v>
          </cell>
          <cell r="E127">
            <v>91.610371363604031</v>
          </cell>
          <cell r="F127">
            <v>77.34678649449657</v>
          </cell>
          <cell r="G127">
            <v>73.153261673671196</v>
          </cell>
          <cell r="H127">
            <v>78.8149801833884</v>
          </cell>
          <cell r="I127">
            <v>89.146729493514798</v>
          </cell>
          <cell r="J127">
            <v>93.486694135131728</v>
          </cell>
          <cell r="K127">
            <v>86.776168132274123</v>
          </cell>
          <cell r="L127">
            <v>88.306873757123512</v>
          </cell>
          <cell r="M127">
            <v>104.34576087127803</v>
          </cell>
        </row>
        <row r="128">
          <cell r="D128" t="str">
            <v>MUS</v>
          </cell>
          <cell r="E128">
            <v>110.589707531641</v>
          </cell>
          <cell r="F128">
            <v>107.14597943630386</v>
          </cell>
          <cell r="G128">
            <v>101.36611411465081</v>
          </cell>
          <cell r="H128">
            <v>101.25026170481388</v>
          </cell>
          <cell r="I128">
            <v>98.08717980509833</v>
          </cell>
          <cell r="J128">
            <v>96.491950916603528</v>
          </cell>
          <cell r="K128">
            <v>85.83054487450822</v>
          </cell>
          <cell r="L128">
            <v>98.000029239338602</v>
          </cell>
          <cell r="M128">
            <v>118.23285958886123</v>
          </cell>
        </row>
        <row r="129">
          <cell r="D129" t="str">
            <v>MEX</v>
          </cell>
          <cell r="E129">
            <v>64.098409035121534</v>
          </cell>
          <cell r="F129">
            <v>70.412974676263985</v>
          </cell>
          <cell r="G129">
            <v>75.690303408855058</v>
          </cell>
          <cell r="H129">
            <v>76.952126040725375</v>
          </cell>
          <cell r="I129">
            <v>80.212661656897524</v>
          </cell>
          <cell r="J129">
            <v>77.396397281589429</v>
          </cell>
          <cell r="K129">
            <v>76.870262325623457</v>
          </cell>
          <cell r="L129">
            <v>83.290702693529312</v>
          </cell>
          <cell r="M129">
            <v>88.448476068481924</v>
          </cell>
        </row>
        <row r="130">
          <cell r="D130" t="str">
            <v>FSM</v>
          </cell>
          <cell r="E130">
            <v>105.85997108414414</v>
          </cell>
          <cell r="F130">
            <v>105.29647233608404</v>
          </cell>
          <cell r="G130">
            <v>102.88467692307692</v>
          </cell>
          <cell r="H130">
            <v>103.18172701949861</v>
          </cell>
          <cell r="I130">
            <v>103.40678571428572</v>
          </cell>
          <cell r="J130">
            <v>95.849390862944162</v>
          </cell>
          <cell r="K130">
            <v>85.516827956989246</v>
          </cell>
          <cell r="L130">
            <v>87.606487179487175</v>
          </cell>
          <cell r="M130">
            <v>84.837139534883718</v>
          </cell>
        </row>
        <row r="131">
          <cell r="D131" t="str">
            <v>MDA</v>
          </cell>
          <cell r="E131">
            <v>94.228291969092766</v>
          </cell>
          <cell r="F131">
            <v>88.966415456532289</v>
          </cell>
          <cell r="G131">
            <v>89.004683718867071</v>
          </cell>
          <cell r="H131">
            <v>88.623390275437842</v>
          </cell>
          <cell r="I131">
            <v>87.446787427564757</v>
          </cell>
          <cell r="J131">
            <v>87.632237114890629</v>
          </cell>
          <cell r="K131">
            <v>79.265722119158013</v>
          </cell>
          <cell r="L131">
            <v>88.470886539926667</v>
          </cell>
          <cell r="M131">
            <v>110.73396555795871</v>
          </cell>
        </row>
        <row r="132">
          <cell r="D132" t="str">
            <v>MCO</v>
          </cell>
          <cell r="E132" t="str">
            <v>NULL</v>
          </cell>
          <cell r="F132" t="str">
            <v>NULL</v>
          </cell>
          <cell r="G132" t="str">
            <v>NULL</v>
          </cell>
          <cell r="H132" t="str">
            <v>NULL</v>
          </cell>
          <cell r="I132" t="str">
            <v>NULL</v>
          </cell>
          <cell r="J132" t="str">
            <v>NULL</v>
          </cell>
          <cell r="K132" t="str">
            <v>NULL</v>
          </cell>
          <cell r="L132" t="str">
            <v>NULL</v>
          </cell>
          <cell r="M132" t="str">
            <v>NULL</v>
          </cell>
        </row>
        <row r="133">
          <cell r="D133" t="str">
            <v>MNG</v>
          </cell>
          <cell r="E133">
            <v>109.32231187718693</v>
          </cell>
          <cell r="F133">
            <v>89.653663477813978</v>
          </cell>
          <cell r="G133">
            <v>101.05523722499714</v>
          </cell>
          <cell r="H133">
            <v>115.93290186796328</v>
          </cell>
          <cell r="I133">
            <v>126.35587324151278</v>
          </cell>
          <cell r="J133">
            <v>124.39651462116488</v>
          </cell>
          <cell r="K133">
            <v>112.83864762931744</v>
          </cell>
          <cell r="L133">
            <v>119.09807843777105</v>
          </cell>
          <cell r="M133">
            <v>136.32792994451626</v>
          </cell>
        </row>
        <row r="134">
          <cell r="D134" t="str">
            <v>MNE</v>
          </cell>
          <cell r="E134">
            <v>100.12761999836897</v>
          </cell>
          <cell r="F134">
            <v>102.68897735183246</v>
          </cell>
          <cell r="G134">
            <v>103.6729451210368</v>
          </cell>
          <cell r="H134">
            <v>105.55496499143658</v>
          </cell>
          <cell r="I134">
            <v>109.60929675990161</v>
          </cell>
          <cell r="J134">
            <v>108.84457746221405</v>
          </cell>
          <cell r="K134">
            <v>87.006018081720626</v>
          </cell>
          <cell r="L134">
            <v>105.02999324334688</v>
          </cell>
          <cell r="M134">
            <v>125.89860462949302</v>
          </cell>
        </row>
        <row r="135">
          <cell r="D135" t="str">
            <v>MAR</v>
          </cell>
          <cell r="E135">
            <v>71.89356675393978</v>
          </cell>
          <cell r="F135">
            <v>67.288675925384851</v>
          </cell>
          <cell r="G135">
            <v>71.12266038168643</v>
          </cell>
          <cell r="H135">
            <v>74.173357878657313</v>
          </cell>
          <cell r="I135">
            <v>77.254887524398924</v>
          </cell>
          <cell r="J135">
            <v>75.998115879842175</v>
          </cell>
          <cell r="K135">
            <v>68.84380339043642</v>
          </cell>
          <cell r="L135">
            <v>75.632194187461309</v>
          </cell>
          <cell r="M135">
            <v>101.1158824741121</v>
          </cell>
        </row>
        <row r="136">
          <cell r="D136" t="str">
            <v>MOZ</v>
          </cell>
          <cell r="E136">
            <v>116.35685524221708</v>
          </cell>
          <cell r="F136">
            <v>98.761203651090071</v>
          </cell>
          <cell r="G136">
            <v>110.39435820148083</v>
          </cell>
          <cell r="H136">
            <v>105.74564070208706</v>
          </cell>
          <cell r="I136">
            <v>124.60745751889219</v>
          </cell>
          <cell r="J136">
            <v>105.59117139805154</v>
          </cell>
          <cell r="K136">
            <v>99.906146052029371</v>
          </cell>
          <cell r="L136">
            <v>112.07896446082775</v>
          </cell>
          <cell r="M136">
            <v>135.56043761363321</v>
          </cell>
        </row>
        <row r="137">
          <cell r="D137" t="str">
            <v>MMR</v>
          </cell>
          <cell r="E137" t="str">
            <v>NULL</v>
          </cell>
          <cell r="F137" t="str">
            <v>NULL</v>
          </cell>
          <cell r="G137" t="str">
            <v>NULL</v>
          </cell>
          <cell r="H137" t="str">
            <v>NULL</v>
          </cell>
          <cell r="I137" t="str">
            <v>NULL</v>
          </cell>
          <cell r="J137" t="str">
            <v>NULL</v>
          </cell>
          <cell r="K137" t="str">
            <v>NULL</v>
          </cell>
          <cell r="L137" t="str">
            <v>NULL</v>
          </cell>
          <cell r="M137" t="str">
            <v>NULL</v>
          </cell>
        </row>
        <row r="138">
          <cell r="D138" t="str">
            <v>NAM</v>
          </cell>
          <cell r="E138">
            <v>103.08013700925368</v>
          </cell>
          <cell r="F138">
            <v>97.239031787347798</v>
          </cell>
          <cell r="G138">
            <v>93.966187960162017</v>
          </cell>
          <cell r="H138">
            <v>81.219667426637855</v>
          </cell>
          <cell r="I138">
            <v>81.71386678563961</v>
          </cell>
          <cell r="J138">
            <v>82.901152069340853</v>
          </cell>
          <cell r="K138">
            <v>76.92524240364645</v>
          </cell>
          <cell r="L138">
            <v>83.544303123051051</v>
          </cell>
          <cell r="M138">
            <v>99.108159844270332</v>
          </cell>
        </row>
        <row r="139">
          <cell r="D139" t="str">
            <v>NRU</v>
          </cell>
          <cell r="E139">
            <v>197.22222222222223</v>
          </cell>
          <cell r="F139">
            <v>200</v>
          </cell>
          <cell r="G139">
            <v>170.14925373134329</v>
          </cell>
          <cell r="H139">
            <v>142.06896551724137</v>
          </cell>
          <cell r="I139">
            <v>140.23668639053255</v>
          </cell>
          <cell r="J139">
            <v>156</v>
          </cell>
          <cell r="K139">
            <v>134.94623655913978</v>
          </cell>
          <cell r="L139">
            <v>110.63829787234043</v>
          </cell>
          <cell r="M139">
            <v>167.9245283018868</v>
          </cell>
        </row>
        <row r="140">
          <cell r="D140" t="str">
            <v>NPL</v>
          </cell>
          <cell r="E140">
            <v>45.982641611592747</v>
          </cell>
          <cell r="F140">
            <v>46.665730389515829</v>
          </cell>
          <cell r="G140">
            <v>42.115486122164583</v>
          </cell>
          <cell r="H140">
            <v>44.642410621742734</v>
          </cell>
          <cell r="I140">
            <v>48.447386946377755</v>
          </cell>
          <cell r="J140">
            <v>49.249526586901162</v>
          </cell>
          <cell r="K140">
            <v>40.918865595009542</v>
          </cell>
          <cell r="L140">
            <v>43.053804791221935</v>
          </cell>
          <cell r="M140">
            <v>48.973401479884309</v>
          </cell>
        </row>
        <row r="141">
          <cell r="D141" t="str">
            <v>NLD</v>
          </cell>
          <cell r="E141">
            <v>150.05375543510632</v>
          </cell>
          <cell r="F141">
            <v>157.81657603969811</v>
          </cell>
          <cell r="G141">
            <v>148.85866473161786</v>
          </cell>
          <cell r="H141">
            <v>156.02821122108634</v>
          </cell>
          <cell r="I141">
            <v>158.82321020895699</v>
          </cell>
          <cell r="J141">
            <v>155.27067664549139</v>
          </cell>
          <cell r="K141">
            <v>146.46177796190977</v>
          </cell>
          <cell r="L141">
            <v>156.95616865402309</v>
          </cell>
          <cell r="M141">
            <v>176.7117799924678</v>
          </cell>
        </row>
        <row r="142">
          <cell r="D142" t="str">
            <v>NCL</v>
          </cell>
          <cell r="E142">
            <v>58.957797934647772</v>
          </cell>
          <cell r="F142">
            <v>60.046796095430835</v>
          </cell>
          <cell r="G142">
            <v>58.029616146838933</v>
          </cell>
          <cell r="H142">
            <v>58.928182622128347</v>
          </cell>
          <cell r="I142" t="str">
            <v>NULL</v>
          </cell>
          <cell r="J142" t="str">
            <v>NULL</v>
          </cell>
          <cell r="K142" t="str">
            <v>NULL</v>
          </cell>
          <cell r="L142" t="str">
            <v>NULL</v>
          </cell>
          <cell r="M142" t="str">
            <v>NULL</v>
          </cell>
        </row>
        <row r="143">
          <cell r="D143" t="str">
            <v>NZL</v>
          </cell>
          <cell r="E143">
            <v>55.148146469495138</v>
          </cell>
          <cell r="F143">
            <v>54.88827198440076</v>
          </cell>
          <cell r="G143">
            <v>52.462254520797323</v>
          </cell>
          <cell r="H143">
            <v>54.190228532904058</v>
          </cell>
          <cell r="I143">
            <v>55.799172363337071</v>
          </cell>
          <cell r="J143">
            <v>54.464443240733573</v>
          </cell>
          <cell r="K143">
            <v>43.982170296836507</v>
          </cell>
          <cell r="L143">
            <v>48.549645568067106</v>
          </cell>
          <cell r="M143">
            <v>54.086918981148372</v>
          </cell>
        </row>
        <row r="144">
          <cell r="D144" t="str">
            <v>NIC</v>
          </cell>
          <cell r="E144">
            <v>106.69805416938227</v>
          </cell>
          <cell r="F144">
            <v>98.193594031756632</v>
          </cell>
          <cell r="G144">
            <v>93.813475971829945</v>
          </cell>
          <cell r="H144">
            <v>96.379984551511058</v>
          </cell>
          <cell r="I144">
            <v>93.984982529903547</v>
          </cell>
          <cell r="J144">
            <v>94.042281046279967</v>
          </cell>
          <cell r="K144">
            <v>88.90613555111122</v>
          </cell>
          <cell r="L144">
            <v>106.6951982165436</v>
          </cell>
          <cell r="M144">
            <v>115.33916841220308</v>
          </cell>
        </row>
        <row r="145">
          <cell r="D145" t="str">
            <v>NER</v>
          </cell>
          <cell r="E145">
            <v>45.741600836593236</v>
          </cell>
          <cell r="F145">
            <v>44.727430371185996</v>
          </cell>
          <cell r="G145">
            <v>36.488109224551899</v>
          </cell>
          <cell r="H145">
            <v>39.07111173701491</v>
          </cell>
          <cell r="I145">
            <v>37.538848399235597</v>
          </cell>
          <cell r="J145">
            <v>37.102566425080106</v>
          </cell>
          <cell r="K145">
            <v>35.512990657084117</v>
          </cell>
          <cell r="L145">
            <v>37.015893550371295</v>
          </cell>
          <cell r="M145">
            <v>31.332513705077787</v>
          </cell>
        </row>
        <row r="146">
          <cell r="D146" t="str">
            <v>NGA</v>
          </cell>
          <cell r="E146" t="str">
            <v>NULL</v>
          </cell>
          <cell r="F146" t="str">
            <v>NULL</v>
          </cell>
          <cell r="G146" t="str">
            <v>NULL</v>
          </cell>
          <cell r="H146" t="str">
            <v>NULL</v>
          </cell>
          <cell r="I146" t="str">
            <v>NULL</v>
          </cell>
          <cell r="J146" t="str">
            <v>NULL</v>
          </cell>
          <cell r="K146" t="str">
            <v>NULL</v>
          </cell>
          <cell r="L146" t="str">
            <v>NULL</v>
          </cell>
          <cell r="M146" t="str">
            <v>NULL</v>
          </cell>
        </row>
        <row r="147">
          <cell r="D147" t="str">
            <v>MKD</v>
          </cell>
          <cell r="E147">
            <v>112.53792896929862</v>
          </cell>
          <cell r="F147">
            <v>113.69844387910275</v>
          </cell>
          <cell r="G147">
            <v>116.18540841802638</v>
          </cell>
          <cell r="H147">
            <v>124.13728389628965</v>
          </cell>
          <cell r="I147">
            <v>133.21520764800766</v>
          </cell>
          <cell r="J147">
            <v>138.5762318405389</v>
          </cell>
          <cell r="K147">
            <v>128.24124432225676</v>
          </cell>
          <cell r="L147">
            <v>146.72141148407351</v>
          </cell>
          <cell r="M147">
            <v>168.82490123153966</v>
          </cell>
        </row>
        <row r="148">
          <cell r="D148" t="str">
            <v>MNP</v>
          </cell>
          <cell r="E148">
            <v>119.83173076923077</v>
          </cell>
          <cell r="F148">
            <v>122.74725274725276</v>
          </cell>
          <cell r="G148">
            <v>152.84552845528455</v>
          </cell>
          <cell r="H148">
            <v>131.41025641025641</v>
          </cell>
          <cell r="I148">
            <v>108.68562644119908</v>
          </cell>
          <cell r="J148">
            <v>104.57239627434379</v>
          </cell>
          <cell r="K148">
            <v>77.389277389277396</v>
          </cell>
          <cell r="L148" t="str">
            <v>NULL</v>
          </cell>
          <cell r="M148" t="str">
            <v>NULL</v>
          </cell>
        </row>
        <row r="149">
          <cell r="D149" t="str">
            <v>NOR</v>
          </cell>
          <cell r="E149">
            <v>69.137377220903701</v>
          </cell>
          <cell r="F149">
            <v>70.431856540016994</v>
          </cell>
          <cell r="G149">
            <v>69.116842397469853</v>
          </cell>
          <cell r="H149">
            <v>69.108781762106076</v>
          </cell>
          <cell r="I149">
            <v>70.003195789498406</v>
          </cell>
          <cell r="J149">
            <v>70.895820527298653</v>
          </cell>
          <cell r="K149">
            <v>65.353979041332337</v>
          </cell>
          <cell r="L149">
            <v>71.222713775959889</v>
          </cell>
          <cell r="M149">
            <v>82.605186582787198</v>
          </cell>
        </row>
        <row r="150">
          <cell r="D150" t="str">
            <v>OMN</v>
          </cell>
          <cell r="E150">
            <v>102.27815996498593</v>
          </cell>
          <cell r="F150">
            <v>96.375597651358206</v>
          </cell>
          <cell r="G150">
            <v>82.862187143005499</v>
          </cell>
          <cell r="H150">
            <v>88.952826365256328</v>
          </cell>
          <cell r="I150">
            <v>89.279217826284679</v>
          </cell>
          <cell r="J150">
            <v>86.476133658599977</v>
          </cell>
          <cell r="K150">
            <v>91.875700397798852</v>
          </cell>
          <cell r="L150">
            <v>93.916146160784294</v>
          </cell>
          <cell r="M150" t="str">
            <v>NULL</v>
          </cell>
        </row>
        <row r="151">
          <cell r="D151" t="str">
            <v>PAK</v>
          </cell>
          <cell r="E151">
            <v>29.469825833498071</v>
          </cell>
          <cell r="F151">
            <v>26.688184603954131</v>
          </cell>
          <cell r="G151">
            <v>24.701579514823646</v>
          </cell>
          <cell r="H151">
            <v>25.47203640870222</v>
          </cell>
          <cell r="I151">
            <v>27.62605636516227</v>
          </cell>
          <cell r="J151">
            <v>28.90557579944528</v>
          </cell>
          <cell r="K151">
            <v>26.716280459429786</v>
          </cell>
          <cell r="L151">
            <v>27.030421558764044</v>
          </cell>
          <cell r="M151">
            <v>33.040372771258362</v>
          </cell>
        </row>
        <row r="152">
          <cell r="D152" t="str">
            <v>PLW</v>
          </cell>
          <cell r="E152">
            <v>139.69232079922295</v>
          </cell>
          <cell r="F152">
            <v>127.39722592366583</v>
          </cell>
          <cell r="G152">
            <v>124.45342905369627</v>
          </cell>
          <cell r="H152">
            <v>124.97144970565563</v>
          </cell>
          <cell r="I152">
            <v>117.04381242216697</v>
          </cell>
          <cell r="J152">
            <v>115.09474645431726</v>
          </cell>
          <cell r="K152">
            <v>106.34301769342976</v>
          </cell>
          <cell r="L152">
            <v>82.80012756915724</v>
          </cell>
          <cell r="M152">
            <v>92.537415353206015</v>
          </cell>
        </row>
        <row r="153">
          <cell r="D153" t="str">
            <v>PAN</v>
          </cell>
          <cell r="E153">
            <v>119.09061043961107</v>
          </cell>
          <cell r="F153">
            <v>99.936404408801337</v>
          </cell>
          <cell r="G153">
            <v>87.408410280498103</v>
          </cell>
          <cell r="H153">
            <v>87.427912293196272</v>
          </cell>
          <cell r="I153">
            <v>86.158000289382557</v>
          </cell>
          <cell r="J153">
            <v>80.513997325934454</v>
          </cell>
          <cell r="K153">
            <v>67.413119561625592</v>
          </cell>
          <cell r="L153">
            <v>78.762710030169814</v>
          </cell>
          <cell r="M153">
            <v>95.912016627586382</v>
          </cell>
        </row>
        <row r="154">
          <cell r="D154" t="str">
            <v>PNG</v>
          </cell>
          <cell r="E154" t="str">
            <v>NULL</v>
          </cell>
          <cell r="F154" t="str">
            <v>NULL</v>
          </cell>
          <cell r="G154" t="str">
            <v>NULL</v>
          </cell>
          <cell r="H154" t="str">
            <v>NULL</v>
          </cell>
          <cell r="I154" t="str">
            <v>NULL</v>
          </cell>
          <cell r="J154" t="str">
            <v>NULL</v>
          </cell>
          <cell r="K154" t="str">
            <v>NULL</v>
          </cell>
          <cell r="L154" t="str">
            <v>NULL</v>
          </cell>
          <cell r="M154" t="str">
            <v>NULL</v>
          </cell>
        </row>
        <row r="155">
          <cell r="D155" t="str">
            <v>PRY</v>
          </cell>
          <cell r="E155">
            <v>69.083724963134557</v>
          </cell>
          <cell r="F155">
            <v>66.915065525957289</v>
          </cell>
          <cell r="G155">
            <v>67.759315232204685</v>
          </cell>
          <cell r="H155">
            <v>71.080134403837675</v>
          </cell>
          <cell r="I155">
            <v>72.069223625914958</v>
          </cell>
          <cell r="J155">
            <v>71.222161734243272</v>
          </cell>
          <cell r="K155">
            <v>62.760217474856063</v>
          </cell>
          <cell r="L155">
            <v>69.742273021135688</v>
          </cell>
          <cell r="M155">
            <v>73.737905021856605</v>
          </cell>
        </row>
        <row r="156">
          <cell r="D156" t="str">
            <v>PER</v>
          </cell>
          <cell r="E156">
            <v>46.853121091289921</v>
          </cell>
          <cell r="F156">
            <v>45.162768689114777</v>
          </cell>
          <cell r="G156">
            <v>45.388841196415449</v>
          </cell>
          <cell r="H156">
            <v>47.513550361997062</v>
          </cell>
          <cell r="I156">
            <v>48.631470171736005</v>
          </cell>
          <cell r="J156">
            <v>46.943505375440949</v>
          </cell>
          <cell r="K156">
            <v>44.245967197744044</v>
          </cell>
          <cell r="L156">
            <v>55.274254878298692</v>
          </cell>
          <cell r="M156">
            <v>57.251073435809118</v>
          </cell>
        </row>
        <row r="157">
          <cell r="D157" t="str">
            <v>PHL</v>
          </cell>
          <cell r="E157">
            <v>57.468172086289051</v>
          </cell>
          <cell r="F157">
            <v>59.141592104461147</v>
          </cell>
          <cell r="G157">
            <v>61.776065766203558</v>
          </cell>
          <cell r="H157">
            <v>68.168369743496143</v>
          </cell>
          <cell r="I157">
            <v>72.163398299817487</v>
          </cell>
          <cell r="J157">
            <v>68.841842258509715</v>
          </cell>
          <cell r="K157">
            <v>58.169560302228149</v>
          </cell>
          <cell r="L157">
            <v>63.484609813671156</v>
          </cell>
          <cell r="M157">
            <v>72.429683610759909</v>
          </cell>
        </row>
        <row r="158">
          <cell r="D158" t="str">
            <v>POL</v>
          </cell>
          <cell r="E158">
            <v>92.568648297729212</v>
          </cell>
          <cell r="F158">
            <v>92.818788848972261</v>
          </cell>
          <cell r="G158">
            <v>97.539937567619333</v>
          </cell>
          <cell r="H158">
            <v>101.28122235592805</v>
          </cell>
          <cell r="I158">
            <v>103.45049578980732</v>
          </cell>
          <cell r="J158">
            <v>102.68871379056601</v>
          </cell>
          <cell r="K158">
            <v>100.32421143770382</v>
          </cell>
          <cell r="L158">
            <v>112.08181349005169</v>
          </cell>
          <cell r="M158">
            <v>123.98316897565303</v>
          </cell>
        </row>
        <row r="159">
          <cell r="D159" t="str">
            <v>PRT</v>
          </cell>
          <cell r="E159">
            <v>80.282307876345726</v>
          </cell>
          <cell r="F159">
            <v>80.490894381306816</v>
          </cell>
          <cell r="G159">
            <v>79.27422962533862</v>
          </cell>
          <cell r="H159">
            <v>84.439140521572114</v>
          </cell>
          <cell r="I159">
            <v>86.428760930840838</v>
          </cell>
          <cell r="J159">
            <v>86.564717409178385</v>
          </cell>
          <cell r="K159">
            <v>76.237488464863048</v>
          </cell>
          <cell r="L159">
            <v>85.625908014168857</v>
          </cell>
          <cell r="M159">
            <v>101.60514937620289</v>
          </cell>
        </row>
        <row r="160">
          <cell r="D160" t="str">
            <v>PRI</v>
          </cell>
          <cell r="E160">
            <v>102.38545650480546</v>
          </cell>
          <cell r="F160">
            <v>108.88063419282132</v>
          </cell>
          <cell r="G160">
            <v>110.27404547009824</v>
          </cell>
          <cell r="H160">
            <v>113.13164903258237</v>
          </cell>
          <cell r="I160">
            <v>106.0011034280558</v>
          </cell>
          <cell r="J160">
            <v>107.57145683672226</v>
          </cell>
          <cell r="K160">
            <v>103.5098113174616</v>
          </cell>
          <cell r="L160">
            <v>96.744141032411065</v>
          </cell>
          <cell r="M160">
            <v>98.500711473030947</v>
          </cell>
        </row>
        <row r="161">
          <cell r="D161" t="str">
            <v>QAT</v>
          </cell>
          <cell r="E161">
            <v>99.034374741431691</v>
          </cell>
          <cell r="F161">
            <v>93.707604173635744</v>
          </cell>
          <cell r="G161">
            <v>89.54760011993514</v>
          </cell>
          <cell r="H161">
            <v>91.494587919519404</v>
          </cell>
          <cell r="I161">
            <v>91.838448978201001</v>
          </cell>
          <cell r="J161">
            <v>90.046375548538805</v>
          </cell>
          <cell r="K161">
            <v>90.019094883310217</v>
          </cell>
          <cell r="L161">
            <v>92.779158571512454</v>
          </cell>
          <cell r="M161">
            <v>100.18768613278095</v>
          </cell>
        </row>
        <row r="162">
          <cell r="D162" t="str">
            <v>ROU</v>
          </cell>
          <cell r="E162">
            <v>83.37870793467971</v>
          </cell>
          <cell r="F162">
            <v>83.521162775162111</v>
          </cell>
          <cell r="G162">
            <v>85.893978644794871</v>
          </cell>
          <cell r="H162">
            <v>87.156156674158666</v>
          </cell>
          <cell r="I162">
            <v>86.470670301063976</v>
          </cell>
          <cell r="J162">
            <v>84.503061023246389</v>
          </cell>
          <cell r="K162">
            <v>78.059113378994084</v>
          </cell>
          <cell r="L162">
            <v>86.853120765143217</v>
          </cell>
          <cell r="M162">
            <v>93.22790084443136</v>
          </cell>
        </row>
        <row r="163">
          <cell r="D163" t="str">
            <v>RUS</v>
          </cell>
          <cell r="E163">
            <v>47.80134126281159</v>
          </cell>
          <cell r="F163">
            <v>49.359349311688653</v>
          </cell>
          <cell r="G163">
            <v>46.518119839609604</v>
          </cell>
          <cell r="H163">
            <v>46.876524337131109</v>
          </cell>
          <cell r="I163">
            <v>51.5809003703964</v>
          </cell>
          <cell r="J163">
            <v>49.22875366190334</v>
          </cell>
          <cell r="K163">
            <v>45.966908202912734</v>
          </cell>
          <cell r="L163">
            <v>50.196441103259005</v>
          </cell>
          <cell r="M163">
            <v>43.258704822971929</v>
          </cell>
        </row>
        <row r="164">
          <cell r="D164" t="str">
            <v>RWA</v>
          </cell>
          <cell r="E164">
            <v>43.90273009802258</v>
          </cell>
          <cell r="F164">
            <v>45.201987478023455</v>
          </cell>
          <cell r="G164">
            <v>49.484907015928734</v>
          </cell>
          <cell r="H164">
            <v>53.675271638476296</v>
          </cell>
          <cell r="I164">
            <v>55.784132227740336</v>
          </cell>
          <cell r="J164">
            <v>57.975666892430823</v>
          </cell>
          <cell r="K164">
            <v>55.187951247833247</v>
          </cell>
          <cell r="L164">
            <v>54.638312804151191</v>
          </cell>
          <cell r="M164">
            <v>61.145082006225913</v>
          </cell>
        </row>
        <row r="165">
          <cell r="D165" t="str">
            <v>WSM</v>
          </cell>
          <cell r="E165">
            <v>80.500774044085546</v>
          </cell>
          <cell r="F165">
            <v>74.634355005187331</v>
          </cell>
          <cell r="G165">
            <v>75.211817467290118</v>
          </cell>
          <cell r="H165">
            <v>74.011080760833451</v>
          </cell>
          <cell r="I165">
            <v>78.934968429515081</v>
          </cell>
          <cell r="J165">
            <v>83.331079581645668</v>
          </cell>
          <cell r="K165">
            <v>77.483599995819347</v>
          </cell>
          <cell r="L165">
            <v>60.888885652026445</v>
          </cell>
          <cell r="M165">
            <v>64.983180327450356</v>
          </cell>
        </row>
        <row r="166">
          <cell r="D166" t="str">
            <v>SMR</v>
          </cell>
          <cell r="E166" t="str">
            <v>NULL</v>
          </cell>
          <cell r="F166">
            <v>321.36401341517711</v>
          </cell>
          <cell r="G166">
            <v>320.14608905171775</v>
          </cell>
          <cell r="H166">
            <v>313.85032375946435</v>
          </cell>
          <cell r="I166">
            <v>309.48795642875029</v>
          </cell>
          <cell r="J166">
            <v>307.26477808555319</v>
          </cell>
          <cell r="K166">
            <v>304.90316774406909</v>
          </cell>
          <cell r="L166">
            <v>342.47017401766129</v>
          </cell>
          <cell r="M166" t="str">
            <v>NULL</v>
          </cell>
        </row>
        <row r="167">
          <cell r="D167" t="str">
            <v>STP</v>
          </cell>
          <cell r="E167" t="str">
            <v>NULL</v>
          </cell>
          <cell r="F167" t="str">
            <v>NULL</v>
          </cell>
          <cell r="G167" t="str">
            <v>NULL</v>
          </cell>
          <cell r="H167" t="str">
            <v>NULL</v>
          </cell>
          <cell r="I167" t="str">
            <v>NULL</v>
          </cell>
          <cell r="J167" t="str">
            <v>NULL</v>
          </cell>
          <cell r="K167" t="str">
            <v>NULL</v>
          </cell>
          <cell r="L167" t="str">
            <v>NULL</v>
          </cell>
          <cell r="M167" t="str">
            <v>NULL</v>
          </cell>
        </row>
        <row r="168">
          <cell r="D168" t="str">
            <v>SAU</v>
          </cell>
          <cell r="E168">
            <v>79.561648715098102</v>
          </cell>
          <cell r="F168">
            <v>69.503888764525612</v>
          </cell>
          <cell r="G168">
            <v>59.905425425425427</v>
          </cell>
          <cell r="H168">
            <v>61.814316563666672</v>
          </cell>
          <cell r="I168">
            <v>61.955580530880347</v>
          </cell>
          <cell r="J168">
            <v>60.198186234385219</v>
          </cell>
          <cell r="K168">
            <v>49.713475529658979</v>
          </cell>
          <cell r="L168">
            <v>57.142813563406683</v>
          </cell>
          <cell r="M168">
            <v>63.513667920492509</v>
          </cell>
        </row>
        <row r="169">
          <cell r="D169" t="str">
            <v>SEN</v>
          </cell>
          <cell r="E169">
            <v>58.442528976099226</v>
          </cell>
          <cell r="F169">
            <v>58.11033767420173</v>
          </cell>
          <cell r="G169">
            <v>54.108169207213855</v>
          </cell>
          <cell r="H169">
            <v>57.705279845561719</v>
          </cell>
          <cell r="I169">
            <v>61.789839479318289</v>
          </cell>
          <cell r="J169">
            <v>64.23625060610054</v>
          </cell>
          <cell r="K169">
            <v>60.046871613706507</v>
          </cell>
          <cell r="L169">
            <v>69.375993988383158</v>
          </cell>
          <cell r="M169">
            <v>80.033077705617131</v>
          </cell>
        </row>
        <row r="170">
          <cell r="D170" t="str">
            <v>SRB</v>
          </cell>
          <cell r="E170">
            <v>92.231418525706417</v>
          </cell>
          <cell r="F170">
            <v>97.395766657325638</v>
          </cell>
          <cell r="G170">
            <v>101.86002496934815</v>
          </cell>
          <cell r="H170">
            <v>107.52771911210115</v>
          </cell>
          <cell r="I170">
            <v>109.49486571099847</v>
          </cell>
          <cell r="J170">
            <v>111.95459750067288</v>
          </cell>
          <cell r="K170">
            <v>104.71901489683601</v>
          </cell>
          <cell r="L170">
            <v>117.77307085237223</v>
          </cell>
          <cell r="M170">
            <v>138.65072861230902</v>
          </cell>
        </row>
        <row r="171">
          <cell r="D171" t="str">
            <v>SYC</v>
          </cell>
          <cell r="E171">
            <v>213.35446942648636</v>
          </cell>
          <cell r="F171">
            <v>187.47501246767931</v>
          </cell>
          <cell r="G171">
            <v>180.86618839093919</v>
          </cell>
          <cell r="H171">
            <v>197.44223641786934</v>
          </cell>
          <cell r="I171">
            <v>185.70753721089957</v>
          </cell>
          <cell r="J171">
            <v>173.40784688019585</v>
          </cell>
          <cell r="K171">
            <v>153.48333156592037</v>
          </cell>
          <cell r="L171">
            <v>183.77081501466012</v>
          </cell>
          <cell r="M171">
            <v>186.17211165364634</v>
          </cell>
        </row>
        <row r="172">
          <cell r="D172" t="str">
            <v>SLE</v>
          </cell>
          <cell r="E172">
            <v>83.185413762419302</v>
          </cell>
          <cell r="F172">
            <v>66.279357360581685</v>
          </cell>
          <cell r="G172">
            <v>75.552305218678498</v>
          </cell>
          <cell r="H172">
            <v>74.486343595205071</v>
          </cell>
          <cell r="I172">
            <v>56.695834134733488</v>
          </cell>
          <cell r="J172">
            <v>56.190648875094865</v>
          </cell>
          <cell r="K172">
            <v>51.557937749223349</v>
          </cell>
          <cell r="L172">
            <v>58.390828070977342</v>
          </cell>
          <cell r="M172">
            <v>88.094368817260388</v>
          </cell>
        </row>
        <row r="173">
          <cell r="D173" t="str">
            <v>SGP</v>
          </cell>
          <cell r="E173">
            <v>360.46731916623702</v>
          </cell>
          <cell r="F173">
            <v>329.47139894026151</v>
          </cell>
          <cell r="G173">
            <v>303.22259445987265</v>
          </cell>
          <cell r="H173">
            <v>317.03189621199783</v>
          </cell>
          <cell r="I173">
            <v>326.72336042718604</v>
          </cell>
          <cell r="J173">
            <v>323.07042995339521</v>
          </cell>
          <cell r="K173">
            <v>331.69052172546134</v>
          </cell>
          <cell r="L173">
            <v>329.78497877735992</v>
          </cell>
          <cell r="M173">
            <v>332.98136985791086</v>
          </cell>
        </row>
        <row r="174">
          <cell r="D174" t="str">
            <v>SXM</v>
          </cell>
          <cell r="E174" t="str">
            <v>NULL</v>
          </cell>
          <cell r="F174" t="str">
            <v>NULL</v>
          </cell>
          <cell r="G174" t="str">
            <v>NULL</v>
          </cell>
          <cell r="H174" t="str">
            <v>NULL</v>
          </cell>
          <cell r="I174" t="str">
            <v>NULL</v>
          </cell>
          <cell r="J174" t="str">
            <v>NULL</v>
          </cell>
          <cell r="K174" t="str">
            <v>NULL</v>
          </cell>
          <cell r="L174" t="str">
            <v>NULL</v>
          </cell>
          <cell r="M174" t="str">
            <v>NULL</v>
          </cell>
        </row>
        <row r="175">
          <cell r="D175" t="str">
            <v>SVK</v>
          </cell>
          <cell r="E175">
            <v>178.03349674473773</v>
          </cell>
          <cell r="F175">
            <v>180.1880319868016</v>
          </cell>
          <cell r="G175">
            <v>184.033445461284</v>
          </cell>
          <cell r="H175">
            <v>188.05911339637353</v>
          </cell>
          <cell r="I175">
            <v>189.80402970611539</v>
          </cell>
          <cell r="J175">
            <v>183.49344709580564</v>
          </cell>
          <cell r="K175">
            <v>168.4791560618068</v>
          </cell>
          <cell r="L175">
            <v>184.20120647560012</v>
          </cell>
          <cell r="M175">
            <v>203.94811983139741</v>
          </cell>
        </row>
        <row r="176">
          <cell r="D176" t="str">
            <v>SVN</v>
          </cell>
          <cell r="E176">
            <v>145.54975021185464</v>
          </cell>
          <cell r="F176">
            <v>146.29585669607377</v>
          </cell>
          <cell r="G176">
            <v>146.65777452866817</v>
          </cell>
          <cell r="H176">
            <v>157.27443872416993</v>
          </cell>
          <cell r="I176">
            <v>161.14240343880888</v>
          </cell>
          <cell r="J176">
            <v>158.63846688054565</v>
          </cell>
          <cell r="K176">
            <v>146.58629256522096</v>
          </cell>
          <cell r="L176">
            <v>161.28564363151355</v>
          </cell>
          <cell r="M176">
            <v>186.02683211138429</v>
          </cell>
        </row>
        <row r="177">
          <cell r="D177" t="str">
            <v>SLB</v>
          </cell>
          <cell r="E177">
            <v>93.454006476960089</v>
          </cell>
          <cell r="F177">
            <v>88.188413497299962</v>
          </cell>
          <cell r="G177">
            <v>85.549596877166096</v>
          </cell>
          <cell r="H177">
            <v>82.197570906079633</v>
          </cell>
          <cell r="I177">
            <v>88.494679733169363</v>
          </cell>
          <cell r="J177">
            <v>82.998337615233481</v>
          </cell>
          <cell r="K177">
            <v>60.220337639692481</v>
          </cell>
          <cell r="L177">
            <v>66.639407271716195</v>
          </cell>
          <cell r="M177">
            <v>78.03593095620181</v>
          </cell>
        </row>
        <row r="178">
          <cell r="D178" t="str">
            <v>SOM</v>
          </cell>
          <cell r="E178">
            <v>76.510639043839006</v>
          </cell>
          <cell r="F178">
            <v>71.943550024245013</v>
          </cell>
          <cell r="G178">
            <v>71.187989238313037</v>
          </cell>
          <cell r="H178">
            <v>68.081523116329862</v>
          </cell>
          <cell r="I178">
            <v>75.390673367651203</v>
          </cell>
          <cell r="J178">
            <v>69.572186456560104</v>
          </cell>
          <cell r="K178">
            <v>76.009270923200063</v>
          </cell>
          <cell r="L178">
            <v>82.083919098055929</v>
          </cell>
          <cell r="M178">
            <v>95.83957495177448</v>
          </cell>
        </row>
        <row r="179">
          <cell r="D179" t="str">
            <v>ZAF</v>
          </cell>
          <cell r="E179">
            <v>59.499574055059256</v>
          </cell>
          <cell r="F179">
            <v>56.726676144715626</v>
          </cell>
          <cell r="G179">
            <v>55.861257504878189</v>
          </cell>
          <cell r="H179">
            <v>53.535931829374093</v>
          </cell>
          <cell r="I179">
            <v>54.485545127634062</v>
          </cell>
          <cell r="J179">
            <v>53.8979964081406</v>
          </cell>
          <cell r="K179">
            <v>50.686843336441576</v>
          </cell>
          <cell r="L179">
            <v>56.084624744803513</v>
          </cell>
          <cell r="M179">
            <v>65.060735419014037</v>
          </cell>
        </row>
        <row r="180">
          <cell r="D180" t="str">
            <v>SSD</v>
          </cell>
          <cell r="E180">
            <v>64.63451780708094</v>
          </cell>
          <cell r="F180">
            <v>65.551349184500282</v>
          </cell>
          <cell r="G180" t="str">
            <v>NULL</v>
          </cell>
          <cell r="H180" t="str">
            <v>NULL</v>
          </cell>
          <cell r="I180" t="str">
            <v>NULL</v>
          </cell>
          <cell r="J180" t="str">
            <v>NULL</v>
          </cell>
          <cell r="K180" t="str">
            <v>NULL</v>
          </cell>
          <cell r="L180" t="str">
            <v>NULL</v>
          </cell>
          <cell r="M180" t="str">
            <v>NULL</v>
          </cell>
        </row>
        <row r="181">
          <cell r="D181" t="str">
            <v>ESP</v>
          </cell>
          <cell r="E181">
            <v>63.838261954197527</v>
          </cell>
          <cell r="F181">
            <v>64.183205143902384</v>
          </cell>
          <cell r="G181">
            <v>63.739882629529262</v>
          </cell>
          <cell r="H181">
            <v>66.657060865795202</v>
          </cell>
          <cell r="I181">
            <v>67.574940254631144</v>
          </cell>
          <cell r="J181">
            <v>66.873890517401264</v>
          </cell>
          <cell r="K181">
            <v>60.119480612326967</v>
          </cell>
          <cell r="L181">
            <v>67.391290119366104</v>
          </cell>
          <cell r="M181">
            <v>80.536506491123959</v>
          </cell>
        </row>
        <row r="182">
          <cell r="D182" t="str">
            <v>LKA</v>
          </cell>
          <cell r="E182" t="str">
            <v>NULL</v>
          </cell>
          <cell r="F182">
            <v>46.917970809275467</v>
          </cell>
          <cell r="G182">
            <v>46.471537025801489</v>
          </cell>
          <cell r="H182">
            <v>47.140409801460038</v>
          </cell>
          <cell r="I182">
            <v>49.809396750745854</v>
          </cell>
          <cell r="J182">
            <v>49.425525854372204</v>
          </cell>
          <cell r="K182">
            <v>37.089120501303377</v>
          </cell>
          <cell r="L182">
            <v>41.229971749404335</v>
          </cell>
          <cell r="M182">
            <v>46.681438282241778</v>
          </cell>
        </row>
        <row r="183">
          <cell r="D183" t="str">
            <v>KNA</v>
          </cell>
          <cell r="E183" t="str">
            <v>NULL</v>
          </cell>
          <cell r="F183" t="str">
            <v>NULL</v>
          </cell>
          <cell r="G183" t="str">
            <v>NULL</v>
          </cell>
          <cell r="H183" t="str">
            <v>NULL</v>
          </cell>
          <cell r="I183" t="str">
            <v>NULL</v>
          </cell>
          <cell r="J183" t="str">
            <v>NULL</v>
          </cell>
          <cell r="K183" t="str">
            <v>NULL</v>
          </cell>
          <cell r="L183" t="str">
            <v>NULL</v>
          </cell>
          <cell r="M183" t="str">
            <v>NULL</v>
          </cell>
        </row>
        <row r="184">
          <cell r="D184" t="str">
            <v>LCA</v>
          </cell>
          <cell r="E184" t="str">
            <v>NULL</v>
          </cell>
          <cell r="F184" t="str">
            <v>NULL</v>
          </cell>
          <cell r="G184" t="str">
            <v>NULL</v>
          </cell>
          <cell r="H184" t="str">
            <v>NULL</v>
          </cell>
          <cell r="I184" t="str">
            <v>NULL</v>
          </cell>
          <cell r="J184" t="str">
            <v>NULL</v>
          </cell>
          <cell r="K184" t="str">
            <v>NULL</v>
          </cell>
          <cell r="L184" t="str">
            <v>NULL</v>
          </cell>
          <cell r="M184" t="str">
            <v>NULL</v>
          </cell>
        </row>
        <row r="185">
          <cell r="D185" t="str">
            <v>MAF</v>
          </cell>
          <cell r="E185" t="str">
            <v>NULL</v>
          </cell>
          <cell r="F185" t="str">
            <v>NULL</v>
          </cell>
          <cell r="G185" t="str">
            <v>NULL</v>
          </cell>
          <cell r="H185" t="str">
            <v>NULL</v>
          </cell>
          <cell r="I185" t="str">
            <v>NULL</v>
          </cell>
          <cell r="J185" t="str">
            <v>NULL</v>
          </cell>
          <cell r="K185" t="str">
            <v>NULL</v>
          </cell>
          <cell r="L185" t="str">
            <v>NULL</v>
          </cell>
          <cell r="M185" t="str">
            <v>NULL</v>
          </cell>
        </row>
        <row r="186">
          <cell r="D186" t="str">
            <v>VCT</v>
          </cell>
          <cell r="E186" t="str">
            <v>NULL</v>
          </cell>
          <cell r="F186" t="str">
            <v>NULL</v>
          </cell>
          <cell r="G186" t="str">
            <v>NULL</v>
          </cell>
          <cell r="H186" t="str">
            <v>NULL</v>
          </cell>
          <cell r="I186" t="str">
            <v>NULL</v>
          </cell>
          <cell r="J186" t="str">
            <v>NULL</v>
          </cell>
          <cell r="K186" t="str">
            <v>NULL</v>
          </cell>
          <cell r="L186" t="str">
            <v>NULL</v>
          </cell>
          <cell r="M186" t="str">
            <v>NULL</v>
          </cell>
        </row>
        <row r="187">
          <cell r="D187" t="str">
            <v>SDN</v>
          </cell>
          <cell r="E187">
            <v>20.845109004131313</v>
          </cell>
          <cell r="F187">
            <v>18.378272854654139</v>
          </cell>
          <cell r="G187">
            <v>15.281669890346109</v>
          </cell>
          <cell r="H187">
            <v>17.83138982971024</v>
          </cell>
          <cell r="I187">
            <v>21.867918727432269</v>
          </cell>
          <cell r="J187">
            <v>26.119620455262481</v>
          </cell>
          <cell r="K187">
            <v>9.9551450762615055</v>
          </cell>
          <cell r="L187">
            <v>4.1275486382842583</v>
          </cell>
          <cell r="M187">
            <v>2.6988344358585579</v>
          </cell>
        </row>
        <row r="188">
          <cell r="D188" t="str">
            <v>SUR</v>
          </cell>
          <cell r="E188" t="str">
            <v>NULL</v>
          </cell>
          <cell r="F188" t="str">
            <v>NULL</v>
          </cell>
          <cell r="G188" t="str">
            <v>NULL</v>
          </cell>
          <cell r="H188" t="str">
            <v>NULL</v>
          </cell>
          <cell r="I188" t="str">
            <v>NULL</v>
          </cell>
          <cell r="J188" t="str">
            <v>NULL</v>
          </cell>
          <cell r="K188" t="str">
            <v>NULL</v>
          </cell>
          <cell r="L188" t="str">
            <v>NULL</v>
          </cell>
          <cell r="M188" t="str">
            <v>NULL</v>
          </cell>
        </row>
        <row r="189">
          <cell r="D189" t="str">
            <v>SWE</v>
          </cell>
          <cell r="E189">
            <v>82.933531693853581</v>
          </cell>
          <cell r="F189">
            <v>83.723814508727912</v>
          </cell>
          <cell r="G189">
            <v>82.320645087203232</v>
          </cell>
          <cell r="H189">
            <v>84.93474943428177</v>
          </cell>
          <cell r="I189">
            <v>89.131198395462093</v>
          </cell>
          <cell r="J189">
            <v>91.433828968086502</v>
          </cell>
          <cell r="K189">
            <v>83.211002874246446</v>
          </cell>
          <cell r="L189">
            <v>88.246401477939358</v>
          </cell>
          <cell r="M189">
            <v>102.98900570387828</v>
          </cell>
        </row>
        <row r="190">
          <cell r="D190" t="str">
            <v>CHE</v>
          </cell>
          <cell r="E190">
            <v>120.21342337523873</v>
          </cell>
          <cell r="F190">
            <v>117.13848221887197</v>
          </cell>
          <cell r="G190">
            <v>123.56592451357677</v>
          </cell>
          <cell r="H190">
            <v>123.62180760230083</v>
          </cell>
          <cell r="I190">
            <v>124.42850432580796</v>
          </cell>
          <cell r="J190">
            <v>124.127612180467</v>
          </cell>
          <cell r="K190">
            <v>121.78597799837085</v>
          </cell>
          <cell r="L190">
            <v>130.25616282246969</v>
          </cell>
          <cell r="M190">
            <v>140.16954878610727</v>
          </cell>
        </row>
        <row r="191">
          <cell r="D191" t="str">
            <v>SYR</v>
          </cell>
          <cell r="E191">
            <v>54.264422521094502</v>
          </cell>
          <cell r="F191">
            <v>51.086207822836947</v>
          </cell>
          <cell r="G191">
            <v>67.111936533092774</v>
          </cell>
          <cell r="H191">
            <v>61.050852171963122</v>
          </cell>
          <cell r="I191">
            <v>50.659099114482828</v>
          </cell>
          <cell r="J191">
            <v>41.999471123616203</v>
          </cell>
          <cell r="K191">
            <v>48.401362179255145</v>
          </cell>
          <cell r="L191">
            <v>97.851254231197714</v>
          </cell>
          <cell r="M191" t="str">
            <v>NULL</v>
          </cell>
        </row>
        <row r="192">
          <cell r="D192" t="str">
            <v>TJK</v>
          </cell>
          <cell r="E192">
            <v>54.607159605370484</v>
          </cell>
          <cell r="F192">
            <v>49.937816068955506</v>
          </cell>
          <cell r="G192">
            <v>55.724644690757309</v>
          </cell>
          <cell r="H192">
            <v>53.786104605776742</v>
          </cell>
          <cell r="I192">
            <v>55.84611141133027</v>
          </cell>
          <cell r="J192">
            <v>56.045015914589591</v>
          </cell>
          <cell r="K192">
            <v>55.749104019495391</v>
          </cell>
          <cell r="L192">
            <v>71.825937435382968</v>
          </cell>
          <cell r="M192">
            <v>65.435511589357745</v>
          </cell>
        </row>
        <row r="193">
          <cell r="D193" t="str">
            <v>TZA</v>
          </cell>
          <cell r="E193">
            <v>45.356022343306506</v>
          </cell>
          <cell r="F193">
            <v>40.757680877831362</v>
          </cell>
          <cell r="G193">
            <v>35.420470400263596</v>
          </cell>
          <cell r="H193">
            <v>33.112591985312442</v>
          </cell>
          <cell r="I193">
            <v>32.642609904373707</v>
          </cell>
          <cell r="J193">
            <v>33.018589250231109</v>
          </cell>
          <cell r="K193">
            <v>27.963015196988355</v>
          </cell>
          <cell r="L193">
            <v>29.915184007404825</v>
          </cell>
          <cell r="M193">
            <v>35.003451710199379</v>
          </cell>
        </row>
        <row r="194">
          <cell r="D194" t="str">
            <v>THA</v>
          </cell>
          <cell r="E194">
            <v>130.90549544439796</v>
          </cell>
          <cell r="F194">
            <v>124.83966215252616</v>
          </cell>
          <cell r="G194">
            <v>120.5752272891298</v>
          </cell>
          <cell r="H194">
            <v>120.89142743363792</v>
          </cell>
          <cell r="I194">
            <v>120.84186473098377</v>
          </cell>
          <cell r="J194">
            <v>109.68951471516606</v>
          </cell>
          <cell r="K194">
            <v>97.800743246517797</v>
          </cell>
          <cell r="L194">
            <v>117.14450362665457</v>
          </cell>
          <cell r="M194">
            <v>132.85638204363386</v>
          </cell>
        </row>
        <row r="195">
          <cell r="D195" t="str">
            <v>TLS</v>
          </cell>
          <cell r="E195">
            <v>82.735777340682276</v>
          </cell>
          <cell r="F195">
            <v>59.891527428040447</v>
          </cell>
          <cell r="G195">
            <v>59.867613753981061</v>
          </cell>
          <cell r="H195">
            <v>58.145702400262692</v>
          </cell>
          <cell r="I195">
            <v>64.398331150921507</v>
          </cell>
          <cell r="J195">
            <v>70.806414692600129</v>
          </cell>
          <cell r="K195">
            <v>84.75031110423879</v>
          </cell>
          <cell r="L195">
            <v>99.891798855757017</v>
          </cell>
          <cell r="M195">
            <v>97.639428062006644</v>
          </cell>
        </row>
        <row r="196">
          <cell r="D196" t="str">
            <v>TGO</v>
          </cell>
          <cell r="E196">
            <v>69.923746686144582</v>
          </cell>
          <cell r="F196">
            <v>68.200088419863391</v>
          </cell>
          <cell r="G196">
            <v>65.52875221315189</v>
          </cell>
          <cell r="H196">
            <v>57.601984415864536</v>
          </cell>
          <cell r="I196">
            <v>57.355803708636408</v>
          </cell>
          <cell r="J196">
            <v>56.142393400209897</v>
          </cell>
          <cell r="K196">
            <v>55.548538560863946</v>
          </cell>
          <cell r="L196">
            <v>57.585013499696281</v>
          </cell>
          <cell r="M196">
            <v>65.487785014688598</v>
          </cell>
        </row>
        <row r="197">
          <cell r="D197" t="str">
            <v>TON</v>
          </cell>
          <cell r="E197">
            <v>74.920809581225313</v>
          </cell>
          <cell r="F197">
            <v>81.451405104511963</v>
          </cell>
          <cell r="G197">
            <v>84.947735333612343</v>
          </cell>
          <cell r="H197">
            <v>87.96748173594122</v>
          </cell>
          <cell r="I197">
            <v>87.59477360622661</v>
          </cell>
          <cell r="J197">
            <v>87.165447193607392</v>
          </cell>
          <cell r="K197">
            <v>85.534022886695155</v>
          </cell>
          <cell r="L197">
            <v>73.367469327190975</v>
          </cell>
          <cell r="M197" t="str">
            <v>NULL</v>
          </cell>
        </row>
        <row r="198">
          <cell r="D198" t="str">
            <v>TTO</v>
          </cell>
          <cell r="E198" t="str">
            <v>NULL</v>
          </cell>
          <cell r="F198" t="str">
            <v>NULL</v>
          </cell>
          <cell r="G198" t="str">
            <v>NULL</v>
          </cell>
          <cell r="H198" t="str">
            <v>NULL</v>
          </cell>
          <cell r="I198" t="str">
            <v>NULL</v>
          </cell>
          <cell r="J198" t="str">
            <v>NULL</v>
          </cell>
          <cell r="K198" t="str">
            <v>NULL</v>
          </cell>
          <cell r="L198" t="str">
            <v>NULL</v>
          </cell>
          <cell r="M198" t="str">
            <v>NULL</v>
          </cell>
        </row>
        <row r="199">
          <cell r="D199" t="str">
            <v>TUN</v>
          </cell>
          <cell r="E199">
            <v>96.107103855870051</v>
          </cell>
          <cell r="F199">
            <v>87.248530659605223</v>
          </cell>
          <cell r="G199">
            <v>87.092664364146586</v>
          </cell>
          <cell r="H199">
            <v>95.8091979825804</v>
          </cell>
          <cell r="I199">
            <v>103.87164039343031</v>
          </cell>
          <cell r="J199">
            <v>102.33286438045361</v>
          </cell>
          <cell r="K199">
            <v>84.333259136651876</v>
          </cell>
          <cell r="L199">
            <v>94.221093235200144</v>
          </cell>
          <cell r="M199">
            <v>116.71732325162536</v>
          </cell>
        </row>
        <row r="200">
          <cell r="D200" t="str">
            <v>TUR</v>
          </cell>
          <cell r="E200">
            <v>53.76630116625433</v>
          </cell>
          <cell r="F200">
            <v>51.088543600755173</v>
          </cell>
          <cell r="G200">
            <v>48.328186233897299</v>
          </cell>
          <cell r="H200">
            <v>55.762168749567955</v>
          </cell>
          <cell r="I200">
            <v>62.614211172811842</v>
          </cell>
          <cell r="J200">
            <v>63.193290323103611</v>
          </cell>
          <cell r="K200">
            <v>61.343755098475448</v>
          </cell>
          <cell r="L200">
            <v>71.082441386896789</v>
          </cell>
          <cell r="M200">
            <v>81.170129578272423</v>
          </cell>
        </row>
        <row r="201">
          <cell r="D201" t="str">
            <v>TKM</v>
          </cell>
          <cell r="E201">
            <v>91.093482957660186</v>
          </cell>
          <cell r="F201">
            <v>81.299930566085919</v>
          </cell>
          <cell r="G201">
            <v>62.046084696626188</v>
          </cell>
          <cell r="H201">
            <v>53.575356706995528</v>
          </cell>
          <cell r="I201">
            <v>50.900272639982056</v>
          </cell>
          <cell r="J201">
            <v>44.285759403720434</v>
          </cell>
          <cell r="K201">
            <v>35.936593852696696</v>
          </cell>
          <cell r="L201">
            <v>33.058117079748151</v>
          </cell>
          <cell r="M201">
            <v>38.96601819100556</v>
          </cell>
        </row>
        <row r="202">
          <cell r="D202" t="str">
            <v>TCA</v>
          </cell>
          <cell r="E202" t="str">
            <v>NULL</v>
          </cell>
          <cell r="F202" t="str">
            <v>NULL</v>
          </cell>
          <cell r="G202" t="str">
            <v>NULL</v>
          </cell>
          <cell r="H202" t="str">
            <v>NULL</v>
          </cell>
          <cell r="I202" t="str">
            <v>NULL</v>
          </cell>
          <cell r="J202" t="str">
            <v>NULL</v>
          </cell>
          <cell r="K202" t="str">
            <v>NULL</v>
          </cell>
          <cell r="L202" t="str">
            <v>NULL</v>
          </cell>
          <cell r="M202" t="str">
            <v>NULL</v>
          </cell>
        </row>
        <row r="203">
          <cell r="D203" t="str">
            <v>TUV</v>
          </cell>
          <cell r="E203" t="str">
            <v>NULL</v>
          </cell>
          <cell r="F203" t="str">
            <v>NULL</v>
          </cell>
          <cell r="G203" t="str">
            <v>NULL</v>
          </cell>
          <cell r="H203" t="str">
            <v>NULL</v>
          </cell>
          <cell r="I203" t="str">
            <v>NULL</v>
          </cell>
          <cell r="J203" t="str">
            <v>NULL</v>
          </cell>
          <cell r="K203" t="str">
            <v>NULL</v>
          </cell>
          <cell r="L203" t="str">
            <v>NULL</v>
          </cell>
          <cell r="M203" t="str">
            <v>NULL</v>
          </cell>
        </row>
        <row r="204">
          <cell r="D204" t="str">
            <v>UGA</v>
          </cell>
          <cell r="E204">
            <v>36.01440108190846</v>
          </cell>
          <cell r="F204">
            <v>37.689298332435776</v>
          </cell>
          <cell r="G204">
            <v>31.209362023211874</v>
          </cell>
          <cell r="H204">
            <v>36.837052933410071</v>
          </cell>
          <cell r="I204">
            <v>36.638405599956691</v>
          </cell>
          <cell r="J204">
            <v>39.361053964743462</v>
          </cell>
          <cell r="K204">
            <v>37.000692391636903</v>
          </cell>
          <cell r="L204">
            <v>41.713630742478145</v>
          </cell>
          <cell r="M204">
            <v>34.505301927093733</v>
          </cell>
        </row>
        <row r="205">
          <cell r="D205" t="str">
            <v>UKR</v>
          </cell>
          <cell r="E205">
            <v>100.6917824836239</v>
          </cell>
          <cell r="F205">
            <v>107.80661629815584</v>
          </cell>
          <cell r="G205">
            <v>105.52120491312238</v>
          </cell>
          <cell r="H205">
            <v>104.03498291139857</v>
          </cell>
          <cell r="I205">
            <v>99.199815071867505</v>
          </cell>
          <cell r="J205">
            <v>90.511234291076278</v>
          </cell>
          <cell r="K205">
            <v>79.156452376181491</v>
          </cell>
          <cell r="L205">
            <v>82.697961363449991</v>
          </cell>
          <cell r="M205">
            <v>87.396513990724387</v>
          </cell>
        </row>
        <row r="206">
          <cell r="D206" t="str">
            <v>ARE</v>
          </cell>
          <cell r="E206">
            <v>164.02950986361017</v>
          </cell>
          <cell r="F206">
            <v>169.47623669819839</v>
          </cell>
          <cell r="G206">
            <v>170.90308775994728</v>
          </cell>
          <cell r="H206">
            <v>172.80342499007261</v>
          </cell>
          <cell r="I206">
            <v>157.92057313268705</v>
          </cell>
          <cell r="J206">
            <v>167.38356492271654</v>
          </cell>
          <cell r="K206">
            <v>166.57189932529067</v>
          </cell>
          <cell r="L206" t="str">
            <v>NULL</v>
          </cell>
          <cell r="M206" t="str">
            <v>NULL</v>
          </cell>
        </row>
        <row r="207">
          <cell r="D207" t="str">
            <v>GBR</v>
          </cell>
          <cell r="E207">
            <v>59.094804119593192</v>
          </cell>
          <cell r="F207">
            <v>57.2035496863734</v>
          </cell>
          <cell r="G207">
            <v>59.700398414376053</v>
          </cell>
          <cell r="H207">
            <v>63.121650031068697</v>
          </cell>
          <cell r="I207">
            <v>64.542648250433018</v>
          </cell>
          <cell r="J207">
            <v>64.665133637223519</v>
          </cell>
          <cell r="K207">
            <v>58.774559375902911</v>
          </cell>
          <cell r="L207">
            <v>59.348647748173335</v>
          </cell>
          <cell r="M207">
            <v>69.527662021380053</v>
          </cell>
        </row>
        <row r="208">
          <cell r="D208" t="str">
            <v>USA</v>
          </cell>
          <cell r="E208">
            <v>29.906569337427957</v>
          </cell>
          <cell r="F208">
            <v>27.68821393407681</v>
          </cell>
          <cell r="G208">
            <v>26.452597786546526</v>
          </cell>
          <cell r="H208">
            <v>27.125338222287443</v>
          </cell>
          <cell r="I208">
            <v>27.445359130261849</v>
          </cell>
          <cell r="J208">
            <v>26.278054930918742</v>
          </cell>
          <cell r="K208">
            <v>23.104753329159429</v>
          </cell>
          <cell r="L208">
            <v>25.253484663133651</v>
          </cell>
          <cell r="M208">
            <v>27.040016301982572</v>
          </cell>
        </row>
        <row r="209">
          <cell r="D209" t="str">
            <v>URY</v>
          </cell>
          <cell r="E209">
            <v>49.087624063217397</v>
          </cell>
          <cell r="F209">
            <v>45.328240808753392</v>
          </cell>
          <cell r="G209">
            <v>48.47053395330019</v>
          </cell>
          <cell r="H209">
            <v>46.377955987672664</v>
          </cell>
          <cell r="I209">
            <v>47.791465081333534</v>
          </cell>
          <cell r="J209">
            <v>49.404511577421083</v>
          </cell>
          <cell r="K209">
            <v>46.6861478026171</v>
          </cell>
          <cell r="L209">
            <v>56.823738109385978</v>
          </cell>
          <cell r="M209">
            <v>58.833617710689836</v>
          </cell>
        </row>
        <row r="210">
          <cell r="D210" t="str">
            <v>UZB</v>
          </cell>
          <cell r="E210">
            <v>36.359079141762173</v>
          </cell>
          <cell r="F210">
            <v>30.750508663493576</v>
          </cell>
          <cell r="G210">
            <v>29.192297038921673</v>
          </cell>
          <cell r="H210">
            <v>47.78465935732244</v>
          </cell>
          <cell r="I210">
            <v>71.205561913295455</v>
          </cell>
          <cell r="J210">
            <v>72.518326733050344</v>
          </cell>
          <cell r="K210">
            <v>61.83918990347609</v>
          </cell>
          <cell r="L210">
            <v>63.848290989830957</v>
          </cell>
          <cell r="M210">
            <v>70.918180688922021</v>
          </cell>
        </row>
        <row r="211">
          <cell r="D211" t="str">
            <v>VUT</v>
          </cell>
          <cell r="E211">
            <v>105.39015606242496</v>
          </cell>
          <cell r="F211">
            <v>113.0471898263806</v>
          </cell>
          <cell r="G211">
            <v>109.54348519012595</v>
          </cell>
          <cell r="H211">
            <v>105.52434950310364</v>
          </cell>
          <cell r="I211">
            <v>98.340808954868422</v>
          </cell>
          <cell r="J211">
            <v>99.382968822708236</v>
          </cell>
          <cell r="K211">
            <v>62.96638679488035</v>
          </cell>
          <cell r="L211">
            <v>61.820943445199617</v>
          </cell>
          <cell r="M211">
            <v>70.764181585352404</v>
          </cell>
        </row>
        <row r="212">
          <cell r="D212" t="str">
            <v>VEN</v>
          </cell>
          <cell r="E212">
            <v>48.090813525564563</v>
          </cell>
          <cell r="F212" t="str">
            <v>NULL</v>
          </cell>
          <cell r="G212" t="str">
            <v>NULL</v>
          </cell>
          <cell r="H212" t="str">
            <v>NULL</v>
          </cell>
          <cell r="I212" t="str">
            <v>NULL</v>
          </cell>
          <cell r="J212" t="str">
            <v>NULL</v>
          </cell>
          <cell r="K212" t="str">
            <v>NULL</v>
          </cell>
          <cell r="L212" t="str">
            <v>NULL</v>
          </cell>
          <cell r="M212" t="str">
            <v>NULL</v>
          </cell>
        </row>
        <row r="213">
          <cell r="D213" t="str">
            <v>VNM</v>
          </cell>
          <cell r="E213">
            <v>135.41052059848238</v>
          </cell>
          <cell r="F213">
            <v>144.91422787844516</v>
          </cell>
          <cell r="G213">
            <v>145.40950714446444</v>
          </cell>
          <cell r="H213">
            <v>160.98008349999523</v>
          </cell>
          <cell r="I213">
            <v>164.66393675393704</v>
          </cell>
          <cell r="J213">
            <v>164.70421453131848</v>
          </cell>
          <cell r="K213">
            <v>163.24586277639872</v>
          </cell>
          <cell r="L213">
            <v>186.67583280003774</v>
          </cell>
          <cell r="M213">
            <v>183.78954115722397</v>
          </cell>
        </row>
        <row r="214">
          <cell r="D214" t="str">
            <v>VIR</v>
          </cell>
          <cell r="E214">
            <v>164.29172510518936</v>
          </cell>
          <cell r="F214">
            <v>84.766584766584756</v>
          </cell>
          <cell r="G214">
            <v>113.29647182727751</v>
          </cell>
          <cell r="H214">
            <v>157.6963626779125</v>
          </cell>
          <cell r="I214">
            <v>159.24037726229926</v>
          </cell>
          <cell r="J214">
            <v>155.39917495753457</v>
          </cell>
          <cell r="K214">
            <v>114.70518023394605</v>
          </cell>
          <cell r="L214">
            <v>183.16831683168317</v>
          </cell>
          <cell r="M214" t="str">
            <v>NULL</v>
          </cell>
        </row>
        <row r="215">
          <cell r="D215" t="str">
            <v>PSE</v>
          </cell>
          <cell r="E215">
            <v>67.739837165914921</v>
          </cell>
          <cell r="F215">
            <v>70.780968194440462</v>
          </cell>
          <cell r="G215">
            <v>65.422514183338308</v>
          </cell>
          <cell r="H215">
            <v>68.448660714285708</v>
          </cell>
          <cell r="I215">
            <v>71.401275450646935</v>
          </cell>
          <cell r="J215">
            <v>68.993492281203501</v>
          </cell>
          <cell r="K215">
            <v>67.288191247577529</v>
          </cell>
          <cell r="L215">
            <v>73.083549616212935</v>
          </cell>
          <cell r="M215">
            <v>82.394928386945281</v>
          </cell>
        </row>
        <row r="216">
          <cell r="D216" t="str">
            <v>YEM</v>
          </cell>
          <cell r="E216">
            <v>49.8371712544022</v>
          </cell>
          <cell r="F216">
            <v>31.637537629292016</v>
          </cell>
          <cell r="G216">
            <v>32.646270804184006</v>
          </cell>
          <cell r="H216">
            <v>44.952432917249652</v>
          </cell>
          <cell r="I216">
            <v>58.902278612028368</v>
          </cell>
          <cell r="J216" t="str">
            <v>NULL</v>
          </cell>
          <cell r="K216" t="str">
            <v>NULL</v>
          </cell>
          <cell r="L216" t="str">
            <v>NULL</v>
          </cell>
          <cell r="M216" t="str">
            <v>NULL</v>
          </cell>
        </row>
        <row r="217">
          <cell r="D217" t="str">
            <v>ZMB</v>
          </cell>
          <cell r="E217">
            <v>76.193663088959795</v>
          </cell>
          <cell r="F217">
            <v>79.865416809811265</v>
          </cell>
          <cell r="G217">
            <v>73.958561254615958</v>
          </cell>
          <cell r="H217">
            <v>71.585694654256613</v>
          </cell>
          <cell r="I217">
            <v>74.88836952746648</v>
          </cell>
          <cell r="J217">
            <v>68.791204936095994</v>
          </cell>
          <cell r="K217">
            <v>79.206849406845194</v>
          </cell>
          <cell r="L217">
            <v>86.208511193464474</v>
          </cell>
          <cell r="M217">
            <v>69.297315419320299</v>
          </cell>
        </row>
        <row r="218">
          <cell r="D218" t="str">
            <v>ZWE</v>
          </cell>
          <cell r="E218">
            <v>54.671615420806738</v>
          </cell>
          <cell r="F218">
            <v>56.748811105213683</v>
          </cell>
          <cell r="G218">
            <v>51.219024643731217</v>
          </cell>
          <cell r="H218">
            <v>50.029712259102929</v>
          </cell>
          <cell r="I218">
            <v>54.550270396528809</v>
          </cell>
          <cell r="J218">
            <v>55.795960973365702</v>
          </cell>
          <cell r="K218">
            <v>47.313365422386546</v>
          </cell>
          <cell r="L218">
            <v>50.847128366456843</v>
          </cell>
          <cell r="M218">
            <v>64.956640885209339</v>
          </cell>
        </row>
        <row r="219">
          <cell r="D219" t="str">
            <v>AFE</v>
          </cell>
          <cell r="E219">
            <v>60.977489396847858</v>
          </cell>
          <cell r="F219">
            <v>55.558015125905371</v>
          </cell>
          <cell r="G219">
            <v>52.885422718574986</v>
          </cell>
          <cell r="H219">
            <v>52.547729453448852</v>
          </cell>
          <cell r="I219">
            <v>55.572220306442141</v>
          </cell>
          <cell r="J219">
            <v>52.624517822328038</v>
          </cell>
          <cell r="K219">
            <v>50.408051678271185</v>
          </cell>
          <cell r="L219">
            <v>55.737320297326136</v>
          </cell>
          <cell r="M219">
            <v>58.8483964277548</v>
          </cell>
        </row>
        <row r="220">
          <cell r="D220" t="str">
            <v>AFW</v>
          </cell>
          <cell r="E220" t="str">
            <v>NULL</v>
          </cell>
          <cell r="F220" t="str">
            <v>NULL</v>
          </cell>
          <cell r="G220" t="str">
            <v>NULL</v>
          </cell>
          <cell r="H220" t="str">
            <v>NULL</v>
          </cell>
          <cell r="I220" t="str">
            <v>NULL</v>
          </cell>
          <cell r="J220" t="str">
            <v>NULL</v>
          </cell>
          <cell r="K220" t="str">
            <v>NULL</v>
          </cell>
          <cell r="L220" t="str">
            <v>NULL</v>
          </cell>
          <cell r="M220" t="str">
            <v>NULL</v>
          </cell>
        </row>
        <row r="221">
          <cell r="D221" t="str">
            <v>ARB</v>
          </cell>
          <cell r="E221">
            <v>87.749468696129256</v>
          </cell>
          <cell r="F221">
            <v>83.194236163519321</v>
          </cell>
          <cell r="G221">
            <v>77.491879939906823</v>
          </cell>
          <cell r="H221">
            <v>81.266117728220053</v>
          </cell>
          <cell r="I221">
            <v>81.275703199622171</v>
          </cell>
          <cell r="J221">
            <v>80.884783289387087</v>
          </cell>
          <cell r="K221">
            <v>72.28127617271717</v>
          </cell>
          <cell r="L221">
            <v>61.850128446478422</v>
          </cell>
          <cell r="M221" t="str">
            <v>NULL</v>
          </cell>
        </row>
        <row r="222">
          <cell r="D222" t="str">
            <v>CSS</v>
          </cell>
          <cell r="E222" t="str">
            <v>NULL</v>
          </cell>
          <cell r="F222" t="str">
            <v>NULL</v>
          </cell>
          <cell r="G222" t="str">
            <v>NULL</v>
          </cell>
          <cell r="H222" t="str">
            <v>NULL</v>
          </cell>
          <cell r="I222" t="str">
            <v>NULL</v>
          </cell>
          <cell r="J222" t="str">
            <v>NULL</v>
          </cell>
          <cell r="K222" t="str">
            <v>NULL</v>
          </cell>
          <cell r="L222" t="str">
            <v>NULL</v>
          </cell>
          <cell r="M222" t="str">
            <v>NULL</v>
          </cell>
        </row>
        <row r="223">
          <cell r="D223" t="str">
            <v>CEB</v>
          </cell>
          <cell r="E223">
            <v>120.22565172970906</v>
          </cell>
          <cell r="F223">
            <v>119.77605039189295</v>
          </cell>
          <cell r="G223">
            <v>120.89036175909092</v>
          </cell>
          <cell r="H223">
            <v>124.01871991332808</v>
          </cell>
          <cell r="I223">
            <v>124.54673595121237</v>
          </cell>
          <cell r="J223">
            <v>122.16269382297568</v>
          </cell>
          <cell r="K223">
            <v>115.71133513544905</v>
          </cell>
          <cell r="L223">
            <v>126.78274372019689</v>
          </cell>
          <cell r="M223">
            <v>140.84621897233424</v>
          </cell>
        </row>
        <row r="224">
          <cell r="D224" t="str">
            <v>EAR</v>
          </cell>
          <cell r="E224">
            <v>54.669432257622567</v>
          </cell>
          <cell r="F224">
            <v>50.934011843868575</v>
          </cell>
          <cell r="G224">
            <v>49.035742287155259</v>
          </cell>
          <cell r="H224">
            <v>51.216831548130216</v>
          </cell>
          <cell r="I224">
            <v>55.007333140074927</v>
          </cell>
          <cell r="J224">
            <v>52.56811982711006</v>
          </cell>
          <cell r="K224">
            <v>48.184894405778635</v>
          </cell>
          <cell r="L224">
            <v>54.696328931542361</v>
          </cell>
          <cell r="M224">
            <v>59.8757105956646</v>
          </cell>
        </row>
        <row r="225">
          <cell r="D225" t="str">
            <v>EAS</v>
          </cell>
          <cell r="E225">
            <v>62.168520317622338</v>
          </cell>
          <cell r="F225">
            <v>56.614010186948867</v>
          </cell>
          <cell r="G225">
            <v>52.953668289284032</v>
          </cell>
          <cell r="H225">
            <v>54.946020009968642</v>
          </cell>
          <cell r="I225">
            <v>55.977333075477318</v>
          </cell>
          <cell r="J225">
            <v>53.730187142830808</v>
          </cell>
          <cell r="K225">
            <v>50.744829188616116</v>
          </cell>
          <cell r="L225">
            <v>55.934020653663246</v>
          </cell>
          <cell r="M225">
            <v>61.064929552932888</v>
          </cell>
        </row>
        <row r="226">
          <cell r="D226" t="str">
            <v>EAP</v>
          </cell>
          <cell r="E226">
            <v>51.867386401781872</v>
          </cell>
          <cell r="F226">
            <v>46.700324995213094</v>
          </cell>
          <cell r="G226">
            <v>44.087288250401876</v>
          </cell>
          <cell r="H226">
            <v>45.362546950564706</v>
          </cell>
          <cell r="I226">
            <v>45.659551064559288</v>
          </cell>
          <cell r="J226">
            <v>43.287806058142856</v>
          </cell>
          <cell r="K226">
            <v>41.185599406271791</v>
          </cell>
          <cell r="L226">
            <v>45.293357843288632</v>
          </cell>
          <cell r="M226">
            <v>47.527302603084017</v>
          </cell>
        </row>
        <row r="227">
          <cell r="D227" t="str">
            <v>TEA</v>
          </cell>
          <cell r="E227">
            <v>51.870847154985178</v>
          </cell>
          <cell r="F227">
            <v>46.703719287776039</v>
          </cell>
          <cell r="G227">
            <v>44.090379624169231</v>
          </cell>
          <cell r="H227">
            <v>45.365306072623838</v>
          </cell>
          <cell r="I227">
            <v>45.662110607306076</v>
          </cell>
          <cell r="J227">
            <v>43.29057183480527</v>
          </cell>
          <cell r="K227">
            <v>41.188016497908094</v>
          </cell>
          <cell r="L227">
            <v>45.294872852474917</v>
          </cell>
          <cell r="M227">
            <v>47.529577182889987</v>
          </cell>
        </row>
        <row r="228">
          <cell r="D228" t="str">
            <v>EMU</v>
          </cell>
          <cell r="E228">
            <v>84.626529882257032</v>
          </cell>
          <cell r="F228">
            <v>86.117872435142658</v>
          </cell>
          <cell r="G228">
            <v>85.04692541584285</v>
          </cell>
          <cell r="H228">
            <v>88.161042068619977</v>
          </cell>
          <cell r="I228">
            <v>89.796942988204393</v>
          </cell>
          <cell r="J228">
            <v>89.949624742135683</v>
          </cell>
          <cell r="K228">
            <v>82.8445496753165</v>
          </cell>
          <cell r="L228">
            <v>90.548153336837061</v>
          </cell>
          <cell r="M228">
            <v>103.29957282368061</v>
          </cell>
        </row>
        <row r="229">
          <cell r="D229" t="str">
            <v>ECS</v>
          </cell>
          <cell r="E229">
            <v>79.35938277731357</v>
          </cell>
          <cell r="F229">
            <v>79.84599820916192</v>
          </cell>
          <cell r="G229">
            <v>79.461055617061291</v>
          </cell>
          <cell r="H229">
            <v>82.339327582059681</v>
          </cell>
          <cell r="I229">
            <v>84.494189990352893</v>
          </cell>
          <cell r="J229">
            <v>84.369597925603244</v>
          </cell>
          <cell r="K229">
            <v>78.068230331395355</v>
          </cell>
          <cell r="L229">
            <v>84.636869811849905</v>
          </cell>
          <cell r="M229">
            <v>95.239525208530949</v>
          </cell>
        </row>
        <row r="230">
          <cell r="D230" t="str">
            <v>ECA</v>
          </cell>
          <cell r="E230">
            <v>64.405203150002123</v>
          </cell>
          <cell r="F230">
            <v>61.695462484817369</v>
          </cell>
          <cell r="G230">
            <v>61.519892606033729</v>
          </cell>
          <cell r="H230">
            <v>66.737423171388954</v>
          </cell>
          <cell r="I230">
            <v>72.754055817443941</v>
          </cell>
          <cell r="J230">
            <v>72.138795427237852</v>
          </cell>
          <cell r="K230">
            <v>66.485921011612874</v>
          </cell>
          <cell r="L230">
            <v>74.617284606121117</v>
          </cell>
          <cell r="M230">
            <v>83.550220705405081</v>
          </cell>
        </row>
        <row r="231">
          <cell r="D231" t="str">
            <v>TEC</v>
          </cell>
          <cell r="E231">
            <v>62.938793364764379</v>
          </cell>
          <cell r="F231">
            <v>62.568784557238288</v>
          </cell>
          <cell r="G231">
            <v>61.974017073419859</v>
          </cell>
          <cell r="H231">
            <v>64.848720482272043</v>
          </cell>
          <cell r="I231">
            <v>69.412163840247374</v>
          </cell>
          <cell r="J231">
            <v>67.989348109675689</v>
          </cell>
          <cell r="K231">
            <v>63.494846613050598</v>
          </cell>
          <cell r="L231">
            <v>70.57207589476063</v>
          </cell>
          <cell r="M231">
            <v>73.485260204982879</v>
          </cell>
        </row>
        <row r="232">
          <cell r="D232" t="str">
            <v>EUU</v>
          </cell>
          <cell r="E232">
            <v>87.07625299622913</v>
          </cell>
          <cell r="F232">
            <v>88.39642993100459</v>
          </cell>
          <cell r="G232">
            <v>87.416666995492633</v>
          </cell>
          <cell r="H232">
            <v>90.45424724662206</v>
          </cell>
          <cell r="I232">
            <v>92.136319299476583</v>
          </cell>
          <cell r="J232">
            <v>92.263648768824396</v>
          </cell>
          <cell r="K232">
            <v>85.269740349120141</v>
          </cell>
          <cell r="L232">
            <v>93.006963339721054</v>
          </cell>
          <cell r="M232">
            <v>105.93658771608736</v>
          </cell>
        </row>
        <row r="233">
          <cell r="D233" t="str">
            <v>FCS</v>
          </cell>
          <cell r="E233" t="str">
            <v>NULL</v>
          </cell>
          <cell r="F233" t="str">
            <v>NULL</v>
          </cell>
          <cell r="G233" t="str">
            <v>NULL</v>
          </cell>
          <cell r="H233" t="str">
            <v>NULL</v>
          </cell>
          <cell r="I233" t="str">
            <v>NULL</v>
          </cell>
          <cell r="J233" t="str">
            <v>NULL</v>
          </cell>
          <cell r="K233" t="str">
            <v>NULL</v>
          </cell>
          <cell r="L233" t="str">
            <v>NULL</v>
          </cell>
          <cell r="M233" t="str">
            <v>NULL</v>
          </cell>
        </row>
        <row r="234">
          <cell r="D234" t="str">
            <v>HPC</v>
          </cell>
          <cell r="E234">
            <v>59.836645981904795</v>
          </cell>
          <cell r="F234">
            <v>56.912792500933293</v>
          </cell>
          <cell r="G234">
            <v>53.494684187787364</v>
          </cell>
          <cell r="H234">
            <v>54.286621829072807</v>
          </cell>
          <cell r="I234">
            <v>55.124111474616384</v>
          </cell>
          <cell r="J234">
            <v>54.29567073415997</v>
          </cell>
          <cell r="K234">
            <v>48.435519348113317</v>
          </cell>
          <cell r="L234">
            <v>52.838199479606018</v>
          </cell>
          <cell r="M234">
            <v>58.083466427145211</v>
          </cell>
        </row>
        <row r="235">
          <cell r="D235" t="str">
            <v>HIC</v>
          </cell>
          <cell r="E235">
            <v>62.448995198637093</v>
          </cell>
          <cell r="F235">
            <v>60.730063100919359</v>
          </cell>
          <cell r="G235">
            <v>58.996234034555933</v>
          </cell>
          <cell r="H235">
            <v>60.881944900129554</v>
          </cell>
          <cell r="I235">
            <v>62.071344750503435</v>
          </cell>
          <cell r="J235">
            <v>61.235311842504395</v>
          </cell>
          <cell r="K235">
            <v>56.37022481001091</v>
          </cell>
          <cell r="L235">
            <v>60.312346160032853</v>
          </cell>
          <cell r="M235">
            <v>67.184934629527987</v>
          </cell>
        </row>
        <row r="236">
          <cell r="D236" t="str">
            <v>IBD</v>
          </cell>
          <cell r="E236">
            <v>52.016471947019163</v>
          </cell>
          <cell r="F236">
            <v>48.682541043001784</v>
          </cell>
          <cell r="G236">
            <v>46.878516001309315</v>
          </cell>
          <cell r="H236">
            <v>48.285488245156074</v>
          </cell>
          <cell r="I236">
            <v>50.472042287310408</v>
          </cell>
          <cell r="J236">
            <v>48.39224220877044</v>
          </cell>
          <cell r="K236">
            <v>45.960189958483674</v>
          </cell>
          <cell r="L236">
            <v>51.320567318667599</v>
          </cell>
          <cell r="M236">
            <v>54.32929000228846</v>
          </cell>
        </row>
        <row r="237">
          <cell r="D237" t="str">
            <v>IBT</v>
          </cell>
          <cell r="E237">
            <v>51.999404770433372</v>
          </cell>
          <cell r="F237">
            <v>48.665853853454244</v>
          </cell>
          <cell r="G237">
            <v>46.792845316073368</v>
          </cell>
          <cell r="H237">
            <v>48.223797331806892</v>
          </cell>
          <cell r="I237">
            <v>50.453228644067586</v>
          </cell>
          <cell r="J237">
            <v>48.460647360272638</v>
          </cell>
          <cell r="K237">
            <v>45.883521149325553</v>
          </cell>
          <cell r="L237">
            <v>51.150677888499509</v>
          </cell>
          <cell r="M237">
            <v>54.216970768566775</v>
          </cell>
        </row>
        <row r="238">
          <cell r="D238" t="str">
            <v>IDB</v>
          </cell>
          <cell r="E238" t="str">
            <v>NULL</v>
          </cell>
          <cell r="F238" t="str">
            <v>NULL</v>
          </cell>
          <cell r="G238" t="str">
            <v>NULL</v>
          </cell>
          <cell r="H238" t="str">
            <v>NULL</v>
          </cell>
          <cell r="I238" t="str">
            <v>NULL</v>
          </cell>
          <cell r="J238" t="str">
            <v>NULL</v>
          </cell>
          <cell r="K238" t="str">
            <v>NULL</v>
          </cell>
          <cell r="L238" t="str">
            <v>NULL</v>
          </cell>
          <cell r="M238" t="str">
            <v>NULL</v>
          </cell>
        </row>
        <row r="239">
          <cell r="D239" t="str">
            <v>IDX</v>
          </cell>
          <cell r="E239">
            <v>58.08436604846289</v>
          </cell>
          <cell r="F239">
            <v>54.269028297971765</v>
          </cell>
          <cell r="G239">
            <v>50.802357036466603</v>
          </cell>
          <cell r="H239">
            <v>52.298473296635592</v>
          </cell>
          <cell r="I239">
            <v>54.077561622748924</v>
          </cell>
          <cell r="J239">
            <v>53.220460505003402</v>
          </cell>
          <cell r="K239">
            <v>48.139332060928353</v>
          </cell>
          <cell r="L239">
            <v>52.453572210526858</v>
          </cell>
          <cell r="M239">
            <v>55.462885864206186</v>
          </cell>
        </row>
        <row r="240">
          <cell r="D240" t="str">
            <v>IDA</v>
          </cell>
          <cell r="E240" t="str">
            <v>NULL</v>
          </cell>
          <cell r="F240">
            <v>48.360861521720786</v>
          </cell>
          <cell r="G240">
            <v>45.22703928403461</v>
          </cell>
          <cell r="H240">
            <v>47.085739953451373</v>
          </cell>
          <cell r="I240">
            <v>50.106159613251968</v>
          </cell>
          <cell r="J240">
            <v>49.723002999040084</v>
          </cell>
          <cell r="K240">
            <v>44.489539484092305</v>
          </cell>
          <cell r="L240">
            <v>48.061771808286821</v>
          </cell>
          <cell r="M240">
            <v>52.170319144184731</v>
          </cell>
        </row>
        <row r="241">
          <cell r="D241" t="str">
            <v>LTE</v>
          </cell>
          <cell r="E241">
            <v>57.234601899239919</v>
          </cell>
          <cell r="F241">
            <v>54.212771664846819</v>
          </cell>
          <cell r="G241">
            <v>52.391192336218673</v>
          </cell>
          <cell r="H241">
            <v>53.273284359013871</v>
          </cell>
          <cell r="I241">
            <v>54.103288325989951</v>
          </cell>
          <cell r="J241">
            <v>53.068605499032465</v>
          </cell>
          <cell r="K241">
            <v>50.927689820648233</v>
          </cell>
          <cell r="L241">
            <v>52.819373500423964</v>
          </cell>
          <cell r="M241">
            <v>54.942486626583005</v>
          </cell>
        </row>
        <row r="242">
          <cell r="D242" t="str">
            <v>LCN</v>
          </cell>
          <cell r="E242">
            <v>44.062418257868316</v>
          </cell>
          <cell r="F242">
            <v>44.37618587989062</v>
          </cell>
          <cell r="G242">
            <v>44.32084575059848</v>
          </cell>
          <cell r="H242">
            <v>44.660064522686916</v>
          </cell>
          <cell r="I242">
            <v>48.079160987714737</v>
          </cell>
          <cell r="J242">
            <v>47.381795572358961</v>
          </cell>
          <cell r="K242">
            <v>47.022907906305235</v>
          </cell>
          <cell r="L242">
            <v>53.910946658335639</v>
          </cell>
          <cell r="M242">
            <v>57.259089204579162</v>
          </cell>
        </row>
        <row r="243">
          <cell r="D243" t="str">
            <v>LAC</v>
          </cell>
          <cell r="E243">
            <v>40.743443095201862</v>
          </cell>
          <cell r="F243">
            <v>41.882909492369734</v>
          </cell>
          <cell r="G243">
            <v>42.061903959888753</v>
          </cell>
          <cell r="H243">
            <v>42.340135787209903</v>
          </cell>
          <cell r="I243">
            <v>46.032871681143909</v>
          </cell>
          <cell r="J243">
            <v>45.395639354263679</v>
          </cell>
          <cell r="K243">
            <v>45.289206429385509</v>
          </cell>
          <cell r="L243">
            <v>52.26159889337103</v>
          </cell>
          <cell r="M243">
            <v>55.226973799964725</v>
          </cell>
        </row>
        <row r="244">
          <cell r="D244" t="str">
            <v>TLA</v>
          </cell>
          <cell r="E244">
            <v>43.122970981587258</v>
          </cell>
          <cell r="F244">
            <v>43.534709768813109</v>
          </cell>
          <cell r="G244">
            <v>43.520101494431778</v>
          </cell>
          <cell r="H244">
            <v>43.774151371862573</v>
          </cell>
          <cell r="I244">
            <v>47.367068772118465</v>
          </cell>
          <cell r="J244">
            <v>46.769143247971421</v>
          </cell>
          <cell r="K244">
            <v>46.638830066393439</v>
          </cell>
          <cell r="L244">
            <v>52.76038837974049</v>
          </cell>
          <cell r="M244">
            <v>56.115025037725871</v>
          </cell>
        </row>
        <row r="245">
          <cell r="D245" t="str">
            <v>LDC</v>
          </cell>
          <cell r="E245">
            <v>58.418354146124209</v>
          </cell>
          <cell r="F245">
            <v>52.355413824692462</v>
          </cell>
          <cell r="G245">
            <v>48.014360100174812</v>
          </cell>
          <cell r="H245">
            <v>49.175376752821265</v>
          </cell>
          <cell r="I245">
            <v>53.331545951415144</v>
          </cell>
          <cell r="J245">
            <v>50.809561635849107</v>
          </cell>
          <cell r="K245">
            <v>48.838444459140504</v>
          </cell>
          <cell r="L245">
            <v>53.317041068445114</v>
          </cell>
          <cell r="M245">
            <v>54.367098162154051</v>
          </cell>
        </row>
        <row r="246">
          <cell r="D246" t="str">
            <v>LMY</v>
          </cell>
          <cell r="E246">
            <v>50.709342443346124</v>
          </cell>
          <cell r="F246">
            <v>46.934582221713967</v>
          </cell>
          <cell r="G246">
            <v>44.975336309590368</v>
          </cell>
          <cell r="H246">
            <v>46.432829547209742</v>
          </cell>
          <cell r="I246">
            <v>48.527694448494344</v>
          </cell>
          <cell r="J246">
            <v>46.507728311710878</v>
          </cell>
          <cell r="K246">
            <v>44.028365346308952</v>
          </cell>
          <cell r="L246">
            <v>49.339127759703544</v>
          </cell>
          <cell r="M246">
            <v>52.729148939018671</v>
          </cell>
        </row>
        <row r="247">
          <cell r="D247" t="str">
            <v>LIC</v>
          </cell>
          <cell r="E247">
            <v>51.606570320952486</v>
          </cell>
          <cell r="F247">
            <v>45.885366871012607</v>
          </cell>
          <cell r="G247">
            <v>46.340034710856472</v>
          </cell>
          <cell r="H247">
            <v>50.870335135839284</v>
          </cell>
          <cell r="I247">
            <v>53.649015202063943</v>
          </cell>
          <cell r="J247">
            <v>51.241568214576105</v>
          </cell>
          <cell r="K247">
            <v>48.31388515803522</v>
          </cell>
          <cell r="L247">
            <v>53.771319483388154</v>
          </cell>
          <cell r="M247">
            <v>52.874229970060654</v>
          </cell>
        </row>
        <row r="248">
          <cell r="D248" t="str">
            <v>LMC</v>
          </cell>
          <cell r="E248">
            <v>55.99244061472038</v>
          </cell>
          <cell r="F248">
            <v>51.371330477450819</v>
          </cell>
          <cell r="G248">
            <v>48.974474302365827</v>
          </cell>
          <cell r="H248">
            <v>51.726660935368983</v>
          </cell>
          <cell r="I248">
            <v>55.068917253259706</v>
          </cell>
          <cell r="J248">
            <v>52.396488853453803</v>
          </cell>
          <cell r="K248">
            <v>47.922045513688786</v>
          </cell>
          <cell r="L248">
            <v>54.514281620220451</v>
          </cell>
          <cell r="M248">
            <v>60.141415525797349</v>
          </cell>
        </row>
        <row r="249">
          <cell r="D249" t="str">
            <v>MEA</v>
          </cell>
          <cell r="E249">
            <v>82.036309071000161</v>
          </cell>
          <cell r="F249">
            <v>77.488835518686003</v>
          </cell>
          <cell r="G249">
            <v>72.999806624366428</v>
          </cell>
          <cell r="H249">
            <v>76.36900023219664</v>
          </cell>
          <cell r="I249">
            <v>78.229977340850951</v>
          </cell>
          <cell r="J249">
            <v>76.649488815377893</v>
          </cell>
          <cell r="K249">
            <v>68.594043358417224</v>
          </cell>
          <cell r="L249">
            <v>60.674569319596351</v>
          </cell>
          <cell r="M249">
            <v>65.696736732019488</v>
          </cell>
        </row>
        <row r="250">
          <cell r="D250" t="str">
            <v>MNA</v>
          </cell>
          <cell r="E250">
            <v>56.265234883123561</v>
          </cell>
          <cell r="F250">
            <v>51.548027952925537</v>
          </cell>
          <cell r="G250">
            <v>47.762643484730788</v>
          </cell>
          <cell r="H250">
            <v>53.592489960157224</v>
          </cell>
          <cell r="I250">
            <v>60.561721815874499</v>
          </cell>
          <cell r="J250">
            <v>57.028648497720503</v>
          </cell>
          <cell r="K250">
            <v>47.745770264909503</v>
          </cell>
          <cell r="L250">
            <v>53.706384483518555</v>
          </cell>
          <cell r="M250">
            <v>60.621948043338321</v>
          </cell>
        </row>
        <row r="251">
          <cell r="D251" t="str">
            <v>TMN</v>
          </cell>
          <cell r="E251">
            <v>56.140326838784794</v>
          </cell>
          <cell r="F251">
            <v>51.33866566800738</v>
          </cell>
          <cell r="G251">
            <v>47.570405021220218</v>
          </cell>
          <cell r="H251">
            <v>53.430771480550831</v>
          </cell>
          <cell r="I251">
            <v>60.443726663392809</v>
          </cell>
          <cell r="J251">
            <v>56.898403875642821</v>
          </cell>
          <cell r="K251">
            <v>47.533039093368096</v>
          </cell>
          <cell r="L251">
            <v>53.495452222695526</v>
          </cell>
          <cell r="M251">
            <v>60.335775445697728</v>
          </cell>
        </row>
        <row r="252">
          <cell r="D252" t="str">
            <v>MIC</v>
          </cell>
          <cell r="E252">
            <v>50.696827838301481</v>
          </cell>
          <cell r="F252">
            <v>46.949169895349478</v>
          </cell>
          <cell r="G252">
            <v>44.956362345022214</v>
          </cell>
          <cell r="H252">
            <v>46.371099668087872</v>
          </cell>
          <cell r="I252">
            <v>48.456452056851589</v>
          </cell>
          <cell r="J252">
            <v>46.44187482521226</v>
          </cell>
          <cell r="K252">
            <v>43.965124630164617</v>
          </cell>
          <cell r="L252">
            <v>49.273722630102277</v>
          </cell>
          <cell r="M252">
            <v>52.727082284751539</v>
          </cell>
        </row>
        <row r="253">
          <cell r="D253" t="str">
            <v>NAC</v>
          </cell>
          <cell r="E253">
            <v>32.864181264454281</v>
          </cell>
          <cell r="F253">
            <v>30.987282572958179</v>
          </cell>
          <cell r="G253">
            <v>29.788970669188384</v>
          </cell>
          <cell r="H253">
            <v>30.381537114261878</v>
          </cell>
          <cell r="I253">
            <v>30.803772865327002</v>
          </cell>
          <cell r="J253">
            <v>29.699921937889297</v>
          </cell>
          <cell r="K253">
            <v>26.36773701390668</v>
          </cell>
          <cell r="L253">
            <v>28.44153120270229</v>
          </cell>
          <cell r="M253">
            <v>30.514333466847461</v>
          </cell>
        </row>
        <row r="254">
          <cell r="D254" t="str">
            <v>INX</v>
          </cell>
          <cell r="E254" t="str">
            <v>NULL</v>
          </cell>
          <cell r="F254" t="str">
            <v>NULL</v>
          </cell>
          <cell r="G254" t="str">
            <v>NULL</v>
          </cell>
          <cell r="H254" t="str">
            <v>NULL</v>
          </cell>
          <cell r="I254" t="str">
            <v>NULL</v>
          </cell>
          <cell r="J254" t="str">
            <v>NULL</v>
          </cell>
          <cell r="K254" t="str">
            <v>NULL</v>
          </cell>
          <cell r="L254" t="str">
            <v>NULL</v>
          </cell>
          <cell r="M254" t="str">
            <v>NULL</v>
          </cell>
        </row>
        <row r="255">
          <cell r="D255" t="str">
            <v>OED</v>
          </cell>
          <cell r="E255">
            <v>55.888112766390627</v>
          </cell>
          <cell r="F255">
            <v>54.874971998399431</v>
          </cell>
          <cell r="G255">
            <v>53.756586063432891</v>
          </cell>
          <cell r="H255">
            <v>55.692749960645735</v>
          </cell>
          <cell r="I255">
            <v>57.033740912512705</v>
          </cell>
          <cell r="J255">
            <v>56.404877193111467</v>
          </cell>
          <cell r="K255">
            <v>51.81088621672906</v>
          </cell>
          <cell r="L255">
            <v>56.327077468164788</v>
          </cell>
          <cell r="M255">
            <v>63.927487962426063</v>
          </cell>
        </row>
        <row r="256">
          <cell r="D256" t="str">
            <v>OSS</v>
          </cell>
          <cell r="E256">
            <v>146.46043702623774</v>
          </cell>
          <cell r="F256">
            <v>141.30861540896765</v>
          </cell>
          <cell r="G256">
            <v>136.18755365413963</v>
          </cell>
          <cell r="H256">
            <v>138.62269857501934</v>
          </cell>
          <cell r="I256">
            <v>141.18371905713042</v>
          </cell>
          <cell r="J256">
            <v>140.89395778496902</v>
          </cell>
          <cell r="K256">
            <v>138.361537698982</v>
          </cell>
          <cell r="L256">
            <v>154.13608276920263</v>
          </cell>
          <cell r="M256">
            <v>162.79502920161744</v>
          </cell>
        </row>
        <row r="257">
          <cell r="D257" t="str">
            <v>PSS</v>
          </cell>
          <cell r="E257">
            <v>106.40526223135006</v>
          </cell>
          <cell r="F257">
            <v>101.00810485180774</v>
          </cell>
          <cell r="G257">
            <v>97.454334970769679</v>
          </cell>
          <cell r="H257">
            <v>95.999577311775539</v>
          </cell>
          <cell r="I257">
            <v>98.699765405582326</v>
          </cell>
          <cell r="J257">
            <v>101.58724011676075</v>
          </cell>
          <cell r="K257">
            <v>74.628376423028072</v>
          </cell>
          <cell r="L257">
            <v>77.147819093091755</v>
          </cell>
          <cell r="M257">
            <v>100.75300447679214</v>
          </cell>
        </row>
        <row r="258">
          <cell r="D258" t="str">
            <v>PST</v>
          </cell>
          <cell r="E258">
            <v>58.942183938820698</v>
          </cell>
          <cell r="F258">
            <v>57.319269594553802</v>
          </cell>
          <cell r="G258">
            <v>55.676413628507994</v>
          </cell>
          <cell r="H258">
            <v>57.704001758156053</v>
          </cell>
          <cell r="I258">
            <v>58.920457436338708</v>
          </cell>
          <cell r="J258">
            <v>57.956661966412874</v>
          </cell>
          <cell r="K258">
            <v>53.224647800496477</v>
          </cell>
          <cell r="L258">
            <v>57.993559518460991</v>
          </cell>
          <cell r="M258">
            <v>65.327676457592972</v>
          </cell>
        </row>
        <row r="259">
          <cell r="D259" t="str">
            <v>PRE</v>
          </cell>
          <cell r="E259" t="str">
            <v>NULL</v>
          </cell>
          <cell r="F259" t="str">
            <v>NULL</v>
          </cell>
          <cell r="G259" t="str">
            <v>NULL</v>
          </cell>
          <cell r="H259" t="str">
            <v>NULL</v>
          </cell>
          <cell r="I259" t="str">
            <v>NULL</v>
          </cell>
          <cell r="J259" t="str">
            <v>NULL</v>
          </cell>
          <cell r="K259" t="str">
            <v>NULL</v>
          </cell>
          <cell r="L259" t="str">
            <v>NULL</v>
          </cell>
          <cell r="M259" t="str">
            <v>NULL</v>
          </cell>
        </row>
        <row r="260">
          <cell r="D260" t="str">
            <v>SST</v>
          </cell>
          <cell r="E260">
            <v>139.00580701477529</v>
          </cell>
          <cell r="F260">
            <v>133.56637296981347</v>
          </cell>
          <cell r="G260">
            <v>128.59768362574144</v>
          </cell>
          <cell r="H260">
            <v>130.62493050589325</v>
          </cell>
          <cell r="I260">
            <v>133.32229064515542</v>
          </cell>
          <cell r="J260">
            <v>133.129414603735</v>
          </cell>
          <cell r="K260">
            <v>127.93143663235766</v>
          </cell>
          <cell r="L260">
            <v>142.69726680769062</v>
          </cell>
          <cell r="M260">
            <v>150.06603383891985</v>
          </cell>
        </row>
        <row r="261">
          <cell r="D261" t="str">
            <v>SAS</v>
          </cell>
          <cell r="E261">
            <v>46.68746990158742</v>
          </cell>
          <cell r="F261">
            <v>40.711402016709883</v>
          </cell>
          <cell r="G261">
            <v>38.221274954254895</v>
          </cell>
          <cell r="H261">
            <v>38.763872094961599</v>
          </cell>
          <cell r="I261">
            <v>41.546222553952163</v>
          </cell>
          <cell r="J261">
            <v>38.650482003459537</v>
          </cell>
          <cell r="K261">
            <v>35.992860793122681</v>
          </cell>
          <cell r="L261">
            <v>42.339739534026549</v>
          </cell>
          <cell r="M261">
            <v>47.301832543264368</v>
          </cell>
        </row>
        <row r="262">
          <cell r="D262" t="str">
            <v>TSA</v>
          </cell>
          <cell r="E262">
            <v>46.687469901587413</v>
          </cell>
          <cell r="F262">
            <v>40.711402016709883</v>
          </cell>
          <cell r="G262">
            <v>38.221274954254902</v>
          </cell>
          <cell r="H262">
            <v>38.763872094961599</v>
          </cell>
          <cell r="I262">
            <v>41.54622255395217</v>
          </cell>
          <cell r="J262">
            <v>38.65048200345953</v>
          </cell>
          <cell r="K262">
            <v>35.992860793122681</v>
          </cell>
          <cell r="L262">
            <v>42.339739534026542</v>
          </cell>
          <cell r="M262">
            <v>47.301832543264368</v>
          </cell>
        </row>
        <row r="263">
          <cell r="D263" t="str">
            <v>SSF</v>
          </cell>
          <cell r="E263">
            <v>62.167225899248635</v>
          </cell>
          <cell r="F263">
            <v>58.199817528352192</v>
          </cell>
          <cell r="G263">
            <v>55.517784822441072</v>
          </cell>
          <cell r="H263">
            <v>55.307181566686644</v>
          </cell>
          <cell r="I263">
            <v>57.578984119902856</v>
          </cell>
          <cell r="J263">
            <v>55.539775531160117</v>
          </cell>
          <cell r="K263">
            <v>52.38303411533964</v>
          </cell>
          <cell r="L263">
            <v>57.042485849555824</v>
          </cell>
          <cell r="M263">
            <v>61.046729925652194</v>
          </cell>
        </row>
        <row r="264">
          <cell r="D264" t="str">
            <v>SSA</v>
          </cell>
          <cell r="E264">
            <v>62.000410695846796</v>
          </cell>
          <cell r="F264">
            <v>58.057179383522659</v>
          </cell>
          <cell r="G264">
            <v>55.379479374510829</v>
          </cell>
          <cell r="H264">
            <v>55.150354260808435</v>
          </cell>
          <cell r="I264">
            <v>57.437611143276001</v>
          </cell>
          <cell r="J264">
            <v>55.409723644255195</v>
          </cell>
          <cell r="K264">
            <v>52.271483257676394</v>
          </cell>
          <cell r="L264">
            <v>56.902657835543231</v>
          </cell>
          <cell r="M264">
            <v>60.907299737078382</v>
          </cell>
        </row>
        <row r="265">
          <cell r="D265" t="str">
            <v>TSS</v>
          </cell>
          <cell r="E265">
            <v>62.167225899248663</v>
          </cell>
          <cell r="F265">
            <v>58.199817528352199</v>
          </cell>
          <cell r="G265">
            <v>55.517784822441087</v>
          </cell>
          <cell r="H265">
            <v>55.307181566686644</v>
          </cell>
          <cell r="I265">
            <v>57.578984119902856</v>
          </cell>
          <cell r="J265">
            <v>55.539775531160117</v>
          </cell>
          <cell r="K265">
            <v>52.383034115339647</v>
          </cell>
          <cell r="L265">
            <v>57.042485849555831</v>
          </cell>
          <cell r="M265">
            <v>61.046729925652194</v>
          </cell>
        </row>
        <row r="266">
          <cell r="D266" t="str">
            <v>UMC</v>
          </cell>
          <cell r="E266">
            <v>49.555395669652341</v>
          </cell>
          <cell r="F266">
            <v>45.978735339284682</v>
          </cell>
          <cell r="G266">
            <v>44.074595475378018</v>
          </cell>
          <cell r="H266">
            <v>45.19936673704543</v>
          </cell>
          <cell r="I266">
            <v>47.00972353684778</v>
          </cell>
          <cell r="J266">
            <v>45.139044510815118</v>
          </cell>
          <cell r="K266">
            <v>43.098792311441983</v>
          </cell>
          <cell r="L266">
            <v>48.12634926708769</v>
          </cell>
          <cell r="M266">
            <v>51.100584152440902</v>
          </cell>
        </row>
        <row r="267">
          <cell r="D267" t="str">
            <v>WLD</v>
          </cell>
          <cell r="E267">
            <v>58.625659580997493</v>
          </cell>
          <cell r="F267">
            <v>56.271081693147096</v>
          </cell>
          <cell r="G267">
            <v>54.464393294583196</v>
          </cell>
          <cell r="H267">
            <v>56.213548723991934</v>
          </cell>
          <cell r="I267">
            <v>57.694945118329514</v>
          </cell>
          <cell r="J267">
            <v>56.476216687717638</v>
          </cell>
          <cell r="K267">
            <v>52.372986502715627</v>
          </cell>
          <cell r="L267">
            <v>56.739783362235457</v>
          </cell>
          <cell r="M267">
            <v>62.504744079392097</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eries - Metadata"/>
    </sheetNames>
    <sheetDataSet>
      <sheetData sheetId="0">
        <row r="1">
          <cell r="D1" t="str">
            <v>Country Code</v>
          </cell>
          <cell r="E1">
            <v>2014</v>
          </cell>
          <cell r="F1">
            <v>2015</v>
          </cell>
          <cell r="G1">
            <v>2016</v>
          </cell>
          <cell r="H1">
            <v>2017</v>
          </cell>
          <cell r="I1">
            <v>2018</v>
          </cell>
          <cell r="J1">
            <v>2019</v>
          </cell>
          <cell r="K1">
            <v>2020</v>
          </cell>
          <cell r="L1">
            <v>2021</v>
          </cell>
          <cell r="M1">
            <v>2022</v>
          </cell>
        </row>
        <row r="2">
          <cell r="D2" t="str">
            <v>AFG</v>
          </cell>
          <cell r="E2">
            <v>88.679107684900004</v>
          </cell>
          <cell r="F2">
            <v>100</v>
          </cell>
          <cell r="G2">
            <v>88.611473458600003</v>
          </cell>
          <cell r="H2">
            <v>91.717028798800001</v>
          </cell>
          <cell r="I2">
            <v>90.307544871999994</v>
          </cell>
          <cell r="J2">
            <v>85.241848009799995</v>
          </cell>
          <cell r="K2">
            <v>82.152808094600005</v>
          </cell>
          <cell r="L2">
            <v>54.613196319499998</v>
          </cell>
          <cell r="M2" t="str">
            <v>NULL</v>
          </cell>
        </row>
        <row r="3">
          <cell r="D3" t="str">
            <v>ALB</v>
          </cell>
          <cell r="E3">
            <v>108.142969964</v>
          </cell>
          <cell r="F3">
            <v>100</v>
          </cell>
          <cell r="G3">
            <v>110.8531262436</v>
          </cell>
          <cell r="H3">
            <v>123.515281097</v>
          </cell>
          <cell r="I3">
            <v>131.44966601280001</v>
          </cell>
          <cell r="J3">
            <v>133.04692473470001</v>
          </cell>
          <cell r="K3">
            <v>126.4745595305</v>
          </cell>
          <cell r="L3">
            <v>148.1834178025</v>
          </cell>
          <cell r="M3" t="str">
            <v>NULL</v>
          </cell>
        </row>
        <row r="4">
          <cell r="D4" t="str">
            <v>DZA</v>
          </cell>
          <cell r="E4">
            <v>93.172587916400005</v>
          </cell>
          <cell r="F4">
            <v>100</v>
          </cell>
          <cell r="G4">
            <v>95.757384466800005</v>
          </cell>
          <cell r="H4">
            <v>87.330735648599997</v>
          </cell>
          <cell r="I4">
            <v>82.350263353200006</v>
          </cell>
          <cell r="J4">
            <v>75.737302763800002</v>
          </cell>
          <cell r="K4">
            <v>62.272635705200003</v>
          </cell>
          <cell r="L4">
            <v>57.828413701999999</v>
          </cell>
          <cell r="M4" t="str">
            <v>NULL</v>
          </cell>
        </row>
        <row r="5">
          <cell r="D5" t="str">
            <v>ASM</v>
          </cell>
          <cell r="E5">
            <v>72.365543087700004</v>
          </cell>
          <cell r="F5">
            <v>100</v>
          </cell>
          <cell r="G5">
            <v>106.79514292819999</v>
          </cell>
          <cell r="H5">
            <v>87.635306440099995</v>
          </cell>
          <cell r="I5">
            <v>86.375260567799998</v>
          </cell>
          <cell r="J5">
            <v>97.3940194905</v>
          </cell>
          <cell r="K5">
            <v>102.2602896154</v>
          </cell>
          <cell r="L5">
            <v>88.884789067499995</v>
          </cell>
          <cell r="M5" t="str">
            <v>NULL</v>
          </cell>
        </row>
        <row r="6">
          <cell r="D6" t="str">
            <v>AND</v>
          </cell>
          <cell r="E6">
            <v>110.1133225876</v>
          </cell>
          <cell r="F6">
            <v>100</v>
          </cell>
          <cell r="G6">
            <v>106.437558303</v>
          </cell>
          <cell r="H6">
            <v>113.7210057959</v>
          </cell>
          <cell r="I6">
            <v>117.7221958335</v>
          </cell>
          <cell r="J6">
            <v>115.0174256976</v>
          </cell>
          <cell r="K6">
            <v>106.2827459743</v>
          </cell>
          <cell r="L6">
            <v>114.25011780459999</v>
          </cell>
          <cell r="M6" t="str">
            <v>NULL</v>
          </cell>
        </row>
        <row r="7">
          <cell r="D7" t="str">
            <v>AGO</v>
          </cell>
          <cell r="E7">
            <v>126.6874544084</v>
          </cell>
          <cell r="F7">
            <v>100</v>
          </cell>
          <cell r="G7">
            <v>65.848467741199997</v>
          </cell>
          <cell r="H7">
            <v>71.087008355999998</v>
          </cell>
          <cell r="I7">
            <v>74.251596109999994</v>
          </cell>
          <cell r="J7">
            <v>67.599729908300006</v>
          </cell>
          <cell r="K7">
            <v>44.889375100499997</v>
          </cell>
          <cell r="L7">
            <v>48.043892937700001</v>
          </cell>
          <cell r="M7" t="str">
            <v>NULL</v>
          </cell>
        </row>
        <row r="8">
          <cell r="D8" t="str">
            <v>ATG</v>
          </cell>
          <cell r="E8">
            <v>98.273023357699998</v>
          </cell>
          <cell r="F8">
            <v>100</v>
          </cell>
          <cell r="G8">
            <v>112.39547449379999</v>
          </cell>
          <cell r="H8">
            <v>124.25911791</v>
          </cell>
          <cell r="I8">
            <v>146.34518175880001</v>
          </cell>
          <cell r="J8">
            <v>150.51142420639999</v>
          </cell>
          <cell r="K8">
            <v>106.68561926860001</v>
          </cell>
          <cell r="L8">
            <v>109.3848875207</v>
          </cell>
          <cell r="M8" t="str">
            <v>NULL</v>
          </cell>
        </row>
        <row r="9">
          <cell r="D9" t="str">
            <v>ARG</v>
          </cell>
          <cell r="E9">
            <v>96.977870488799994</v>
          </cell>
          <cell r="F9">
            <v>100</v>
          </cell>
          <cell r="G9">
            <v>103.42119361260001</v>
          </cell>
          <cell r="H9">
            <v>118.5352147877</v>
          </cell>
          <cell r="I9">
            <v>110.9479270243</v>
          </cell>
          <cell r="J9">
            <v>87.875127195800005</v>
          </cell>
          <cell r="K9">
            <v>78.426936091200005</v>
          </cell>
          <cell r="L9">
            <v>102.4808330794</v>
          </cell>
          <cell r="M9" t="str">
            <v>NULL</v>
          </cell>
        </row>
        <row r="10">
          <cell r="D10" t="str">
            <v>ARM</v>
          </cell>
          <cell r="E10">
            <v>117.47640552439999</v>
          </cell>
          <cell r="F10">
            <v>100</v>
          </cell>
          <cell r="G10">
            <v>108.1658331094</v>
          </cell>
          <cell r="H10">
            <v>131.52880873000001</v>
          </cell>
          <cell r="I10">
            <v>145.94436856690001</v>
          </cell>
          <cell r="J10">
            <v>169.7626826062</v>
          </cell>
          <cell r="K10">
            <v>144.16478997350001</v>
          </cell>
          <cell r="L10">
            <v>121.70851452540001</v>
          </cell>
          <cell r="M10" t="str">
            <v>NULL</v>
          </cell>
        </row>
        <row r="11">
          <cell r="D11" t="str">
            <v>ABW</v>
          </cell>
          <cell r="E11">
            <v>77.388467020299998</v>
          </cell>
          <cell r="F11">
            <v>100</v>
          </cell>
          <cell r="G11">
            <v>98.849338092599993</v>
          </cell>
          <cell r="H11">
            <v>88.402233859800006</v>
          </cell>
          <cell r="I11">
            <v>89.503191448500004</v>
          </cell>
          <cell r="J11">
            <v>88.598374280599998</v>
          </cell>
          <cell r="K11">
            <v>64.326468947199999</v>
          </cell>
          <cell r="L11">
            <v>70.878192402899998</v>
          </cell>
          <cell r="M11" t="str">
            <v>NULL</v>
          </cell>
        </row>
        <row r="12">
          <cell r="D12" t="str">
            <v>AUS</v>
          </cell>
          <cell r="E12">
            <v>95.861690650100002</v>
          </cell>
          <cell r="F12">
            <v>100</v>
          </cell>
          <cell r="G12">
            <v>98.3547896165</v>
          </cell>
          <cell r="H12">
            <v>110.8764166127</v>
          </cell>
          <cell r="I12">
            <v>109.81379787180001</v>
          </cell>
          <cell r="J12">
            <v>108.25080010169999</v>
          </cell>
          <cell r="K12">
            <v>108.4670797313</v>
          </cell>
          <cell r="L12">
            <v>119.2413367003</v>
          </cell>
          <cell r="M12" t="str">
            <v>NULL</v>
          </cell>
        </row>
        <row r="13">
          <cell r="D13" t="str">
            <v>AUT</v>
          </cell>
          <cell r="E13">
            <v>98.533818781799994</v>
          </cell>
          <cell r="F13">
            <v>100</v>
          </cell>
          <cell r="G13">
            <v>100.5541258648</v>
          </cell>
          <cell r="H13">
            <v>104.8497781729</v>
          </cell>
          <cell r="I13">
            <v>105.78498235159999</v>
          </cell>
          <cell r="J13">
            <v>105.18858831590001</v>
          </cell>
          <cell r="K13">
            <v>96.864737255199998</v>
          </cell>
          <cell r="L13">
            <v>108.18997388450001</v>
          </cell>
          <cell r="M13" t="str">
            <v>NULL</v>
          </cell>
        </row>
        <row r="14">
          <cell r="D14" t="str">
            <v>AZE</v>
          </cell>
          <cell r="E14">
            <v>91.909836357299994</v>
          </cell>
          <cell r="F14">
            <v>100</v>
          </cell>
          <cell r="G14">
            <v>95.473792328200005</v>
          </cell>
          <cell r="H14">
            <v>95.775689657599997</v>
          </cell>
          <cell r="I14">
            <v>118.8104699384</v>
          </cell>
          <cell r="J14">
            <v>141.64955328080001</v>
          </cell>
          <cell r="K14">
            <v>109.28243477159999</v>
          </cell>
          <cell r="L14">
            <v>108.7940717833</v>
          </cell>
          <cell r="M14" t="str">
            <v>NULL</v>
          </cell>
        </row>
        <row r="15">
          <cell r="D15" t="str">
            <v>BHS</v>
          </cell>
          <cell r="E15">
            <v>97.946825014300003</v>
          </cell>
          <cell r="F15">
            <v>100</v>
          </cell>
          <cell r="G15">
            <v>96.045301827499998</v>
          </cell>
          <cell r="H15">
            <v>105.8116620301</v>
          </cell>
          <cell r="I15">
            <v>105.5619341658</v>
          </cell>
          <cell r="J15">
            <v>97.969526387100004</v>
          </cell>
          <cell r="K15">
            <v>68.805481737799994</v>
          </cell>
          <cell r="L15">
            <v>88.808273813</v>
          </cell>
          <cell r="M15" t="str">
            <v>NULL</v>
          </cell>
        </row>
        <row r="16">
          <cell r="D16" t="str">
            <v>BHR</v>
          </cell>
          <cell r="E16">
            <v>82.657574472099995</v>
          </cell>
          <cell r="F16">
            <v>100</v>
          </cell>
          <cell r="G16">
            <v>97.400729190199996</v>
          </cell>
          <cell r="H16">
            <v>103.359805886</v>
          </cell>
          <cell r="I16">
            <v>107.7685585198</v>
          </cell>
          <cell r="J16">
            <v>97.495660736900007</v>
          </cell>
          <cell r="K16">
            <v>93.9171713944</v>
          </cell>
          <cell r="L16">
            <v>83.870704497199995</v>
          </cell>
          <cell r="M16" t="str">
            <v>NULL</v>
          </cell>
        </row>
        <row r="17">
          <cell r="D17" t="str">
            <v>BGD</v>
          </cell>
          <cell r="E17">
            <v>85.975124954999998</v>
          </cell>
          <cell r="F17">
            <v>100</v>
          </cell>
          <cell r="G17">
            <v>108.2020551288</v>
          </cell>
          <cell r="H17">
            <v>121.82107339780001</v>
          </cell>
          <cell r="I17">
            <v>132.3334515027</v>
          </cell>
          <cell r="J17">
            <v>133.06755050999999</v>
          </cell>
          <cell r="K17">
            <v>117.0281202493</v>
          </cell>
          <cell r="L17">
            <v>148.6773428393</v>
          </cell>
          <cell r="M17" t="str">
            <v>NULL</v>
          </cell>
        </row>
        <row r="18">
          <cell r="D18" t="str">
            <v>BRB</v>
          </cell>
          <cell r="E18">
            <v>93.023384290899997</v>
          </cell>
          <cell r="F18">
            <v>100</v>
          </cell>
          <cell r="G18">
            <v>104.1160391244</v>
          </cell>
          <cell r="H18">
            <v>98.087750855099998</v>
          </cell>
          <cell r="I18">
            <v>89.649078447400001</v>
          </cell>
          <cell r="J18">
            <v>91.930078530399996</v>
          </cell>
          <cell r="K18">
            <v>90.389253616600001</v>
          </cell>
          <cell r="L18">
            <v>84.004694310600001</v>
          </cell>
          <cell r="M18" t="str">
            <v>NULL</v>
          </cell>
        </row>
        <row r="19">
          <cell r="D19" t="str">
            <v>BLR</v>
          </cell>
          <cell r="E19">
            <v>114.17150886029999</v>
          </cell>
          <cell r="F19">
            <v>100</v>
          </cell>
          <cell r="G19">
            <v>98.103067143000004</v>
          </cell>
          <cell r="H19">
            <v>111.8714173238</v>
          </cell>
          <cell r="I19">
            <v>117.4241682661</v>
          </cell>
          <cell r="J19">
            <v>123.0260537689</v>
          </cell>
          <cell r="K19">
            <v>111.8969987064</v>
          </cell>
          <cell r="L19">
            <v>116.5132571417</v>
          </cell>
          <cell r="M19" t="str">
            <v>NULL</v>
          </cell>
        </row>
        <row r="20">
          <cell r="D20" t="str">
            <v>BEL</v>
          </cell>
          <cell r="E20">
            <v>99.183763843899996</v>
          </cell>
          <cell r="F20">
            <v>100</v>
          </cell>
          <cell r="G20">
            <v>105.72239434550001</v>
          </cell>
          <cell r="H20">
            <v>105.05990585710001</v>
          </cell>
          <cell r="I20">
            <v>106.89115661939999</v>
          </cell>
          <cell r="J20">
            <v>106.42041073439999</v>
          </cell>
          <cell r="K20">
            <v>99.715642796300003</v>
          </cell>
          <cell r="L20">
            <v>110.74923844849999</v>
          </cell>
          <cell r="M20" t="str">
            <v>NULL</v>
          </cell>
        </row>
        <row r="21">
          <cell r="D21" t="str">
            <v>BLZ</v>
          </cell>
          <cell r="E21">
            <v>86.782818070800005</v>
          </cell>
          <cell r="F21">
            <v>100</v>
          </cell>
          <cell r="G21">
            <v>100.1895299286</v>
          </cell>
          <cell r="H21">
            <v>92.601542918199996</v>
          </cell>
          <cell r="I21">
            <v>90.292160401199993</v>
          </cell>
          <cell r="J21">
            <v>94.299507516999995</v>
          </cell>
          <cell r="K21">
            <v>77.814647250799993</v>
          </cell>
          <cell r="L21">
            <v>91.629446197600004</v>
          </cell>
          <cell r="M21" t="str">
            <v>NULL</v>
          </cell>
        </row>
        <row r="22">
          <cell r="D22" t="str">
            <v>BEN</v>
          </cell>
          <cell r="E22">
            <v>135.61341766699999</v>
          </cell>
          <cell r="F22">
            <v>100</v>
          </cell>
          <cell r="G22">
            <v>112.6813802205</v>
          </cell>
          <cell r="H22">
            <v>132.8402970782</v>
          </cell>
          <cell r="I22">
            <v>158.31458555980001</v>
          </cell>
          <cell r="J22">
            <v>145.87305835870001</v>
          </cell>
          <cell r="K22">
            <v>127.4071864733</v>
          </cell>
          <cell r="L22">
            <v>137.64038042530001</v>
          </cell>
          <cell r="M22" t="str">
            <v>NULL</v>
          </cell>
        </row>
        <row r="23">
          <cell r="D23" t="str">
            <v>BMU</v>
          </cell>
          <cell r="E23">
            <v>100.8752370201</v>
          </cell>
          <cell r="F23">
            <v>100</v>
          </cell>
          <cell r="G23">
            <v>110.6341884639</v>
          </cell>
          <cell r="H23">
            <v>122.3173882008</v>
          </cell>
          <cell r="I23">
            <v>119.8598927558</v>
          </cell>
          <cell r="J23">
            <v>128.03605364059999</v>
          </cell>
          <cell r="K23">
            <v>101.1694873635</v>
          </cell>
          <cell r="L23">
            <v>108.61882897469999</v>
          </cell>
          <cell r="M23" t="str">
            <v>NULL</v>
          </cell>
        </row>
        <row r="24">
          <cell r="D24" t="str">
            <v>BTN</v>
          </cell>
          <cell r="E24">
            <v>77.061577004900002</v>
          </cell>
          <cell r="F24">
            <v>100</v>
          </cell>
          <cell r="G24">
            <v>98.839041322699998</v>
          </cell>
          <cell r="H24">
            <v>94.681017758699994</v>
          </cell>
          <cell r="I24">
            <v>90.173811502800007</v>
          </cell>
          <cell r="J24">
            <v>86.329088680300003</v>
          </cell>
          <cell r="K24">
            <v>80.320043943000002</v>
          </cell>
          <cell r="L24">
            <v>93.063685077200006</v>
          </cell>
          <cell r="M24" t="str">
            <v>NULL</v>
          </cell>
        </row>
        <row r="25">
          <cell r="D25" t="str">
            <v>BOL</v>
          </cell>
          <cell r="E25">
            <v>110.5350380041</v>
          </cell>
          <cell r="F25">
            <v>100</v>
          </cell>
          <cell r="G25">
            <v>83.978647759200001</v>
          </cell>
          <cell r="H25">
            <v>88.561156290699998</v>
          </cell>
          <cell r="I25">
            <v>88.938919287600001</v>
          </cell>
          <cell r="J25">
            <v>85.049996363399998</v>
          </cell>
          <cell r="K25">
            <v>61.928189635400003</v>
          </cell>
          <cell r="L25">
            <v>75.339348810100006</v>
          </cell>
          <cell r="M25" t="str">
            <v>NULL</v>
          </cell>
        </row>
        <row r="26">
          <cell r="D26" t="str">
            <v>BIH</v>
          </cell>
          <cell r="E26">
            <v>108.0092425966</v>
          </cell>
          <cell r="F26">
            <v>100</v>
          </cell>
          <cell r="G26">
            <v>105.85091277719999</v>
          </cell>
          <cell r="H26">
            <v>116.34188749419999</v>
          </cell>
          <cell r="I26">
            <v>121.0416769573</v>
          </cell>
          <cell r="J26">
            <v>118.2848124377</v>
          </cell>
          <cell r="K26">
            <v>105.83983304</v>
          </cell>
          <cell r="L26">
            <v>118.3506839172</v>
          </cell>
          <cell r="M26" t="str">
            <v>NULL</v>
          </cell>
        </row>
        <row r="27">
          <cell r="D27" t="str">
            <v>BWA</v>
          </cell>
          <cell r="E27">
            <v>99.020562642900003</v>
          </cell>
          <cell r="F27">
            <v>100</v>
          </cell>
          <cell r="G27">
            <v>87.994820154099997</v>
          </cell>
          <cell r="H27">
            <v>74.587975558099998</v>
          </cell>
          <cell r="I27">
            <v>84.110736734</v>
          </cell>
          <cell r="J27">
            <v>88.629751986299993</v>
          </cell>
          <cell r="K27">
            <v>90.029375074100003</v>
          </cell>
          <cell r="L27">
            <v>101.8174610886</v>
          </cell>
          <cell r="M27" t="str">
            <v>NULL</v>
          </cell>
        </row>
        <row r="28">
          <cell r="D28" t="str">
            <v>BRA</v>
          </cell>
          <cell r="E28">
            <v>117.70517264199999</v>
          </cell>
          <cell r="F28">
            <v>100</v>
          </cell>
          <cell r="G28">
            <v>88.339654788600001</v>
          </cell>
          <cell r="H28">
            <v>96.670514513399993</v>
          </cell>
          <cell r="I28">
            <v>105.44337792659999</v>
          </cell>
          <cell r="J28">
            <v>109.89802641919999</v>
          </cell>
          <cell r="K28">
            <v>102.0824600223</v>
          </cell>
          <cell r="L28">
            <v>127.2851095245</v>
          </cell>
          <cell r="M28" t="str">
            <v>NULL</v>
          </cell>
        </row>
        <row r="29">
          <cell r="D29" t="str">
            <v>VGB</v>
          </cell>
          <cell r="E29">
            <v>142.0778236683</v>
          </cell>
          <cell r="F29">
            <v>100</v>
          </cell>
          <cell r="G29">
            <v>110.088058373</v>
          </cell>
          <cell r="H29">
            <v>153.7384761376</v>
          </cell>
          <cell r="I29">
            <v>145.13131253099999</v>
          </cell>
          <cell r="J29">
            <v>146.98893559659999</v>
          </cell>
          <cell r="K29">
            <v>99.944669653700004</v>
          </cell>
          <cell r="L29">
            <v>106.9611685226</v>
          </cell>
          <cell r="M29" t="str">
            <v>NULL</v>
          </cell>
        </row>
        <row r="30">
          <cell r="D30" t="str">
            <v>BRN</v>
          </cell>
          <cell r="E30">
            <v>102.8206427259</v>
          </cell>
          <cell r="F30">
            <v>100</v>
          </cell>
          <cell r="G30">
            <v>86.852063746499994</v>
          </cell>
          <cell r="H30">
            <v>96.966489451900003</v>
          </cell>
          <cell r="I30">
            <v>124.2701962946</v>
          </cell>
          <cell r="J30">
            <v>156.05684503149999</v>
          </cell>
          <cell r="K30">
            <v>181.4107966638</v>
          </cell>
          <cell r="L30">
            <v>218.95940353660001</v>
          </cell>
          <cell r="M30" t="str">
            <v>NULL</v>
          </cell>
        </row>
        <row r="31">
          <cell r="D31" t="str">
            <v>BGR</v>
          </cell>
          <cell r="E31">
            <v>93.797973868699998</v>
          </cell>
          <cell r="F31">
            <v>100</v>
          </cell>
          <cell r="G31">
            <v>103.48456829360001</v>
          </cell>
          <cell r="H31">
            <v>111.0928045357</v>
          </cell>
          <cell r="I31">
            <v>112.8319927445</v>
          </cell>
          <cell r="J31">
            <v>117.1430594719</v>
          </cell>
          <cell r="K31">
            <v>112.187552368</v>
          </cell>
          <cell r="L31">
            <v>122.05886567650001</v>
          </cell>
          <cell r="M31" t="str">
            <v>NULL</v>
          </cell>
        </row>
        <row r="32">
          <cell r="D32" t="str">
            <v>BFA</v>
          </cell>
          <cell r="E32">
            <v>99.873187833599999</v>
          </cell>
          <cell r="F32">
            <v>100</v>
          </cell>
          <cell r="G32">
            <v>113.39394799359999</v>
          </cell>
          <cell r="H32">
            <v>124.8246760942</v>
          </cell>
          <cell r="I32">
            <v>128.29983044150001</v>
          </cell>
          <cell r="J32">
            <v>130.97563824369999</v>
          </cell>
          <cell r="K32">
            <v>130.012360578</v>
          </cell>
          <cell r="L32">
            <v>115.7936193717</v>
          </cell>
          <cell r="M32" t="str">
            <v>NULL</v>
          </cell>
        </row>
        <row r="33">
          <cell r="D33" t="str">
            <v>BDI</v>
          </cell>
          <cell r="E33">
            <v>79.196318731399998</v>
          </cell>
          <cell r="F33">
            <v>100</v>
          </cell>
          <cell r="G33">
            <v>75.313564145800001</v>
          </cell>
          <cell r="H33">
            <v>89.177153880500001</v>
          </cell>
          <cell r="I33">
            <v>87.485331706899998</v>
          </cell>
          <cell r="J33">
            <v>99.933762292899999</v>
          </cell>
          <cell r="K33">
            <v>102.24867075</v>
          </cell>
          <cell r="L33">
            <v>102.649435188</v>
          </cell>
          <cell r="M33" t="str">
            <v>NULL</v>
          </cell>
        </row>
        <row r="34">
          <cell r="D34" t="str">
            <v>CPV</v>
          </cell>
          <cell r="E34">
            <v>111.101833473</v>
          </cell>
          <cell r="F34">
            <v>100</v>
          </cell>
          <cell r="G34">
            <v>114.71132839480001</v>
          </cell>
          <cell r="H34">
            <v>130.9143144048</v>
          </cell>
          <cell r="I34">
            <v>129.1624205391</v>
          </cell>
          <cell r="J34">
            <v>127.25867478310001</v>
          </cell>
          <cell r="K34">
            <v>119.9915753746</v>
          </cell>
          <cell r="L34">
            <v>114.5163217879</v>
          </cell>
          <cell r="M34" t="str">
            <v>NULL</v>
          </cell>
        </row>
        <row r="35">
          <cell r="D35" t="str">
            <v>KHM</v>
          </cell>
          <cell r="E35">
            <v>72.610209444099993</v>
          </cell>
          <cell r="F35">
            <v>100</v>
          </cell>
          <cell r="G35">
            <v>94.861555130100001</v>
          </cell>
          <cell r="H35">
            <v>104.89231622210001</v>
          </cell>
          <cell r="I35">
            <v>121.2471570293</v>
          </cell>
          <cell r="J35">
            <v>142.41263800979999</v>
          </cell>
          <cell r="K35">
            <v>134.69393563310001</v>
          </cell>
          <cell r="L35">
            <v>172.03800139820001</v>
          </cell>
          <cell r="M35" t="str">
            <v>NULL</v>
          </cell>
        </row>
        <row r="36">
          <cell r="D36" t="str">
            <v>CMR</v>
          </cell>
          <cell r="E36">
            <v>108.2303333962</v>
          </cell>
          <cell r="F36">
            <v>100</v>
          </cell>
          <cell r="G36">
            <v>89.792622238299998</v>
          </cell>
          <cell r="H36">
            <v>79.326237035999995</v>
          </cell>
          <cell r="I36">
            <v>86.674850950899994</v>
          </cell>
          <cell r="J36">
            <v>98.091639347500006</v>
          </cell>
          <cell r="K36">
            <v>84.017956767900003</v>
          </cell>
          <cell r="L36">
            <v>81.947140829600002</v>
          </cell>
          <cell r="M36" t="str">
            <v>NULL</v>
          </cell>
        </row>
        <row r="37">
          <cell r="D37" t="str">
            <v>CAN</v>
          </cell>
          <cell r="E37">
            <v>99.875319762299995</v>
          </cell>
          <cell r="F37">
            <v>100</v>
          </cell>
          <cell r="G37">
            <v>100.098316739</v>
          </cell>
          <cell r="H37">
            <v>105.1447419834</v>
          </cell>
          <cell r="I37">
            <v>107.8368561657</v>
          </cell>
          <cell r="J37">
            <v>107.90071291060001</v>
          </cell>
          <cell r="K37">
            <v>99.904417250899996</v>
          </cell>
          <cell r="L37">
            <v>107.27781121620001</v>
          </cell>
          <cell r="M37" t="str">
            <v>NULL</v>
          </cell>
        </row>
        <row r="38">
          <cell r="D38" t="str">
            <v>CYM</v>
          </cell>
          <cell r="E38">
            <v>98.174896082199993</v>
          </cell>
          <cell r="F38">
            <v>100</v>
          </cell>
          <cell r="G38">
            <v>109.4311198282</v>
          </cell>
          <cell r="H38">
            <v>116.2429967408</v>
          </cell>
          <cell r="I38">
            <v>133.4011600497</v>
          </cell>
          <cell r="J38">
            <v>159.52135025780001</v>
          </cell>
          <cell r="K38">
            <v>149.01664840340001</v>
          </cell>
          <cell r="L38">
            <v>150.090569905</v>
          </cell>
          <cell r="M38" t="str">
            <v>NULL</v>
          </cell>
        </row>
        <row r="39">
          <cell r="D39" t="str">
            <v>CAF</v>
          </cell>
          <cell r="E39">
            <v>106.08287006659999</v>
          </cell>
          <cell r="F39">
            <v>100</v>
          </cell>
          <cell r="G39">
            <v>117.3387528706</v>
          </cell>
          <cell r="H39">
            <v>140.5628472528</v>
          </cell>
          <cell r="I39">
            <v>163.77021439219999</v>
          </cell>
          <cell r="J39">
            <v>164.61279579539999</v>
          </cell>
          <cell r="K39">
            <v>165.01161464890001</v>
          </cell>
          <cell r="L39">
            <v>146.93924645320001</v>
          </cell>
          <cell r="M39" t="str">
            <v>NULL</v>
          </cell>
        </row>
        <row r="40">
          <cell r="D40" t="str">
            <v>TCD</v>
          </cell>
          <cell r="E40">
            <v>108.4210386594</v>
          </cell>
          <cell r="F40">
            <v>100</v>
          </cell>
          <cell r="G40">
            <v>68.305454904499996</v>
          </cell>
          <cell r="H40">
            <v>50.015270836699997</v>
          </cell>
          <cell r="I40">
            <v>81.248831862100005</v>
          </cell>
          <cell r="J40">
            <v>69.112475607299999</v>
          </cell>
          <cell r="K40">
            <v>67.449260420499996</v>
          </cell>
          <cell r="L40">
            <v>64.381511481299995</v>
          </cell>
          <cell r="M40" t="str">
            <v>NULL</v>
          </cell>
        </row>
        <row r="41">
          <cell r="D41" t="str">
            <v>CHI</v>
          </cell>
          <cell r="E41" t="str">
            <v>NULL</v>
          </cell>
          <cell r="F41" t="str">
            <v>NULL</v>
          </cell>
          <cell r="G41" t="str">
            <v>NULL</v>
          </cell>
          <cell r="H41" t="str">
            <v>NULL</v>
          </cell>
          <cell r="I41" t="str">
            <v>NULL</v>
          </cell>
          <cell r="J41" t="str">
            <v>NULL</v>
          </cell>
          <cell r="K41" t="str">
            <v>NULL</v>
          </cell>
          <cell r="L41" t="str">
            <v>NULL</v>
          </cell>
          <cell r="M41" t="str">
            <v>NULL</v>
          </cell>
        </row>
        <row r="42">
          <cell r="D42" t="str">
            <v>CHL</v>
          </cell>
          <cell r="E42">
            <v>100.67360306579999</v>
          </cell>
          <cell r="F42">
            <v>100</v>
          </cell>
          <cell r="G42">
            <v>101.15955020120001</v>
          </cell>
          <cell r="H42">
            <v>106.0982747793</v>
          </cell>
          <cell r="I42">
            <v>115.1688294221</v>
          </cell>
          <cell r="J42">
            <v>112.6709173423</v>
          </cell>
          <cell r="K42">
            <v>101.3279984421</v>
          </cell>
          <cell r="L42">
            <v>136.70749684410001</v>
          </cell>
          <cell r="M42" t="str">
            <v>NULL</v>
          </cell>
        </row>
        <row r="43">
          <cell r="D43" t="str">
            <v>CHN</v>
          </cell>
          <cell r="E43">
            <v>102.0747961288</v>
          </cell>
          <cell r="F43">
            <v>100</v>
          </cell>
          <cell r="G43">
            <v>103.6920918285</v>
          </cell>
          <cell r="H43">
            <v>112.94168891469999</v>
          </cell>
          <cell r="I43">
            <v>120.1997072643</v>
          </cell>
          <cell r="J43">
            <v>120.22795104390001</v>
          </cell>
          <cell r="K43">
            <v>126.0726064776</v>
          </cell>
          <cell r="L43">
            <v>135.79711429080001</v>
          </cell>
          <cell r="M43" t="str">
            <v>NULL</v>
          </cell>
        </row>
        <row r="44">
          <cell r="D44" t="str">
            <v>COL</v>
          </cell>
          <cell r="E44">
            <v>102.50254687349999</v>
          </cell>
          <cell r="F44">
            <v>100</v>
          </cell>
          <cell r="G44">
            <v>94.002936798899995</v>
          </cell>
          <cell r="H44">
            <v>95.214091166399996</v>
          </cell>
          <cell r="I44">
            <v>100.4634161924</v>
          </cell>
          <cell r="J44">
            <v>109.1572362526</v>
          </cell>
          <cell r="K44">
            <v>94.690795610799995</v>
          </cell>
          <cell r="L44">
            <v>115.02776218690001</v>
          </cell>
          <cell r="M44" t="str">
            <v>NULL</v>
          </cell>
        </row>
        <row r="45">
          <cell r="D45" t="str">
            <v>COM</v>
          </cell>
          <cell r="E45">
            <v>120.191612952</v>
          </cell>
          <cell r="F45">
            <v>100</v>
          </cell>
          <cell r="G45">
            <v>105.78366005460001</v>
          </cell>
          <cell r="H45">
            <v>118.94738673339999</v>
          </cell>
          <cell r="I45">
            <v>110.451295845</v>
          </cell>
          <cell r="J45">
            <v>121.64612598710001</v>
          </cell>
          <cell r="K45">
            <v>130.3779305338</v>
          </cell>
          <cell r="L45">
            <v>136.68614981409999</v>
          </cell>
          <cell r="M45" t="str">
            <v>NULL</v>
          </cell>
        </row>
        <row r="46">
          <cell r="D46" t="str">
            <v>COD</v>
          </cell>
          <cell r="E46">
            <v>79.345162232700005</v>
          </cell>
          <cell r="F46">
            <v>100</v>
          </cell>
          <cell r="G46">
            <v>70.478068162200003</v>
          </cell>
          <cell r="H46">
            <v>73.170433173999996</v>
          </cell>
          <cell r="I46">
            <v>94.089445462100002</v>
          </cell>
          <cell r="J46">
            <v>106.2889964012</v>
          </cell>
          <cell r="K46">
            <v>79.974707885599997</v>
          </cell>
          <cell r="L46">
            <v>108.8727710692</v>
          </cell>
          <cell r="M46" t="str">
            <v>NULL</v>
          </cell>
        </row>
        <row r="47">
          <cell r="D47" t="str">
            <v>COG</v>
          </cell>
          <cell r="E47">
            <v>91.331515845499993</v>
          </cell>
          <cell r="F47">
            <v>100</v>
          </cell>
          <cell r="G47">
            <v>113.4955860394</v>
          </cell>
          <cell r="H47">
            <v>44.956214406299999</v>
          </cell>
          <cell r="I47">
            <v>33.495256055600002</v>
          </cell>
          <cell r="J47">
            <v>22.016115517799999</v>
          </cell>
          <cell r="K47">
            <v>18.573018330299998</v>
          </cell>
          <cell r="L47">
            <v>19.993472262600001</v>
          </cell>
          <cell r="M47" t="str">
            <v>NULL</v>
          </cell>
        </row>
        <row r="48">
          <cell r="D48" t="str">
            <v>CRI</v>
          </cell>
          <cell r="E48">
            <v>100.3317769904</v>
          </cell>
          <cell r="F48">
            <v>100</v>
          </cell>
          <cell r="G48">
            <v>99.608609724100006</v>
          </cell>
          <cell r="H48">
            <v>107.1588053161</v>
          </cell>
          <cell r="I48">
            <v>109.4626506128</v>
          </cell>
          <cell r="J48">
            <v>104.8430695675</v>
          </cell>
          <cell r="K48">
            <v>92.239426963200003</v>
          </cell>
          <cell r="L48">
            <v>116.8260711989</v>
          </cell>
          <cell r="M48" t="str">
            <v>NULL</v>
          </cell>
        </row>
        <row r="49">
          <cell r="D49" t="str">
            <v>CIV</v>
          </cell>
          <cell r="E49">
            <v>101.2952402912</v>
          </cell>
          <cell r="F49">
            <v>100</v>
          </cell>
          <cell r="G49">
            <v>92.517240614900004</v>
          </cell>
          <cell r="H49">
            <v>100.5280997533</v>
          </cell>
          <cell r="I49">
            <v>104.9026373471</v>
          </cell>
          <cell r="J49">
            <v>103.10305372329999</v>
          </cell>
          <cell r="K49">
            <v>106.5738216325</v>
          </cell>
          <cell r="L49">
            <v>115.9826209869</v>
          </cell>
          <cell r="M49" t="str">
            <v>NULL</v>
          </cell>
        </row>
        <row r="50">
          <cell r="D50" t="str">
            <v>HRV</v>
          </cell>
          <cell r="E50">
            <v>90.223020239700006</v>
          </cell>
          <cell r="F50">
            <v>100</v>
          </cell>
          <cell r="G50">
            <v>107.8735709857</v>
          </cell>
          <cell r="H50">
            <v>113.32866851910001</v>
          </cell>
          <cell r="I50">
            <v>118.2610690461</v>
          </cell>
          <cell r="J50">
            <v>123.4487779837</v>
          </cell>
          <cell r="K50">
            <v>118.8046973531</v>
          </cell>
          <cell r="L50">
            <v>130.17263045449999</v>
          </cell>
          <cell r="M50" t="str">
            <v>NULL</v>
          </cell>
        </row>
        <row r="51">
          <cell r="D51" t="str">
            <v>CUB</v>
          </cell>
          <cell r="E51">
            <v>98.135044932100001</v>
          </cell>
          <cell r="F51">
            <v>100</v>
          </cell>
          <cell r="G51">
            <v>90.833330012600001</v>
          </cell>
          <cell r="H51">
            <v>86.090204261300002</v>
          </cell>
          <cell r="I51">
            <v>90.952121434099993</v>
          </cell>
          <cell r="J51">
            <v>79.627454223100003</v>
          </cell>
          <cell r="K51">
            <v>57.5861489758</v>
          </cell>
          <cell r="L51">
            <v>58.563137737200002</v>
          </cell>
          <cell r="M51" t="str">
            <v>NULL</v>
          </cell>
        </row>
        <row r="52">
          <cell r="D52" t="str">
            <v>CUW</v>
          </cell>
          <cell r="E52">
            <v>86.985591367599994</v>
          </cell>
          <cell r="F52">
            <v>100</v>
          </cell>
          <cell r="G52">
            <v>105.8550309317</v>
          </cell>
          <cell r="H52">
            <v>95.667101970000004</v>
          </cell>
          <cell r="I52">
            <v>98.877045895699993</v>
          </cell>
          <cell r="J52">
            <v>86.6266330001</v>
          </cell>
          <cell r="K52">
            <v>86.927496195100005</v>
          </cell>
          <cell r="L52">
            <v>64.025996355399997</v>
          </cell>
          <cell r="M52" t="str">
            <v>NULL</v>
          </cell>
        </row>
        <row r="53">
          <cell r="D53" t="str">
            <v>CYP</v>
          </cell>
          <cell r="E53">
            <v>89.182837474899998</v>
          </cell>
          <cell r="F53">
            <v>100</v>
          </cell>
          <cell r="G53">
            <v>116.22799558689999</v>
          </cell>
          <cell r="H53">
            <v>125.08348285380001</v>
          </cell>
          <cell r="I53">
            <v>131.5569286967</v>
          </cell>
          <cell r="J53">
            <v>115.5347540628</v>
          </cell>
          <cell r="K53">
            <v>111.1432917561</v>
          </cell>
          <cell r="L53">
            <v>108.86589773510001</v>
          </cell>
          <cell r="M53" t="str">
            <v>NULL</v>
          </cell>
        </row>
        <row r="54">
          <cell r="D54" t="str">
            <v>CZE</v>
          </cell>
          <cell r="E54">
            <v>93.540450160399999</v>
          </cell>
          <cell r="F54">
            <v>100</v>
          </cell>
          <cell r="G54">
            <v>102.2970398968</v>
          </cell>
          <cell r="H54">
            <v>108.72956471099999</v>
          </cell>
          <cell r="I54">
            <v>113.5923850687</v>
          </cell>
          <cell r="J54">
            <v>113.32236975239999</v>
          </cell>
          <cell r="K54">
            <v>105.9758090501</v>
          </cell>
          <cell r="L54">
            <v>115.0265607891</v>
          </cell>
          <cell r="M54" t="str">
            <v>NULL</v>
          </cell>
        </row>
        <row r="55">
          <cell r="D55" t="str">
            <v>DNK</v>
          </cell>
          <cell r="E55">
            <v>98.147206211599993</v>
          </cell>
          <cell r="F55">
            <v>100</v>
          </cell>
          <cell r="G55">
            <v>100.74854935899999</v>
          </cell>
          <cell r="H55">
            <v>103.7024833214</v>
          </cell>
          <cell r="I55">
            <v>107.0608457955</v>
          </cell>
          <cell r="J55">
            <v>105.6153623647</v>
          </cell>
          <cell r="K55">
            <v>104.2776595858</v>
          </cell>
          <cell r="L55">
            <v>114.3045644928</v>
          </cell>
          <cell r="M55" t="str">
            <v>NULL</v>
          </cell>
        </row>
        <row r="56">
          <cell r="D56" t="str">
            <v>DJI</v>
          </cell>
          <cell r="E56">
            <v>83.683802736800004</v>
          </cell>
          <cell r="F56">
            <v>100</v>
          </cell>
          <cell r="G56">
            <v>268.52388322600001</v>
          </cell>
          <cell r="H56">
            <v>401.32738678739997</v>
          </cell>
          <cell r="I56">
            <v>389.66738649920001</v>
          </cell>
          <cell r="J56">
            <v>451.0403833524</v>
          </cell>
          <cell r="K56">
            <v>307.29818550009998</v>
          </cell>
          <cell r="L56">
            <v>370.44128652440003</v>
          </cell>
          <cell r="M56" t="str">
            <v>NULL</v>
          </cell>
        </row>
        <row r="57">
          <cell r="D57" t="str">
            <v>DMA</v>
          </cell>
          <cell r="E57">
            <v>94.7341667938</v>
          </cell>
          <cell r="F57">
            <v>100</v>
          </cell>
          <cell r="G57">
            <v>103.7185992271</v>
          </cell>
          <cell r="H57">
            <v>93.325914497799999</v>
          </cell>
          <cell r="I57">
            <v>134.8614159055</v>
          </cell>
          <cell r="J57">
            <v>143.57844960919999</v>
          </cell>
          <cell r="K57">
            <v>95.447428810900007</v>
          </cell>
          <cell r="L57">
            <v>91.355569091999996</v>
          </cell>
          <cell r="M57" t="str">
            <v>NULL</v>
          </cell>
        </row>
        <row r="58">
          <cell r="D58" t="str">
            <v>DOM</v>
          </cell>
          <cell r="E58">
            <v>89.9444445747</v>
          </cell>
          <cell r="F58">
            <v>100</v>
          </cell>
          <cell r="G58">
            <v>108.54704099929999</v>
          </cell>
          <cell r="H58">
            <v>105.6429200414</v>
          </cell>
          <cell r="I58">
            <v>112.8862664368</v>
          </cell>
          <cell r="J58">
            <v>117.9804386011</v>
          </cell>
          <cell r="K58">
            <v>103.8726830051</v>
          </cell>
          <cell r="L58">
            <v>127.04905154150001</v>
          </cell>
          <cell r="M58" t="str">
            <v>NULL</v>
          </cell>
        </row>
        <row r="59">
          <cell r="D59" t="str">
            <v>ECU</v>
          </cell>
          <cell r="E59">
            <v>121.7433055202</v>
          </cell>
          <cell r="F59">
            <v>100</v>
          </cell>
          <cell r="G59">
            <v>77.121654319000001</v>
          </cell>
          <cell r="H59">
            <v>92.186896317000006</v>
          </cell>
          <cell r="I59">
            <v>102.3875489581</v>
          </cell>
          <cell r="J59">
            <v>99.252779929499994</v>
          </cell>
          <cell r="K59">
            <v>79.848382235900004</v>
          </cell>
          <cell r="L59">
            <v>102.3348957907</v>
          </cell>
          <cell r="M59" t="str">
            <v>NULL</v>
          </cell>
        </row>
        <row r="60">
          <cell r="D60" t="str">
            <v>EGY</v>
          </cell>
          <cell r="E60">
            <v>91.654403196800004</v>
          </cell>
          <cell r="F60">
            <v>100</v>
          </cell>
          <cell r="G60">
            <v>92.3604016524</v>
          </cell>
          <cell r="H60">
            <v>96.199293272000006</v>
          </cell>
          <cell r="I60">
            <v>105.06962305970001</v>
          </cell>
          <cell r="J60">
            <v>105.69015162389999</v>
          </cell>
          <cell r="K60">
            <v>88.845567021400001</v>
          </cell>
          <cell r="L60">
            <v>103.04857679849999</v>
          </cell>
          <cell r="M60" t="str">
            <v>NULL</v>
          </cell>
        </row>
        <row r="61">
          <cell r="D61" t="str">
            <v>SLV</v>
          </cell>
          <cell r="E61">
            <v>91.585920537500002</v>
          </cell>
          <cell r="F61">
            <v>100</v>
          </cell>
          <cell r="G61">
            <v>101.0391028081</v>
          </cell>
          <cell r="H61">
            <v>103.8660622929</v>
          </cell>
          <cell r="I61">
            <v>104.89213085439999</v>
          </cell>
          <cell r="J61">
            <v>108.601411071</v>
          </cell>
          <cell r="K61">
            <v>100.2163026501</v>
          </cell>
          <cell r="L61">
            <v>126.683671512</v>
          </cell>
          <cell r="M61" t="str">
            <v>NULL</v>
          </cell>
        </row>
        <row r="62">
          <cell r="D62" t="str">
            <v>GNQ</v>
          </cell>
          <cell r="E62">
            <v>156.15288283429999</v>
          </cell>
          <cell r="F62">
            <v>100</v>
          </cell>
          <cell r="G62">
            <v>68.084034243700003</v>
          </cell>
          <cell r="H62">
            <v>81.5784155873</v>
          </cell>
          <cell r="I62">
            <v>85.944017330400001</v>
          </cell>
          <cell r="J62">
            <v>64.125778319199995</v>
          </cell>
          <cell r="K62">
            <v>44.165868012399997</v>
          </cell>
          <cell r="L62">
            <v>47.815030474499999</v>
          </cell>
          <cell r="M62" t="str">
            <v>NULL</v>
          </cell>
        </row>
        <row r="63">
          <cell r="D63" t="str">
            <v>ERI</v>
          </cell>
          <cell r="E63">
            <v>99.1780689247</v>
          </cell>
          <cell r="F63">
            <v>100</v>
          </cell>
          <cell r="G63">
            <v>95.723812999700002</v>
          </cell>
          <cell r="H63">
            <v>102.6315830369</v>
          </cell>
          <cell r="I63">
            <v>101.98326202050001</v>
          </cell>
          <cell r="J63">
            <v>111.4878100383</v>
          </cell>
          <cell r="K63">
            <v>91.305777110199998</v>
          </cell>
          <cell r="L63">
            <v>90.821203571699996</v>
          </cell>
          <cell r="M63" t="str">
            <v>NULL</v>
          </cell>
        </row>
        <row r="64">
          <cell r="D64" t="str">
            <v>EST</v>
          </cell>
          <cell r="E64">
            <v>103.423783614</v>
          </cell>
          <cell r="F64">
            <v>100</v>
          </cell>
          <cell r="G64">
            <v>105.57374913069999</v>
          </cell>
          <cell r="H64">
            <v>109.93751042469999</v>
          </cell>
          <cell r="I64">
            <v>116.3418776514</v>
          </cell>
          <cell r="J64">
            <v>114.8250850755</v>
          </cell>
          <cell r="K64">
            <v>113.5158766438</v>
          </cell>
          <cell r="L64">
            <v>129.04069350980001</v>
          </cell>
          <cell r="M64" t="str">
            <v>NULL</v>
          </cell>
        </row>
        <row r="65">
          <cell r="D65" t="str">
            <v>SWZ</v>
          </cell>
          <cell r="E65">
            <v>105.4211073587</v>
          </cell>
          <cell r="F65">
            <v>100</v>
          </cell>
          <cell r="G65">
            <v>108.65063703769999</v>
          </cell>
          <cell r="H65">
            <v>114.33074166279999</v>
          </cell>
          <cell r="I65">
            <v>122.6051642706</v>
          </cell>
          <cell r="J65">
            <v>122.6504732042</v>
          </cell>
          <cell r="K65">
            <v>109.10254695659999</v>
          </cell>
          <cell r="L65">
            <v>116.89756976069999</v>
          </cell>
          <cell r="M65" t="str">
            <v>NULL</v>
          </cell>
        </row>
        <row r="66">
          <cell r="D66" t="str">
            <v>ETH</v>
          </cell>
          <cell r="E66">
            <v>81.117513199599998</v>
          </cell>
          <cell r="F66">
            <v>100</v>
          </cell>
          <cell r="G66">
            <v>102.4862978396</v>
          </cell>
          <cell r="H66">
            <v>94.838335502999996</v>
          </cell>
          <cell r="I66">
            <v>87.764551682600001</v>
          </cell>
          <cell r="J66">
            <v>85.361666943800003</v>
          </cell>
          <cell r="K66">
            <v>76.341640966200004</v>
          </cell>
          <cell r="L66">
            <v>78.773194409799999</v>
          </cell>
          <cell r="M66" t="str">
            <v>NULL</v>
          </cell>
        </row>
        <row r="67">
          <cell r="D67" t="str">
            <v>FRO</v>
          </cell>
          <cell r="E67">
            <v>101.79133785480001</v>
          </cell>
          <cell r="F67">
            <v>100</v>
          </cell>
          <cell r="G67">
            <v>113.76643226119999</v>
          </cell>
          <cell r="H67">
            <v>122.1641816962</v>
          </cell>
          <cell r="I67">
            <v>127.57230862839999</v>
          </cell>
          <cell r="J67">
            <v>128.60248723160001</v>
          </cell>
          <cell r="K67">
            <v>130.21564449620001</v>
          </cell>
          <cell r="L67">
            <v>135.3637315945</v>
          </cell>
          <cell r="M67" t="str">
            <v>NULL</v>
          </cell>
        </row>
        <row r="68">
          <cell r="D68" t="str">
            <v>FJI</v>
          </cell>
          <cell r="E68">
            <v>133.70051428240001</v>
          </cell>
          <cell r="F68">
            <v>100</v>
          </cell>
          <cell r="G68">
            <v>116.4795181305</v>
          </cell>
          <cell r="H68">
            <v>115.3513581011</v>
          </cell>
          <cell r="I68">
            <v>121.0528035605</v>
          </cell>
          <cell r="J68">
            <v>123.413034686</v>
          </cell>
          <cell r="K68">
            <v>80.383304441299998</v>
          </cell>
          <cell r="L68">
            <v>85.497579620799996</v>
          </cell>
          <cell r="M68" t="str">
            <v>NULL</v>
          </cell>
        </row>
        <row r="69">
          <cell r="D69" t="str">
            <v>FIN</v>
          </cell>
          <cell r="E69">
            <v>100.1869188985</v>
          </cell>
          <cell r="F69">
            <v>100</v>
          </cell>
          <cell r="G69">
            <v>103.84265865419999</v>
          </cell>
          <cell r="H69">
            <v>109.70299446760001</v>
          </cell>
          <cell r="I69">
            <v>110.4490262146</v>
          </cell>
          <cell r="J69">
            <v>108.79662551369999</v>
          </cell>
          <cell r="K69">
            <v>104.5029654802</v>
          </cell>
          <cell r="L69">
            <v>110.3587417916</v>
          </cell>
          <cell r="M69" t="str">
            <v>NULL</v>
          </cell>
        </row>
        <row r="70">
          <cell r="D70" t="str">
            <v>FRA</v>
          </cell>
          <cell r="E70">
            <v>98.991799346400001</v>
          </cell>
          <cell r="F70">
            <v>100</v>
          </cell>
          <cell r="G70">
            <v>100.1785131411</v>
          </cell>
          <cell r="H70">
            <v>101.6571937241</v>
          </cell>
          <cell r="I70">
            <v>102.2033996823</v>
          </cell>
          <cell r="J70">
            <v>101.7047892495</v>
          </cell>
          <cell r="K70">
            <v>89.162883155599999</v>
          </cell>
          <cell r="L70">
            <v>97.361279960900006</v>
          </cell>
          <cell r="M70" t="str">
            <v>NULL</v>
          </cell>
        </row>
        <row r="71">
          <cell r="D71" t="str">
            <v>PYF</v>
          </cell>
          <cell r="E71">
            <v>103.0260278459</v>
          </cell>
          <cell r="F71">
            <v>100</v>
          </cell>
          <cell r="G71">
            <v>101.5660046445</v>
          </cell>
          <cell r="H71">
            <v>107.3874119946</v>
          </cell>
          <cell r="I71">
            <v>139.7170887346</v>
          </cell>
          <cell r="J71">
            <v>132.52498243740001</v>
          </cell>
          <cell r="K71">
            <v>108.41724548729999</v>
          </cell>
          <cell r="L71">
            <v>114.5074650557</v>
          </cell>
          <cell r="M71" t="str">
            <v>NULL</v>
          </cell>
        </row>
        <row r="72">
          <cell r="D72" t="str">
            <v>GAB</v>
          </cell>
          <cell r="E72">
            <v>117.59332309929999</v>
          </cell>
          <cell r="F72">
            <v>100</v>
          </cell>
          <cell r="G72">
            <v>104.1169920217</v>
          </cell>
          <cell r="H72">
            <v>110.5661795229</v>
          </cell>
          <cell r="I72">
            <v>115.761180791</v>
          </cell>
          <cell r="J72">
            <v>113.6005650975</v>
          </cell>
          <cell r="K72">
            <v>101.74435061360001</v>
          </cell>
          <cell r="L72">
            <v>93.224819851600003</v>
          </cell>
          <cell r="M72" t="str">
            <v>NULL</v>
          </cell>
        </row>
        <row r="73">
          <cell r="D73" t="str">
            <v>GMB</v>
          </cell>
          <cell r="E73">
            <v>82.457576576600005</v>
          </cell>
          <cell r="F73">
            <v>100</v>
          </cell>
          <cell r="G73">
            <v>79.865050920599998</v>
          </cell>
          <cell r="H73">
            <v>127.58662802480001</v>
          </cell>
          <cell r="I73">
            <v>152.26734049410001</v>
          </cell>
          <cell r="J73">
            <v>141.44631416140001</v>
          </cell>
          <cell r="K73">
            <v>130.03705541639999</v>
          </cell>
          <cell r="L73">
            <v>119.08816670980001</v>
          </cell>
          <cell r="M73" t="str">
            <v>NULL</v>
          </cell>
        </row>
        <row r="74">
          <cell r="D74" t="str">
            <v>GEO</v>
          </cell>
          <cell r="E74">
            <v>103.3785127765</v>
          </cell>
          <cell r="F74">
            <v>100</v>
          </cell>
          <cell r="G74">
            <v>105.9366125608</v>
          </cell>
          <cell r="H74">
            <v>110.3659049975</v>
          </cell>
          <cell r="I74">
            <v>120.2017708229</v>
          </cell>
          <cell r="J74">
            <v>126.2368478552</v>
          </cell>
          <cell r="K74">
            <v>107.3636583151</v>
          </cell>
          <cell r="L74">
            <v>107.9856367225</v>
          </cell>
          <cell r="M74" t="str">
            <v>NULL</v>
          </cell>
        </row>
        <row r="75">
          <cell r="D75" t="str">
            <v>DEU</v>
          </cell>
          <cell r="E75">
            <v>96.675463471499995</v>
          </cell>
          <cell r="F75">
            <v>100</v>
          </cell>
          <cell r="G75">
            <v>102.56155187829999</v>
          </cell>
          <cell r="H75">
            <v>105.33635653669999</v>
          </cell>
          <cell r="I75">
            <v>107.524334634</v>
          </cell>
          <cell r="J75">
            <v>106.46729406119999</v>
          </cell>
          <cell r="K75">
            <v>99.903143595399996</v>
          </cell>
          <cell r="L75">
            <v>106.4144932459</v>
          </cell>
          <cell r="M75" t="str">
            <v>NULL</v>
          </cell>
        </row>
        <row r="76">
          <cell r="D76" t="str">
            <v>GHA</v>
          </cell>
          <cell r="E76">
            <v>96.879604275199995</v>
          </cell>
          <cell r="F76">
            <v>100</v>
          </cell>
          <cell r="G76">
            <v>98.789314692700003</v>
          </cell>
          <cell r="H76">
            <v>94.248809114500006</v>
          </cell>
          <cell r="I76">
            <v>93.567165143599993</v>
          </cell>
          <cell r="J76">
            <v>97.262898972299993</v>
          </cell>
          <cell r="K76">
            <v>87.5111430173</v>
          </cell>
          <cell r="L76">
            <v>84.814769354299997</v>
          </cell>
          <cell r="M76" t="str">
            <v>NULL</v>
          </cell>
        </row>
        <row r="77">
          <cell r="D77" t="str">
            <v>GIB</v>
          </cell>
          <cell r="E77">
            <v>78.014277545799999</v>
          </cell>
          <cell r="F77">
            <v>100</v>
          </cell>
          <cell r="G77">
            <v>128.3436282033</v>
          </cell>
          <cell r="H77">
            <v>117.66926370900001</v>
          </cell>
          <cell r="I77">
            <v>111.99747566009999</v>
          </cell>
          <cell r="J77">
            <v>103.7519638399</v>
          </cell>
          <cell r="K77">
            <v>117.76692361009999</v>
          </cell>
          <cell r="L77">
            <v>86.802176295099997</v>
          </cell>
          <cell r="M77" t="str">
            <v>NULL</v>
          </cell>
        </row>
        <row r="78">
          <cell r="D78" t="str">
            <v>GRC</v>
          </cell>
          <cell r="E78">
            <v>98.067605498800006</v>
          </cell>
          <cell r="F78">
            <v>100</v>
          </cell>
          <cell r="G78">
            <v>107.0097692283</v>
          </cell>
          <cell r="H78">
            <v>109.4260621798</v>
          </cell>
          <cell r="I78">
            <v>116.1446359131</v>
          </cell>
          <cell r="J78">
            <v>119.5127189008</v>
          </cell>
          <cell r="K78">
            <v>115.9494729955</v>
          </cell>
          <cell r="L78">
            <v>127.2593961538</v>
          </cell>
          <cell r="M78" t="str">
            <v>NULL</v>
          </cell>
        </row>
        <row r="79">
          <cell r="D79" t="str">
            <v>GRL</v>
          </cell>
          <cell r="E79">
            <v>113.48182823489999</v>
          </cell>
          <cell r="F79">
            <v>100</v>
          </cell>
          <cell r="G79">
            <v>115.8095019687</v>
          </cell>
          <cell r="H79">
            <v>115.012258523</v>
          </cell>
          <cell r="I79">
            <v>117.81072325549999</v>
          </cell>
          <cell r="J79">
            <v>144.0158244685</v>
          </cell>
          <cell r="K79">
            <v>142.49324281279999</v>
          </cell>
          <cell r="L79">
            <v>110.3934482534</v>
          </cell>
          <cell r="M79" t="str">
            <v>NULL</v>
          </cell>
        </row>
        <row r="80">
          <cell r="D80" t="str">
            <v>GRD</v>
          </cell>
          <cell r="E80">
            <v>79.465892146900003</v>
          </cell>
          <cell r="F80">
            <v>100</v>
          </cell>
          <cell r="G80">
            <v>99.235461154299998</v>
          </cell>
          <cell r="H80">
            <v>113.75472938190001</v>
          </cell>
          <cell r="I80">
            <v>118.538397644</v>
          </cell>
          <cell r="J80">
            <v>122.09866130819999</v>
          </cell>
          <cell r="K80">
            <v>103.62439278630001</v>
          </cell>
          <cell r="L80">
            <v>102.50607384200001</v>
          </cell>
          <cell r="M80" t="str">
            <v>NULL</v>
          </cell>
        </row>
        <row r="81">
          <cell r="D81" t="str">
            <v>GUM</v>
          </cell>
          <cell r="E81">
            <v>119.7059625094</v>
          </cell>
          <cell r="F81">
            <v>100</v>
          </cell>
          <cell r="G81">
            <v>111.7777475784</v>
          </cell>
          <cell r="H81">
            <v>113.43181738129999</v>
          </cell>
          <cell r="I81">
            <v>140.9400019501</v>
          </cell>
          <cell r="J81">
            <v>143.9932385395</v>
          </cell>
          <cell r="K81">
            <v>95.619354449499994</v>
          </cell>
          <cell r="L81">
            <v>110.03545054520001</v>
          </cell>
          <cell r="M81" t="str">
            <v>NULL</v>
          </cell>
        </row>
        <row r="82">
          <cell r="D82" t="str">
            <v>GTM</v>
          </cell>
          <cell r="E82">
            <v>93.172430818999999</v>
          </cell>
          <cell r="F82">
            <v>100</v>
          </cell>
          <cell r="G82">
            <v>105.90769856039999</v>
          </cell>
          <cell r="H82">
            <v>109.61854691640001</v>
          </cell>
          <cell r="I82">
            <v>112.37904102429999</v>
          </cell>
          <cell r="J82">
            <v>114.6821540433</v>
          </cell>
          <cell r="K82">
            <v>111.7116727203</v>
          </cell>
          <cell r="L82">
            <v>145.77536912330001</v>
          </cell>
          <cell r="M82" t="str">
            <v>NULL</v>
          </cell>
        </row>
        <row r="83">
          <cell r="D83" t="str">
            <v>GIN</v>
          </cell>
          <cell r="E83">
            <v>96.111781010499996</v>
          </cell>
          <cell r="F83">
            <v>100</v>
          </cell>
          <cell r="G83">
            <v>209.0726763056</v>
          </cell>
          <cell r="H83">
            <v>157.64553463390001</v>
          </cell>
          <cell r="I83">
            <v>143.9274241599</v>
          </cell>
          <cell r="J83">
            <v>150.36237670189999</v>
          </cell>
          <cell r="K83">
            <v>158.58326353679999</v>
          </cell>
          <cell r="L83">
            <v>159.93046959099999</v>
          </cell>
          <cell r="M83" t="str">
            <v>NULL</v>
          </cell>
        </row>
        <row r="84">
          <cell r="D84" t="str">
            <v>GNB</v>
          </cell>
          <cell r="E84">
            <v>91.339688188899999</v>
          </cell>
          <cell r="F84">
            <v>100</v>
          </cell>
          <cell r="G84">
            <v>114.96437424609999</v>
          </cell>
          <cell r="H84">
            <v>138.2716848471</v>
          </cell>
          <cell r="I84">
            <v>126.7249679463</v>
          </cell>
          <cell r="J84">
            <v>151.4354612891</v>
          </cell>
          <cell r="K84">
            <v>135.063630905</v>
          </cell>
          <cell r="L84">
            <v>141.90953619960001</v>
          </cell>
          <cell r="M84" t="str">
            <v>NULL</v>
          </cell>
        </row>
        <row r="85">
          <cell r="D85" t="str">
            <v>GUY</v>
          </cell>
          <cell r="E85">
            <v>102.2396339551</v>
          </cell>
          <cell r="F85">
            <v>100</v>
          </cell>
          <cell r="G85">
            <v>102.211685991</v>
          </cell>
          <cell r="H85">
            <v>109.95078750250001</v>
          </cell>
          <cell r="I85">
            <v>149.67591878280001</v>
          </cell>
          <cell r="J85">
            <v>257.46121574070003</v>
          </cell>
          <cell r="K85">
            <v>146.35095366460001</v>
          </cell>
          <cell r="L85">
            <v>252.75485406210001</v>
          </cell>
          <cell r="M85" t="str">
            <v>NULL</v>
          </cell>
        </row>
        <row r="86">
          <cell r="D86" t="str">
            <v>HTI</v>
          </cell>
          <cell r="E86">
            <v>91.484347446599998</v>
          </cell>
          <cell r="F86">
            <v>100</v>
          </cell>
          <cell r="G86">
            <v>95.309873843199995</v>
          </cell>
          <cell r="H86">
            <v>103.3531076326</v>
          </cell>
          <cell r="I86">
            <v>123.9004855015</v>
          </cell>
          <cell r="J86">
            <v>116.5582970274</v>
          </cell>
          <cell r="K86">
            <v>77.098747396299999</v>
          </cell>
          <cell r="L86">
            <v>74.885685931400005</v>
          </cell>
          <cell r="M86" t="str">
            <v>NULL</v>
          </cell>
        </row>
        <row r="87">
          <cell r="D87" t="str">
            <v>HND</v>
          </cell>
          <cell r="E87">
            <v>92.4290831446</v>
          </cell>
          <cell r="F87">
            <v>100</v>
          </cell>
          <cell r="G87">
            <v>98.659232403199994</v>
          </cell>
          <cell r="H87">
            <v>101.3138117157</v>
          </cell>
          <cell r="I87">
            <v>105.14252513629999</v>
          </cell>
          <cell r="J87">
            <v>102.5748228219</v>
          </cell>
          <cell r="K87">
            <v>85.347199971899997</v>
          </cell>
          <cell r="L87">
            <v>113.7716306815</v>
          </cell>
          <cell r="M87" t="str">
            <v>NULL</v>
          </cell>
        </row>
        <row r="88">
          <cell r="D88" t="str">
            <v>HKG</v>
          </cell>
          <cell r="E88">
            <v>106.0979840633</v>
          </cell>
          <cell r="F88">
            <v>100</v>
          </cell>
          <cell r="G88">
            <v>99.253114373200006</v>
          </cell>
          <cell r="H88">
            <v>105.40938805</v>
          </cell>
          <cell r="I88">
            <v>110.0400424314</v>
          </cell>
          <cell r="J88">
            <v>99.876217502499998</v>
          </cell>
          <cell r="K88">
            <v>97.382319933000005</v>
          </cell>
          <cell r="L88">
            <v>115.5857288358</v>
          </cell>
          <cell r="M88" t="str">
            <v>NULL</v>
          </cell>
        </row>
        <row r="89">
          <cell r="D89" t="str">
            <v>HUN</v>
          </cell>
          <cell r="E89">
            <v>96.005744986799996</v>
          </cell>
          <cell r="F89">
            <v>100</v>
          </cell>
          <cell r="G89">
            <v>103.9367129867</v>
          </cell>
          <cell r="H89">
            <v>111.9456547915</v>
          </cell>
          <cell r="I89">
            <v>117.2161428373</v>
          </cell>
          <cell r="J89">
            <v>122.2254778376</v>
          </cell>
          <cell r="K89">
            <v>119.227902078</v>
          </cell>
          <cell r="L89">
            <v>128.16710558809999</v>
          </cell>
          <cell r="M89" t="str">
            <v>NULL</v>
          </cell>
        </row>
        <row r="90">
          <cell r="D90" t="str">
            <v>ISL</v>
          </cell>
          <cell r="E90">
            <v>84.969125001799995</v>
          </cell>
          <cell r="F90">
            <v>100</v>
          </cell>
          <cell r="G90">
            <v>113.2866620944</v>
          </cell>
          <cell r="H90">
            <v>126.0965750726</v>
          </cell>
          <cell r="I90">
            <v>122.29735059479999</v>
          </cell>
          <cell r="J90">
            <v>111.86722390209999</v>
          </cell>
          <cell r="K90">
            <v>100.161320201</v>
          </cell>
          <cell r="L90">
            <v>121.1071388731</v>
          </cell>
          <cell r="M90" t="str">
            <v>NULL</v>
          </cell>
        </row>
        <row r="91">
          <cell r="D91" t="str">
            <v>IND</v>
          </cell>
          <cell r="E91">
            <v>89.475950302499996</v>
          </cell>
          <cell r="F91">
            <v>100</v>
          </cell>
          <cell r="G91">
            <v>99.539794698700007</v>
          </cell>
          <cell r="H91">
            <v>109.5761609713</v>
          </cell>
          <cell r="I91">
            <v>113.3078947036</v>
          </cell>
          <cell r="J91">
            <v>113.44944927829999</v>
          </cell>
          <cell r="K91">
            <v>96.208886523100006</v>
          </cell>
          <cell r="L91">
            <v>113.38480381869999</v>
          </cell>
          <cell r="M91" t="str">
            <v>NULL</v>
          </cell>
        </row>
        <row r="92">
          <cell r="D92" t="str">
            <v>IDN</v>
          </cell>
          <cell r="E92">
            <v>103.1419382847</v>
          </cell>
          <cell r="F92">
            <v>100</v>
          </cell>
          <cell r="G92">
            <v>101.1121755882</v>
          </cell>
          <cell r="H92">
            <v>106.79562939039999</v>
          </cell>
          <cell r="I92">
            <v>120.1616602138</v>
          </cell>
          <cell r="J92">
            <v>114.4421835282</v>
          </cell>
          <cell r="K92">
            <v>97.693596148599994</v>
          </cell>
          <cell r="L92">
            <v>114.2857181289</v>
          </cell>
          <cell r="M92" t="str">
            <v>NULL</v>
          </cell>
        </row>
        <row r="93">
          <cell r="D93" t="str">
            <v>IRN</v>
          </cell>
          <cell r="E93">
            <v>112.3167266028</v>
          </cell>
          <cell r="F93">
            <v>100</v>
          </cell>
          <cell r="G93">
            <v>97.285466352300006</v>
          </cell>
          <cell r="H93">
            <v>109.3205210916</v>
          </cell>
          <cell r="I93">
            <v>104.5409562184</v>
          </cell>
          <cell r="J93">
            <v>89.768027840200006</v>
          </cell>
          <cell r="K93">
            <v>80.559415301300007</v>
          </cell>
          <cell r="L93">
            <v>91.105953102499996</v>
          </cell>
          <cell r="M93" t="str">
            <v>NULL</v>
          </cell>
        </row>
        <row r="94">
          <cell r="D94" t="str">
            <v>IRQ</v>
          </cell>
          <cell r="E94">
            <v>93.983234667399998</v>
          </cell>
          <cell r="F94">
            <v>100</v>
          </cell>
          <cell r="G94">
            <v>77.717685568500002</v>
          </cell>
          <cell r="H94">
            <v>83.292939142999998</v>
          </cell>
          <cell r="I94">
            <v>92.713890997999997</v>
          </cell>
          <cell r="J94">
            <v>118.0879605129</v>
          </cell>
          <cell r="K94">
            <v>86.848559916900001</v>
          </cell>
          <cell r="L94">
            <v>90.968393308200007</v>
          </cell>
          <cell r="M94" t="str">
            <v>NULL</v>
          </cell>
        </row>
        <row r="95">
          <cell r="D95" t="str">
            <v>IRL</v>
          </cell>
          <cell r="E95">
            <v>90.486718354499999</v>
          </cell>
          <cell r="F95">
            <v>100</v>
          </cell>
          <cell r="G95">
            <v>107.584403141</v>
          </cell>
          <cell r="H95">
            <v>116.9372625444</v>
          </cell>
          <cell r="I95">
            <v>125.20833272180001</v>
          </cell>
          <cell r="J95">
            <v>123.7705349658</v>
          </cell>
          <cell r="K95">
            <v>121.1657901813</v>
          </cell>
          <cell r="L95">
            <v>132.1011029286</v>
          </cell>
          <cell r="M95" t="str">
            <v>NULL</v>
          </cell>
        </row>
        <row r="96">
          <cell r="D96" t="str">
            <v>IMN</v>
          </cell>
          <cell r="E96">
            <v>99.114210384800003</v>
          </cell>
          <cell r="F96">
            <v>100</v>
          </cell>
          <cell r="G96">
            <v>110.6442798919</v>
          </cell>
          <cell r="H96">
            <v>109.4542335249</v>
          </cell>
          <cell r="I96">
            <v>114.56012038519999</v>
          </cell>
          <cell r="J96">
            <v>118.9609716463</v>
          </cell>
          <cell r="K96">
            <v>111.8268843117</v>
          </cell>
          <cell r="L96">
            <v>133.85693089349999</v>
          </cell>
          <cell r="M96" t="str">
            <v>NULL</v>
          </cell>
        </row>
        <row r="97">
          <cell r="D97" t="str">
            <v>ISR</v>
          </cell>
          <cell r="E97">
            <v>95.495631204299997</v>
          </cell>
          <cell r="F97">
            <v>100</v>
          </cell>
          <cell r="G97">
            <v>102.2132951726</v>
          </cell>
          <cell r="H97">
            <v>104.9465088554</v>
          </cell>
          <cell r="I97">
            <v>106.02744529580001</v>
          </cell>
          <cell r="J97">
            <v>104.69547750309999</v>
          </cell>
          <cell r="K97">
            <v>94.795976690499998</v>
          </cell>
          <cell r="L97">
            <v>105.5267211649</v>
          </cell>
          <cell r="M97" t="str">
            <v>NULL</v>
          </cell>
        </row>
        <row r="98">
          <cell r="D98" t="str">
            <v>ITA</v>
          </cell>
          <cell r="E98">
            <v>98.842934272400001</v>
          </cell>
          <cell r="F98">
            <v>100</v>
          </cell>
          <cell r="G98">
            <v>100.78522368279999</v>
          </cell>
          <cell r="H98">
            <v>115.702175075</v>
          </cell>
          <cell r="I98">
            <v>112.02880254110001</v>
          </cell>
          <cell r="J98">
            <v>119.979587419</v>
          </cell>
          <cell r="K98">
            <v>91.063469919499994</v>
          </cell>
          <cell r="L98">
            <v>90.706968934299994</v>
          </cell>
          <cell r="M98" t="str">
            <v>NULL</v>
          </cell>
        </row>
        <row r="99">
          <cell r="D99" t="str">
            <v>JAM</v>
          </cell>
          <cell r="E99">
            <v>97.307295782599994</v>
          </cell>
          <cell r="F99">
            <v>100</v>
          </cell>
          <cell r="G99">
            <v>100.8447687784</v>
          </cell>
          <cell r="H99">
            <v>103.5688355448</v>
          </cell>
          <cell r="I99">
            <v>105.5571332475</v>
          </cell>
          <cell r="J99">
            <v>106.13079237620001</v>
          </cell>
          <cell r="K99">
            <v>102.0763096451</v>
          </cell>
          <cell r="L99">
            <v>104.5525043418</v>
          </cell>
          <cell r="M99" t="str">
            <v>NULL</v>
          </cell>
        </row>
        <row r="100">
          <cell r="D100" t="str">
            <v>JPN</v>
          </cell>
          <cell r="E100">
            <v>101.0158196966</v>
          </cell>
          <cell r="F100">
            <v>100</v>
          </cell>
          <cell r="G100">
            <v>90.237416832999997</v>
          </cell>
          <cell r="H100">
            <v>99.390029174299997</v>
          </cell>
          <cell r="I100">
            <v>97.848254631399996</v>
          </cell>
          <cell r="J100">
            <v>99.851677606400003</v>
          </cell>
          <cell r="K100">
            <v>91.2542783241</v>
          </cell>
          <cell r="L100">
            <v>107.37954102889999</v>
          </cell>
          <cell r="M100" t="str">
            <v>NULL</v>
          </cell>
        </row>
        <row r="101">
          <cell r="D101" t="str">
            <v>JOR</v>
          </cell>
          <cell r="E101">
            <v>123.6957957955</v>
          </cell>
          <cell r="F101">
            <v>100</v>
          </cell>
          <cell r="G101">
            <v>84.366513628500002</v>
          </cell>
          <cell r="H101">
            <v>95.381868515899995</v>
          </cell>
          <cell r="I101">
            <v>100.3622438533</v>
          </cell>
          <cell r="J101">
            <v>117.71400887199999</v>
          </cell>
          <cell r="K101">
            <v>114.2589191739</v>
          </cell>
          <cell r="L101">
            <v>103.8676125126</v>
          </cell>
          <cell r="M101" t="str">
            <v>NULL</v>
          </cell>
        </row>
        <row r="102">
          <cell r="D102" t="str">
            <v>KAZ</v>
          </cell>
          <cell r="E102">
            <v>99.992909457899998</v>
          </cell>
          <cell r="F102">
            <v>100</v>
          </cell>
          <cell r="G102">
            <v>91.586515360800007</v>
          </cell>
          <cell r="H102">
            <v>104.0985422991</v>
          </cell>
          <cell r="I102">
            <v>102.0357736462</v>
          </cell>
          <cell r="J102">
            <v>106.63849355569999</v>
          </cell>
          <cell r="K102">
            <v>93.062527347499994</v>
          </cell>
          <cell r="L102">
            <v>98.424797378999997</v>
          </cell>
          <cell r="M102" t="str">
            <v>NULL</v>
          </cell>
        </row>
        <row r="103">
          <cell r="D103" t="str">
            <v>KEN</v>
          </cell>
          <cell r="E103">
            <v>82.943122607399999</v>
          </cell>
          <cell r="F103">
            <v>100</v>
          </cell>
          <cell r="G103">
            <v>121.7744232404</v>
          </cell>
          <cell r="H103">
            <v>112.6249074349</v>
          </cell>
          <cell r="I103">
            <v>97.798943964800003</v>
          </cell>
          <cell r="J103">
            <v>107.0325239057</v>
          </cell>
          <cell r="K103">
            <v>111.2810455282</v>
          </cell>
          <cell r="L103">
            <v>126.8884345125</v>
          </cell>
          <cell r="M103" t="str">
            <v>NULL</v>
          </cell>
        </row>
        <row r="104">
          <cell r="D104" t="str">
            <v>KIR</v>
          </cell>
          <cell r="E104">
            <v>105.34304228400001</v>
          </cell>
          <cell r="F104">
            <v>100</v>
          </cell>
          <cell r="G104">
            <v>82.435318875099995</v>
          </cell>
          <cell r="H104">
            <v>78.867886958200003</v>
          </cell>
          <cell r="I104">
            <v>52.9856392947</v>
          </cell>
          <cell r="J104">
            <v>60.968932487799997</v>
          </cell>
          <cell r="K104">
            <v>15.412155832</v>
          </cell>
          <cell r="L104">
            <v>8.5484465118999999</v>
          </cell>
          <cell r="M104" t="str">
            <v>NULL</v>
          </cell>
        </row>
        <row r="105">
          <cell r="D105" t="str">
            <v>PRK</v>
          </cell>
          <cell r="E105">
            <v>94.926182294200004</v>
          </cell>
          <cell r="F105">
            <v>100</v>
          </cell>
          <cell r="G105">
            <v>99.803741628099999</v>
          </cell>
          <cell r="H105">
            <v>107.5417235786</v>
          </cell>
          <cell r="I105">
            <v>110.1442047501</v>
          </cell>
          <cell r="J105">
            <v>108.7351828356</v>
          </cell>
          <cell r="K105">
            <v>111.9580047053</v>
          </cell>
          <cell r="L105">
            <v>121.61492256779999</v>
          </cell>
          <cell r="M105" t="str">
            <v>NULL</v>
          </cell>
        </row>
        <row r="106">
          <cell r="D106" t="str">
            <v>KOR</v>
          </cell>
          <cell r="E106">
            <v>93.981357717799995</v>
          </cell>
          <cell r="F106">
            <v>100</v>
          </cell>
          <cell r="G106">
            <v>101.5689849698</v>
          </cell>
          <cell r="H106">
            <v>108.8320472148</v>
          </cell>
          <cell r="I106">
            <v>112.6275240855</v>
          </cell>
          <cell r="J106">
            <v>105.69686259860001</v>
          </cell>
          <cell r="K106">
            <v>85.078090341899994</v>
          </cell>
          <cell r="L106">
            <v>91.120263499499998</v>
          </cell>
          <cell r="M106" t="str">
            <v>NULL</v>
          </cell>
        </row>
        <row r="107">
          <cell r="D107" t="str">
            <v>XKX</v>
          </cell>
          <cell r="E107">
            <v>122.2382829502</v>
          </cell>
          <cell r="F107">
            <v>100</v>
          </cell>
          <cell r="G107">
            <v>102.21693870519999</v>
          </cell>
          <cell r="H107">
            <v>110.25357401780001</v>
          </cell>
          <cell r="I107">
            <v>121.7861785634</v>
          </cell>
          <cell r="J107">
            <v>116.88798520589999</v>
          </cell>
          <cell r="K107">
            <v>89.027130959499999</v>
          </cell>
          <cell r="L107">
            <v>115.5375387192</v>
          </cell>
          <cell r="M107" t="str">
            <v>NULL</v>
          </cell>
        </row>
        <row r="108">
          <cell r="D108" t="str">
            <v>KWT</v>
          </cell>
          <cell r="E108">
            <v>66.535611520800003</v>
          </cell>
          <cell r="F108">
            <v>100</v>
          </cell>
          <cell r="G108">
            <v>98.419683627699996</v>
          </cell>
          <cell r="H108">
            <v>99.008261708899994</v>
          </cell>
          <cell r="I108">
            <v>103.2732323693</v>
          </cell>
          <cell r="J108">
            <v>104.3390016959</v>
          </cell>
          <cell r="K108">
            <v>90.455136692400004</v>
          </cell>
          <cell r="L108">
            <v>88.6162085924</v>
          </cell>
          <cell r="M108" t="str">
            <v>NULL</v>
          </cell>
        </row>
        <row r="109">
          <cell r="D109" t="str">
            <v>KGZ</v>
          </cell>
          <cell r="E109">
            <v>98.300559768799999</v>
          </cell>
          <cell r="F109">
            <v>100</v>
          </cell>
          <cell r="G109">
            <v>102.36822100729999</v>
          </cell>
          <cell r="H109">
            <v>112.5705864259</v>
          </cell>
          <cell r="I109">
            <v>119.2862222581</v>
          </cell>
          <cell r="J109">
            <v>121.5713966869</v>
          </cell>
          <cell r="K109">
            <v>119.232234523</v>
          </cell>
          <cell r="L109">
            <v>134.93463901850001</v>
          </cell>
          <cell r="M109" t="str">
            <v>NULL</v>
          </cell>
        </row>
        <row r="110">
          <cell r="D110" t="str">
            <v>LAO</v>
          </cell>
          <cell r="E110">
            <v>100.6662382155</v>
          </cell>
          <cell r="F110">
            <v>100</v>
          </cell>
          <cell r="G110">
            <v>107.0085912757</v>
          </cell>
          <cell r="H110">
            <v>104.163438539</v>
          </cell>
          <cell r="I110">
            <v>99.960674368599996</v>
          </cell>
          <cell r="J110">
            <v>98.557184218299994</v>
          </cell>
          <cell r="K110">
            <v>59.618952100599998</v>
          </cell>
          <cell r="L110">
            <v>60.7894180881</v>
          </cell>
          <cell r="M110" t="str">
            <v>NULL</v>
          </cell>
        </row>
        <row r="111">
          <cell r="D111" t="str">
            <v>LVA</v>
          </cell>
          <cell r="E111">
            <v>97.856999098299994</v>
          </cell>
          <cell r="F111">
            <v>100</v>
          </cell>
          <cell r="G111">
            <v>96.291524730000006</v>
          </cell>
          <cell r="H111">
            <v>100.6941946836</v>
          </cell>
          <cell r="I111">
            <v>100.0080167813</v>
          </cell>
          <cell r="J111">
            <v>93.577069005300004</v>
          </cell>
          <cell r="K111">
            <v>85.233268063599994</v>
          </cell>
          <cell r="L111">
            <v>78.166042552299999</v>
          </cell>
          <cell r="M111" t="str">
            <v>NULL</v>
          </cell>
        </row>
        <row r="112">
          <cell r="D112" t="str">
            <v>LBN</v>
          </cell>
          <cell r="E112">
            <v>112.0454990332</v>
          </cell>
          <cell r="F112">
            <v>100</v>
          </cell>
          <cell r="G112">
            <v>82.562080221499997</v>
          </cell>
          <cell r="H112">
            <v>68.1057327372</v>
          </cell>
          <cell r="I112">
            <v>69.7453274075</v>
          </cell>
          <cell r="J112">
            <v>67.227195640600002</v>
          </cell>
          <cell r="K112">
            <v>73.872044840599997</v>
          </cell>
          <cell r="L112">
            <v>80.925018282099998</v>
          </cell>
          <cell r="M112" t="str">
            <v>NULL</v>
          </cell>
        </row>
        <row r="113">
          <cell r="D113" t="str">
            <v>LSO</v>
          </cell>
          <cell r="E113">
            <v>105.02243064930001</v>
          </cell>
          <cell r="F113">
            <v>100</v>
          </cell>
          <cell r="G113">
            <v>54.661440463700004</v>
          </cell>
          <cell r="H113">
            <v>63.098784182199999</v>
          </cell>
          <cell r="I113">
            <v>77.798100769100003</v>
          </cell>
          <cell r="J113">
            <v>97.771555340099994</v>
          </cell>
          <cell r="K113">
            <v>79.046102148100005</v>
          </cell>
          <cell r="L113">
            <v>95.077031724500003</v>
          </cell>
          <cell r="M113" t="str">
            <v>NULL</v>
          </cell>
        </row>
        <row r="114">
          <cell r="D114" t="str">
            <v>LBR</v>
          </cell>
          <cell r="E114">
            <v>95.258609979799999</v>
          </cell>
          <cell r="F114">
            <v>100</v>
          </cell>
          <cell r="G114">
            <v>102.86673473819999</v>
          </cell>
          <cell r="H114">
            <v>111.31328413129999</v>
          </cell>
          <cell r="I114">
            <v>113.7118541282</v>
          </cell>
          <cell r="J114">
            <v>118.0261727602</v>
          </cell>
          <cell r="K114">
            <v>115.18424248860001</v>
          </cell>
          <cell r="L114">
            <v>127.02968836399999</v>
          </cell>
          <cell r="M114" t="str">
            <v>NULL</v>
          </cell>
        </row>
        <row r="115">
          <cell r="D115" t="str">
            <v>LBY</v>
          </cell>
          <cell r="E115">
            <v>95.274841737399996</v>
          </cell>
          <cell r="F115">
            <v>100</v>
          </cell>
          <cell r="G115">
            <v>95.523847396400001</v>
          </cell>
          <cell r="H115">
            <v>93.275363163899996</v>
          </cell>
          <cell r="I115">
            <v>90.203170853800003</v>
          </cell>
          <cell r="J115">
            <v>92.698010637500005</v>
          </cell>
          <cell r="K115">
            <v>81.074032080899997</v>
          </cell>
          <cell r="L115">
            <v>88.714518670499999</v>
          </cell>
          <cell r="M115" t="str">
            <v>NULL</v>
          </cell>
        </row>
        <row r="116">
          <cell r="D116" t="str">
            <v>LIE</v>
          </cell>
          <cell r="E116">
            <v>99.374032220900006</v>
          </cell>
          <cell r="F116">
            <v>100</v>
          </cell>
          <cell r="G116">
            <v>85.435547961300003</v>
          </cell>
          <cell r="H116">
            <v>89.027620642700001</v>
          </cell>
          <cell r="I116">
            <v>98.744554992199994</v>
          </cell>
          <cell r="J116">
            <v>99.967176371999997</v>
          </cell>
          <cell r="K116">
            <v>103.5192298122</v>
          </cell>
          <cell r="L116">
            <v>160.190043452</v>
          </cell>
          <cell r="M116" t="str">
            <v>NULL</v>
          </cell>
        </row>
        <row r="117">
          <cell r="D117" t="str">
            <v>LTU</v>
          </cell>
          <cell r="E117">
            <v>101.88405069300001</v>
          </cell>
          <cell r="F117">
            <v>100</v>
          </cell>
          <cell r="G117">
            <v>110.23800006099999</v>
          </cell>
          <cell r="H117">
            <v>131.407924987</v>
          </cell>
          <cell r="I117">
            <v>136.5131310015</v>
          </cell>
          <cell r="J117">
            <v>135.5359061595</v>
          </cell>
          <cell r="K117">
            <v>109.6126928331</v>
          </cell>
          <cell r="L117">
            <v>127.05910314170001</v>
          </cell>
          <cell r="M117" t="str">
            <v>NULL</v>
          </cell>
        </row>
        <row r="118">
          <cell r="D118" t="str">
            <v>LUX</v>
          </cell>
          <cell r="E118">
            <v>105.2654907189</v>
          </cell>
          <cell r="F118">
            <v>100</v>
          </cell>
          <cell r="G118">
            <v>99.961756773399998</v>
          </cell>
          <cell r="H118">
            <v>112.0872968903</v>
          </cell>
          <cell r="I118">
            <v>111.9620307401</v>
          </cell>
          <cell r="J118">
            <v>123.97418722800001</v>
          </cell>
          <cell r="K118">
            <v>114.799523345</v>
          </cell>
          <cell r="L118">
            <v>122.73236365459999</v>
          </cell>
          <cell r="M118" t="str">
            <v>NULL</v>
          </cell>
        </row>
        <row r="119">
          <cell r="D119" t="str">
            <v>MAC</v>
          </cell>
          <cell r="E119">
            <v>98.626974239899994</v>
          </cell>
          <cell r="F119">
            <v>100</v>
          </cell>
          <cell r="G119">
            <v>100.43686977270001</v>
          </cell>
          <cell r="H119">
            <v>113.697003243</v>
          </cell>
          <cell r="I119">
            <v>116.46847574669999</v>
          </cell>
          <cell r="J119">
            <v>112.9862950256</v>
          </cell>
          <cell r="K119">
            <v>109.4726774411</v>
          </cell>
          <cell r="L119">
            <v>130.12642073360001</v>
          </cell>
          <cell r="M119" t="str">
            <v>NULL</v>
          </cell>
        </row>
        <row r="120">
          <cell r="D120" t="str">
            <v>MDG</v>
          </cell>
          <cell r="E120">
            <v>93.128131169100001</v>
          </cell>
          <cell r="F120">
            <v>100</v>
          </cell>
          <cell r="G120">
            <v>116.2824092911</v>
          </cell>
          <cell r="H120">
            <v>123.96536047319999</v>
          </cell>
          <cell r="I120">
            <v>145.97205356840001</v>
          </cell>
          <cell r="J120">
            <v>143.1532464046</v>
          </cell>
          <cell r="K120">
            <v>90.343149561999994</v>
          </cell>
          <cell r="L120">
            <v>110.7050763801</v>
          </cell>
          <cell r="M120" t="str">
            <v>NULL</v>
          </cell>
        </row>
        <row r="121">
          <cell r="D121" t="str">
            <v>MWI</v>
          </cell>
          <cell r="E121">
            <v>90.597980969899993</v>
          </cell>
          <cell r="F121">
            <v>100</v>
          </cell>
          <cell r="G121">
            <v>112.0533854001</v>
          </cell>
          <cell r="H121">
            <v>112.44475383770001</v>
          </cell>
          <cell r="I121">
            <v>114.482683311</v>
          </cell>
          <cell r="J121">
            <v>127.77579984090001</v>
          </cell>
          <cell r="K121">
            <v>132.9392826214</v>
          </cell>
          <cell r="L121">
            <v>138.7681671485</v>
          </cell>
          <cell r="M121" t="str">
            <v>NULL</v>
          </cell>
        </row>
        <row r="122">
          <cell r="D122" t="str">
            <v>MYS</v>
          </cell>
          <cell r="E122">
            <v>87.927468160700002</v>
          </cell>
          <cell r="F122">
            <v>100</v>
          </cell>
          <cell r="G122">
            <v>110.1239454713</v>
          </cell>
          <cell r="H122">
            <v>95.9154795858</v>
          </cell>
          <cell r="I122">
            <v>96.582330228100005</v>
          </cell>
          <cell r="J122">
            <v>112.87691123490001</v>
          </cell>
          <cell r="K122">
            <v>83.514362581</v>
          </cell>
          <cell r="L122">
            <v>94.181907371700007</v>
          </cell>
          <cell r="M122" t="str">
            <v>NULL</v>
          </cell>
        </row>
        <row r="123">
          <cell r="D123" t="str">
            <v>MDV</v>
          </cell>
          <cell r="E123">
            <v>123.9996043455</v>
          </cell>
          <cell r="F123">
            <v>100</v>
          </cell>
          <cell r="G123">
            <v>95.882365198000002</v>
          </cell>
          <cell r="H123">
            <v>90.076634116899996</v>
          </cell>
          <cell r="I123">
            <v>75.887485175600006</v>
          </cell>
          <cell r="J123">
            <v>73.823875045600005</v>
          </cell>
          <cell r="K123">
            <v>82.102968109800003</v>
          </cell>
          <cell r="L123">
            <v>71.233355578000001</v>
          </cell>
          <cell r="M123" t="str">
            <v>NULL</v>
          </cell>
        </row>
        <row r="124">
          <cell r="D124" t="str">
            <v>MLI</v>
          </cell>
          <cell r="E124">
            <v>85.933660200399999</v>
          </cell>
          <cell r="F124">
            <v>100</v>
          </cell>
          <cell r="G124">
            <v>60.399224250300001</v>
          </cell>
          <cell r="H124">
            <v>94.620705306600001</v>
          </cell>
          <cell r="I124">
            <v>80.498604569700007</v>
          </cell>
          <cell r="J124">
            <v>90.648152972999995</v>
          </cell>
          <cell r="K124">
            <v>70.925145440700007</v>
          </cell>
          <cell r="L124">
            <v>79.224941501100005</v>
          </cell>
          <cell r="M124" t="str">
            <v>NULL</v>
          </cell>
        </row>
        <row r="125">
          <cell r="D125" t="str">
            <v>MLT</v>
          </cell>
          <cell r="E125">
            <v>91.152628700400001</v>
          </cell>
          <cell r="F125">
            <v>100</v>
          </cell>
          <cell r="G125">
            <v>103.8337891417</v>
          </cell>
          <cell r="H125">
            <v>105.7909121893</v>
          </cell>
          <cell r="I125">
            <v>106.691603246</v>
          </cell>
          <cell r="J125">
            <v>111.2573131856</v>
          </cell>
          <cell r="K125">
            <v>84.452622656499997</v>
          </cell>
          <cell r="L125">
            <v>91.659294812599995</v>
          </cell>
          <cell r="M125" t="str">
            <v>NULL</v>
          </cell>
        </row>
        <row r="126">
          <cell r="D126" t="str">
            <v>MHL</v>
          </cell>
          <cell r="E126">
            <v>98.050457871600003</v>
          </cell>
          <cell r="F126">
            <v>100</v>
          </cell>
          <cell r="G126">
            <v>98.937906911499994</v>
          </cell>
          <cell r="H126">
            <v>104.84636433839999</v>
          </cell>
          <cell r="I126">
            <v>111.72339584789999</v>
          </cell>
          <cell r="J126">
            <v>109.5318977468</v>
          </cell>
          <cell r="K126">
            <v>92.899902764399997</v>
          </cell>
          <cell r="L126">
            <v>110.7025096145</v>
          </cell>
          <cell r="M126" t="str">
            <v>NULL</v>
          </cell>
        </row>
        <row r="127">
          <cell r="D127" t="str">
            <v>MRT</v>
          </cell>
          <cell r="E127">
            <v>84.099322498299998</v>
          </cell>
          <cell r="F127">
            <v>100</v>
          </cell>
          <cell r="G127">
            <v>121.3470289011</v>
          </cell>
          <cell r="H127">
            <v>112.81667788430001</v>
          </cell>
          <cell r="I127">
            <v>115.1926946065</v>
          </cell>
          <cell r="J127">
            <v>114.3356246435</v>
          </cell>
          <cell r="K127">
            <v>123.6321591361</v>
          </cell>
          <cell r="L127">
            <v>98.976494733300001</v>
          </cell>
          <cell r="M127" t="str">
            <v>NULL</v>
          </cell>
        </row>
        <row r="128">
          <cell r="D128" t="str">
            <v>MUS</v>
          </cell>
          <cell r="E128">
            <v>104.6916073062</v>
          </cell>
          <cell r="F128">
            <v>100</v>
          </cell>
          <cell r="G128">
            <v>107.8190479969</v>
          </cell>
          <cell r="H128">
            <v>123.7287027324</v>
          </cell>
          <cell r="I128">
            <v>134.25442214180001</v>
          </cell>
          <cell r="J128">
            <v>140.71296606659999</v>
          </cell>
          <cell r="K128">
            <v>138.69066592210001</v>
          </cell>
          <cell r="L128">
            <v>160.9271179122</v>
          </cell>
          <cell r="M128" t="str">
            <v>NULL</v>
          </cell>
        </row>
        <row r="129">
          <cell r="D129" t="str">
            <v>MEX</v>
          </cell>
          <cell r="E129">
            <v>118.9778022879</v>
          </cell>
          <cell r="F129">
            <v>100</v>
          </cell>
          <cell r="G129">
            <v>93.139525570100005</v>
          </cell>
          <cell r="H129">
            <v>114.3052813984</v>
          </cell>
          <cell r="I129">
            <v>142.42214260860001</v>
          </cell>
          <cell r="J129">
            <v>151.78115882040001</v>
          </cell>
          <cell r="K129">
            <v>135.22460554610001</v>
          </cell>
          <cell r="L129">
            <v>147.69290078649999</v>
          </cell>
          <cell r="M129" t="str">
            <v>NULL</v>
          </cell>
        </row>
        <row r="130">
          <cell r="D130" t="str">
            <v>FSM</v>
          </cell>
          <cell r="E130">
            <v>109.0735380349</v>
          </cell>
          <cell r="F130">
            <v>100</v>
          </cell>
          <cell r="G130">
            <v>112.6168465181</v>
          </cell>
          <cell r="H130">
            <v>111.3770254418</v>
          </cell>
          <cell r="I130">
            <v>116.70105114179999</v>
          </cell>
          <cell r="J130">
            <v>120.92871648089999</v>
          </cell>
          <cell r="K130">
            <v>107.769941485</v>
          </cell>
          <cell r="L130">
            <v>118.504660878</v>
          </cell>
          <cell r="M130" t="str">
            <v>NULL</v>
          </cell>
        </row>
        <row r="131">
          <cell r="D131" t="str">
            <v>MDA</v>
          </cell>
          <cell r="E131">
            <v>90.486069747399995</v>
          </cell>
          <cell r="F131">
            <v>100</v>
          </cell>
          <cell r="G131">
            <v>65.468516509500006</v>
          </cell>
          <cell r="H131">
            <v>65.686941422700002</v>
          </cell>
          <cell r="I131">
            <v>73.0399684681</v>
          </cell>
          <cell r="J131">
            <v>80.720825748999999</v>
          </cell>
          <cell r="K131">
            <v>71.714261278600006</v>
          </cell>
          <cell r="L131">
            <v>74.559822467900005</v>
          </cell>
          <cell r="M131" t="str">
            <v>NULL</v>
          </cell>
        </row>
        <row r="132">
          <cell r="D132" t="str">
            <v>MCO</v>
          </cell>
          <cell r="E132">
            <v>86.591482212599999</v>
          </cell>
          <cell r="F132">
            <v>100</v>
          </cell>
          <cell r="G132">
            <v>94.011018859000004</v>
          </cell>
          <cell r="H132">
            <v>110.2055213111</v>
          </cell>
          <cell r="I132">
            <v>103.7863636428</v>
          </cell>
          <cell r="J132">
            <v>102.2682407377</v>
          </cell>
          <cell r="K132">
            <v>100.5757312603</v>
          </cell>
          <cell r="L132">
            <v>65.280432406100005</v>
          </cell>
          <cell r="M132" t="str">
            <v>NULL</v>
          </cell>
        </row>
        <row r="133">
          <cell r="D133" t="str">
            <v>MNG</v>
          </cell>
          <cell r="E133">
            <v>99.3892881246</v>
          </cell>
          <cell r="F133">
            <v>100</v>
          </cell>
          <cell r="G133">
            <v>90.352880968799994</v>
          </cell>
          <cell r="H133">
            <v>87.210291959100005</v>
          </cell>
          <cell r="I133">
            <v>101.549734691</v>
          </cell>
          <cell r="J133">
            <v>102.0509564677</v>
          </cell>
          <cell r="K133">
            <v>86.218030720499996</v>
          </cell>
          <cell r="L133">
            <v>93.445710114500002</v>
          </cell>
          <cell r="M133" t="str">
            <v>NULL</v>
          </cell>
        </row>
        <row r="134">
          <cell r="D134" t="str">
            <v>MNE</v>
          </cell>
          <cell r="E134">
            <v>100.70423460639999</v>
          </cell>
          <cell r="F134">
            <v>100</v>
          </cell>
          <cell r="G134">
            <v>57.762849769200002</v>
          </cell>
          <cell r="H134">
            <v>47.472842053299999</v>
          </cell>
          <cell r="I134">
            <v>45.009476695399997</v>
          </cell>
          <cell r="J134">
            <v>35.806898044100002</v>
          </cell>
          <cell r="K134">
            <v>53.741021916000001</v>
          </cell>
          <cell r="L134">
            <v>45.9026818285</v>
          </cell>
          <cell r="M134" t="str">
            <v>NULL</v>
          </cell>
        </row>
        <row r="135">
          <cell r="D135" t="str">
            <v>MAR</v>
          </cell>
          <cell r="E135">
            <v>99.800151476600007</v>
          </cell>
          <cell r="F135">
            <v>100</v>
          </cell>
          <cell r="G135">
            <v>139.2396051579</v>
          </cell>
          <cell r="H135">
            <v>152.04273707679999</v>
          </cell>
          <cell r="I135">
            <v>175.6894863716</v>
          </cell>
          <cell r="J135">
            <v>175.32598175090001</v>
          </cell>
          <cell r="K135">
            <v>140.51430347440001</v>
          </cell>
          <cell r="L135">
            <v>187.15742534169999</v>
          </cell>
          <cell r="M135" t="str">
            <v>NULL</v>
          </cell>
        </row>
        <row r="136">
          <cell r="D136" t="str">
            <v>MOZ</v>
          </cell>
          <cell r="E136">
            <v>94.012182712400005</v>
          </cell>
          <cell r="F136">
            <v>100</v>
          </cell>
          <cell r="G136">
            <v>101.79148599529999</v>
          </cell>
          <cell r="H136">
            <v>108.025410024</v>
          </cell>
          <cell r="I136">
            <v>111.3469710711</v>
          </cell>
          <cell r="J136">
            <v>114.4062807105</v>
          </cell>
          <cell r="K136">
            <v>108.8424177398</v>
          </cell>
          <cell r="L136">
            <v>119.7227251627</v>
          </cell>
          <cell r="M136" t="str">
            <v>NULL</v>
          </cell>
        </row>
        <row r="137">
          <cell r="D137" t="str">
            <v>MMR</v>
          </cell>
          <cell r="E137">
            <v>106.20290305570001</v>
          </cell>
          <cell r="F137">
            <v>100</v>
          </cell>
          <cell r="G137">
            <v>94.209326074800003</v>
          </cell>
          <cell r="H137">
            <v>92.568827293599995</v>
          </cell>
          <cell r="I137">
            <v>95.686828796599997</v>
          </cell>
          <cell r="J137">
            <v>102.2517766032</v>
          </cell>
          <cell r="K137">
            <v>93.990711919500001</v>
          </cell>
          <cell r="L137">
            <v>84.164881145099997</v>
          </cell>
          <cell r="M137" t="str">
            <v>NULL</v>
          </cell>
        </row>
        <row r="138">
          <cell r="D138" t="str">
            <v>NAM</v>
          </cell>
          <cell r="E138">
            <v>95.567582732399998</v>
          </cell>
          <cell r="F138">
            <v>100</v>
          </cell>
          <cell r="G138">
            <v>103.47590019410001</v>
          </cell>
          <cell r="H138">
            <v>110.674286995</v>
          </cell>
          <cell r="I138">
            <v>117.7305090983</v>
          </cell>
          <cell r="J138">
            <v>118.2219993556</v>
          </cell>
          <cell r="K138">
            <v>106.6323903681</v>
          </cell>
          <cell r="L138">
            <v>128.0666813819</v>
          </cell>
          <cell r="M138" t="str">
            <v>NULL</v>
          </cell>
        </row>
        <row r="139">
          <cell r="D139" t="str">
            <v>NRU</v>
          </cell>
          <cell r="E139">
            <v>81.088902371900005</v>
          </cell>
          <cell r="F139">
            <v>100</v>
          </cell>
          <cell r="G139">
            <v>88.096072779400004</v>
          </cell>
          <cell r="H139">
            <v>113.06943903440001</v>
          </cell>
          <cell r="I139">
            <v>103.8907639291</v>
          </cell>
          <cell r="J139">
            <v>104.7344445555</v>
          </cell>
          <cell r="K139">
            <v>107.2535624218</v>
          </cell>
          <cell r="L139">
            <v>144.21785753489999</v>
          </cell>
          <cell r="M139" t="str">
            <v>NULL</v>
          </cell>
        </row>
        <row r="140">
          <cell r="D140" t="str">
            <v>NPL</v>
          </cell>
          <cell r="E140">
            <v>103.1118161096</v>
          </cell>
          <cell r="F140">
            <v>100</v>
          </cell>
          <cell r="G140">
            <v>87.343436066300001</v>
          </cell>
          <cell r="H140">
            <v>97.212650454400006</v>
          </cell>
          <cell r="I140">
            <v>109.0711892069</v>
          </cell>
          <cell r="J140">
            <v>112.38157912299999</v>
          </cell>
          <cell r="K140">
            <v>111.3686911464</v>
          </cell>
          <cell r="L140">
            <v>110.71956308670001</v>
          </cell>
          <cell r="M140" t="str">
            <v>NULL</v>
          </cell>
        </row>
        <row r="141">
          <cell r="D141" t="str">
            <v>NLD</v>
          </cell>
          <cell r="E141">
            <v>113.63264002850001</v>
          </cell>
          <cell r="F141">
            <v>100</v>
          </cell>
          <cell r="G141">
            <v>84.264232479100002</v>
          </cell>
          <cell r="H141">
            <v>70.608777391900006</v>
          </cell>
          <cell r="I141">
            <v>89.9266562663</v>
          </cell>
          <cell r="J141">
            <v>118.63424118010001</v>
          </cell>
          <cell r="K141">
            <v>78.947492968600002</v>
          </cell>
          <cell r="L141">
            <v>95.883414219900004</v>
          </cell>
          <cell r="M141" t="str">
            <v>NULL</v>
          </cell>
        </row>
        <row r="142">
          <cell r="D142" t="str">
            <v>NCL</v>
          </cell>
          <cell r="E142">
            <v>99.402875531299998</v>
          </cell>
          <cell r="F142">
            <v>100</v>
          </cell>
          <cell r="G142">
            <v>107.6306193445</v>
          </cell>
          <cell r="H142">
            <v>118.1548275578</v>
          </cell>
          <cell r="I142">
            <v>131.57559848</v>
          </cell>
          <cell r="J142">
            <v>139.64250835679999</v>
          </cell>
          <cell r="K142">
            <v>125.7990553595</v>
          </cell>
          <cell r="L142">
            <v>132.66993271620001</v>
          </cell>
          <cell r="M142" t="str">
            <v>NULL</v>
          </cell>
        </row>
        <row r="143">
          <cell r="D143" t="str">
            <v>NZL</v>
          </cell>
          <cell r="E143">
            <v>82.313990747099993</v>
          </cell>
          <cell r="F143">
            <v>100</v>
          </cell>
          <cell r="G143">
            <v>130.03542639720001</v>
          </cell>
          <cell r="H143">
            <v>134.1636223328</v>
          </cell>
          <cell r="I143">
            <v>118.7141377344</v>
          </cell>
          <cell r="J143">
            <v>121.201867741</v>
          </cell>
          <cell r="K143">
            <v>98.396126326000001</v>
          </cell>
          <cell r="L143">
            <v>91.251598925300001</v>
          </cell>
          <cell r="M143" t="str">
            <v>NULL</v>
          </cell>
        </row>
        <row r="144">
          <cell r="D144" t="str">
            <v>NIC</v>
          </cell>
          <cell r="E144">
            <v>96.885535229699997</v>
          </cell>
          <cell r="F144">
            <v>100</v>
          </cell>
          <cell r="G144">
            <v>97.079556058899996</v>
          </cell>
          <cell r="H144">
            <v>105.6881456544</v>
          </cell>
          <cell r="I144">
            <v>104.6183556236</v>
          </cell>
          <cell r="J144">
            <v>105.6053784456</v>
          </cell>
          <cell r="K144">
            <v>102.344538039</v>
          </cell>
          <cell r="L144">
            <v>107.2319276266</v>
          </cell>
          <cell r="M144" t="str">
            <v>NULL</v>
          </cell>
        </row>
        <row r="145">
          <cell r="D145" t="str">
            <v>NER</v>
          </cell>
          <cell r="E145">
            <v>90.379213145999998</v>
          </cell>
          <cell r="F145">
            <v>100</v>
          </cell>
          <cell r="G145">
            <v>82.437901042700005</v>
          </cell>
          <cell r="H145">
            <v>89.881753077100001</v>
          </cell>
          <cell r="I145">
            <v>83.910210470899997</v>
          </cell>
          <cell r="J145">
            <v>75.805948777200001</v>
          </cell>
          <cell r="K145">
            <v>90.686602808399996</v>
          </cell>
          <cell r="L145">
            <v>84.4784873344</v>
          </cell>
          <cell r="M145" t="str">
            <v>NULL</v>
          </cell>
        </row>
        <row r="146">
          <cell r="D146" t="str">
            <v>NGA</v>
          </cell>
          <cell r="E146">
            <v>98.790776173200001</v>
          </cell>
          <cell r="F146">
            <v>100</v>
          </cell>
          <cell r="G146">
            <v>120.2482099696</v>
          </cell>
          <cell r="H146">
            <v>146.4770953748</v>
          </cell>
          <cell r="I146">
            <v>161.20509697439999</v>
          </cell>
          <cell r="J146">
            <v>160.04470116140001</v>
          </cell>
          <cell r="K146">
            <v>156.57712245740001</v>
          </cell>
          <cell r="L146">
            <v>205.89706490430001</v>
          </cell>
          <cell r="M146" t="str">
            <v>NULL</v>
          </cell>
        </row>
        <row r="147">
          <cell r="D147" t="str">
            <v>MKD</v>
          </cell>
          <cell r="E147">
            <v>96.4803345248</v>
          </cell>
          <cell r="F147">
            <v>100</v>
          </cell>
          <cell r="G147">
            <v>107.31337191119999</v>
          </cell>
          <cell r="H147">
            <v>120.81821416139999</v>
          </cell>
          <cell r="I147">
            <v>108.73911551250001</v>
          </cell>
          <cell r="J147">
            <v>120.4805847442</v>
          </cell>
          <cell r="K147">
            <v>93.444926013499995</v>
          </cell>
          <cell r="L147">
            <v>85.491627165400004</v>
          </cell>
          <cell r="M147" t="str">
            <v>NULL</v>
          </cell>
        </row>
        <row r="148">
          <cell r="D148" t="str">
            <v>MNP</v>
          </cell>
          <cell r="E148">
            <v>96.501228279000003</v>
          </cell>
          <cell r="F148">
            <v>100</v>
          </cell>
          <cell r="G148">
            <v>99.494433391100003</v>
          </cell>
          <cell r="H148">
            <v>98.437852419500004</v>
          </cell>
          <cell r="I148">
            <v>97.494397845600005</v>
          </cell>
          <cell r="J148">
            <v>94.872847630199999</v>
          </cell>
          <cell r="K148">
            <v>69.963216446299995</v>
          </cell>
          <cell r="L148">
            <v>88.073011193799999</v>
          </cell>
          <cell r="M148" t="str">
            <v>NULL</v>
          </cell>
        </row>
        <row r="149">
          <cell r="D149" t="str">
            <v>NOR</v>
          </cell>
          <cell r="E149">
            <v>138.37673164930001</v>
          </cell>
          <cell r="F149">
            <v>100</v>
          </cell>
          <cell r="G149">
            <v>84.432198270399994</v>
          </cell>
          <cell r="H149">
            <v>119.32189681609999</v>
          </cell>
          <cell r="I149">
            <v>127.5943052705</v>
          </cell>
          <cell r="J149">
            <v>144.71931929499999</v>
          </cell>
          <cell r="K149">
            <v>121.05076455850001</v>
          </cell>
          <cell r="L149">
            <v>96.998696102500006</v>
          </cell>
          <cell r="M149" t="str">
            <v>NULL</v>
          </cell>
        </row>
        <row r="150">
          <cell r="D150" t="str">
            <v>OMN</v>
          </cell>
          <cell r="E150">
            <v>103.3069741945</v>
          </cell>
          <cell r="F150">
            <v>100</v>
          </cell>
          <cell r="G150">
            <v>101.34444501750001</v>
          </cell>
          <cell r="H150">
            <v>114.2296530879</v>
          </cell>
          <cell r="I150">
            <v>118.86242361959999</v>
          </cell>
          <cell r="J150">
            <v>105.73914000009999</v>
          </cell>
          <cell r="K150">
            <v>109.9509712772</v>
          </cell>
          <cell r="L150">
            <v>133.80373905740001</v>
          </cell>
          <cell r="M150" t="str">
            <v>NULL</v>
          </cell>
        </row>
        <row r="151">
          <cell r="D151" t="str">
            <v>PAK</v>
          </cell>
          <cell r="E151">
            <v>90.404639144399994</v>
          </cell>
          <cell r="F151">
            <v>100</v>
          </cell>
          <cell r="G151">
            <v>104.44158592469999</v>
          </cell>
          <cell r="H151">
            <v>105.1830855494</v>
          </cell>
          <cell r="I151">
            <v>107.78135093100001</v>
          </cell>
          <cell r="J151">
            <v>108.807091739</v>
          </cell>
          <cell r="K151">
            <v>102.60222442</v>
          </cell>
          <cell r="L151">
            <v>137.46616417710001</v>
          </cell>
          <cell r="M151" t="str">
            <v>NULL</v>
          </cell>
        </row>
        <row r="152">
          <cell r="D152" t="str">
            <v>PLW</v>
          </cell>
          <cell r="E152">
            <v>77.604310093799995</v>
          </cell>
          <cell r="F152">
            <v>100</v>
          </cell>
          <cell r="G152">
            <v>121.3076191023</v>
          </cell>
          <cell r="H152">
            <v>132.84548879799999</v>
          </cell>
          <cell r="I152">
            <v>142.2020123575</v>
          </cell>
          <cell r="J152">
            <v>145.9555623112</v>
          </cell>
          <cell r="K152">
            <v>120.2024044347</v>
          </cell>
          <cell r="L152">
            <v>141.68873399559999</v>
          </cell>
          <cell r="M152" t="str">
            <v>NULL</v>
          </cell>
        </row>
        <row r="153">
          <cell r="D153" t="str">
            <v>PAN</v>
          </cell>
          <cell r="E153">
            <v>95.21342654</v>
          </cell>
          <cell r="F153">
            <v>100</v>
          </cell>
          <cell r="G153">
            <v>103.3189244814</v>
          </cell>
          <cell r="H153">
            <v>111.64798646600001</v>
          </cell>
          <cell r="I153">
            <v>118.9156001305</v>
          </cell>
          <cell r="J153">
            <v>121.38069547560001</v>
          </cell>
          <cell r="K153">
            <v>119.1343877477</v>
          </cell>
          <cell r="L153">
            <v>134.56623505619999</v>
          </cell>
          <cell r="M153" t="str">
            <v>NULL</v>
          </cell>
        </row>
        <row r="154">
          <cell r="D154" t="str">
            <v>PNG</v>
          </cell>
          <cell r="E154">
            <v>95.159483339199994</v>
          </cell>
          <cell r="F154">
            <v>100</v>
          </cell>
          <cell r="G154">
            <v>103.9886719144</v>
          </cell>
          <cell r="H154">
            <v>111.396672505</v>
          </cell>
          <cell r="I154">
            <v>115.758217749</v>
          </cell>
          <cell r="J154">
            <v>121.8554188685</v>
          </cell>
          <cell r="K154">
            <v>105.51477878270001</v>
          </cell>
          <cell r="L154">
            <v>116.0075726601</v>
          </cell>
          <cell r="M154" t="str">
            <v>NULL</v>
          </cell>
        </row>
        <row r="155">
          <cell r="D155" t="str">
            <v>PRY</v>
          </cell>
          <cell r="E155">
            <v>87.003972771999997</v>
          </cell>
          <cell r="F155">
            <v>100</v>
          </cell>
          <cell r="G155">
            <v>100.2845726621</v>
          </cell>
          <cell r="H155">
            <v>90.936972550500002</v>
          </cell>
          <cell r="I155">
            <v>93.058763646100005</v>
          </cell>
          <cell r="J155">
            <v>84.973337281300005</v>
          </cell>
          <cell r="K155">
            <v>73.308206629099999</v>
          </cell>
          <cell r="L155">
            <v>74.039238886999996</v>
          </cell>
          <cell r="M155" t="str">
            <v>NULL</v>
          </cell>
        </row>
        <row r="156">
          <cell r="D156" t="str">
            <v>PER</v>
          </cell>
          <cell r="E156">
            <v>92.387672945600002</v>
          </cell>
          <cell r="F156">
            <v>100</v>
          </cell>
          <cell r="G156">
            <v>107.97434708</v>
          </cell>
          <cell r="H156">
            <v>115.3663211248</v>
          </cell>
          <cell r="I156">
            <v>118.9558899205</v>
          </cell>
          <cell r="J156">
            <v>121.6130072055</v>
          </cell>
          <cell r="K156">
            <v>116.0032919004</v>
          </cell>
          <cell r="L156">
            <v>127.6692053332</v>
          </cell>
          <cell r="M156" t="str">
            <v>NULL</v>
          </cell>
        </row>
        <row r="157">
          <cell r="D157" t="str">
            <v>PHL</v>
          </cell>
          <cell r="E157">
            <v>135.26113801849999</v>
          </cell>
          <cell r="F157">
            <v>100</v>
          </cell>
          <cell r="G157">
            <v>101.85770457</v>
          </cell>
          <cell r="H157">
            <v>118.90507381819999</v>
          </cell>
          <cell r="I157">
            <v>120.9601449913</v>
          </cell>
          <cell r="J157">
            <v>128.00849621629999</v>
          </cell>
          <cell r="K157">
            <v>123.7043465256</v>
          </cell>
          <cell r="L157">
            <v>141.45071963250001</v>
          </cell>
          <cell r="M157" t="str">
            <v>NULL</v>
          </cell>
        </row>
        <row r="158">
          <cell r="D158" t="str">
            <v>POL</v>
          </cell>
          <cell r="E158">
            <v>91.768088267099998</v>
          </cell>
          <cell r="F158">
            <v>100</v>
          </cell>
          <cell r="G158">
            <v>97.149756957700006</v>
          </cell>
          <cell r="H158">
            <v>92.343778321200006</v>
          </cell>
          <cell r="I158">
            <v>96.929433327400005</v>
          </cell>
          <cell r="J158">
            <v>106.31205707540001</v>
          </cell>
          <cell r="K158">
            <v>97.365388607900002</v>
          </cell>
          <cell r="L158">
            <v>97.909456407600004</v>
          </cell>
          <cell r="M158" t="str">
            <v>NULL</v>
          </cell>
        </row>
        <row r="159">
          <cell r="D159" t="str">
            <v>PRT</v>
          </cell>
          <cell r="E159">
            <v>91.444835029000004</v>
          </cell>
          <cell r="F159">
            <v>100</v>
          </cell>
          <cell r="G159">
            <v>98.790463871599997</v>
          </cell>
          <cell r="H159">
            <v>94.774697799699993</v>
          </cell>
          <cell r="I159">
            <v>90.122297396500002</v>
          </cell>
          <cell r="J159">
            <v>98.892831287999996</v>
          </cell>
          <cell r="K159">
            <v>81.998948640199998</v>
          </cell>
          <cell r="L159">
            <v>83.566667421000005</v>
          </cell>
          <cell r="M159" t="str">
            <v>NULL</v>
          </cell>
        </row>
        <row r="160">
          <cell r="D160" t="str">
            <v>PRI</v>
          </cell>
          <cell r="E160">
            <v>109.5483794706</v>
          </cell>
          <cell r="F160">
            <v>100</v>
          </cell>
          <cell r="G160">
            <v>100.00301470300001</v>
          </cell>
          <cell r="H160">
            <v>100.6723313328</v>
          </cell>
          <cell r="I160">
            <v>94.369487925900003</v>
          </cell>
          <cell r="J160">
            <v>95.807569519400005</v>
          </cell>
          <cell r="K160">
            <v>92.256563749500003</v>
          </cell>
          <cell r="L160">
            <v>95.311859772299997</v>
          </cell>
          <cell r="M160" t="str">
            <v>NULL</v>
          </cell>
        </row>
        <row r="161">
          <cell r="D161" t="str">
            <v>QAT</v>
          </cell>
          <cell r="E161">
            <v>88.036117584799996</v>
          </cell>
          <cell r="F161">
            <v>100</v>
          </cell>
          <cell r="G161">
            <v>85.507794415800007</v>
          </cell>
          <cell r="H161">
            <v>82.4767811233</v>
          </cell>
          <cell r="I161">
            <v>73.672892512000004</v>
          </cell>
          <cell r="J161">
            <v>91.927021553299994</v>
          </cell>
          <cell r="K161">
            <v>106.81104296399999</v>
          </cell>
          <cell r="L161">
            <v>104.4910133595</v>
          </cell>
          <cell r="M161" t="str">
            <v>NULL</v>
          </cell>
        </row>
        <row r="162">
          <cell r="D162" t="str">
            <v>ROU</v>
          </cell>
          <cell r="E162">
            <v>100.2063186131</v>
          </cell>
          <cell r="F162">
            <v>100</v>
          </cell>
          <cell r="G162">
            <v>102.8074410671</v>
          </cell>
          <cell r="H162">
            <v>119.0793985108</v>
          </cell>
          <cell r="I162">
            <v>131.16841242929999</v>
          </cell>
          <cell r="J162">
            <v>135.9561020623</v>
          </cell>
          <cell r="K162">
            <v>133.56420530290001</v>
          </cell>
          <cell r="L162">
            <v>139.227708431</v>
          </cell>
          <cell r="M162" t="str">
            <v>NULL</v>
          </cell>
        </row>
        <row r="163">
          <cell r="D163" t="str">
            <v>RUS</v>
          </cell>
          <cell r="E163">
            <v>101.7253849356</v>
          </cell>
          <cell r="F163">
            <v>100</v>
          </cell>
          <cell r="G163">
            <v>112.50233523839999</v>
          </cell>
          <cell r="H163">
            <v>121.2769990088</v>
          </cell>
          <cell r="I163">
            <v>133.6136813446</v>
          </cell>
          <cell r="J163">
            <v>141.54622299479999</v>
          </cell>
          <cell r="K163">
            <v>139.9331783593</v>
          </cell>
          <cell r="L163">
            <v>150.3221653009</v>
          </cell>
          <cell r="M163" t="str">
            <v>NULL</v>
          </cell>
        </row>
        <row r="164">
          <cell r="D164" t="str">
            <v>RWA</v>
          </cell>
          <cell r="E164">
            <v>102.10149942539999</v>
          </cell>
          <cell r="F164">
            <v>100</v>
          </cell>
          <cell r="G164">
            <v>110.2676275444</v>
          </cell>
          <cell r="H164">
            <v>132.35330645339999</v>
          </cell>
          <cell r="I164">
            <v>121.6699180449</v>
          </cell>
          <cell r="J164">
            <v>114.630679421</v>
          </cell>
          <cell r="K164">
            <v>101.8422954617</v>
          </cell>
          <cell r="L164">
            <v>99.821028101500005</v>
          </cell>
          <cell r="M164" t="str">
            <v>NULL</v>
          </cell>
        </row>
        <row r="165">
          <cell r="D165" t="str">
            <v>WSM</v>
          </cell>
          <cell r="E165">
            <v>89.668543701900006</v>
          </cell>
          <cell r="F165">
            <v>100</v>
          </cell>
          <cell r="G165">
            <v>71.361835355899998</v>
          </cell>
          <cell r="H165">
            <v>85.335910293300003</v>
          </cell>
          <cell r="I165">
            <v>84.849816238200006</v>
          </cell>
          <cell r="J165">
            <v>94.843125380900005</v>
          </cell>
          <cell r="K165">
            <v>129.1232172794</v>
          </cell>
          <cell r="L165">
            <v>99.845354995199997</v>
          </cell>
          <cell r="M165" t="str">
            <v>NULL</v>
          </cell>
        </row>
        <row r="166">
          <cell r="D166" t="str">
            <v>SMR</v>
          </cell>
          <cell r="E166">
            <v>98.168321436400007</v>
          </cell>
          <cell r="F166">
            <v>100</v>
          </cell>
          <cell r="G166">
            <v>100.357840813</v>
          </cell>
          <cell r="H166">
            <v>106.2346392031</v>
          </cell>
          <cell r="I166">
            <v>111.7223158707</v>
          </cell>
          <cell r="J166">
            <v>110.35811723019999</v>
          </cell>
          <cell r="K166">
            <v>108.6426103622</v>
          </cell>
          <cell r="L166">
            <v>118.9533161363</v>
          </cell>
          <cell r="M166" t="str">
            <v>NULL</v>
          </cell>
        </row>
        <row r="167">
          <cell r="D167" t="str">
            <v>STP</v>
          </cell>
          <cell r="E167">
            <v>95.987516505200006</v>
          </cell>
          <cell r="F167">
            <v>100</v>
          </cell>
          <cell r="G167">
            <v>102.10297429969999</v>
          </cell>
          <cell r="H167">
            <v>105.53758418380001</v>
          </cell>
          <cell r="I167">
            <v>110.7185613737</v>
          </cell>
          <cell r="J167">
            <v>108.0331615913</v>
          </cell>
          <cell r="K167">
            <v>100.768876804</v>
          </cell>
          <cell r="L167">
            <v>109.34054609179999</v>
          </cell>
          <cell r="M167" t="str">
            <v>NULL</v>
          </cell>
        </row>
        <row r="168">
          <cell r="D168" t="str">
            <v>SAU</v>
          </cell>
          <cell r="E168">
            <v>93.990221829399999</v>
          </cell>
          <cell r="F168">
            <v>100</v>
          </cell>
          <cell r="G168">
            <v>104.64652578339999</v>
          </cell>
          <cell r="H168">
            <v>115.1742080384</v>
          </cell>
          <cell r="I168">
            <v>124.1317816697</v>
          </cell>
          <cell r="J168">
            <v>135.1172183855</v>
          </cell>
          <cell r="K168">
            <v>133.22126987429999</v>
          </cell>
          <cell r="L168">
            <v>154.1973891008</v>
          </cell>
          <cell r="M168" t="str">
            <v>NULL</v>
          </cell>
        </row>
        <row r="169">
          <cell r="D169" t="str">
            <v>SEN</v>
          </cell>
          <cell r="E169">
            <v>94.549110840899999</v>
          </cell>
          <cell r="F169">
            <v>100</v>
          </cell>
          <cell r="G169">
            <v>102.2694278618</v>
          </cell>
          <cell r="H169">
            <v>123.1977501992</v>
          </cell>
          <cell r="I169">
            <v>121.1830743151</v>
          </cell>
          <cell r="J169">
            <v>121.275449372</v>
          </cell>
          <cell r="K169">
            <v>100.06288588149999</v>
          </cell>
          <cell r="L169">
            <v>102.2664444592</v>
          </cell>
          <cell r="M169" t="str">
            <v>NULL</v>
          </cell>
        </row>
        <row r="170">
          <cell r="D170" t="str">
            <v>SRB</v>
          </cell>
          <cell r="E170">
            <v>101.84374747779999</v>
          </cell>
          <cell r="F170">
            <v>100</v>
          </cell>
          <cell r="G170">
            <v>97.666072525299995</v>
          </cell>
          <cell r="H170">
            <v>102.502441367</v>
          </cell>
          <cell r="I170">
            <v>101.2823682845</v>
          </cell>
          <cell r="J170">
            <v>96.970421386300004</v>
          </cell>
          <cell r="K170">
            <v>97.6228790264</v>
          </cell>
          <cell r="L170">
            <v>91.404301113900004</v>
          </cell>
          <cell r="M170" t="str">
            <v>NULL</v>
          </cell>
        </row>
        <row r="171">
          <cell r="D171" t="str">
            <v>SYC</v>
          </cell>
          <cell r="E171">
            <v>94.956860973700003</v>
          </cell>
          <cell r="F171">
            <v>100</v>
          </cell>
          <cell r="G171">
            <v>95.384486084100004</v>
          </cell>
          <cell r="H171">
            <v>96.555509392299996</v>
          </cell>
          <cell r="I171">
            <v>101.9746444476</v>
          </cell>
          <cell r="J171">
            <v>102.2355548675</v>
          </cell>
          <cell r="K171">
            <v>88.299519650400001</v>
          </cell>
          <cell r="L171">
            <v>95.038582339000001</v>
          </cell>
          <cell r="M171" t="str">
            <v>NULL</v>
          </cell>
        </row>
        <row r="172">
          <cell r="D172" t="str">
            <v>SLE</v>
          </cell>
          <cell r="E172">
            <v>92.9840344853</v>
          </cell>
          <cell r="F172">
            <v>100</v>
          </cell>
          <cell r="G172">
            <v>101.91881170400001</v>
          </cell>
          <cell r="H172">
            <v>106.1430535822</v>
          </cell>
          <cell r="I172">
            <v>107.39928415670001</v>
          </cell>
          <cell r="J172">
            <v>107.4414476518</v>
          </cell>
          <cell r="K172">
            <v>94.851674391800003</v>
          </cell>
          <cell r="L172">
            <v>104.3233502506</v>
          </cell>
          <cell r="M172" t="str">
            <v>NULL</v>
          </cell>
        </row>
        <row r="173">
          <cell r="D173" t="str">
            <v>SGP</v>
          </cell>
          <cell r="E173">
            <v>90.418474717999999</v>
          </cell>
          <cell r="F173">
            <v>100</v>
          </cell>
          <cell r="G173">
            <v>106.8826706919</v>
          </cell>
          <cell r="H173">
            <v>115.55138863889999</v>
          </cell>
          <cell r="I173">
            <v>117.78101436359999</v>
          </cell>
          <cell r="J173">
            <v>110.7694554869</v>
          </cell>
          <cell r="K173">
            <v>98.291229829299994</v>
          </cell>
          <cell r="L173">
            <v>105.8492308443</v>
          </cell>
          <cell r="M173" t="str">
            <v>NULL</v>
          </cell>
        </row>
        <row r="174">
          <cell r="D174" t="str">
            <v>SXM</v>
          </cell>
          <cell r="E174">
            <v>83.390511873600005</v>
          </cell>
          <cell r="F174">
            <v>100</v>
          </cell>
          <cell r="G174">
            <v>114.84565073669999</v>
          </cell>
          <cell r="H174">
            <v>104.88913910949999</v>
          </cell>
          <cell r="I174">
            <v>108.4019790917</v>
          </cell>
          <cell r="J174">
            <v>108.5524158068</v>
          </cell>
          <cell r="K174">
            <v>85.536400500699997</v>
          </cell>
          <cell r="L174">
            <v>74.591152411600007</v>
          </cell>
          <cell r="M174" t="str">
            <v>NULL</v>
          </cell>
        </row>
        <row r="175">
          <cell r="D175" t="str">
            <v>SVK</v>
          </cell>
          <cell r="E175">
            <v>87.855181683799998</v>
          </cell>
          <cell r="F175">
            <v>100</v>
          </cell>
          <cell r="G175">
            <v>117.6797678296</v>
          </cell>
          <cell r="H175">
            <v>107.4905397343</v>
          </cell>
          <cell r="I175">
            <v>95.864703329099996</v>
          </cell>
          <cell r="J175">
            <v>91.406275079300002</v>
          </cell>
          <cell r="K175">
            <v>90.233136756899995</v>
          </cell>
          <cell r="L175">
            <v>78.436057872099994</v>
          </cell>
          <cell r="M175" t="str">
            <v>NULL</v>
          </cell>
        </row>
        <row r="176">
          <cell r="D176" t="str">
            <v>SVN</v>
          </cell>
          <cell r="E176">
            <v>96.292435582600007</v>
          </cell>
          <cell r="F176">
            <v>100</v>
          </cell>
          <cell r="G176">
            <v>104.5288345944</v>
          </cell>
          <cell r="H176">
            <v>99.619329419400003</v>
          </cell>
          <cell r="I176">
            <v>100.1837307051</v>
          </cell>
          <cell r="J176">
            <v>96.762438472699998</v>
          </cell>
          <cell r="K176">
            <v>94.292588924</v>
          </cell>
          <cell r="L176">
            <v>95.654914224300001</v>
          </cell>
          <cell r="M176" t="str">
            <v>NULL</v>
          </cell>
        </row>
        <row r="177">
          <cell r="D177" t="str">
            <v>SLB</v>
          </cell>
          <cell r="E177">
            <v>87.770798274499995</v>
          </cell>
          <cell r="F177">
            <v>100</v>
          </cell>
          <cell r="G177">
            <v>89.731954182400003</v>
          </cell>
          <cell r="H177">
            <v>96.814366729900001</v>
          </cell>
          <cell r="I177">
            <v>79.655423947399996</v>
          </cell>
          <cell r="J177">
            <v>95.878220519600006</v>
          </cell>
          <cell r="K177">
            <v>98.594014326099995</v>
          </cell>
          <cell r="L177">
            <v>79.636709780100006</v>
          </cell>
          <cell r="M177" t="str">
            <v>NULL</v>
          </cell>
        </row>
        <row r="178">
          <cell r="D178" t="str">
            <v>SOM</v>
          </cell>
          <cell r="E178">
            <v>86.479892426099994</v>
          </cell>
          <cell r="F178">
            <v>100</v>
          </cell>
          <cell r="G178">
            <v>64.366098785000005</v>
          </cell>
          <cell r="H178">
            <v>63.744407243600001</v>
          </cell>
          <cell r="I178">
            <v>72.556321785999998</v>
          </cell>
          <cell r="J178">
            <v>82.614501841999996</v>
          </cell>
          <cell r="K178">
            <v>74.404913211700006</v>
          </cell>
          <cell r="L178">
            <v>60.252266220300001</v>
          </cell>
          <cell r="M178" t="str">
            <v>NULL</v>
          </cell>
        </row>
        <row r="179">
          <cell r="D179" t="str">
            <v>ZAF</v>
          </cell>
          <cell r="E179">
            <v>96.870905659800002</v>
          </cell>
          <cell r="F179">
            <v>100</v>
          </cell>
          <cell r="G179">
            <v>103.1010782529</v>
          </cell>
          <cell r="H179">
            <v>104.39768209109999</v>
          </cell>
          <cell r="I179">
            <v>107.5441622267</v>
          </cell>
          <cell r="J179">
            <v>104.593283485</v>
          </cell>
          <cell r="K179">
            <v>98.8259344975</v>
          </cell>
          <cell r="L179">
            <v>108.2582556763</v>
          </cell>
          <cell r="M179" t="str">
            <v>NULL</v>
          </cell>
        </row>
        <row r="180">
          <cell r="D180" t="str">
            <v>SSD</v>
          </cell>
          <cell r="E180">
            <v>142.00018944499999</v>
          </cell>
          <cell r="F180">
            <v>100</v>
          </cell>
          <cell r="G180">
            <v>81.2786401802</v>
          </cell>
          <cell r="H180">
            <v>96.180731110799996</v>
          </cell>
          <cell r="I180">
            <v>110.4171366015</v>
          </cell>
          <cell r="J180">
            <v>102.4183937613</v>
          </cell>
          <cell r="K180">
            <v>79.4632015774</v>
          </cell>
          <cell r="L180">
            <v>78.194115921600002</v>
          </cell>
          <cell r="M180" t="str">
            <v>NULL</v>
          </cell>
        </row>
        <row r="181">
          <cell r="D181" t="str">
            <v>ESP</v>
          </cell>
          <cell r="E181">
            <v>109.23839215939999</v>
          </cell>
          <cell r="F181">
            <v>100</v>
          </cell>
          <cell r="G181">
            <v>92.717338922699994</v>
          </cell>
          <cell r="H181">
            <v>80.866002548500006</v>
          </cell>
          <cell r="I181">
            <v>85.952248426200001</v>
          </cell>
          <cell r="J181">
            <v>93.403204018799997</v>
          </cell>
          <cell r="K181">
            <v>87.738234849500003</v>
          </cell>
          <cell r="L181">
            <v>95.785676195600004</v>
          </cell>
          <cell r="M181" t="str">
            <v>NULL</v>
          </cell>
        </row>
        <row r="182">
          <cell r="D182" t="str">
            <v>LKA</v>
          </cell>
          <cell r="E182">
            <v>90.388331310400005</v>
          </cell>
          <cell r="F182">
            <v>100</v>
          </cell>
          <cell r="G182">
            <v>90.300253254500007</v>
          </cell>
          <cell r="H182">
            <v>76.254336566800006</v>
          </cell>
          <cell r="I182">
            <v>78.675195390599995</v>
          </cell>
          <cell r="J182">
            <v>84.076123901499997</v>
          </cell>
          <cell r="K182">
            <v>75.523803615700004</v>
          </cell>
          <cell r="L182">
            <v>76.6025752595</v>
          </cell>
          <cell r="M182" t="str">
            <v>NULL</v>
          </cell>
        </row>
        <row r="183">
          <cell r="D183" t="str">
            <v>KNA</v>
          </cell>
          <cell r="E183">
            <v>101.1512894211</v>
          </cell>
          <cell r="F183">
            <v>100</v>
          </cell>
          <cell r="G183">
            <v>98.539852797699993</v>
          </cell>
          <cell r="H183">
            <v>106.63496201469999</v>
          </cell>
          <cell r="I183">
            <v>113.0349451015</v>
          </cell>
          <cell r="J183">
            <v>107.308525898</v>
          </cell>
          <cell r="K183">
            <v>97.364005850699996</v>
          </cell>
          <cell r="L183">
            <v>123.4912080726</v>
          </cell>
          <cell r="M183" t="str">
            <v>NULL</v>
          </cell>
        </row>
        <row r="184">
          <cell r="D184" t="str">
            <v>LCA</v>
          </cell>
          <cell r="E184">
            <v>86.718677555799999</v>
          </cell>
          <cell r="F184">
            <v>100</v>
          </cell>
          <cell r="G184">
            <v>105.5777865629</v>
          </cell>
          <cell r="H184">
            <v>78.872215888400007</v>
          </cell>
          <cell r="I184">
            <v>79.132003882800007</v>
          </cell>
          <cell r="J184">
            <v>81.726328938400002</v>
          </cell>
          <cell r="K184">
            <v>94.169265678299993</v>
          </cell>
          <cell r="L184">
            <v>86.913589921799996</v>
          </cell>
          <cell r="M184" t="str">
            <v>NULL</v>
          </cell>
        </row>
        <row r="185">
          <cell r="D185" t="str">
            <v>MAF</v>
          </cell>
          <cell r="E185">
            <v>90.346825072800002</v>
          </cell>
          <cell r="F185">
            <v>100</v>
          </cell>
          <cell r="G185">
            <v>115.3921186083</v>
          </cell>
          <cell r="H185">
            <v>109.3756460665</v>
          </cell>
          <cell r="I185">
            <v>101.1339640498</v>
          </cell>
          <cell r="J185">
            <v>106.3924562103</v>
          </cell>
          <cell r="K185">
            <v>106.2640481901</v>
          </cell>
          <cell r="L185">
            <v>110.0855803298</v>
          </cell>
          <cell r="M185" t="str">
            <v>NULL</v>
          </cell>
        </row>
        <row r="186">
          <cell r="D186" t="str">
            <v>VCT</v>
          </cell>
          <cell r="E186">
            <v>99.848053042499998</v>
          </cell>
          <cell r="F186">
            <v>100</v>
          </cell>
          <cell r="G186">
            <v>92.6645778261</v>
          </cell>
          <cell r="H186">
            <v>73.126687469399997</v>
          </cell>
          <cell r="I186">
            <v>73.926447301799996</v>
          </cell>
          <cell r="J186">
            <v>60.512375800999997</v>
          </cell>
          <cell r="K186">
            <v>46.2923945199</v>
          </cell>
          <cell r="L186">
            <v>47.657980391700001</v>
          </cell>
          <cell r="M186" t="str">
            <v>NULL</v>
          </cell>
        </row>
        <row r="187">
          <cell r="D187" t="str">
            <v>SDN</v>
          </cell>
          <cell r="E187">
            <v>110.2458014657</v>
          </cell>
          <cell r="F187">
            <v>100</v>
          </cell>
          <cell r="G187">
            <v>98.904762545699995</v>
          </cell>
          <cell r="H187">
            <v>97.370595008099997</v>
          </cell>
          <cell r="I187">
            <v>99.0784839576</v>
          </cell>
          <cell r="J187">
            <v>97.611735748599997</v>
          </cell>
          <cell r="K187">
            <v>85.4873982915</v>
          </cell>
          <cell r="L187">
            <v>89.643222544899999</v>
          </cell>
          <cell r="M187" t="str">
            <v>NULL</v>
          </cell>
        </row>
        <row r="188">
          <cell r="D188" t="str">
            <v>SUR</v>
          </cell>
          <cell r="E188">
            <v>97.5024903626</v>
          </cell>
          <cell r="F188">
            <v>100</v>
          </cell>
          <cell r="G188">
            <v>103.39681965530001</v>
          </cell>
          <cell r="H188">
            <v>113.6870379711</v>
          </cell>
          <cell r="I188">
            <v>103.1716416268</v>
          </cell>
          <cell r="J188">
            <v>97.862802852499996</v>
          </cell>
          <cell r="K188">
            <v>108.9188182498</v>
          </cell>
          <cell r="L188">
            <v>109.26681243439999</v>
          </cell>
          <cell r="M188" t="str">
            <v>NULL</v>
          </cell>
        </row>
        <row r="189">
          <cell r="D189" t="str">
            <v>SWE</v>
          </cell>
          <cell r="E189">
            <v>132.65529245569999</v>
          </cell>
          <cell r="F189">
            <v>100</v>
          </cell>
          <cell r="G189">
            <v>73.121303289799997</v>
          </cell>
          <cell r="H189">
            <v>65.954353276600003</v>
          </cell>
          <cell r="I189">
            <v>33.114252434199997</v>
          </cell>
          <cell r="J189">
            <v>41.286546984700003</v>
          </cell>
          <cell r="K189">
            <v>43.546636651699998</v>
          </cell>
          <cell r="L189">
            <v>50.261820276400002</v>
          </cell>
          <cell r="M189" t="str">
            <v>NULL</v>
          </cell>
        </row>
        <row r="190">
          <cell r="D190" t="str">
            <v>CHE</v>
          </cell>
          <cell r="E190">
            <v>89.512827610100004</v>
          </cell>
          <cell r="F190">
            <v>100</v>
          </cell>
          <cell r="G190">
            <v>98.070233032700003</v>
          </cell>
          <cell r="H190">
            <v>89.579612841900001</v>
          </cell>
          <cell r="I190">
            <v>82.278634253299998</v>
          </cell>
          <cell r="J190">
            <v>80.603279876599998</v>
          </cell>
          <cell r="K190">
            <v>73.367674225100004</v>
          </cell>
          <cell r="L190">
            <v>81.144876184500006</v>
          </cell>
          <cell r="M190" t="str">
            <v>NULL</v>
          </cell>
        </row>
        <row r="191">
          <cell r="D191" t="str">
            <v>SYR</v>
          </cell>
          <cell r="E191">
            <v>96.147945779400004</v>
          </cell>
          <cell r="F191">
            <v>100</v>
          </cell>
          <cell r="G191">
            <v>91.225502349999999</v>
          </cell>
          <cell r="H191">
            <v>101.5266428063</v>
          </cell>
          <cell r="I191">
            <v>114.80794935919999</v>
          </cell>
          <cell r="J191">
            <v>132.18049090189999</v>
          </cell>
          <cell r="K191">
            <v>133.50216376559999</v>
          </cell>
          <cell r="L191">
            <v>121.4736667926</v>
          </cell>
          <cell r="M191" t="str">
            <v>NULL</v>
          </cell>
        </row>
        <row r="192">
          <cell r="D192" t="str">
            <v>TJK</v>
          </cell>
          <cell r="E192">
            <v>130.2826451597</v>
          </cell>
          <cell r="F192">
            <v>100</v>
          </cell>
          <cell r="G192">
            <v>108.53171179970001</v>
          </cell>
          <cell r="H192">
            <v>120.32350767299999</v>
          </cell>
          <cell r="I192">
            <v>123.51370903750001</v>
          </cell>
          <cell r="J192">
            <v>131.05274223890001</v>
          </cell>
          <cell r="K192">
            <v>117.5922910708</v>
          </cell>
          <cell r="L192">
            <v>127.0512163889</v>
          </cell>
          <cell r="M192" t="str">
            <v>NULL</v>
          </cell>
        </row>
        <row r="193">
          <cell r="D193" t="str">
            <v>TZA</v>
          </cell>
          <cell r="E193">
            <v>97.883714813200001</v>
          </cell>
          <cell r="F193">
            <v>100</v>
          </cell>
          <cell r="G193">
            <v>102.887956682</v>
          </cell>
          <cell r="H193">
            <v>97.261964291400005</v>
          </cell>
          <cell r="I193">
            <v>88.3464929931</v>
          </cell>
          <cell r="J193">
            <v>104.7400180394</v>
          </cell>
          <cell r="K193">
            <v>87.084901949799999</v>
          </cell>
          <cell r="L193">
            <v>111.44371827160001</v>
          </cell>
          <cell r="M193" t="str">
            <v>NULL</v>
          </cell>
        </row>
        <row r="194">
          <cell r="D194" t="str">
            <v>THA</v>
          </cell>
          <cell r="E194">
            <v>96.745385047400006</v>
          </cell>
          <cell r="F194">
            <v>100</v>
          </cell>
          <cell r="G194">
            <v>103.6284702639</v>
          </cell>
          <cell r="H194">
            <v>106.14990977479999</v>
          </cell>
          <cell r="I194">
            <v>106.39636788990001</v>
          </cell>
          <cell r="J194">
            <v>109.0505484899</v>
          </cell>
          <cell r="K194">
            <v>94.593098319800006</v>
          </cell>
          <cell r="L194">
            <v>98.935719962299999</v>
          </cell>
          <cell r="M194" t="str">
            <v>NULL</v>
          </cell>
        </row>
        <row r="195">
          <cell r="D195" t="str">
            <v>TLS</v>
          </cell>
          <cell r="E195">
            <v>93.553600451299999</v>
          </cell>
          <cell r="F195">
            <v>100</v>
          </cell>
          <cell r="G195">
            <v>100.5123008172</v>
          </cell>
          <cell r="H195">
            <v>104.5304937586</v>
          </cell>
          <cell r="I195">
            <v>110.0678857635</v>
          </cell>
          <cell r="J195">
            <v>109.4765656964</v>
          </cell>
          <cell r="K195">
            <v>105.2315963028</v>
          </cell>
          <cell r="L195">
            <v>117.92725252290001</v>
          </cell>
          <cell r="M195" t="str">
            <v>NULL</v>
          </cell>
        </row>
        <row r="196">
          <cell r="D196" t="str">
            <v>TGO</v>
          </cell>
          <cell r="E196">
            <v>105.5050811725</v>
          </cell>
          <cell r="F196">
            <v>100</v>
          </cell>
          <cell r="G196">
            <v>93.738567462999995</v>
          </cell>
          <cell r="H196">
            <v>95.359517979700001</v>
          </cell>
          <cell r="I196">
            <v>94.454050531299998</v>
          </cell>
          <cell r="J196">
            <v>93.227287917400005</v>
          </cell>
          <cell r="K196">
            <v>92.541442389799997</v>
          </cell>
          <cell r="L196">
            <v>109.0099703927</v>
          </cell>
          <cell r="M196" t="str">
            <v>NULL</v>
          </cell>
        </row>
        <row r="197">
          <cell r="D197" t="str">
            <v>TON</v>
          </cell>
          <cell r="E197">
            <v>112.0487090971</v>
          </cell>
          <cell r="F197">
            <v>100</v>
          </cell>
          <cell r="G197">
            <v>101.095090928</v>
          </cell>
          <cell r="H197">
            <v>103.57185470730001</v>
          </cell>
          <cell r="I197">
            <v>142.0705653656</v>
          </cell>
          <cell r="J197">
            <v>181.78827339290001</v>
          </cell>
          <cell r="K197">
            <v>166.13610176949999</v>
          </cell>
          <cell r="L197">
            <v>177.28637159070001</v>
          </cell>
          <cell r="M197" t="str">
            <v>NULL</v>
          </cell>
        </row>
        <row r="198">
          <cell r="D198" t="str">
            <v>TTO</v>
          </cell>
          <cell r="E198">
            <v>76.314130944699997</v>
          </cell>
          <cell r="F198">
            <v>100</v>
          </cell>
          <cell r="G198">
            <v>120.86274875479999</v>
          </cell>
          <cell r="H198">
            <v>102.0914290325</v>
          </cell>
          <cell r="I198">
            <v>101.6067388786</v>
          </cell>
          <cell r="J198">
            <v>94.719787509300005</v>
          </cell>
          <cell r="K198">
            <v>80.960655422299993</v>
          </cell>
          <cell r="L198">
            <v>79.291357665600003</v>
          </cell>
          <cell r="M198" t="str">
            <v>NULL</v>
          </cell>
        </row>
        <row r="199">
          <cell r="D199" t="str">
            <v>TUN</v>
          </cell>
          <cell r="E199">
            <v>120.45358832150001</v>
          </cell>
          <cell r="F199">
            <v>100</v>
          </cell>
          <cell r="G199">
            <v>49.547961527600002</v>
          </cell>
          <cell r="H199">
            <v>32.035692304000001</v>
          </cell>
          <cell r="I199">
            <v>33.736526375700002</v>
          </cell>
          <cell r="J199">
            <v>16.694437924900001</v>
          </cell>
          <cell r="K199">
            <v>19.321792117699999</v>
          </cell>
          <cell r="L199">
            <v>20.5239396174</v>
          </cell>
          <cell r="M199" t="str">
            <v>NULL</v>
          </cell>
        </row>
        <row r="200">
          <cell r="D200" t="str">
            <v>TUR</v>
          </cell>
          <cell r="E200">
            <v>84.079870557999996</v>
          </cell>
          <cell r="F200">
            <v>100</v>
          </cell>
          <cell r="G200">
            <v>111.51799882420001</v>
          </cell>
          <cell r="H200">
            <v>132.4307762359</v>
          </cell>
          <cell r="I200">
            <v>143.6735203986</v>
          </cell>
          <cell r="J200">
            <v>152.79918477070001</v>
          </cell>
          <cell r="K200">
            <v>159.35214701129999</v>
          </cell>
          <cell r="L200">
            <v>190.6667371515</v>
          </cell>
          <cell r="M200" t="str">
            <v>NULL</v>
          </cell>
        </row>
        <row r="201">
          <cell r="D201" t="str">
            <v>TKM</v>
          </cell>
          <cell r="E201">
            <v>81.937300092100003</v>
          </cell>
          <cell r="F201">
            <v>100</v>
          </cell>
          <cell r="G201">
            <v>105.8169874884</v>
          </cell>
          <cell r="H201">
            <v>104.442105633</v>
          </cell>
          <cell r="I201">
            <v>102.70307182800001</v>
          </cell>
          <cell r="J201">
            <v>106.81100633529999</v>
          </cell>
          <cell r="K201">
            <v>101.40693582350001</v>
          </cell>
          <cell r="L201">
            <v>77.876842648600004</v>
          </cell>
          <cell r="M201" t="str">
            <v>NULL</v>
          </cell>
        </row>
        <row r="202">
          <cell r="D202" t="str">
            <v>TCA</v>
          </cell>
          <cell r="E202">
            <v>156.47296207549999</v>
          </cell>
          <cell r="F202">
            <v>100</v>
          </cell>
          <cell r="G202">
            <v>47.724497570899999</v>
          </cell>
          <cell r="H202">
            <v>46.360888775399999</v>
          </cell>
          <cell r="I202">
            <v>46.621445298700003</v>
          </cell>
          <cell r="J202">
            <v>68.122515529699996</v>
          </cell>
          <cell r="K202">
            <v>66.516664278600004</v>
          </cell>
          <cell r="L202">
            <v>63.053914319500002</v>
          </cell>
          <cell r="M202" t="str">
            <v>NULL</v>
          </cell>
        </row>
        <row r="203">
          <cell r="D203" t="str">
            <v>TUV</v>
          </cell>
          <cell r="E203">
            <v>106.0982148476</v>
          </cell>
          <cell r="F203">
            <v>100</v>
          </cell>
          <cell r="G203">
            <v>96.983142146800006</v>
          </cell>
          <cell r="H203">
            <v>98.114633132400002</v>
          </cell>
          <cell r="I203">
            <v>108.0740298533</v>
          </cell>
          <cell r="J203">
            <v>83.912230649799994</v>
          </cell>
          <cell r="K203">
            <v>61.4767536775</v>
          </cell>
          <cell r="L203">
            <v>69.648279761500007</v>
          </cell>
          <cell r="M203" t="str">
            <v>NULL</v>
          </cell>
        </row>
        <row r="204">
          <cell r="D204" t="str">
            <v>UGA</v>
          </cell>
          <cell r="E204">
            <v>87.462653903399996</v>
          </cell>
          <cell r="F204">
            <v>100</v>
          </cell>
          <cell r="G204">
            <v>91.5202225492</v>
          </cell>
          <cell r="H204">
            <v>83.718900368899995</v>
          </cell>
          <cell r="I204">
            <v>98.230540696099993</v>
          </cell>
          <cell r="J204">
            <v>75.779228451500003</v>
          </cell>
          <cell r="K204">
            <v>77.536074042400003</v>
          </cell>
          <cell r="L204">
            <v>87.897998769200001</v>
          </cell>
          <cell r="M204" t="str">
            <v>NULL</v>
          </cell>
        </row>
        <row r="205">
          <cell r="D205" t="str">
            <v>UKR</v>
          </cell>
          <cell r="E205" t="str">
            <v>NULL</v>
          </cell>
          <cell r="F205" t="str">
            <v>NULL</v>
          </cell>
          <cell r="G205" t="str">
            <v>NULL</v>
          </cell>
          <cell r="H205" t="str">
            <v>NULL</v>
          </cell>
          <cell r="I205" t="str">
            <v>NULL</v>
          </cell>
          <cell r="J205" t="str">
            <v>NULL</v>
          </cell>
          <cell r="K205" t="str">
            <v>NULL</v>
          </cell>
          <cell r="L205" t="str">
            <v>NULL</v>
          </cell>
          <cell r="M205" t="str">
            <v>NULL</v>
          </cell>
        </row>
        <row r="206">
          <cell r="D206" t="str">
            <v>ARE</v>
          </cell>
          <cell r="E206" t="str">
            <v>NULL</v>
          </cell>
          <cell r="F206" t="str">
            <v>NULL</v>
          </cell>
          <cell r="G206" t="str">
            <v>NULL</v>
          </cell>
          <cell r="H206" t="str">
            <v>NULL</v>
          </cell>
          <cell r="I206" t="str">
            <v>NULL</v>
          </cell>
          <cell r="J206" t="str">
            <v>NULL</v>
          </cell>
          <cell r="K206" t="str">
            <v>NULL</v>
          </cell>
          <cell r="L206" t="str">
            <v>NULL</v>
          </cell>
          <cell r="M206" t="str">
            <v>NULL</v>
          </cell>
        </row>
        <row r="207">
          <cell r="D207" t="str">
            <v>GBR</v>
          </cell>
          <cell r="E207" t="str">
            <v>NULL</v>
          </cell>
          <cell r="F207" t="str">
            <v>NULL</v>
          </cell>
          <cell r="G207" t="str">
            <v>NULL</v>
          </cell>
          <cell r="H207" t="str">
            <v>NULL</v>
          </cell>
          <cell r="I207" t="str">
            <v>NULL</v>
          </cell>
          <cell r="J207" t="str">
            <v>NULL</v>
          </cell>
          <cell r="K207" t="str">
            <v>NULL</v>
          </cell>
          <cell r="L207" t="str">
            <v>NULL</v>
          </cell>
          <cell r="M207" t="str">
            <v>NULL</v>
          </cell>
        </row>
        <row r="208">
          <cell r="D208" t="str">
            <v>USA</v>
          </cell>
          <cell r="E208" t="str">
            <v>NULL</v>
          </cell>
          <cell r="F208" t="str">
            <v>NULL</v>
          </cell>
          <cell r="G208" t="str">
            <v>NULL</v>
          </cell>
          <cell r="H208" t="str">
            <v>NULL</v>
          </cell>
          <cell r="I208" t="str">
            <v>NULL</v>
          </cell>
          <cell r="J208" t="str">
            <v>NULL</v>
          </cell>
          <cell r="K208" t="str">
            <v>NULL</v>
          </cell>
          <cell r="L208" t="str">
            <v>NULL</v>
          </cell>
          <cell r="M208" t="str">
            <v>NULL</v>
          </cell>
        </row>
        <row r="209">
          <cell r="D209" t="str">
            <v>URY</v>
          </cell>
          <cell r="E209" t="str">
            <v>NULL</v>
          </cell>
          <cell r="F209" t="str">
            <v>NULL</v>
          </cell>
          <cell r="G209" t="str">
            <v>NULL</v>
          </cell>
          <cell r="H209" t="str">
            <v>NULL</v>
          </cell>
          <cell r="I209" t="str">
            <v>NULL</v>
          </cell>
          <cell r="J209" t="str">
            <v>NULL</v>
          </cell>
          <cell r="K209" t="str">
            <v>NULL</v>
          </cell>
          <cell r="L209" t="str">
            <v>NULL</v>
          </cell>
          <cell r="M209" t="str">
            <v>NULL</v>
          </cell>
        </row>
        <row r="210">
          <cell r="D210" t="str">
            <v>UZB</v>
          </cell>
          <cell r="E210" t="str">
            <v>NULL</v>
          </cell>
          <cell r="F210" t="str">
            <v>NULL</v>
          </cell>
          <cell r="G210" t="str">
            <v>NULL</v>
          </cell>
          <cell r="H210" t="str">
            <v>NULL</v>
          </cell>
          <cell r="I210" t="str">
            <v>NULL</v>
          </cell>
          <cell r="J210" t="str">
            <v>NULL</v>
          </cell>
          <cell r="K210" t="str">
            <v>NULL</v>
          </cell>
          <cell r="L210" t="str">
            <v>NULL</v>
          </cell>
          <cell r="M210" t="str">
            <v>NULL</v>
          </cell>
        </row>
        <row r="211">
          <cell r="D211" t="str">
            <v>VUT</v>
          </cell>
          <cell r="E211" t="str">
            <v>NULL</v>
          </cell>
          <cell r="F211" t="str">
            <v>NULL</v>
          </cell>
          <cell r="G211" t="str">
            <v>NULL</v>
          </cell>
          <cell r="H211" t="str">
            <v>NULL</v>
          </cell>
          <cell r="I211" t="str">
            <v>NULL</v>
          </cell>
          <cell r="J211" t="str">
            <v>NULL</v>
          </cell>
          <cell r="K211" t="str">
            <v>NULL</v>
          </cell>
          <cell r="L211" t="str">
            <v>NULL</v>
          </cell>
          <cell r="M211" t="str">
            <v>NULL</v>
          </cell>
        </row>
        <row r="212">
          <cell r="D212" t="str">
            <v>VEN</v>
          </cell>
          <cell r="E212" t="str">
            <v>NULL</v>
          </cell>
          <cell r="F212" t="str">
            <v>NULL</v>
          </cell>
          <cell r="G212" t="str">
            <v>NULL</v>
          </cell>
          <cell r="H212" t="str">
            <v>NULL</v>
          </cell>
          <cell r="I212" t="str">
            <v>NULL</v>
          </cell>
          <cell r="J212" t="str">
            <v>NULL</v>
          </cell>
          <cell r="K212" t="str">
            <v>NULL</v>
          </cell>
          <cell r="L212" t="str">
            <v>NULL</v>
          </cell>
          <cell r="M212" t="str">
            <v>NULL</v>
          </cell>
        </row>
        <row r="213">
          <cell r="D213" t="str">
            <v>VNM</v>
          </cell>
          <cell r="E213" t="str">
            <v>NULL</v>
          </cell>
          <cell r="F213" t="str">
            <v>NULL</v>
          </cell>
          <cell r="G213" t="str">
            <v>NULL</v>
          </cell>
          <cell r="H213" t="str">
            <v>NULL</v>
          </cell>
          <cell r="I213" t="str">
            <v>NULL</v>
          </cell>
          <cell r="J213" t="str">
            <v>NULL</v>
          </cell>
          <cell r="K213" t="str">
            <v>NULL</v>
          </cell>
          <cell r="L213" t="str">
            <v>NULL</v>
          </cell>
          <cell r="M213" t="str">
            <v>NULL</v>
          </cell>
        </row>
        <row r="214">
          <cell r="D214" t="str">
            <v>VIR</v>
          </cell>
          <cell r="E214" t="str">
            <v>NULL</v>
          </cell>
          <cell r="F214" t="str">
            <v>NULL</v>
          </cell>
          <cell r="G214" t="str">
            <v>NULL</v>
          </cell>
          <cell r="H214" t="str">
            <v>NULL</v>
          </cell>
          <cell r="I214" t="str">
            <v>NULL</v>
          </cell>
          <cell r="J214" t="str">
            <v>NULL</v>
          </cell>
          <cell r="K214" t="str">
            <v>NULL</v>
          </cell>
          <cell r="L214" t="str">
            <v>NULL</v>
          </cell>
          <cell r="M214" t="str">
            <v>NULL</v>
          </cell>
        </row>
        <row r="215">
          <cell r="D215" t="str">
            <v>PSE</v>
          </cell>
          <cell r="E215" t="str">
            <v>NULL</v>
          </cell>
          <cell r="F215" t="str">
            <v>NULL</v>
          </cell>
          <cell r="G215" t="str">
            <v>NULL</v>
          </cell>
          <cell r="H215" t="str">
            <v>NULL</v>
          </cell>
          <cell r="I215" t="str">
            <v>NULL</v>
          </cell>
          <cell r="J215" t="str">
            <v>NULL</v>
          </cell>
          <cell r="K215" t="str">
            <v>NULL</v>
          </cell>
          <cell r="L215" t="str">
            <v>NULL</v>
          </cell>
          <cell r="M215" t="str">
            <v>NULL</v>
          </cell>
        </row>
        <row r="216">
          <cell r="D216" t="str">
            <v>YEM</v>
          </cell>
          <cell r="E216" t="str">
            <v>NULL</v>
          </cell>
          <cell r="F216" t="str">
            <v>NULL</v>
          </cell>
          <cell r="G216" t="str">
            <v>NULL</v>
          </cell>
          <cell r="H216" t="str">
            <v>NULL</v>
          </cell>
          <cell r="I216" t="str">
            <v>NULL</v>
          </cell>
          <cell r="J216" t="str">
            <v>NULL</v>
          </cell>
          <cell r="K216" t="str">
            <v>NULL</v>
          </cell>
          <cell r="L216" t="str">
            <v>NULL</v>
          </cell>
          <cell r="M216" t="str">
            <v>NULL</v>
          </cell>
        </row>
        <row r="217">
          <cell r="D217" t="str">
            <v>ZMB</v>
          </cell>
          <cell r="E217" t="str">
            <v>NULL</v>
          </cell>
          <cell r="F217" t="str">
            <v>NULL</v>
          </cell>
          <cell r="G217" t="str">
            <v>NULL</v>
          </cell>
          <cell r="H217" t="str">
            <v>NULL</v>
          </cell>
          <cell r="I217" t="str">
            <v>NULL</v>
          </cell>
          <cell r="J217" t="str">
            <v>NULL</v>
          </cell>
          <cell r="K217" t="str">
            <v>NULL</v>
          </cell>
          <cell r="L217" t="str">
            <v>NULL</v>
          </cell>
          <cell r="M217" t="str">
            <v>NULL</v>
          </cell>
        </row>
        <row r="218">
          <cell r="D218" t="str">
            <v>ZWE</v>
          </cell>
          <cell r="E218" t="str">
            <v>NULL</v>
          </cell>
          <cell r="F218" t="str">
            <v>NULL</v>
          </cell>
          <cell r="G218" t="str">
            <v>NULL</v>
          </cell>
          <cell r="H218" t="str">
            <v>NULL</v>
          </cell>
          <cell r="I218" t="str">
            <v>NULL</v>
          </cell>
          <cell r="J218" t="str">
            <v>NULL</v>
          </cell>
          <cell r="K218" t="str">
            <v>NULL</v>
          </cell>
          <cell r="L218" t="str">
            <v>NULL</v>
          </cell>
          <cell r="M218" t="str">
            <v>NULL</v>
          </cell>
        </row>
        <row r="219">
          <cell r="D219" t="str">
            <v>AFE</v>
          </cell>
          <cell r="E219" t="str">
            <v>NULL</v>
          </cell>
          <cell r="F219" t="str">
            <v>NULL</v>
          </cell>
          <cell r="G219" t="str">
            <v>NULL</v>
          </cell>
          <cell r="H219" t="str">
            <v>NULL</v>
          </cell>
          <cell r="I219" t="str">
            <v>NULL</v>
          </cell>
          <cell r="J219" t="str">
            <v>NULL</v>
          </cell>
          <cell r="K219" t="str">
            <v>NULL</v>
          </cell>
          <cell r="L219" t="str">
            <v>NULL</v>
          </cell>
          <cell r="M219" t="str">
            <v>NULL</v>
          </cell>
        </row>
        <row r="220">
          <cell r="D220" t="str">
            <v>AFW</v>
          </cell>
          <cell r="E220" t="str">
            <v>NULL</v>
          </cell>
          <cell r="F220" t="str">
            <v>NULL</v>
          </cell>
          <cell r="G220" t="str">
            <v>NULL</v>
          </cell>
          <cell r="H220" t="str">
            <v>NULL</v>
          </cell>
          <cell r="I220" t="str">
            <v>NULL</v>
          </cell>
          <cell r="J220" t="str">
            <v>NULL</v>
          </cell>
          <cell r="K220" t="str">
            <v>NULL</v>
          </cell>
          <cell r="L220" t="str">
            <v>NULL</v>
          </cell>
          <cell r="M220" t="str">
            <v>NULL</v>
          </cell>
        </row>
        <row r="221">
          <cell r="D221" t="str">
            <v>ARB</v>
          </cell>
          <cell r="E221" t="str">
            <v>NULL</v>
          </cell>
          <cell r="F221" t="str">
            <v>NULL</v>
          </cell>
          <cell r="G221" t="str">
            <v>NULL</v>
          </cell>
          <cell r="H221" t="str">
            <v>NULL</v>
          </cell>
          <cell r="I221" t="str">
            <v>NULL</v>
          </cell>
          <cell r="J221" t="str">
            <v>NULL</v>
          </cell>
          <cell r="K221" t="str">
            <v>NULL</v>
          </cell>
          <cell r="L221" t="str">
            <v>NULL</v>
          </cell>
          <cell r="M221" t="str">
            <v>NULL</v>
          </cell>
        </row>
        <row r="222">
          <cell r="D222" t="str">
            <v>CSS</v>
          </cell>
          <cell r="E222" t="str">
            <v>NULL</v>
          </cell>
          <cell r="F222" t="str">
            <v>NULL</v>
          </cell>
          <cell r="G222" t="str">
            <v>NULL</v>
          </cell>
          <cell r="H222" t="str">
            <v>NULL</v>
          </cell>
          <cell r="I222" t="str">
            <v>NULL</v>
          </cell>
          <cell r="J222" t="str">
            <v>NULL</v>
          </cell>
          <cell r="K222" t="str">
            <v>NULL</v>
          </cell>
          <cell r="L222" t="str">
            <v>NULL</v>
          </cell>
          <cell r="M222" t="str">
            <v>NULL</v>
          </cell>
        </row>
        <row r="223">
          <cell r="D223" t="str">
            <v>CEB</v>
          </cell>
          <cell r="E223" t="str">
            <v>NULL</v>
          </cell>
          <cell r="F223" t="str">
            <v>NULL</v>
          </cell>
          <cell r="G223" t="str">
            <v>NULL</v>
          </cell>
          <cell r="H223" t="str">
            <v>NULL</v>
          </cell>
          <cell r="I223" t="str">
            <v>NULL</v>
          </cell>
          <cell r="J223" t="str">
            <v>NULL</v>
          </cell>
          <cell r="K223" t="str">
            <v>NULL</v>
          </cell>
          <cell r="L223" t="str">
            <v>NULL</v>
          </cell>
          <cell r="M223" t="str">
            <v>NULL</v>
          </cell>
        </row>
        <row r="224">
          <cell r="D224" t="str">
            <v>EAR</v>
          </cell>
          <cell r="E224" t="str">
            <v>NULL</v>
          </cell>
          <cell r="F224" t="str">
            <v>NULL</v>
          </cell>
          <cell r="G224" t="str">
            <v>NULL</v>
          </cell>
          <cell r="H224" t="str">
            <v>NULL</v>
          </cell>
          <cell r="I224" t="str">
            <v>NULL</v>
          </cell>
          <cell r="J224" t="str">
            <v>NULL</v>
          </cell>
          <cell r="K224" t="str">
            <v>NULL</v>
          </cell>
          <cell r="L224" t="str">
            <v>NULL</v>
          </cell>
          <cell r="M224" t="str">
            <v>NULL</v>
          </cell>
        </row>
        <row r="225">
          <cell r="D225" t="str">
            <v>EAS</v>
          </cell>
          <cell r="E225" t="str">
            <v>NULL</v>
          </cell>
          <cell r="F225" t="str">
            <v>NULL</v>
          </cell>
          <cell r="G225" t="str">
            <v>NULL</v>
          </cell>
          <cell r="H225" t="str">
            <v>NULL</v>
          </cell>
          <cell r="I225" t="str">
            <v>NULL</v>
          </cell>
          <cell r="J225" t="str">
            <v>NULL</v>
          </cell>
          <cell r="K225" t="str">
            <v>NULL</v>
          </cell>
          <cell r="L225" t="str">
            <v>NULL</v>
          </cell>
          <cell r="M225" t="str">
            <v>NULL</v>
          </cell>
        </row>
        <row r="226">
          <cell r="D226" t="str">
            <v>EAP</v>
          </cell>
          <cell r="E226" t="str">
            <v>NULL</v>
          </cell>
          <cell r="F226" t="str">
            <v>NULL</v>
          </cell>
          <cell r="G226" t="str">
            <v>NULL</v>
          </cell>
          <cell r="H226" t="str">
            <v>NULL</v>
          </cell>
          <cell r="I226" t="str">
            <v>NULL</v>
          </cell>
          <cell r="J226" t="str">
            <v>NULL</v>
          </cell>
          <cell r="K226" t="str">
            <v>NULL</v>
          </cell>
          <cell r="L226" t="str">
            <v>NULL</v>
          </cell>
          <cell r="M226" t="str">
            <v>NULL</v>
          </cell>
        </row>
        <row r="227">
          <cell r="D227" t="str">
            <v>TEA</v>
          </cell>
          <cell r="E227" t="str">
            <v>NULL</v>
          </cell>
          <cell r="F227" t="str">
            <v>NULL</v>
          </cell>
          <cell r="G227" t="str">
            <v>NULL</v>
          </cell>
          <cell r="H227" t="str">
            <v>NULL</v>
          </cell>
          <cell r="I227" t="str">
            <v>NULL</v>
          </cell>
          <cell r="J227" t="str">
            <v>NULL</v>
          </cell>
          <cell r="K227" t="str">
            <v>NULL</v>
          </cell>
          <cell r="L227" t="str">
            <v>NULL</v>
          </cell>
          <cell r="M227" t="str">
            <v>NULL</v>
          </cell>
        </row>
        <row r="228">
          <cell r="D228" t="str">
            <v>EMU</v>
          </cell>
          <cell r="E228" t="str">
            <v>NULL</v>
          </cell>
          <cell r="F228" t="str">
            <v>NULL</v>
          </cell>
          <cell r="G228" t="str">
            <v>NULL</v>
          </cell>
          <cell r="H228" t="str">
            <v>NULL</v>
          </cell>
          <cell r="I228" t="str">
            <v>NULL</v>
          </cell>
          <cell r="J228" t="str">
            <v>NULL</v>
          </cell>
          <cell r="K228" t="str">
            <v>NULL</v>
          </cell>
          <cell r="L228" t="str">
            <v>NULL</v>
          </cell>
          <cell r="M228" t="str">
            <v>NULL</v>
          </cell>
        </row>
        <row r="229">
          <cell r="D229" t="str">
            <v>ECS</v>
          </cell>
          <cell r="E229" t="str">
            <v>NULL</v>
          </cell>
          <cell r="F229" t="str">
            <v>NULL</v>
          </cell>
          <cell r="G229" t="str">
            <v>NULL</v>
          </cell>
          <cell r="H229" t="str">
            <v>NULL</v>
          </cell>
          <cell r="I229" t="str">
            <v>NULL</v>
          </cell>
          <cell r="J229" t="str">
            <v>NULL</v>
          </cell>
          <cell r="K229" t="str">
            <v>NULL</v>
          </cell>
          <cell r="L229" t="str">
            <v>NULL</v>
          </cell>
          <cell r="M229" t="str">
            <v>NULL</v>
          </cell>
        </row>
        <row r="230">
          <cell r="D230" t="str">
            <v>ECA</v>
          </cell>
          <cell r="E230" t="str">
            <v>NULL</v>
          </cell>
          <cell r="F230" t="str">
            <v>NULL</v>
          </cell>
          <cell r="G230" t="str">
            <v>NULL</v>
          </cell>
          <cell r="H230" t="str">
            <v>NULL</v>
          </cell>
          <cell r="I230" t="str">
            <v>NULL</v>
          </cell>
          <cell r="J230" t="str">
            <v>NULL</v>
          </cell>
          <cell r="K230" t="str">
            <v>NULL</v>
          </cell>
          <cell r="L230" t="str">
            <v>NULL</v>
          </cell>
          <cell r="M230" t="str">
            <v>NULL</v>
          </cell>
        </row>
        <row r="231">
          <cell r="D231" t="str">
            <v>TEC</v>
          </cell>
          <cell r="E231" t="str">
            <v>NULL</v>
          </cell>
          <cell r="F231" t="str">
            <v>NULL</v>
          </cell>
          <cell r="G231" t="str">
            <v>NULL</v>
          </cell>
          <cell r="H231" t="str">
            <v>NULL</v>
          </cell>
          <cell r="I231" t="str">
            <v>NULL</v>
          </cell>
          <cell r="J231" t="str">
            <v>NULL</v>
          </cell>
          <cell r="K231" t="str">
            <v>NULL</v>
          </cell>
          <cell r="L231" t="str">
            <v>NULL</v>
          </cell>
          <cell r="M231" t="str">
            <v>NULL</v>
          </cell>
        </row>
        <row r="232">
          <cell r="D232" t="str">
            <v>EUU</v>
          </cell>
          <cell r="E232" t="str">
            <v>NULL</v>
          </cell>
          <cell r="F232" t="str">
            <v>NULL</v>
          </cell>
          <cell r="G232" t="str">
            <v>NULL</v>
          </cell>
          <cell r="H232" t="str">
            <v>NULL</v>
          </cell>
          <cell r="I232" t="str">
            <v>NULL</v>
          </cell>
          <cell r="J232" t="str">
            <v>NULL</v>
          </cell>
          <cell r="K232" t="str">
            <v>NULL</v>
          </cell>
          <cell r="L232" t="str">
            <v>NULL</v>
          </cell>
          <cell r="M232" t="str">
            <v>NULL</v>
          </cell>
        </row>
        <row r="233">
          <cell r="D233" t="str">
            <v>FCS</v>
          </cell>
          <cell r="E233" t="str">
            <v>NULL</v>
          </cell>
          <cell r="F233" t="str">
            <v>NULL</v>
          </cell>
          <cell r="G233" t="str">
            <v>NULL</v>
          </cell>
          <cell r="H233" t="str">
            <v>NULL</v>
          </cell>
          <cell r="I233" t="str">
            <v>NULL</v>
          </cell>
          <cell r="J233" t="str">
            <v>NULL</v>
          </cell>
          <cell r="K233" t="str">
            <v>NULL</v>
          </cell>
          <cell r="L233" t="str">
            <v>NULL</v>
          </cell>
          <cell r="M233" t="str">
            <v>NULL</v>
          </cell>
        </row>
        <row r="234">
          <cell r="D234" t="str">
            <v>HPC</v>
          </cell>
          <cell r="E234" t="str">
            <v>NULL</v>
          </cell>
          <cell r="F234" t="str">
            <v>NULL</v>
          </cell>
          <cell r="G234" t="str">
            <v>NULL</v>
          </cell>
          <cell r="H234" t="str">
            <v>NULL</v>
          </cell>
          <cell r="I234" t="str">
            <v>NULL</v>
          </cell>
          <cell r="J234" t="str">
            <v>NULL</v>
          </cell>
          <cell r="K234" t="str">
            <v>NULL</v>
          </cell>
          <cell r="L234" t="str">
            <v>NULL</v>
          </cell>
          <cell r="M234" t="str">
            <v>NULL</v>
          </cell>
        </row>
        <row r="235">
          <cell r="D235" t="str">
            <v>HIC</v>
          </cell>
          <cell r="E235" t="str">
            <v>NULL</v>
          </cell>
          <cell r="F235" t="str">
            <v>NULL</v>
          </cell>
          <cell r="G235" t="str">
            <v>NULL</v>
          </cell>
          <cell r="H235" t="str">
            <v>NULL</v>
          </cell>
          <cell r="I235" t="str">
            <v>NULL</v>
          </cell>
          <cell r="J235" t="str">
            <v>NULL</v>
          </cell>
          <cell r="K235" t="str">
            <v>NULL</v>
          </cell>
          <cell r="L235" t="str">
            <v>NULL</v>
          </cell>
          <cell r="M235" t="str">
            <v>NULL</v>
          </cell>
        </row>
        <row r="236">
          <cell r="D236" t="str">
            <v>IBD</v>
          </cell>
          <cell r="E236" t="str">
            <v>NULL</v>
          </cell>
          <cell r="F236" t="str">
            <v>NULL</v>
          </cell>
          <cell r="G236" t="str">
            <v>NULL</v>
          </cell>
          <cell r="H236" t="str">
            <v>NULL</v>
          </cell>
          <cell r="I236" t="str">
            <v>NULL</v>
          </cell>
          <cell r="J236" t="str">
            <v>NULL</v>
          </cell>
          <cell r="K236" t="str">
            <v>NULL</v>
          </cell>
          <cell r="L236" t="str">
            <v>NULL</v>
          </cell>
          <cell r="M236" t="str">
            <v>NULL</v>
          </cell>
        </row>
        <row r="237">
          <cell r="D237" t="str">
            <v>IBT</v>
          </cell>
          <cell r="E237" t="str">
            <v>NULL</v>
          </cell>
          <cell r="F237" t="str">
            <v>NULL</v>
          </cell>
          <cell r="G237" t="str">
            <v>NULL</v>
          </cell>
          <cell r="H237" t="str">
            <v>NULL</v>
          </cell>
          <cell r="I237" t="str">
            <v>NULL</v>
          </cell>
          <cell r="J237" t="str">
            <v>NULL</v>
          </cell>
          <cell r="K237" t="str">
            <v>NULL</v>
          </cell>
          <cell r="L237" t="str">
            <v>NULL</v>
          </cell>
          <cell r="M237" t="str">
            <v>NULL</v>
          </cell>
        </row>
        <row r="238">
          <cell r="D238" t="str">
            <v>IDB</v>
          </cell>
          <cell r="E238" t="str">
            <v>NULL</v>
          </cell>
          <cell r="F238" t="str">
            <v>NULL</v>
          </cell>
          <cell r="G238" t="str">
            <v>NULL</v>
          </cell>
          <cell r="H238" t="str">
            <v>NULL</v>
          </cell>
          <cell r="I238" t="str">
            <v>NULL</v>
          </cell>
          <cell r="J238" t="str">
            <v>NULL</v>
          </cell>
          <cell r="K238" t="str">
            <v>NULL</v>
          </cell>
          <cell r="L238" t="str">
            <v>NULL</v>
          </cell>
          <cell r="M238" t="str">
            <v>NULL</v>
          </cell>
        </row>
        <row r="239">
          <cell r="D239" t="str">
            <v>IDX</v>
          </cell>
          <cell r="E239" t="str">
            <v>NULL</v>
          </cell>
          <cell r="F239" t="str">
            <v>NULL</v>
          </cell>
          <cell r="G239" t="str">
            <v>NULL</v>
          </cell>
          <cell r="H239" t="str">
            <v>NULL</v>
          </cell>
          <cell r="I239" t="str">
            <v>NULL</v>
          </cell>
          <cell r="J239" t="str">
            <v>NULL</v>
          </cell>
          <cell r="K239" t="str">
            <v>NULL</v>
          </cell>
          <cell r="L239" t="str">
            <v>NULL</v>
          </cell>
          <cell r="M239" t="str">
            <v>NULL</v>
          </cell>
        </row>
        <row r="240">
          <cell r="D240" t="str">
            <v>IDA</v>
          </cell>
          <cell r="E240" t="str">
            <v>NULL</v>
          </cell>
          <cell r="F240" t="str">
            <v>NULL</v>
          </cell>
          <cell r="G240" t="str">
            <v>NULL</v>
          </cell>
          <cell r="H240" t="str">
            <v>NULL</v>
          </cell>
          <cell r="I240" t="str">
            <v>NULL</v>
          </cell>
          <cell r="J240" t="str">
            <v>NULL</v>
          </cell>
          <cell r="K240" t="str">
            <v>NULL</v>
          </cell>
          <cell r="L240" t="str">
            <v>NULL</v>
          </cell>
          <cell r="M240" t="str">
            <v>NULL</v>
          </cell>
        </row>
        <row r="241">
          <cell r="D241" t="str">
            <v>LTE</v>
          </cell>
          <cell r="E241" t="str">
            <v>NULL</v>
          </cell>
          <cell r="F241" t="str">
            <v>NULL</v>
          </cell>
          <cell r="G241" t="str">
            <v>NULL</v>
          </cell>
          <cell r="H241" t="str">
            <v>NULL</v>
          </cell>
          <cell r="I241" t="str">
            <v>NULL</v>
          </cell>
          <cell r="J241" t="str">
            <v>NULL</v>
          </cell>
          <cell r="K241" t="str">
            <v>NULL</v>
          </cell>
          <cell r="L241" t="str">
            <v>NULL</v>
          </cell>
          <cell r="M241" t="str">
            <v>NULL</v>
          </cell>
        </row>
        <row r="242">
          <cell r="D242" t="str">
            <v>LCN</v>
          </cell>
          <cell r="E242" t="str">
            <v>NULL</v>
          </cell>
          <cell r="F242" t="str">
            <v>NULL</v>
          </cell>
          <cell r="G242" t="str">
            <v>NULL</v>
          </cell>
          <cell r="H242" t="str">
            <v>NULL</v>
          </cell>
          <cell r="I242" t="str">
            <v>NULL</v>
          </cell>
          <cell r="J242" t="str">
            <v>NULL</v>
          </cell>
          <cell r="K242" t="str">
            <v>NULL</v>
          </cell>
          <cell r="L242" t="str">
            <v>NULL</v>
          </cell>
          <cell r="M242" t="str">
            <v>NULL</v>
          </cell>
        </row>
        <row r="243">
          <cell r="D243" t="str">
            <v>LAC</v>
          </cell>
          <cell r="E243" t="str">
            <v>NULL</v>
          </cell>
          <cell r="F243" t="str">
            <v>NULL</v>
          </cell>
          <cell r="G243" t="str">
            <v>NULL</v>
          </cell>
          <cell r="H243" t="str">
            <v>NULL</v>
          </cell>
          <cell r="I243" t="str">
            <v>NULL</v>
          </cell>
          <cell r="J243" t="str">
            <v>NULL</v>
          </cell>
          <cell r="K243" t="str">
            <v>NULL</v>
          </cell>
          <cell r="L243" t="str">
            <v>NULL</v>
          </cell>
          <cell r="M243" t="str">
            <v>NULL</v>
          </cell>
        </row>
        <row r="244">
          <cell r="D244" t="str">
            <v>TLA</v>
          </cell>
          <cell r="E244" t="str">
            <v>NULL</v>
          </cell>
          <cell r="F244" t="str">
            <v>NULL</v>
          </cell>
          <cell r="G244" t="str">
            <v>NULL</v>
          </cell>
          <cell r="H244" t="str">
            <v>NULL</v>
          </cell>
          <cell r="I244" t="str">
            <v>NULL</v>
          </cell>
          <cell r="J244" t="str">
            <v>NULL</v>
          </cell>
          <cell r="K244" t="str">
            <v>NULL</v>
          </cell>
          <cell r="L244" t="str">
            <v>NULL</v>
          </cell>
          <cell r="M244" t="str">
            <v>NULL</v>
          </cell>
        </row>
        <row r="245">
          <cell r="D245" t="str">
            <v>LDC</v>
          </cell>
          <cell r="E245" t="str">
            <v>NULL</v>
          </cell>
          <cell r="F245" t="str">
            <v>NULL</v>
          </cell>
          <cell r="G245" t="str">
            <v>NULL</v>
          </cell>
          <cell r="H245" t="str">
            <v>NULL</v>
          </cell>
          <cell r="I245" t="str">
            <v>NULL</v>
          </cell>
          <cell r="J245" t="str">
            <v>NULL</v>
          </cell>
          <cell r="K245" t="str">
            <v>NULL</v>
          </cell>
          <cell r="L245" t="str">
            <v>NULL</v>
          </cell>
          <cell r="M245" t="str">
            <v>NULL</v>
          </cell>
        </row>
        <row r="246">
          <cell r="D246" t="str">
            <v>LMY</v>
          </cell>
          <cell r="E246" t="str">
            <v>NULL</v>
          </cell>
          <cell r="F246" t="str">
            <v>NULL</v>
          </cell>
          <cell r="G246" t="str">
            <v>NULL</v>
          </cell>
          <cell r="H246" t="str">
            <v>NULL</v>
          </cell>
          <cell r="I246" t="str">
            <v>NULL</v>
          </cell>
          <cell r="J246" t="str">
            <v>NULL</v>
          </cell>
          <cell r="K246" t="str">
            <v>NULL</v>
          </cell>
          <cell r="L246" t="str">
            <v>NULL</v>
          </cell>
          <cell r="M246" t="str">
            <v>NULL</v>
          </cell>
        </row>
        <row r="247">
          <cell r="D247" t="str">
            <v>LIC</v>
          </cell>
          <cell r="E247" t="str">
            <v>NULL</v>
          </cell>
          <cell r="F247" t="str">
            <v>NULL</v>
          </cell>
          <cell r="G247" t="str">
            <v>NULL</v>
          </cell>
          <cell r="H247" t="str">
            <v>NULL</v>
          </cell>
          <cell r="I247" t="str">
            <v>NULL</v>
          </cell>
          <cell r="J247" t="str">
            <v>NULL</v>
          </cell>
          <cell r="K247" t="str">
            <v>NULL</v>
          </cell>
          <cell r="L247" t="str">
            <v>NULL</v>
          </cell>
          <cell r="M247" t="str">
            <v>NULL</v>
          </cell>
        </row>
        <row r="248">
          <cell r="D248" t="str">
            <v>LMC</v>
          </cell>
          <cell r="E248" t="str">
            <v>NULL</v>
          </cell>
          <cell r="F248" t="str">
            <v>NULL</v>
          </cell>
          <cell r="G248" t="str">
            <v>NULL</v>
          </cell>
          <cell r="H248" t="str">
            <v>NULL</v>
          </cell>
          <cell r="I248" t="str">
            <v>NULL</v>
          </cell>
          <cell r="J248" t="str">
            <v>NULL</v>
          </cell>
          <cell r="K248" t="str">
            <v>NULL</v>
          </cell>
          <cell r="L248" t="str">
            <v>NULL</v>
          </cell>
          <cell r="M248" t="str">
            <v>NULL</v>
          </cell>
        </row>
        <row r="249">
          <cell r="D249" t="str">
            <v>MEA</v>
          </cell>
          <cell r="E249" t="str">
            <v>NULL</v>
          </cell>
          <cell r="F249" t="str">
            <v>NULL</v>
          </cell>
          <cell r="G249" t="str">
            <v>NULL</v>
          </cell>
          <cell r="H249" t="str">
            <v>NULL</v>
          </cell>
          <cell r="I249" t="str">
            <v>NULL</v>
          </cell>
          <cell r="J249" t="str">
            <v>NULL</v>
          </cell>
          <cell r="K249" t="str">
            <v>NULL</v>
          </cell>
          <cell r="L249" t="str">
            <v>NULL</v>
          </cell>
          <cell r="M249" t="str">
            <v>NULL</v>
          </cell>
        </row>
        <row r="250">
          <cell r="D250" t="str">
            <v>MNA</v>
          </cell>
          <cell r="E250" t="str">
            <v>NULL</v>
          </cell>
          <cell r="F250" t="str">
            <v>NULL</v>
          </cell>
          <cell r="G250" t="str">
            <v>NULL</v>
          </cell>
          <cell r="H250" t="str">
            <v>NULL</v>
          </cell>
          <cell r="I250" t="str">
            <v>NULL</v>
          </cell>
          <cell r="J250" t="str">
            <v>NULL</v>
          </cell>
          <cell r="K250" t="str">
            <v>NULL</v>
          </cell>
          <cell r="L250" t="str">
            <v>NULL</v>
          </cell>
          <cell r="M250" t="str">
            <v>NULL</v>
          </cell>
        </row>
        <row r="251">
          <cell r="D251" t="str">
            <v>TMN</v>
          </cell>
          <cell r="E251" t="str">
            <v>NULL</v>
          </cell>
          <cell r="F251" t="str">
            <v>NULL</v>
          </cell>
          <cell r="G251" t="str">
            <v>NULL</v>
          </cell>
          <cell r="H251" t="str">
            <v>NULL</v>
          </cell>
          <cell r="I251" t="str">
            <v>NULL</v>
          </cell>
          <cell r="J251" t="str">
            <v>NULL</v>
          </cell>
          <cell r="K251" t="str">
            <v>NULL</v>
          </cell>
          <cell r="L251" t="str">
            <v>NULL</v>
          </cell>
          <cell r="M251" t="str">
            <v>NULL</v>
          </cell>
        </row>
        <row r="252">
          <cell r="D252" t="str">
            <v>MIC</v>
          </cell>
          <cell r="E252" t="str">
            <v>NULL</v>
          </cell>
          <cell r="F252" t="str">
            <v>NULL</v>
          </cell>
          <cell r="G252" t="str">
            <v>NULL</v>
          </cell>
          <cell r="H252" t="str">
            <v>NULL</v>
          </cell>
          <cell r="I252" t="str">
            <v>NULL</v>
          </cell>
          <cell r="J252" t="str">
            <v>NULL</v>
          </cell>
          <cell r="K252" t="str">
            <v>NULL</v>
          </cell>
          <cell r="L252" t="str">
            <v>NULL</v>
          </cell>
          <cell r="M252" t="str">
            <v>NULL</v>
          </cell>
        </row>
        <row r="253">
          <cell r="D253" t="str">
            <v>NAC</v>
          </cell>
          <cell r="E253" t="str">
            <v>NULL</v>
          </cell>
          <cell r="F253" t="str">
            <v>NULL</v>
          </cell>
          <cell r="G253" t="str">
            <v>NULL</v>
          </cell>
          <cell r="H253" t="str">
            <v>NULL</v>
          </cell>
          <cell r="I253" t="str">
            <v>NULL</v>
          </cell>
          <cell r="J253" t="str">
            <v>NULL</v>
          </cell>
          <cell r="K253" t="str">
            <v>NULL</v>
          </cell>
          <cell r="L253" t="str">
            <v>NULL</v>
          </cell>
          <cell r="M253" t="str">
            <v>NULL</v>
          </cell>
        </row>
        <row r="254">
          <cell r="D254" t="str">
            <v>INX</v>
          </cell>
          <cell r="E254" t="str">
            <v>NULL</v>
          </cell>
          <cell r="F254" t="str">
            <v>NULL</v>
          </cell>
          <cell r="G254" t="str">
            <v>NULL</v>
          </cell>
          <cell r="H254" t="str">
            <v>NULL</v>
          </cell>
          <cell r="I254" t="str">
            <v>NULL</v>
          </cell>
          <cell r="J254" t="str">
            <v>NULL</v>
          </cell>
          <cell r="K254" t="str">
            <v>NULL</v>
          </cell>
          <cell r="L254" t="str">
            <v>NULL</v>
          </cell>
          <cell r="M254" t="str">
            <v>NULL</v>
          </cell>
        </row>
        <row r="255">
          <cell r="D255" t="str">
            <v>OED</v>
          </cell>
          <cell r="E255" t="str">
            <v>NULL</v>
          </cell>
          <cell r="F255" t="str">
            <v>NULL</v>
          </cell>
          <cell r="G255" t="str">
            <v>NULL</v>
          </cell>
          <cell r="H255" t="str">
            <v>NULL</v>
          </cell>
          <cell r="I255" t="str">
            <v>NULL</v>
          </cell>
          <cell r="J255" t="str">
            <v>NULL</v>
          </cell>
          <cell r="K255" t="str">
            <v>NULL</v>
          </cell>
          <cell r="L255" t="str">
            <v>NULL</v>
          </cell>
          <cell r="M255" t="str">
            <v>NULL</v>
          </cell>
        </row>
        <row r="256">
          <cell r="D256" t="str">
            <v>OSS</v>
          </cell>
          <cell r="E256" t="str">
            <v>NULL</v>
          </cell>
          <cell r="F256" t="str">
            <v>NULL</v>
          </cell>
          <cell r="G256" t="str">
            <v>NULL</v>
          </cell>
          <cell r="H256" t="str">
            <v>NULL</v>
          </cell>
          <cell r="I256" t="str">
            <v>NULL</v>
          </cell>
          <cell r="J256" t="str">
            <v>NULL</v>
          </cell>
          <cell r="K256" t="str">
            <v>NULL</v>
          </cell>
          <cell r="L256" t="str">
            <v>NULL</v>
          </cell>
          <cell r="M256" t="str">
            <v>NULL</v>
          </cell>
        </row>
        <row r="257">
          <cell r="D257" t="str">
            <v>PSS</v>
          </cell>
          <cell r="E257" t="str">
            <v>NULL</v>
          </cell>
          <cell r="F257" t="str">
            <v>NULL</v>
          </cell>
          <cell r="G257" t="str">
            <v>NULL</v>
          </cell>
          <cell r="H257" t="str">
            <v>NULL</v>
          </cell>
          <cell r="I257" t="str">
            <v>NULL</v>
          </cell>
          <cell r="J257" t="str">
            <v>NULL</v>
          </cell>
          <cell r="K257" t="str">
            <v>NULL</v>
          </cell>
          <cell r="L257" t="str">
            <v>NULL</v>
          </cell>
          <cell r="M257" t="str">
            <v>NULL</v>
          </cell>
        </row>
        <row r="258">
          <cell r="D258" t="str">
            <v>PST</v>
          </cell>
          <cell r="E258" t="str">
            <v>NULL</v>
          </cell>
          <cell r="F258" t="str">
            <v>NULL</v>
          </cell>
          <cell r="G258" t="str">
            <v>NULL</v>
          </cell>
          <cell r="H258" t="str">
            <v>NULL</v>
          </cell>
          <cell r="I258" t="str">
            <v>NULL</v>
          </cell>
          <cell r="J258" t="str">
            <v>NULL</v>
          </cell>
          <cell r="K258" t="str">
            <v>NULL</v>
          </cell>
          <cell r="L258" t="str">
            <v>NULL</v>
          </cell>
          <cell r="M258" t="str">
            <v>NULL</v>
          </cell>
        </row>
        <row r="259">
          <cell r="D259" t="str">
            <v>PRE</v>
          </cell>
          <cell r="E259" t="str">
            <v>NULL</v>
          </cell>
          <cell r="F259" t="str">
            <v>NULL</v>
          </cell>
          <cell r="G259" t="str">
            <v>NULL</v>
          </cell>
          <cell r="H259" t="str">
            <v>NULL</v>
          </cell>
          <cell r="I259" t="str">
            <v>NULL</v>
          </cell>
          <cell r="J259" t="str">
            <v>NULL</v>
          </cell>
          <cell r="K259" t="str">
            <v>NULL</v>
          </cell>
          <cell r="L259" t="str">
            <v>NULL</v>
          </cell>
          <cell r="M259" t="str">
            <v>NULL</v>
          </cell>
        </row>
        <row r="260">
          <cell r="D260" t="str">
            <v>SST</v>
          </cell>
          <cell r="E260" t="str">
            <v>NULL</v>
          </cell>
          <cell r="F260" t="str">
            <v>NULL</v>
          </cell>
          <cell r="G260" t="str">
            <v>NULL</v>
          </cell>
          <cell r="H260" t="str">
            <v>NULL</v>
          </cell>
          <cell r="I260" t="str">
            <v>NULL</v>
          </cell>
          <cell r="J260" t="str">
            <v>NULL</v>
          </cell>
          <cell r="K260" t="str">
            <v>NULL</v>
          </cell>
          <cell r="L260" t="str">
            <v>NULL</v>
          </cell>
          <cell r="M260" t="str">
            <v>NULL</v>
          </cell>
        </row>
        <row r="261">
          <cell r="D261" t="str">
            <v>SAS</v>
          </cell>
          <cell r="E261" t="str">
            <v>NULL</v>
          </cell>
          <cell r="F261" t="str">
            <v>NULL</v>
          </cell>
          <cell r="G261" t="str">
            <v>NULL</v>
          </cell>
          <cell r="H261" t="str">
            <v>NULL</v>
          </cell>
          <cell r="I261" t="str">
            <v>NULL</v>
          </cell>
          <cell r="J261" t="str">
            <v>NULL</v>
          </cell>
          <cell r="K261" t="str">
            <v>NULL</v>
          </cell>
          <cell r="L261" t="str">
            <v>NULL</v>
          </cell>
          <cell r="M261" t="str">
            <v>NULL</v>
          </cell>
        </row>
        <row r="262">
          <cell r="D262" t="str">
            <v>TSA</v>
          </cell>
          <cell r="E262" t="str">
            <v>NULL</v>
          </cell>
          <cell r="F262" t="str">
            <v>NULL</v>
          </cell>
          <cell r="G262" t="str">
            <v>NULL</v>
          </cell>
          <cell r="H262" t="str">
            <v>NULL</v>
          </cell>
          <cell r="I262" t="str">
            <v>NULL</v>
          </cell>
          <cell r="J262" t="str">
            <v>NULL</v>
          </cell>
          <cell r="K262" t="str">
            <v>NULL</v>
          </cell>
          <cell r="L262" t="str">
            <v>NULL</v>
          </cell>
          <cell r="M262" t="str">
            <v>NULL</v>
          </cell>
        </row>
        <row r="263">
          <cell r="D263" t="str">
            <v>SSF</v>
          </cell>
          <cell r="E263" t="str">
            <v>NULL</v>
          </cell>
          <cell r="F263" t="str">
            <v>NULL</v>
          </cell>
          <cell r="G263" t="str">
            <v>NULL</v>
          </cell>
          <cell r="H263" t="str">
            <v>NULL</v>
          </cell>
          <cell r="I263" t="str">
            <v>NULL</v>
          </cell>
          <cell r="J263" t="str">
            <v>NULL</v>
          </cell>
          <cell r="K263" t="str">
            <v>NULL</v>
          </cell>
          <cell r="L263" t="str">
            <v>NULL</v>
          </cell>
          <cell r="M263" t="str">
            <v>NULL</v>
          </cell>
        </row>
        <row r="264">
          <cell r="D264" t="str">
            <v>SSA</v>
          </cell>
          <cell r="E264" t="str">
            <v>NULL</v>
          </cell>
          <cell r="F264" t="str">
            <v>NULL</v>
          </cell>
          <cell r="G264" t="str">
            <v>NULL</v>
          </cell>
          <cell r="H264" t="str">
            <v>NULL</v>
          </cell>
          <cell r="I264" t="str">
            <v>NULL</v>
          </cell>
          <cell r="J264" t="str">
            <v>NULL</v>
          </cell>
          <cell r="K264" t="str">
            <v>NULL</v>
          </cell>
          <cell r="L264" t="str">
            <v>NULL</v>
          </cell>
          <cell r="M264" t="str">
            <v>NULL</v>
          </cell>
        </row>
        <row r="265">
          <cell r="D265" t="str">
            <v>TSS</v>
          </cell>
          <cell r="E265" t="str">
            <v>NULL</v>
          </cell>
          <cell r="F265" t="str">
            <v>NULL</v>
          </cell>
          <cell r="G265" t="str">
            <v>NULL</v>
          </cell>
          <cell r="H265" t="str">
            <v>NULL</v>
          </cell>
          <cell r="I265" t="str">
            <v>NULL</v>
          </cell>
          <cell r="J265" t="str">
            <v>NULL</v>
          </cell>
          <cell r="K265" t="str">
            <v>NULL</v>
          </cell>
          <cell r="L265" t="str">
            <v>NULL</v>
          </cell>
          <cell r="M265" t="str">
            <v>NULL</v>
          </cell>
        </row>
        <row r="266">
          <cell r="D266" t="str">
            <v>UMC</v>
          </cell>
          <cell r="E266" t="str">
            <v>NULL</v>
          </cell>
          <cell r="F266" t="str">
            <v>NULL</v>
          </cell>
          <cell r="G266" t="str">
            <v>NULL</v>
          </cell>
          <cell r="H266" t="str">
            <v>NULL</v>
          </cell>
          <cell r="I266" t="str">
            <v>NULL</v>
          </cell>
          <cell r="J266" t="str">
            <v>NULL</v>
          </cell>
          <cell r="K266" t="str">
            <v>NULL</v>
          </cell>
          <cell r="L266" t="str">
            <v>NULL</v>
          </cell>
          <cell r="M266" t="str">
            <v>NULL</v>
          </cell>
        </row>
        <row r="267">
          <cell r="D267" t="str">
            <v>WLD</v>
          </cell>
          <cell r="E267" t="str">
            <v>NULL</v>
          </cell>
          <cell r="F267" t="str">
            <v>NULL</v>
          </cell>
          <cell r="G267" t="str">
            <v>NULL</v>
          </cell>
          <cell r="H267" t="str">
            <v>NULL</v>
          </cell>
          <cell r="I267" t="str">
            <v>NULL</v>
          </cell>
          <cell r="J267" t="str">
            <v>NULL</v>
          </cell>
          <cell r="K267" t="str">
            <v>NULL</v>
          </cell>
          <cell r="L267" t="str">
            <v>NULL</v>
          </cell>
          <cell r="M267" t="str">
            <v>NULL</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eries - Metadata"/>
    </sheetNames>
    <sheetDataSet>
      <sheetData sheetId="0">
        <row r="1">
          <cell r="D1" t="str">
            <v>Country Code</v>
          </cell>
          <cell r="E1">
            <v>2014</v>
          </cell>
          <cell r="F1">
            <v>2015</v>
          </cell>
          <cell r="G1">
            <v>2016</v>
          </cell>
          <cell r="H1">
            <v>2017</v>
          </cell>
          <cell r="I1">
            <v>2018</v>
          </cell>
          <cell r="J1">
            <v>2019</v>
          </cell>
          <cell r="K1">
            <v>2020</v>
          </cell>
          <cell r="L1">
            <v>2021</v>
          </cell>
          <cell r="M1">
            <v>2022</v>
          </cell>
        </row>
        <row r="2">
          <cell r="D2" t="str">
            <v>AFG</v>
          </cell>
          <cell r="E2">
            <v>94.872799349199994</v>
          </cell>
          <cell r="F2">
            <v>100</v>
          </cell>
          <cell r="G2">
            <v>102.8418776991</v>
          </cell>
          <cell r="H2">
            <v>117.00923301029999</v>
          </cell>
          <cell r="I2">
            <v>136.54142587070001</v>
          </cell>
          <cell r="J2">
            <v>131.23515564990001</v>
          </cell>
          <cell r="K2">
            <v>111.6586000834</v>
          </cell>
          <cell r="L2">
            <v>129.51377011299999</v>
          </cell>
          <cell r="M2" t="str">
            <v>NULL</v>
          </cell>
        </row>
        <row r="3">
          <cell r="D3" t="str">
            <v>ALB</v>
          </cell>
          <cell r="E3">
            <v>111.6535583676</v>
          </cell>
          <cell r="F3">
            <v>100</v>
          </cell>
          <cell r="G3">
            <v>104.5338537138</v>
          </cell>
          <cell r="H3">
            <v>115.8667945058</v>
          </cell>
          <cell r="I3">
            <v>137.21662445339999</v>
          </cell>
          <cell r="J3">
            <v>132.28536197369999</v>
          </cell>
          <cell r="K3">
            <v>122.9137675985</v>
          </cell>
          <cell r="L3">
            <v>147.87482040629999</v>
          </cell>
          <cell r="M3" t="str">
            <v>NULL</v>
          </cell>
        </row>
        <row r="4">
          <cell r="D4" t="str">
            <v>DZA</v>
          </cell>
          <cell r="E4">
            <v>99.346313137500005</v>
          </cell>
          <cell r="F4">
            <v>100</v>
          </cell>
          <cell r="G4">
            <v>110.32628310370001</v>
          </cell>
          <cell r="H4">
            <v>105.9949389299</v>
          </cell>
          <cell r="I4">
            <v>99.798463118599997</v>
          </cell>
          <cell r="J4">
            <v>94.886772007100006</v>
          </cell>
          <cell r="K4">
            <v>88.2847158947</v>
          </cell>
          <cell r="L4">
            <v>75.940414114600003</v>
          </cell>
          <cell r="M4" t="str">
            <v>NULL</v>
          </cell>
        </row>
        <row r="5">
          <cell r="D5" t="str">
            <v>ASM</v>
          </cell>
          <cell r="E5">
            <v>85.434433761999998</v>
          </cell>
          <cell r="F5">
            <v>100</v>
          </cell>
          <cell r="G5">
            <v>100.4910331679</v>
          </cell>
          <cell r="H5">
            <v>101.51906895720001</v>
          </cell>
          <cell r="I5">
            <v>91.464351585499998</v>
          </cell>
          <cell r="J5">
            <v>87.970707146899997</v>
          </cell>
          <cell r="K5">
            <v>100.1938594977</v>
          </cell>
          <cell r="L5">
            <v>67.404276551699994</v>
          </cell>
          <cell r="M5" t="str">
            <v>NULL</v>
          </cell>
        </row>
        <row r="6">
          <cell r="D6" t="str">
            <v>AND</v>
          </cell>
          <cell r="E6">
            <v>102.48106018439999</v>
          </cell>
          <cell r="F6">
            <v>100</v>
          </cell>
          <cell r="G6">
            <v>110.4681709</v>
          </cell>
          <cell r="H6">
            <v>132.83606908460001</v>
          </cell>
          <cell r="I6">
            <v>134.63789312899999</v>
          </cell>
          <cell r="J6">
            <v>131.82461881559999</v>
          </cell>
          <cell r="K6">
            <v>118.6926400838</v>
          </cell>
          <cell r="L6">
            <v>143.95756189830001</v>
          </cell>
          <cell r="M6" t="str">
            <v>NULL</v>
          </cell>
        </row>
        <row r="7">
          <cell r="D7" t="str">
            <v>AGO</v>
          </cell>
          <cell r="E7">
            <v>95.451457373300002</v>
          </cell>
          <cell r="F7">
            <v>100</v>
          </cell>
          <cell r="G7">
            <v>98.844462014499996</v>
          </cell>
          <cell r="H7">
            <v>96.649060666500006</v>
          </cell>
          <cell r="I7">
            <v>87.249123110200003</v>
          </cell>
          <cell r="J7">
            <v>82.031132631999995</v>
          </cell>
          <cell r="K7">
            <v>77.049752224399995</v>
          </cell>
          <cell r="L7">
            <v>76.292270293200005</v>
          </cell>
          <cell r="M7" t="str">
            <v>NULL</v>
          </cell>
        </row>
        <row r="8">
          <cell r="D8" t="str">
            <v>ATG</v>
          </cell>
          <cell r="E8">
            <v>115.3051299804</v>
          </cell>
          <cell r="F8">
            <v>100</v>
          </cell>
          <cell r="G8">
            <v>98.952708237899998</v>
          </cell>
          <cell r="H8">
            <v>32.386506949500003</v>
          </cell>
          <cell r="I8">
            <v>38.9641860881</v>
          </cell>
          <cell r="J8">
            <v>60.411862891699997</v>
          </cell>
          <cell r="K8">
            <v>38.472245939300002</v>
          </cell>
          <cell r="L8">
            <v>25.4241123754</v>
          </cell>
          <cell r="M8" t="str">
            <v>NULL</v>
          </cell>
        </row>
        <row r="9">
          <cell r="D9" t="str">
            <v>ARG</v>
          </cell>
          <cell r="E9">
            <v>102.1505275495</v>
          </cell>
          <cell r="F9">
            <v>100</v>
          </cell>
          <cell r="G9">
            <v>107.1740078672</v>
          </cell>
          <cell r="H9">
            <v>106.8912340441</v>
          </cell>
          <cell r="I9">
            <v>106.4667736886</v>
          </cell>
          <cell r="J9">
            <v>119.51287802509999</v>
          </cell>
          <cell r="K9">
            <v>103.6319013291</v>
          </cell>
          <cell r="L9">
            <v>117.6653120548</v>
          </cell>
          <cell r="M9" t="str">
            <v>NULL</v>
          </cell>
        </row>
        <row r="10">
          <cell r="D10" t="str">
            <v>ARM</v>
          </cell>
          <cell r="E10">
            <v>91.390600745300006</v>
          </cell>
          <cell r="F10">
            <v>100</v>
          </cell>
          <cell r="G10">
            <v>123.7152921851</v>
          </cell>
          <cell r="H10">
            <v>137.9801020948</v>
          </cell>
          <cell r="I10">
            <v>139.4968033637</v>
          </cell>
          <cell r="J10">
            <v>155.61379105060001</v>
          </cell>
          <cell r="K10">
            <v>146.658613256</v>
          </cell>
          <cell r="L10">
            <v>138.28498537670001</v>
          </cell>
          <cell r="M10" t="str">
            <v>NULL</v>
          </cell>
        </row>
        <row r="11">
          <cell r="D11" t="str">
            <v>ABW</v>
          </cell>
          <cell r="E11">
            <v>51.075704149300002</v>
          </cell>
          <cell r="F11">
            <v>100</v>
          </cell>
          <cell r="G11">
            <v>92.088944650800002</v>
          </cell>
          <cell r="H11">
            <v>38.970331507799997</v>
          </cell>
          <cell r="I11">
            <v>52.691365141299997</v>
          </cell>
          <cell r="J11">
            <v>36.6016296755</v>
          </cell>
          <cell r="K11">
            <v>31.2676739214</v>
          </cell>
          <cell r="L11">
            <v>34.3622434734</v>
          </cell>
          <cell r="M11" t="str">
            <v>NULL</v>
          </cell>
        </row>
        <row r="12">
          <cell r="D12" t="str">
            <v>AUS</v>
          </cell>
          <cell r="E12">
            <v>96.714724280499993</v>
          </cell>
          <cell r="F12">
            <v>100</v>
          </cell>
          <cell r="G12">
            <v>107.31140156159999</v>
          </cell>
          <cell r="H12">
            <v>106.9123287069</v>
          </cell>
          <cell r="I12">
            <v>112.37594816230001</v>
          </cell>
          <cell r="J12">
            <v>112.95192716050001</v>
          </cell>
          <cell r="K12">
            <v>108.7501421664</v>
          </cell>
          <cell r="L12">
            <v>106.8491645652</v>
          </cell>
          <cell r="M12" t="str">
            <v>NULL</v>
          </cell>
        </row>
        <row r="13">
          <cell r="D13" t="str">
            <v>AUT</v>
          </cell>
          <cell r="E13">
            <v>99.398416884400007</v>
          </cell>
          <cell r="F13">
            <v>100</v>
          </cell>
          <cell r="G13">
            <v>98.783271271999993</v>
          </cell>
          <cell r="H13">
            <v>103.68528727410001</v>
          </cell>
          <cell r="I13">
            <v>105.95760104999999</v>
          </cell>
          <cell r="J13">
            <v>106.5261521975</v>
          </cell>
          <cell r="K13">
            <v>98.6668742966</v>
          </cell>
          <cell r="L13">
            <v>106.23400940579999</v>
          </cell>
          <cell r="M13" t="str">
            <v>NULL</v>
          </cell>
        </row>
        <row r="14">
          <cell r="D14" t="str">
            <v>AZE</v>
          </cell>
          <cell r="E14">
            <v>99.031722112500006</v>
          </cell>
          <cell r="F14">
            <v>100</v>
          </cell>
          <cell r="G14">
            <v>95.104467129599996</v>
          </cell>
          <cell r="H14">
            <v>90.460881329200006</v>
          </cell>
          <cell r="I14">
            <v>92.700637099600002</v>
          </cell>
          <cell r="J14">
            <v>100.4692399594</v>
          </cell>
          <cell r="K14">
            <v>96.570443706800006</v>
          </cell>
          <cell r="L14">
            <v>73.125550581699997</v>
          </cell>
          <cell r="M14" t="str">
            <v>NULL</v>
          </cell>
        </row>
        <row r="15">
          <cell r="D15" t="str">
            <v>BHS</v>
          </cell>
          <cell r="E15">
            <v>142.62906052529999</v>
          </cell>
          <cell r="F15">
            <v>100</v>
          </cell>
          <cell r="G15">
            <v>100.91561484090001</v>
          </cell>
          <cell r="H15">
            <v>110.8063707757</v>
          </cell>
          <cell r="I15">
            <v>116.4793972025</v>
          </cell>
          <cell r="J15">
            <v>133.38901560869999</v>
          </cell>
          <cell r="K15">
            <v>82.0012898178</v>
          </cell>
          <cell r="L15">
            <v>93.268435209800003</v>
          </cell>
          <cell r="M15" t="str">
            <v>NULL</v>
          </cell>
        </row>
        <row r="16">
          <cell r="D16" t="str">
            <v>BHR</v>
          </cell>
          <cell r="E16">
            <v>96.146129876499998</v>
          </cell>
          <cell r="F16">
            <v>100</v>
          </cell>
          <cell r="G16">
            <v>82.641536785</v>
          </cell>
          <cell r="H16">
            <v>86.176185660900003</v>
          </cell>
          <cell r="I16">
            <v>90.357822911499994</v>
          </cell>
          <cell r="J16">
            <v>94.071901755799999</v>
          </cell>
          <cell r="K16">
            <v>77.9674915736</v>
          </cell>
          <cell r="L16">
            <v>88.943777333499995</v>
          </cell>
          <cell r="M16" t="str">
            <v>NULL</v>
          </cell>
        </row>
        <row r="17">
          <cell r="D17" t="str">
            <v>BGD</v>
          </cell>
          <cell r="E17">
            <v>92.194883232699993</v>
          </cell>
          <cell r="F17">
            <v>100</v>
          </cell>
          <cell r="G17">
            <v>107.81393996760001</v>
          </cell>
          <cell r="H17">
            <v>111.5025333655</v>
          </cell>
          <cell r="I17">
            <v>121.5330430683</v>
          </cell>
          <cell r="J17">
            <v>121.2582164624</v>
          </cell>
          <cell r="K17">
            <v>98.309326855199998</v>
          </cell>
          <cell r="L17">
            <v>128.0890522649</v>
          </cell>
          <cell r="M17" t="str">
            <v>NULL</v>
          </cell>
        </row>
        <row r="18">
          <cell r="D18" t="str">
            <v>BRB</v>
          </cell>
          <cell r="E18">
            <v>89.888885498899995</v>
          </cell>
          <cell r="F18">
            <v>100</v>
          </cell>
          <cell r="G18">
            <v>111.27946386489999</v>
          </cell>
          <cell r="H18">
            <v>101.46149374389999</v>
          </cell>
          <cell r="I18">
            <v>86.952481995699998</v>
          </cell>
          <cell r="J18">
            <v>87.895516095299996</v>
          </cell>
          <cell r="K18">
            <v>68.6500546348</v>
          </cell>
          <cell r="L18">
            <v>63.632919598199997</v>
          </cell>
          <cell r="M18" t="str">
            <v>NULL</v>
          </cell>
        </row>
        <row r="19">
          <cell r="D19" t="str">
            <v>BLR</v>
          </cell>
          <cell r="E19">
            <v>97.355099930799994</v>
          </cell>
          <cell r="F19">
            <v>100</v>
          </cell>
          <cell r="G19">
            <v>99.435449245100003</v>
          </cell>
          <cell r="H19">
            <v>108.1747599462</v>
          </cell>
          <cell r="I19">
            <v>113.2205227418</v>
          </cell>
          <cell r="J19">
            <v>113.5853894342</v>
          </cell>
          <cell r="K19">
            <v>113.66621435330001</v>
          </cell>
          <cell r="L19">
            <v>127.3087834934</v>
          </cell>
          <cell r="M19" t="str">
            <v>NULL</v>
          </cell>
        </row>
        <row r="20">
          <cell r="D20" t="str">
            <v>BEL</v>
          </cell>
          <cell r="E20">
            <v>98.816068206099999</v>
          </cell>
          <cell r="F20">
            <v>100</v>
          </cell>
          <cell r="G20">
            <v>103.2580040098</v>
          </cell>
          <cell r="H20">
            <v>104.30324555670001</v>
          </cell>
          <cell r="I20">
            <v>105.4647284791</v>
          </cell>
          <cell r="J20">
            <v>105.46570882570001</v>
          </cell>
          <cell r="K20">
            <v>99.341597534399995</v>
          </cell>
          <cell r="L20">
            <v>112.69238285510001</v>
          </cell>
          <cell r="M20" t="str">
            <v>NULL</v>
          </cell>
        </row>
        <row r="21">
          <cell r="D21" t="str">
            <v>BLZ</v>
          </cell>
          <cell r="E21">
            <v>98.217370001500001</v>
          </cell>
          <cell r="F21">
            <v>100</v>
          </cell>
          <cell r="G21">
            <v>73.910500608899994</v>
          </cell>
          <cell r="H21">
            <v>76.070319334100006</v>
          </cell>
          <cell r="I21">
            <v>74.720660658300005</v>
          </cell>
          <cell r="J21">
            <v>69.310899728899997</v>
          </cell>
          <cell r="K21">
            <v>47.206783185200003</v>
          </cell>
          <cell r="L21">
            <v>57.289370167400001</v>
          </cell>
          <cell r="M21" t="str">
            <v>NULL</v>
          </cell>
        </row>
        <row r="22">
          <cell r="D22" t="str">
            <v>BEN</v>
          </cell>
          <cell r="E22">
            <v>135.6005764674</v>
          </cell>
          <cell r="F22">
            <v>100</v>
          </cell>
          <cell r="G22">
            <v>101.72296430759999</v>
          </cell>
          <cell r="H22">
            <v>118.5361759103</v>
          </cell>
          <cell r="I22">
            <v>168.79763549090001</v>
          </cell>
          <cell r="J22">
            <v>163.75789851409999</v>
          </cell>
          <cell r="K22">
            <v>153.9095287932</v>
          </cell>
          <cell r="L22">
            <v>143.86342561219999</v>
          </cell>
          <cell r="M22" t="str">
            <v>NULL</v>
          </cell>
        </row>
        <row r="23">
          <cell r="D23" t="str">
            <v>BMU</v>
          </cell>
          <cell r="E23">
            <v>95.245761256799994</v>
          </cell>
          <cell r="F23">
            <v>100</v>
          </cell>
          <cell r="G23">
            <v>90.303936786099996</v>
          </cell>
          <cell r="H23">
            <v>77.553907288000005</v>
          </cell>
          <cell r="I23">
            <v>66.260036687500005</v>
          </cell>
          <cell r="J23">
            <v>69.836348453300005</v>
          </cell>
          <cell r="K23">
            <v>42.8480669984</v>
          </cell>
          <cell r="L23">
            <v>32.524000009200002</v>
          </cell>
          <cell r="M23" t="str">
            <v>NULL</v>
          </cell>
        </row>
        <row r="24">
          <cell r="D24" t="str">
            <v>BTN</v>
          </cell>
          <cell r="E24">
            <v>91.261574783499995</v>
          </cell>
          <cell r="F24">
            <v>100</v>
          </cell>
          <cell r="G24">
            <v>101.29078768540001</v>
          </cell>
          <cell r="H24">
            <v>96.579955568599999</v>
          </cell>
          <cell r="I24">
            <v>89.136262437900001</v>
          </cell>
          <cell r="J24">
            <v>104.6793488415</v>
          </cell>
          <cell r="K24">
            <v>106.8623195816</v>
          </cell>
          <cell r="L24">
            <v>76.399941505900003</v>
          </cell>
          <cell r="M24" t="str">
            <v>NULL</v>
          </cell>
        </row>
        <row r="25">
          <cell r="D25" t="str">
            <v>BOL</v>
          </cell>
          <cell r="E25">
            <v>108.27870895469999</v>
          </cell>
          <cell r="F25">
            <v>100</v>
          </cell>
          <cell r="G25">
            <v>93.500477616300003</v>
          </cell>
          <cell r="H25">
            <v>88.199817930400002</v>
          </cell>
          <cell r="I25">
            <v>89.609287230299998</v>
          </cell>
          <cell r="J25">
            <v>86.291724689700004</v>
          </cell>
          <cell r="K25">
            <v>70.074845218299998</v>
          </cell>
          <cell r="L25">
            <v>74.428382565299998</v>
          </cell>
          <cell r="M25" t="str">
            <v>NULL</v>
          </cell>
        </row>
        <row r="26">
          <cell r="D26" t="str">
            <v>BIH</v>
          </cell>
          <cell r="E26">
            <v>106.0534106586</v>
          </cell>
          <cell r="F26">
            <v>100</v>
          </cell>
          <cell r="G26">
            <v>108.1705750254</v>
          </cell>
          <cell r="H26">
            <v>124.2206820909</v>
          </cell>
          <cell r="I26">
            <v>128.74598608060001</v>
          </cell>
          <cell r="J26">
            <v>120.1553517924</v>
          </cell>
          <cell r="K26">
            <v>112.4019266638</v>
          </cell>
          <cell r="L26">
            <v>123.4698755042</v>
          </cell>
          <cell r="M26" t="str">
            <v>NULL</v>
          </cell>
        </row>
        <row r="27">
          <cell r="D27" t="str">
            <v>BWA</v>
          </cell>
          <cell r="E27">
            <v>127.7685653929</v>
          </cell>
          <cell r="F27">
            <v>100</v>
          </cell>
          <cell r="G27">
            <v>119.1156830427</v>
          </cell>
          <cell r="H27">
            <v>97.416965857899996</v>
          </cell>
          <cell r="I27">
            <v>107.86567921060001</v>
          </cell>
          <cell r="J27">
            <v>85.741168380000005</v>
          </cell>
          <cell r="K27">
            <v>70.399587721299994</v>
          </cell>
          <cell r="L27">
            <v>117.1519992186</v>
          </cell>
          <cell r="M27" t="str">
            <v>NULL</v>
          </cell>
        </row>
        <row r="28">
          <cell r="D28" t="str">
            <v>BRA</v>
          </cell>
          <cell r="E28">
            <v>92.191001824200001</v>
          </cell>
          <cell r="F28">
            <v>100</v>
          </cell>
          <cell r="G28">
            <v>103.0486128047</v>
          </cell>
          <cell r="H28">
            <v>111.8548197553</v>
          </cell>
          <cell r="I28">
            <v>114.6159338051</v>
          </cell>
          <cell r="J28">
            <v>113.5584792156</v>
          </cell>
          <cell r="K28">
            <v>115.1918746237</v>
          </cell>
          <cell r="L28">
            <v>119.4064857087</v>
          </cell>
          <cell r="M28" t="str">
            <v>NULL</v>
          </cell>
        </row>
        <row r="29">
          <cell r="D29" t="str">
            <v>VGB</v>
          </cell>
          <cell r="E29">
            <v>105.1311676776</v>
          </cell>
          <cell r="F29">
            <v>100</v>
          </cell>
          <cell r="G29">
            <v>102.99256629520001</v>
          </cell>
          <cell r="H29">
            <v>97.240423514900002</v>
          </cell>
          <cell r="I29">
            <v>79.460515036999993</v>
          </cell>
          <cell r="J29">
            <v>91.860015867800001</v>
          </cell>
          <cell r="K29">
            <v>63.933828253500003</v>
          </cell>
          <cell r="L29">
            <v>66.287358357499997</v>
          </cell>
          <cell r="M29" t="str">
            <v>NULL</v>
          </cell>
        </row>
        <row r="30">
          <cell r="D30" t="str">
            <v>BRN</v>
          </cell>
          <cell r="E30">
            <v>106.0935254554</v>
          </cell>
          <cell r="F30">
            <v>100</v>
          </cell>
          <cell r="G30">
            <v>100.9502667899</v>
          </cell>
          <cell r="H30">
            <v>92.354891645500004</v>
          </cell>
          <cell r="I30">
            <v>85.204435376399999</v>
          </cell>
          <cell r="J30">
            <v>115.19001608889999</v>
          </cell>
          <cell r="K30">
            <v>142.52888982869999</v>
          </cell>
          <cell r="L30">
            <v>98.553846598899995</v>
          </cell>
          <cell r="M30" t="str">
            <v>NULL</v>
          </cell>
        </row>
        <row r="31">
          <cell r="D31" t="str">
            <v>BGR</v>
          </cell>
          <cell r="E31">
            <v>94.8956166153</v>
          </cell>
          <cell r="F31">
            <v>100</v>
          </cell>
          <cell r="G31">
            <v>107.4296145082</v>
          </cell>
          <cell r="H31">
            <v>117.80604022270001</v>
          </cell>
          <cell r="I31">
            <v>116.4908057648</v>
          </cell>
          <cell r="J31">
            <v>120.4515733243</v>
          </cell>
          <cell r="K31">
            <v>114.1832493901</v>
          </cell>
          <cell r="L31">
            <v>122.10011960520001</v>
          </cell>
          <cell r="M31" t="str">
            <v>NULL</v>
          </cell>
        </row>
        <row r="32">
          <cell r="D32" t="str">
            <v>BFA</v>
          </cell>
          <cell r="E32">
            <v>100.9553931977</v>
          </cell>
          <cell r="F32">
            <v>100</v>
          </cell>
          <cell r="G32">
            <v>107.7400938567</v>
          </cell>
          <cell r="H32">
            <v>118.0225499764</v>
          </cell>
          <cell r="I32">
            <v>130.63223482910001</v>
          </cell>
          <cell r="J32">
            <v>124.73188673360001</v>
          </cell>
          <cell r="K32">
            <v>136.9779565732</v>
          </cell>
          <cell r="L32">
            <v>148.1722816944</v>
          </cell>
          <cell r="M32" t="str">
            <v>NULL</v>
          </cell>
        </row>
        <row r="33">
          <cell r="D33" t="str">
            <v>BDI</v>
          </cell>
          <cell r="E33">
            <v>104.723721217</v>
          </cell>
          <cell r="F33">
            <v>100</v>
          </cell>
          <cell r="G33">
            <v>101.2955417566</v>
          </cell>
          <cell r="H33">
            <v>129.03675537500001</v>
          </cell>
          <cell r="I33">
            <v>140.85820111000001</v>
          </cell>
          <cell r="J33">
            <v>138.590188856</v>
          </cell>
          <cell r="K33">
            <v>110.44728105759999</v>
          </cell>
          <cell r="L33">
            <v>94.224280997199998</v>
          </cell>
          <cell r="M33" t="str">
            <v>NULL</v>
          </cell>
        </row>
        <row r="34">
          <cell r="D34" t="str">
            <v>CPV</v>
          </cell>
          <cell r="E34">
            <v>116.2227006095</v>
          </cell>
          <cell r="F34">
            <v>100</v>
          </cell>
          <cell r="G34">
            <v>91.121489542899994</v>
          </cell>
          <cell r="H34">
            <v>73.183701795700003</v>
          </cell>
          <cell r="I34">
            <v>106.0860420174</v>
          </cell>
          <cell r="J34">
            <v>88.147625875900005</v>
          </cell>
          <cell r="K34">
            <v>75.306095497000001</v>
          </cell>
          <cell r="L34">
            <v>73.037361278600002</v>
          </cell>
          <cell r="M34" t="str">
            <v>NULL</v>
          </cell>
        </row>
        <row r="35">
          <cell r="D35" t="str">
            <v>KHM</v>
          </cell>
          <cell r="E35">
            <v>78.315225510299996</v>
          </cell>
          <cell r="F35">
            <v>100</v>
          </cell>
          <cell r="G35">
            <v>117.3860653334</v>
          </cell>
          <cell r="H35">
            <v>131.5127598123</v>
          </cell>
          <cell r="I35">
            <v>147.58504190759999</v>
          </cell>
          <cell r="J35">
            <v>170.49685433810001</v>
          </cell>
          <cell r="K35">
            <v>194.75521190110001</v>
          </cell>
          <cell r="L35">
            <v>185.19251405509999</v>
          </cell>
          <cell r="M35" t="str">
            <v>NULL</v>
          </cell>
        </row>
        <row r="36">
          <cell r="D36" t="str">
            <v>CMR</v>
          </cell>
          <cell r="E36">
            <v>96.742157366300006</v>
          </cell>
          <cell r="F36">
            <v>100</v>
          </cell>
          <cell r="G36">
            <v>87.458720208100004</v>
          </cell>
          <cell r="H36">
            <v>79.038867298499994</v>
          </cell>
          <cell r="I36">
            <v>80.666807486099998</v>
          </cell>
          <cell r="J36">
            <v>92.861163592799997</v>
          </cell>
          <cell r="K36">
            <v>80.845235174699994</v>
          </cell>
          <cell r="L36">
            <v>61.677126008400002</v>
          </cell>
          <cell r="M36" t="str">
            <v>NULL</v>
          </cell>
        </row>
        <row r="37">
          <cell r="D37" t="str">
            <v>CAN</v>
          </cell>
          <cell r="E37">
            <v>93.769839595500002</v>
          </cell>
          <cell r="F37">
            <v>100</v>
          </cell>
          <cell r="G37">
            <v>99.789560413700002</v>
          </cell>
          <cell r="H37">
            <v>102.0114708034</v>
          </cell>
          <cell r="I37">
            <v>104.9056786461</v>
          </cell>
          <cell r="J37">
            <v>107.4749287274</v>
          </cell>
          <cell r="K37">
            <v>100.57180297230001</v>
          </cell>
          <cell r="L37">
            <v>102.09943893800001</v>
          </cell>
          <cell r="M37" t="str">
            <v>NULL</v>
          </cell>
        </row>
        <row r="38">
          <cell r="D38" t="str">
            <v>CYM</v>
          </cell>
          <cell r="E38">
            <v>71.548330522399993</v>
          </cell>
          <cell r="F38">
            <v>100</v>
          </cell>
          <cell r="G38">
            <v>93.982033119299999</v>
          </cell>
          <cell r="H38">
            <v>63.862657627300003</v>
          </cell>
          <cell r="I38">
            <v>70.299361513899996</v>
          </cell>
          <cell r="J38">
            <v>91.355188443700001</v>
          </cell>
          <cell r="K38">
            <v>39.9764800202</v>
          </cell>
          <cell r="L38">
            <v>42.106849749799999</v>
          </cell>
          <cell r="M38" t="str">
            <v>NULL</v>
          </cell>
        </row>
        <row r="39">
          <cell r="D39" t="str">
            <v>CAF</v>
          </cell>
          <cell r="E39">
            <v>101.01429400080001</v>
          </cell>
          <cell r="F39">
            <v>100</v>
          </cell>
          <cell r="G39">
            <v>136.47026299429999</v>
          </cell>
          <cell r="H39">
            <v>159.51375946900001</v>
          </cell>
          <cell r="I39">
            <v>184.57233993080001</v>
          </cell>
          <cell r="J39">
            <v>172.57138910309999</v>
          </cell>
          <cell r="K39">
            <v>152.20967684179999</v>
          </cell>
          <cell r="L39">
            <v>175.83679451930001</v>
          </cell>
          <cell r="M39" t="str">
            <v>NULL</v>
          </cell>
        </row>
        <row r="40">
          <cell r="D40" t="str">
            <v>TCD</v>
          </cell>
          <cell r="E40">
            <v>96.646202197299999</v>
          </cell>
          <cell r="F40">
            <v>100</v>
          </cell>
          <cell r="G40">
            <v>101.7592628109</v>
          </cell>
          <cell r="H40">
            <v>102.98256014499999</v>
          </cell>
          <cell r="I40">
            <v>81.751080792600007</v>
          </cell>
          <cell r="J40">
            <v>92.201710299499993</v>
          </cell>
          <cell r="K40">
            <v>92.403726828399996</v>
          </cell>
          <cell r="L40">
            <v>77.164545163200003</v>
          </cell>
          <cell r="M40" t="str">
            <v>NULL</v>
          </cell>
        </row>
        <row r="41">
          <cell r="D41" t="str">
            <v>CHI</v>
          </cell>
          <cell r="E41" t="str">
            <v>NULL</v>
          </cell>
          <cell r="F41" t="str">
            <v>NULL</v>
          </cell>
          <cell r="G41" t="str">
            <v>NULL</v>
          </cell>
          <cell r="H41" t="str">
            <v>NULL</v>
          </cell>
          <cell r="I41" t="str">
            <v>NULL</v>
          </cell>
          <cell r="J41" t="str">
            <v>NULL</v>
          </cell>
          <cell r="K41" t="str">
            <v>NULL</v>
          </cell>
          <cell r="L41" t="str">
            <v>NULL</v>
          </cell>
          <cell r="M41" t="str">
            <v>NULL</v>
          </cell>
        </row>
        <row r="42">
          <cell r="D42" t="str">
            <v>CHL</v>
          </cell>
          <cell r="E42">
            <v>101.6195353276</v>
          </cell>
          <cell r="F42">
            <v>100</v>
          </cell>
          <cell r="G42">
            <v>100.19402301700001</v>
          </cell>
          <cell r="H42">
            <v>98.526842479500004</v>
          </cell>
          <cell r="I42">
            <v>104.35341461180001</v>
          </cell>
          <cell r="J42">
            <v>102.0472715041</v>
          </cell>
          <cell r="K42">
            <v>104.6626727733</v>
          </cell>
          <cell r="L42">
            <v>103.703824545</v>
          </cell>
          <cell r="M42" t="str">
            <v>NULL</v>
          </cell>
        </row>
        <row r="43">
          <cell r="D43" t="str">
            <v>CHN</v>
          </cell>
          <cell r="E43">
            <v>100.5705338941</v>
          </cell>
          <cell r="F43">
            <v>100</v>
          </cell>
          <cell r="G43">
            <v>101.41885767789999</v>
          </cell>
          <cell r="H43">
            <v>108.5715395693</v>
          </cell>
          <cell r="I43">
            <v>113.0548842223</v>
          </cell>
          <cell r="J43">
            <v>115.2664669758</v>
          </cell>
          <cell r="K43">
            <v>118.5367946556</v>
          </cell>
          <cell r="L43">
            <v>139.11803355009999</v>
          </cell>
          <cell r="M43" t="str">
            <v>NULL</v>
          </cell>
        </row>
        <row r="44">
          <cell r="D44" t="str">
            <v>COL</v>
          </cell>
          <cell r="E44">
            <v>100.1280647145</v>
          </cell>
          <cell r="F44">
            <v>100</v>
          </cell>
          <cell r="G44">
            <v>101.9037831733</v>
          </cell>
          <cell r="H44">
            <v>99.806525735299999</v>
          </cell>
          <cell r="I44">
            <v>98.051045065099999</v>
          </cell>
          <cell r="J44">
            <v>99.301608060099994</v>
          </cell>
          <cell r="K44">
            <v>97.082387110900001</v>
          </cell>
          <cell r="L44">
            <v>90.889329172499998</v>
          </cell>
          <cell r="M44" t="str">
            <v>NULL</v>
          </cell>
        </row>
        <row r="45">
          <cell r="D45" t="str">
            <v>COM</v>
          </cell>
          <cell r="E45">
            <v>159.84845831960001</v>
          </cell>
          <cell r="F45">
            <v>100</v>
          </cell>
          <cell r="G45">
            <v>202.65818833329999</v>
          </cell>
          <cell r="H45">
            <v>321.84181044809998</v>
          </cell>
          <cell r="I45">
            <v>440.725419327</v>
          </cell>
          <cell r="J45">
            <v>455.61430815770001</v>
          </cell>
          <cell r="K45">
            <v>243.7373866886</v>
          </cell>
          <cell r="L45">
            <v>302.79929187340002</v>
          </cell>
          <cell r="M45" t="str">
            <v>NULL</v>
          </cell>
        </row>
        <row r="46">
          <cell r="D46" t="str">
            <v>COD</v>
          </cell>
          <cell r="E46">
            <v>73.947402540200002</v>
          </cell>
          <cell r="F46">
            <v>100</v>
          </cell>
          <cell r="G46">
            <v>89.312311447499994</v>
          </cell>
          <cell r="H46">
            <v>127.3814819743</v>
          </cell>
          <cell r="I46">
            <v>189.78348183630001</v>
          </cell>
          <cell r="J46">
            <v>137.8785320078</v>
          </cell>
          <cell r="K46">
            <v>148.0051080353</v>
          </cell>
          <cell r="L46">
            <v>173.7116478497</v>
          </cell>
          <cell r="M46" t="str">
            <v>NULL</v>
          </cell>
        </row>
        <row r="47">
          <cell r="D47" t="str">
            <v>COG</v>
          </cell>
          <cell r="E47">
            <v>76.911732461400007</v>
          </cell>
          <cell r="F47">
            <v>100</v>
          </cell>
          <cell r="G47">
            <v>102.4987378308</v>
          </cell>
          <cell r="H47">
            <v>91.846572999900005</v>
          </cell>
          <cell r="I47">
            <v>100.5973469727</v>
          </cell>
          <cell r="J47">
            <v>54.976941615400001</v>
          </cell>
          <cell r="K47">
            <v>64.603601246799997</v>
          </cell>
          <cell r="L47">
            <v>58.725168999200001</v>
          </cell>
          <cell r="M47" t="str">
            <v>NULL</v>
          </cell>
        </row>
        <row r="48">
          <cell r="D48" t="str">
            <v>CRI</v>
          </cell>
          <cell r="E48">
            <v>119.7862143044</v>
          </cell>
          <cell r="F48">
            <v>100</v>
          </cell>
          <cell r="G48">
            <v>111.65711808109999</v>
          </cell>
          <cell r="H48">
            <v>117.9515797384</v>
          </cell>
          <cell r="I48">
            <v>120.3159119399</v>
          </cell>
          <cell r="J48">
            <v>123.95034995109999</v>
          </cell>
          <cell r="K48">
            <v>128.54547427470001</v>
          </cell>
          <cell r="L48">
            <v>156.84756801699999</v>
          </cell>
          <cell r="M48" t="str">
            <v>NULL</v>
          </cell>
        </row>
        <row r="49">
          <cell r="D49" t="str">
            <v>CIV</v>
          </cell>
          <cell r="E49">
            <v>102.1587230321</v>
          </cell>
          <cell r="F49">
            <v>100</v>
          </cell>
          <cell r="G49">
            <v>96.981594956799995</v>
          </cell>
          <cell r="H49">
            <v>113.67309233189999</v>
          </cell>
          <cell r="I49">
            <v>104.3247385361</v>
          </cell>
          <cell r="J49">
            <v>111.1534148655</v>
          </cell>
          <cell r="K49">
            <v>109.8580768626</v>
          </cell>
          <cell r="L49">
            <v>107.2710072877</v>
          </cell>
          <cell r="M49" t="str">
            <v>NULL</v>
          </cell>
        </row>
        <row r="50">
          <cell r="D50" t="str">
            <v>HRV</v>
          </cell>
          <cell r="E50">
            <v>87.898080618999998</v>
          </cell>
          <cell r="F50">
            <v>100</v>
          </cell>
          <cell r="G50">
            <v>109.3634861888</v>
          </cell>
          <cell r="H50">
            <v>119.2287224523</v>
          </cell>
          <cell r="I50">
            <v>120.416582488</v>
          </cell>
          <cell r="J50">
            <v>123.82706225</v>
          </cell>
          <cell r="K50">
            <v>126.7336092518</v>
          </cell>
          <cell r="L50">
            <v>141.98815337049999</v>
          </cell>
          <cell r="M50" t="str">
            <v>NULL</v>
          </cell>
        </row>
        <row r="51">
          <cell r="D51" t="str">
            <v>CUB</v>
          </cell>
          <cell r="E51">
            <v>129.11285475689999</v>
          </cell>
          <cell r="F51">
            <v>100</v>
          </cell>
          <cell r="G51">
            <v>65.885878812399994</v>
          </cell>
          <cell r="H51">
            <v>66.954226787500005</v>
          </cell>
          <cell r="I51">
            <v>63.012129624099998</v>
          </cell>
          <cell r="J51">
            <v>54.304709879800001</v>
          </cell>
          <cell r="K51">
            <v>46.017044251500003</v>
          </cell>
          <cell r="L51">
            <v>35.404947267399997</v>
          </cell>
          <cell r="M51" t="str">
            <v>NULL</v>
          </cell>
        </row>
        <row r="52">
          <cell r="D52" t="str">
            <v>CUW</v>
          </cell>
          <cell r="E52">
            <v>101.0634332293</v>
          </cell>
          <cell r="F52">
            <v>100</v>
          </cell>
          <cell r="G52">
            <v>106.4612814953</v>
          </cell>
          <cell r="H52">
            <v>92.428395752399993</v>
          </cell>
          <cell r="I52">
            <v>107.90412289149999</v>
          </cell>
          <cell r="J52">
            <v>77.497733268499999</v>
          </cell>
          <cell r="K52">
            <v>67.143079444199998</v>
          </cell>
          <cell r="L52">
            <v>52.557189965699997</v>
          </cell>
          <cell r="M52" t="str">
            <v>NULL</v>
          </cell>
        </row>
        <row r="53">
          <cell r="D53" t="str">
            <v>CYP</v>
          </cell>
          <cell r="E53">
            <v>75.312851476899993</v>
          </cell>
          <cell r="F53">
            <v>100</v>
          </cell>
          <cell r="G53">
            <v>95.819507833000003</v>
          </cell>
          <cell r="H53">
            <v>96.910968663299997</v>
          </cell>
          <cell r="I53">
            <v>130.76542967060001</v>
          </cell>
          <cell r="J53">
            <v>95.498931167500004</v>
          </cell>
          <cell r="K53">
            <v>94.368298987599999</v>
          </cell>
          <cell r="L53">
            <v>100.41153606579999</v>
          </cell>
          <cell r="M53" t="str">
            <v>NULL</v>
          </cell>
        </row>
        <row r="54">
          <cell r="D54" t="str">
            <v>CZE</v>
          </cell>
          <cell r="E54">
            <v>95.419008576300001</v>
          </cell>
          <cell r="F54">
            <v>100</v>
          </cell>
          <cell r="G54">
            <v>103.6243545483</v>
          </cell>
          <cell r="H54">
            <v>109.323716518</v>
          </cell>
          <cell r="I54">
            <v>112.16376376780001</v>
          </cell>
          <cell r="J54">
            <v>112.8281438937</v>
          </cell>
          <cell r="K54">
            <v>105.58420339929999</v>
          </cell>
          <cell r="L54">
            <v>111.52913699130001</v>
          </cell>
          <cell r="M54" t="str">
            <v>NULL</v>
          </cell>
        </row>
        <row r="55">
          <cell r="D55" t="str">
            <v>DNK</v>
          </cell>
          <cell r="E55">
            <v>99.193625177499996</v>
          </cell>
          <cell r="F55">
            <v>100</v>
          </cell>
          <cell r="G55">
            <v>100.9765224649</v>
          </cell>
          <cell r="H55">
            <v>103.2086382121</v>
          </cell>
          <cell r="I55">
            <v>103.841042808</v>
          </cell>
          <cell r="J55">
            <v>104.72285667769999</v>
          </cell>
          <cell r="K55">
            <v>101.1182178765</v>
          </cell>
          <cell r="L55">
            <v>108.2859354582</v>
          </cell>
          <cell r="M55" t="str">
            <v>NULL</v>
          </cell>
        </row>
        <row r="56">
          <cell r="D56" t="str">
            <v>DJI</v>
          </cell>
          <cell r="E56">
            <v>85.946265609899996</v>
          </cell>
          <cell r="F56">
            <v>100</v>
          </cell>
          <cell r="G56">
            <v>1351.8466427578001</v>
          </cell>
          <cell r="H56">
            <v>2387.9132150559999</v>
          </cell>
          <cell r="I56">
            <v>2503.5397022181</v>
          </cell>
          <cell r="J56">
            <v>2886.3423158047999</v>
          </cell>
          <cell r="K56">
            <v>2015.3035966114001</v>
          </cell>
          <cell r="L56">
            <v>1926.4198630971</v>
          </cell>
          <cell r="M56" t="str">
            <v>NULL</v>
          </cell>
        </row>
        <row r="57">
          <cell r="D57" t="str">
            <v>DMA</v>
          </cell>
          <cell r="E57">
            <v>111.217186367</v>
          </cell>
          <cell r="F57">
            <v>100</v>
          </cell>
          <cell r="G57">
            <v>57.204549964999998</v>
          </cell>
          <cell r="H57">
            <v>38.082211668600003</v>
          </cell>
          <cell r="I57">
            <v>32.089928711399999</v>
          </cell>
          <cell r="J57">
            <v>56.731056411899999</v>
          </cell>
          <cell r="K57">
            <v>42.224808691699998</v>
          </cell>
          <cell r="L57">
            <v>49.580204209800002</v>
          </cell>
          <cell r="M57" t="str">
            <v>NULL</v>
          </cell>
        </row>
        <row r="58">
          <cell r="D58" t="str">
            <v>DOM</v>
          </cell>
          <cell r="E58">
            <v>100.2256481722</v>
          </cell>
          <cell r="F58">
            <v>100</v>
          </cell>
          <cell r="G58">
            <v>105.2064091165</v>
          </cell>
          <cell r="H58">
            <v>108.3940954843</v>
          </cell>
          <cell r="I58">
            <v>112.08654905020001</v>
          </cell>
          <cell r="J58">
            <v>117.5245813798</v>
          </cell>
          <cell r="K58">
            <v>101.8746321478</v>
          </cell>
          <cell r="L58">
            <v>118.26327005970001</v>
          </cell>
          <cell r="M58" t="str">
            <v>NULL</v>
          </cell>
        </row>
        <row r="59">
          <cell r="D59" t="str">
            <v>ECU</v>
          </cell>
          <cell r="E59">
            <v>100.49360507590001</v>
          </cell>
          <cell r="F59">
            <v>100</v>
          </cell>
          <cell r="G59">
            <v>97.672110324200005</v>
          </cell>
          <cell r="H59">
            <v>99.844214556200001</v>
          </cell>
          <cell r="I59">
            <v>99.298816833000004</v>
          </cell>
          <cell r="J59">
            <v>105.80364822529999</v>
          </cell>
          <cell r="K59">
            <v>113.5684931966</v>
          </cell>
          <cell r="L59">
            <v>116.2323067431</v>
          </cell>
          <cell r="M59" t="str">
            <v>NULL</v>
          </cell>
        </row>
        <row r="60">
          <cell r="D60" t="str">
            <v>EGY</v>
          </cell>
          <cell r="E60">
            <v>106.5354248922</v>
          </cell>
          <cell r="F60">
            <v>100</v>
          </cell>
          <cell r="G60">
            <v>123.33975078589999</v>
          </cell>
          <cell r="H60">
            <v>115.7111918248</v>
          </cell>
          <cell r="I60">
            <v>113.7271897512</v>
          </cell>
          <cell r="J60">
            <v>124.23619079309999</v>
          </cell>
          <cell r="K60">
            <v>115.3293817054</v>
          </cell>
          <cell r="L60">
            <v>129.31257862800001</v>
          </cell>
          <cell r="M60" t="str">
            <v>NULL</v>
          </cell>
        </row>
        <row r="61">
          <cell r="D61" t="str">
            <v>SLV</v>
          </cell>
          <cell r="E61">
            <v>96.439508569200001</v>
          </cell>
          <cell r="F61">
            <v>100</v>
          </cell>
          <cell r="G61">
            <v>100.0272937587</v>
          </cell>
          <cell r="H61">
            <v>104.3322066426</v>
          </cell>
          <cell r="I61">
            <v>103.6744842726</v>
          </cell>
          <cell r="J61">
            <v>104.30769645789999</v>
          </cell>
          <cell r="K61">
            <v>88.490380330700006</v>
          </cell>
          <cell r="L61">
            <v>108.58351773050001</v>
          </cell>
          <cell r="M61" t="str">
            <v>NULL</v>
          </cell>
        </row>
        <row r="62">
          <cell r="D62" t="str">
            <v>GNQ</v>
          </cell>
          <cell r="E62">
            <v>115.4374389187</v>
          </cell>
          <cell r="F62">
            <v>100</v>
          </cell>
          <cell r="G62">
            <v>92.488828207799997</v>
          </cell>
          <cell r="H62">
            <v>78.914369627599996</v>
          </cell>
          <cell r="I62">
            <v>78.281019111999996</v>
          </cell>
          <cell r="J62">
            <v>75.530715168599997</v>
          </cell>
          <cell r="K62">
            <v>62.7633170939</v>
          </cell>
          <cell r="L62">
            <v>51.429955579599998</v>
          </cell>
          <cell r="M62" t="str">
            <v>NULL</v>
          </cell>
        </row>
        <row r="63">
          <cell r="D63" t="str">
            <v>ERI</v>
          </cell>
          <cell r="E63">
            <v>109.5796411483</v>
          </cell>
          <cell r="F63">
            <v>100</v>
          </cell>
          <cell r="G63">
            <v>87.401610911700004</v>
          </cell>
          <cell r="H63">
            <v>109.96329033409999</v>
          </cell>
          <cell r="I63">
            <v>121.22599855439999</v>
          </cell>
          <cell r="J63">
            <v>142.09327832899999</v>
          </cell>
          <cell r="K63">
            <v>99.5655211081</v>
          </cell>
          <cell r="L63">
            <v>90.684969133899997</v>
          </cell>
          <cell r="M63" t="str">
            <v>NULL</v>
          </cell>
        </row>
        <row r="64">
          <cell r="D64" t="str">
            <v>EST</v>
          </cell>
          <cell r="E64">
            <v>102.4327011876</v>
          </cell>
          <cell r="F64">
            <v>100</v>
          </cell>
          <cell r="G64">
            <v>103.1475754545</v>
          </cell>
          <cell r="H64">
            <v>108.0414146322</v>
          </cell>
          <cell r="I64">
            <v>115.8478370304</v>
          </cell>
          <cell r="J64">
            <v>115.3433800027</v>
          </cell>
          <cell r="K64">
            <v>117.5847750264</v>
          </cell>
          <cell r="L64">
            <v>131.82353201090001</v>
          </cell>
          <cell r="M64" t="str">
            <v>NULL</v>
          </cell>
        </row>
        <row r="65">
          <cell r="D65" t="str">
            <v>SWZ</v>
          </cell>
          <cell r="E65">
            <v>97.357446499199995</v>
          </cell>
          <cell r="F65">
            <v>100</v>
          </cell>
          <cell r="G65">
            <v>85.204276922399998</v>
          </cell>
          <cell r="H65">
            <v>93.797866214799996</v>
          </cell>
          <cell r="I65">
            <v>94.883700500000003</v>
          </cell>
          <cell r="J65">
            <v>110.95151908690001</v>
          </cell>
          <cell r="K65">
            <v>94.515272898999996</v>
          </cell>
          <cell r="L65">
            <v>91.679445429799998</v>
          </cell>
          <cell r="M65" t="str">
            <v>NULL</v>
          </cell>
        </row>
        <row r="66">
          <cell r="D66" t="str">
            <v>ETH</v>
          </cell>
          <cell r="E66">
            <v>97.360976976299995</v>
          </cell>
          <cell r="F66">
            <v>100</v>
          </cell>
          <cell r="G66">
            <v>94.487439131900004</v>
          </cell>
          <cell r="H66">
            <v>102.74685961749999</v>
          </cell>
          <cell r="I66">
            <v>96.931545218699995</v>
          </cell>
          <cell r="J66">
            <v>100.2957151378</v>
          </cell>
          <cell r="K66">
            <v>110.2047031659</v>
          </cell>
          <cell r="L66">
            <v>106.69358655950001</v>
          </cell>
          <cell r="M66" t="str">
            <v>NULL</v>
          </cell>
        </row>
        <row r="67">
          <cell r="D67" t="str">
            <v>FRO</v>
          </cell>
          <cell r="E67">
            <v>103.1210354918</v>
          </cell>
          <cell r="F67">
            <v>100</v>
          </cell>
          <cell r="G67">
            <v>115.4167329653</v>
          </cell>
          <cell r="H67">
            <v>123.63271484889999</v>
          </cell>
          <cell r="I67">
            <v>112.00958862260001</v>
          </cell>
          <cell r="J67">
            <v>127.3576066534</v>
          </cell>
          <cell r="K67">
            <v>120.221391779</v>
          </cell>
          <cell r="L67">
            <v>133.05222459129999</v>
          </cell>
          <cell r="M67" t="str">
            <v>NULL</v>
          </cell>
        </row>
        <row r="68">
          <cell r="D68" t="str">
            <v>FJI</v>
          </cell>
          <cell r="E68">
            <v>133.02153113200001</v>
          </cell>
          <cell r="F68">
            <v>100</v>
          </cell>
          <cell r="G68">
            <v>104.57329571379999</v>
          </cell>
          <cell r="H68">
            <v>103.7901049309</v>
          </cell>
          <cell r="I68">
            <v>107.5842840135</v>
          </cell>
          <cell r="J68">
            <v>106.97234810019999</v>
          </cell>
          <cell r="K68">
            <v>86.173309997999993</v>
          </cell>
          <cell r="L68">
            <v>75.845473147700005</v>
          </cell>
          <cell r="M68" t="str">
            <v>NULL</v>
          </cell>
        </row>
        <row r="69">
          <cell r="D69" t="str">
            <v>FIN</v>
          </cell>
          <cell r="E69">
            <v>102.30962355929999</v>
          </cell>
          <cell r="F69">
            <v>100</v>
          </cell>
          <cell r="G69">
            <v>100.2808493534</v>
          </cell>
          <cell r="H69">
            <v>109.0398754152</v>
          </cell>
          <cell r="I69">
            <v>111.0762502603</v>
          </cell>
          <cell r="J69">
            <v>113.8714997352</v>
          </cell>
          <cell r="K69">
            <v>105.5485624655</v>
          </cell>
          <cell r="L69">
            <v>111.6730901557</v>
          </cell>
          <cell r="M69" t="str">
            <v>NULL</v>
          </cell>
        </row>
        <row r="70">
          <cell r="D70" t="str">
            <v>FRA</v>
          </cell>
          <cell r="E70">
            <v>98.278855448100003</v>
          </cell>
          <cell r="F70">
            <v>100</v>
          </cell>
          <cell r="G70">
            <v>100.17513515740001</v>
          </cell>
          <cell r="H70">
            <v>101.3764731739</v>
          </cell>
          <cell r="I70">
            <v>102.5402762504</v>
          </cell>
          <cell r="J70">
            <v>103.19324931</v>
          </cell>
          <cell r="K70">
            <v>86.232672815499996</v>
          </cell>
          <cell r="L70">
            <v>93.245231273300007</v>
          </cell>
          <cell r="M70" t="str">
            <v>NULL</v>
          </cell>
        </row>
        <row r="71">
          <cell r="D71" t="str">
            <v>PYF</v>
          </cell>
          <cell r="E71">
            <v>125.77451326329999</v>
          </cell>
          <cell r="F71">
            <v>100</v>
          </cell>
          <cell r="G71">
            <v>133.38054830710001</v>
          </cell>
          <cell r="H71">
            <v>120.7080364979</v>
          </cell>
          <cell r="I71">
            <v>117.10147743</v>
          </cell>
          <cell r="J71">
            <v>106.5895277054</v>
          </cell>
          <cell r="K71">
            <v>58.902098242699999</v>
          </cell>
          <cell r="L71">
            <v>88.864834256099996</v>
          </cell>
          <cell r="M71" t="str">
            <v>NULL</v>
          </cell>
        </row>
        <row r="72">
          <cell r="D72" t="str">
            <v>GAB</v>
          </cell>
          <cell r="E72">
            <v>100.3758967064</v>
          </cell>
          <cell r="F72">
            <v>100</v>
          </cell>
          <cell r="G72">
            <v>91.194981676099999</v>
          </cell>
          <cell r="H72">
            <v>91.617215417699995</v>
          </cell>
          <cell r="I72">
            <v>92.809538319799998</v>
          </cell>
          <cell r="J72">
            <v>103.0624466164</v>
          </cell>
          <cell r="K72">
            <v>93.203049829600005</v>
          </cell>
          <cell r="L72">
            <v>83.091461958899998</v>
          </cell>
          <cell r="M72" t="str">
            <v>NULL</v>
          </cell>
        </row>
        <row r="73">
          <cell r="D73" t="str">
            <v>GMB</v>
          </cell>
          <cell r="E73">
            <v>93.773202187899997</v>
          </cell>
          <cell r="F73">
            <v>100</v>
          </cell>
          <cell r="G73">
            <v>94.733937169100003</v>
          </cell>
          <cell r="H73">
            <v>103.5951536173</v>
          </cell>
          <cell r="I73">
            <v>111.9154504518</v>
          </cell>
          <cell r="J73">
            <v>111.4078576623</v>
          </cell>
          <cell r="K73">
            <v>51.395685602900002</v>
          </cell>
          <cell r="L73">
            <v>23.344492472199999</v>
          </cell>
          <cell r="M73" t="str">
            <v>NULL</v>
          </cell>
        </row>
        <row r="74">
          <cell r="D74" t="str">
            <v>GEO</v>
          </cell>
          <cell r="E74">
            <v>115.51416736909999</v>
          </cell>
          <cell r="F74">
            <v>100</v>
          </cell>
          <cell r="G74">
            <v>97.758085854599997</v>
          </cell>
          <cell r="H74">
            <v>115.4631079948</v>
          </cell>
          <cell r="I74">
            <v>135.23210117650001</v>
          </cell>
          <cell r="J74">
            <v>155.32390493299999</v>
          </cell>
          <cell r="K74">
            <v>135.46488839610001</v>
          </cell>
          <cell r="L74">
            <v>143.0849656904</v>
          </cell>
          <cell r="M74" t="str">
            <v>NULL</v>
          </cell>
        </row>
        <row r="75">
          <cell r="D75" t="str">
            <v>DEU</v>
          </cell>
          <cell r="E75">
            <v>97.6218736533</v>
          </cell>
          <cell r="F75">
            <v>100</v>
          </cell>
          <cell r="G75">
            <v>100.4701093165</v>
          </cell>
          <cell r="H75">
            <v>103.726134074</v>
          </cell>
          <cell r="I75">
            <v>104.4531670505</v>
          </cell>
          <cell r="J75">
            <v>101.64973792959999</v>
          </cell>
          <cell r="K75">
            <v>91.682866466999997</v>
          </cell>
          <cell r="L75">
            <v>98.067031886099997</v>
          </cell>
          <cell r="M75" t="str">
            <v>NULL</v>
          </cell>
        </row>
        <row r="76">
          <cell r="D76" t="str">
            <v>GHA</v>
          </cell>
          <cell r="E76">
            <v>111.64329567119999</v>
          </cell>
          <cell r="F76">
            <v>100</v>
          </cell>
          <cell r="G76">
            <v>107.84400657570001</v>
          </cell>
          <cell r="H76">
            <v>130.91995760079999</v>
          </cell>
          <cell r="I76">
            <v>125.6804317695</v>
          </cell>
          <cell r="J76">
            <v>131.91551047159999</v>
          </cell>
          <cell r="K76">
            <v>119.6483280107</v>
          </cell>
          <cell r="L76">
            <v>97.296049196599995</v>
          </cell>
          <cell r="M76" t="str">
            <v>NULL</v>
          </cell>
        </row>
        <row r="77">
          <cell r="D77" t="str">
            <v>GIB</v>
          </cell>
          <cell r="E77">
            <v>69.642035764400006</v>
          </cell>
          <cell r="F77">
            <v>100</v>
          </cell>
          <cell r="G77">
            <v>116.9885160087</v>
          </cell>
          <cell r="H77">
            <v>161.70623700389999</v>
          </cell>
          <cell r="I77">
            <v>77.907708985699998</v>
          </cell>
          <cell r="J77">
            <v>77.968043189300005</v>
          </cell>
          <cell r="K77">
            <v>161.4231072968</v>
          </cell>
          <cell r="L77">
            <v>51.570301718700001</v>
          </cell>
          <cell r="M77" t="str">
            <v>NULL</v>
          </cell>
        </row>
        <row r="78">
          <cell r="D78" t="str">
            <v>GRC</v>
          </cell>
          <cell r="E78">
            <v>95.054051445200002</v>
          </cell>
          <cell r="F78">
            <v>100</v>
          </cell>
          <cell r="G78">
            <v>106.245051394</v>
          </cell>
          <cell r="H78">
            <v>109.5639118701</v>
          </cell>
          <cell r="I78">
            <v>118.4096637494</v>
          </cell>
          <cell r="J78">
            <v>121.4144153993</v>
          </cell>
          <cell r="K78">
            <v>124.5253795616</v>
          </cell>
          <cell r="L78">
            <v>135.6224344778</v>
          </cell>
          <cell r="M78" t="str">
            <v>NULL</v>
          </cell>
        </row>
        <row r="79">
          <cell r="D79" t="str">
            <v>GRL</v>
          </cell>
          <cell r="E79">
            <v>129.32628179490001</v>
          </cell>
          <cell r="F79">
            <v>100</v>
          </cell>
          <cell r="G79">
            <v>138.25228994599999</v>
          </cell>
          <cell r="H79">
            <v>138.24422094810001</v>
          </cell>
          <cell r="I79">
            <v>157.14621694729999</v>
          </cell>
          <cell r="J79">
            <v>188.24704469849999</v>
          </cell>
          <cell r="K79">
            <v>191.8143423244</v>
          </cell>
          <cell r="L79">
            <v>164.7281324315</v>
          </cell>
          <cell r="M79" t="str">
            <v>NULL</v>
          </cell>
        </row>
        <row r="80">
          <cell r="D80" t="str">
            <v>GRD</v>
          </cell>
          <cell r="E80">
            <v>108.7219603388</v>
          </cell>
          <cell r="F80">
            <v>100</v>
          </cell>
          <cell r="G80">
            <v>97.519522982500007</v>
          </cell>
          <cell r="H80">
            <v>102.1958887943</v>
          </cell>
          <cell r="I80">
            <v>106.1688947032</v>
          </cell>
          <cell r="J80">
            <v>108.5904867437</v>
          </cell>
          <cell r="K80">
            <v>78.097204014300004</v>
          </cell>
          <cell r="L80">
            <v>89.247485172699996</v>
          </cell>
          <cell r="M80" t="str">
            <v>NULL</v>
          </cell>
        </row>
        <row r="81">
          <cell r="D81" t="str">
            <v>GUM</v>
          </cell>
          <cell r="E81">
            <v>120.3600241595</v>
          </cell>
          <cell r="F81">
            <v>100</v>
          </cell>
          <cell r="G81">
            <v>102.89636377399999</v>
          </cell>
          <cell r="H81">
            <v>94.539263216699993</v>
          </cell>
          <cell r="I81">
            <v>93.0209121332</v>
          </cell>
          <cell r="J81">
            <v>90.544655207600002</v>
          </cell>
          <cell r="K81">
            <v>102.4738192081</v>
          </cell>
          <cell r="L81">
            <v>109.17744550819999</v>
          </cell>
          <cell r="M81" t="str">
            <v>NULL</v>
          </cell>
        </row>
        <row r="82">
          <cell r="D82" t="str">
            <v>GTM</v>
          </cell>
          <cell r="E82">
            <v>91.467413250500002</v>
          </cell>
          <cell r="F82">
            <v>100</v>
          </cell>
          <cell r="G82">
            <v>99.336618289399993</v>
          </cell>
          <cell r="H82">
            <v>102.4428307985</v>
          </cell>
          <cell r="I82">
            <v>102.33326142689999</v>
          </cell>
          <cell r="J82">
            <v>106.7223349329</v>
          </cell>
          <cell r="K82">
            <v>108.9412655654</v>
          </cell>
          <cell r="L82">
            <v>117.1523743966</v>
          </cell>
          <cell r="M82" t="str">
            <v>NULL</v>
          </cell>
        </row>
        <row r="83">
          <cell r="D83" t="str">
            <v>GIN</v>
          </cell>
          <cell r="E83">
            <v>102.0995117132</v>
          </cell>
          <cell r="F83">
            <v>100</v>
          </cell>
          <cell r="G83">
            <v>134.5144022554</v>
          </cell>
          <cell r="H83">
            <v>233.72841526159999</v>
          </cell>
          <cell r="I83">
            <v>192.7413801655</v>
          </cell>
          <cell r="J83">
            <v>197.2655942287</v>
          </cell>
          <cell r="K83">
            <v>396.48917872549998</v>
          </cell>
          <cell r="L83">
            <v>371.92325480250003</v>
          </cell>
          <cell r="M83" t="str">
            <v>NULL</v>
          </cell>
        </row>
        <row r="84">
          <cell r="D84" t="str">
            <v>GNB</v>
          </cell>
          <cell r="E84">
            <v>65.769422798799994</v>
          </cell>
          <cell r="F84">
            <v>100</v>
          </cell>
          <cell r="G84">
            <v>105.92993245780001</v>
          </cell>
          <cell r="H84">
            <v>120.6319646593</v>
          </cell>
          <cell r="I84">
            <v>113.846848198</v>
          </cell>
          <cell r="J84">
            <v>84.331979273499996</v>
          </cell>
          <cell r="K84">
            <v>73.007753496899994</v>
          </cell>
          <cell r="L84">
            <v>67.751549993099999</v>
          </cell>
          <cell r="M84" t="str">
            <v>NULL</v>
          </cell>
        </row>
        <row r="85">
          <cell r="D85" t="str">
            <v>GUY</v>
          </cell>
          <cell r="E85">
            <v>90.858670676399996</v>
          </cell>
          <cell r="F85">
            <v>100</v>
          </cell>
          <cell r="G85">
            <v>118.039339109</v>
          </cell>
          <cell r="H85">
            <v>114.8768014561</v>
          </cell>
          <cell r="I85">
            <v>104.3209451412</v>
          </cell>
          <cell r="J85">
            <v>118.3063771627</v>
          </cell>
          <cell r="K85">
            <v>168.8528127774</v>
          </cell>
          <cell r="L85">
            <v>263.06822272929998</v>
          </cell>
          <cell r="M85" t="str">
            <v>NULL</v>
          </cell>
        </row>
        <row r="86">
          <cell r="D86" t="str">
            <v>HTI</v>
          </cell>
          <cell r="E86">
            <v>102.3964826653</v>
          </cell>
          <cell r="F86">
            <v>100</v>
          </cell>
          <cell r="G86">
            <v>116.0681397381</v>
          </cell>
          <cell r="H86">
            <v>108.52232792700001</v>
          </cell>
          <cell r="I86">
            <v>117.13259112919999</v>
          </cell>
          <cell r="J86">
            <v>129.5772646842</v>
          </cell>
          <cell r="K86">
            <v>77.379335396399995</v>
          </cell>
          <cell r="L86">
            <v>101.0000737303</v>
          </cell>
          <cell r="M86" t="str">
            <v>NULL</v>
          </cell>
        </row>
        <row r="87">
          <cell r="D87" t="str">
            <v>HND</v>
          </cell>
          <cell r="E87">
            <v>97.252602747200001</v>
          </cell>
          <cell r="F87">
            <v>100</v>
          </cell>
          <cell r="G87">
            <v>100.6962685111</v>
          </cell>
          <cell r="H87">
            <v>103.8106015728</v>
          </cell>
          <cell r="I87">
            <v>105.0093416431</v>
          </cell>
          <cell r="J87">
            <v>108.92523256200001</v>
          </cell>
          <cell r="K87">
            <v>90.305936434100005</v>
          </cell>
          <cell r="L87">
            <v>111.3089278265</v>
          </cell>
          <cell r="M87" t="str">
            <v>NULL</v>
          </cell>
        </row>
        <row r="88">
          <cell r="D88" t="str">
            <v>HKG</v>
          </cell>
          <cell r="E88">
            <v>101.9712808777</v>
          </cell>
          <cell r="F88">
            <v>100</v>
          </cell>
          <cell r="G88">
            <v>102.2161952979</v>
          </cell>
          <cell r="H88">
            <v>107.4712580769</v>
          </cell>
          <cell r="I88">
            <v>109.1220640402</v>
          </cell>
          <cell r="J88">
            <v>101.1099739695</v>
          </cell>
          <cell r="K88">
            <v>101.9034775044</v>
          </cell>
          <cell r="L88">
            <v>118.6126083404</v>
          </cell>
          <cell r="M88" t="str">
            <v>NULL</v>
          </cell>
        </row>
        <row r="89">
          <cell r="D89" t="str">
            <v>HUN</v>
          </cell>
          <cell r="E89">
            <v>95.145464808900002</v>
          </cell>
          <cell r="F89">
            <v>100</v>
          </cell>
          <cell r="G89">
            <v>104.1182830968</v>
          </cell>
          <cell r="H89">
            <v>108.42072884220001</v>
          </cell>
          <cell r="I89">
            <v>111.1566256378</v>
          </cell>
          <cell r="J89">
            <v>114.7850904216</v>
          </cell>
          <cell r="K89">
            <v>109.44245903229999</v>
          </cell>
          <cell r="L89">
            <v>115.33725075</v>
          </cell>
          <cell r="M89" t="str">
            <v>NULL</v>
          </cell>
        </row>
        <row r="90">
          <cell r="D90" t="str">
            <v>ISL</v>
          </cell>
          <cell r="E90">
            <v>99.043276988299993</v>
          </cell>
          <cell r="F90">
            <v>100</v>
          </cell>
          <cell r="G90">
            <v>101.1556628152</v>
          </cell>
          <cell r="H90">
            <v>101.8656000015</v>
          </cell>
          <cell r="I90">
            <v>105.5674967346</v>
          </cell>
          <cell r="J90">
            <v>105.1324157686</v>
          </cell>
          <cell r="K90">
            <v>96.831156750299996</v>
          </cell>
          <cell r="L90">
            <v>104.96000784739999</v>
          </cell>
          <cell r="M90" t="str">
            <v>NULL</v>
          </cell>
        </row>
        <row r="91">
          <cell r="D91" t="str">
            <v>IND</v>
          </cell>
          <cell r="E91">
            <v>101.92111177850001</v>
          </cell>
          <cell r="F91">
            <v>100</v>
          </cell>
          <cell r="G91">
            <v>101.6890632506</v>
          </cell>
          <cell r="H91">
            <v>108.8047993791</v>
          </cell>
          <cell r="I91">
            <v>112.7565854795</v>
          </cell>
          <cell r="J91">
            <v>116.71123245690001</v>
          </cell>
          <cell r="K91">
            <v>103.3725390756</v>
          </cell>
          <cell r="L91">
            <v>126.8570632088</v>
          </cell>
          <cell r="M91" t="str">
            <v>NULL</v>
          </cell>
        </row>
        <row r="92">
          <cell r="D92" t="str">
            <v>IDN</v>
          </cell>
          <cell r="E92">
            <v>94.479596108099997</v>
          </cell>
          <cell r="F92">
            <v>100</v>
          </cell>
          <cell r="G92">
            <v>100.6523775121</v>
          </cell>
          <cell r="H92">
            <v>107.7222655635</v>
          </cell>
          <cell r="I92">
            <v>108.2372478019</v>
          </cell>
          <cell r="J92">
            <v>105.27359686689999</v>
          </cell>
          <cell r="K92">
            <v>108.55360598439999</v>
          </cell>
          <cell r="L92">
            <v>126.1862094024</v>
          </cell>
          <cell r="M92" t="str">
            <v>NULL</v>
          </cell>
        </row>
        <row r="93">
          <cell r="D93" t="str">
            <v>IRN</v>
          </cell>
          <cell r="E93">
            <v>95.460691463200007</v>
          </cell>
          <cell r="F93">
            <v>100</v>
          </cell>
          <cell r="G93">
            <v>118.8073590417</v>
          </cell>
          <cell r="H93">
            <v>126.1390078746</v>
          </cell>
          <cell r="I93">
            <v>116.3361990785</v>
          </cell>
          <cell r="J93">
            <v>78.745276777000001</v>
          </cell>
          <cell r="K93">
            <v>64.840489590800004</v>
          </cell>
          <cell r="L93">
            <v>61.560428945200002</v>
          </cell>
          <cell r="M93" t="str">
            <v>NULL</v>
          </cell>
        </row>
        <row r="94">
          <cell r="D94" t="str">
            <v>IRQ</v>
          </cell>
          <cell r="E94">
            <v>77.633584981300004</v>
          </cell>
          <cell r="F94">
            <v>100</v>
          </cell>
          <cell r="G94">
            <v>98.454849299000003</v>
          </cell>
          <cell r="H94">
            <v>101.9582864124</v>
          </cell>
          <cell r="I94">
            <v>112.5287642637</v>
          </cell>
          <cell r="J94">
            <v>116.55379205520001</v>
          </cell>
          <cell r="K94">
            <v>103.1386991806</v>
          </cell>
          <cell r="L94">
            <v>112.93310734879999</v>
          </cell>
          <cell r="M94" t="str">
            <v>NULL</v>
          </cell>
        </row>
        <row r="95">
          <cell r="D95" t="str">
            <v>IRL</v>
          </cell>
          <cell r="E95">
            <v>86.583923097300001</v>
          </cell>
          <cell r="F95">
            <v>100</v>
          </cell>
          <cell r="G95">
            <v>106.9146393584</v>
          </cell>
          <cell r="H95">
            <v>109.0172385045</v>
          </cell>
          <cell r="I95">
            <v>126.78154574920001</v>
          </cell>
          <cell r="J95">
            <v>135.2761660072</v>
          </cell>
          <cell r="K95">
            <v>145.3273650292</v>
          </cell>
          <cell r="L95">
            <v>149.2978605479</v>
          </cell>
          <cell r="M95" t="str">
            <v>NULL</v>
          </cell>
        </row>
        <row r="96">
          <cell r="D96" t="str">
            <v>IMN</v>
          </cell>
          <cell r="E96" t="str">
            <v>NULL</v>
          </cell>
          <cell r="F96" t="str">
            <v>NULL</v>
          </cell>
          <cell r="G96" t="str">
            <v>NULL</v>
          </cell>
          <cell r="H96" t="str">
            <v>NULL</v>
          </cell>
          <cell r="I96" t="str">
            <v>NULL</v>
          </cell>
          <cell r="J96" t="str">
            <v>NULL</v>
          </cell>
          <cell r="K96" t="str">
            <v>NULL</v>
          </cell>
          <cell r="L96" t="str">
            <v>NULL</v>
          </cell>
          <cell r="M96" t="str">
            <v>NULL</v>
          </cell>
        </row>
        <row r="97">
          <cell r="D97" t="str">
            <v>ISR</v>
          </cell>
          <cell r="E97">
            <v>101.5360840232</v>
          </cell>
          <cell r="F97">
            <v>100</v>
          </cell>
          <cell r="G97">
            <v>96.972656809399993</v>
          </cell>
          <cell r="H97">
            <v>95.024647379900003</v>
          </cell>
          <cell r="I97">
            <v>94.051966519499999</v>
          </cell>
          <cell r="J97">
            <v>90.136626598099994</v>
          </cell>
          <cell r="K97">
            <v>82.188393505400001</v>
          </cell>
          <cell r="L97">
            <v>93.998961064699998</v>
          </cell>
          <cell r="M97" t="str">
            <v>NULL</v>
          </cell>
        </row>
        <row r="98">
          <cell r="D98" t="str">
            <v>ITA</v>
          </cell>
          <cell r="E98">
            <v>98.641422195700002</v>
          </cell>
          <cell r="F98">
            <v>100</v>
          </cell>
          <cell r="G98">
            <v>101.6191012765</v>
          </cell>
          <cell r="H98">
            <v>105.9488171375</v>
          </cell>
          <cell r="I98">
            <v>105.6359285833</v>
          </cell>
          <cell r="J98">
            <v>105.5753492971</v>
          </cell>
          <cell r="K98">
            <v>95.307532933000005</v>
          </cell>
          <cell r="L98">
            <v>104.77197455699999</v>
          </cell>
          <cell r="M98" t="str">
            <v>NULL</v>
          </cell>
        </row>
        <row r="99">
          <cell r="D99" t="str">
            <v>JAM</v>
          </cell>
          <cell r="E99">
            <v>98.312075528099996</v>
          </cell>
          <cell r="F99">
            <v>100</v>
          </cell>
          <cell r="G99">
            <v>99.799824233099997</v>
          </cell>
          <cell r="H99">
            <v>94.967322840899996</v>
          </cell>
          <cell r="I99">
            <v>131.434948975</v>
          </cell>
          <cell r="J99">
            <v>121.7015763294</v>
          </cell>
          <cell r="K99">
            <v>96.9515063005</v>
          </cell>
          <cell r="L99">
            <v>84.377717807300002</v>
          </cell>
          <cell r="M99" t="str">
            <v>NULL</v>
          </cell>
        </row>
        <row r="100">
          <cell r="D100" t="str">
            <v>JPN</v>
          </cell>
          <cell r="E100">
            <v>97.887763660499999</v>
          </cell>
          <cell r="F100">
            <v>100</v>
          </cell>
          <cell r="G100">
            <v>102.2745870558</v>
          </cell>
          <cell r="H100">
            <v>108.364153543</v>
          </cell>
          <cell r="I100">
            <v>111.1973348086</v>
          </cell>
          <cell r="J100">
            <v>109.1825244174</v>
          </cell>
          <cell r="K100">
            <v>100.3276398444</v>
          </cell>
          <cell r="L100">
            <v>112.31025173819999</v>
          </cell>
          <cell r="M100" t="str">
            <v>NULL</v>
          </cell>
        </row>
        <row r="101">
          <cell r="D101" t="str">
            <v>JOR</v>
          </cell>
          <cell r="E101">
            <v>102.3317387749</v>
          </cell>
          <cell r="F101">
            <v>100</v>
          </cell>
          <cell r="G101">
            <v>101.6489694647</v>
          </cell>
          <cell r="H101">
            <v>102.6326958004</v>
          </cell>
          <cell r="I101">
            <v>98.650770106799996</v>
          </cell>
          <cell r="J101">
            <v>118.7268741076</v>
          </cell>
          <cell r="K101">
            <v>114.7349790689</v>
          </cell>
          <cell r="L101">
            <v>122.2762564353</v>
          </cell>
          <cell r="M101" t="str">
            <v>NULL</v>
          </cell>
        </row>
        <row r="102">
          <cell r="D102" t="str">
            <v>KAZ</v>
          </cell>
          <cell r="E102">
            <v>111.31089781990001</v>
          </cell>
          <cell r="F102">
            <v>100</v>
          </cell>
          <cell r="G102">
            <v>92.2784994031</v>
          </cell>
          <cell r="H102">
            <v>98.925352302799993</v>
          </cell>
          <cell r="I102">
            <v>101.62871526310001</v>
          </cell>
          <cell r="J102">
            <v>104.72041505919999</v>
          </cell>
          <cell r="K102">
            <v>103.07699236809999</v>
          </cell>
          <cell r="L102">
            <v>76.314758983399997</v>
          </cell>
          <cell r="M102" t="str">
            <v>NULL</v>
          </cell>
        </row>
        <row r="103">
          <cell r="D103" t="str">
            <v>KEN</v>
          </cell>
          <cell r="E103">
            <v>102.4748403973</v>
          </cell>
          <cell r="F103">
            <v>100</v>
          </cell>
          <cell r="G103">
            <v>101.0224050046</v>
          </cell>
          <cell r="H103">
            <v>93.396376662600005</v>
          </cell>
          <cell r="I103">
            <v>98.421649202699996</v>
          </cell>
          <cell r="J103">
            <v>96.969822206900005</v>
          </cell>
          <cell r="K103">
            <v>99.788749485500006</v>
          </cell>
          <cell r="L103">
            <v>100.2677642196</v>
          </cell>
          <cell r="M103" t="str">
            <v>NULL</v>
          </cell>
        </row>
        <row r="104">
          <cell r="D104" t="str">
            <v>KIR</v>
          </cell>
          <cell r="E104">
            <v>96.621773981100006</v>
          </cell>
          <cell r="F104">
            <v>100</v>
          </cell>
          <cell r="G104">
            <v>98.497633011000005</v>
          </cell>
          <cell r="H104">
            <v>135.2481479738</v>
          </cell>
          <cell r="I104">
            <v>70.454103600099998</v>
          </cell>
          <cell r="J104">
            <v>110.6148070534</v>
          </cell>
          <cell r="K104">
            <v>84.116348495799997</v>
          </cell>
          <cell r="L104">
            <v>67.253067635500003</v>
          </cell>
          <cell r="M104" t="str">
            <v>NULL</v>
          </cell>
        </row>
        <row r="105">
          <cell r="D105" t="str">
            <v>PRK</v>
          </cell>
          <cell r="E105">
            <v>92.122129174099996</v>
          </cell>
          <cell r="F105">
            <v>100</v>
          </cell>
          <cell r="G105">
            <v>74.044460472699996</v>
          </cell>
          <cell r="H105">
            <v>37.879692961899998</v>
          </cell>
          <cell r="I105">
            <v>5.0286824092</v>
          </cell>
          <cell r="J105">
            <v>5.7876670799000003</v>
          </cell>
          <cell r="K105">
            <v>1.9169906273999999</v>
          </cell>
          <cell r="L105">
            <v>1.8979180374</v>
          </cell>
          <cell r="M105" t="str">
            <v>NULL</v>
          </cell>
        </row>
        <row r="106">
          <cell r="D106" t="str">
            <v>KOR</v>
          </cell>
          <cell r="E106">
            <v>96.033378319400001</v>
          </cell>
          <cell r="F106">
            <v>100</v>
          </cell>
          <cell r="G106">
            <v>99.874878775100001</v>
          </cell>
          <cell r="H106">
            <v>106.1715177002</v>
          </cell>
          <cell r="I106">
            <v>108.0828157942</v>
          </cell>
          <cell r="J106">
            <v>106.0888386127</v>
          </cell>
          <cell r="K106">
            <v>107.0802972744</v>
          </cell>
          <cell r="L106">
            <v>114.3839487253</v>
          </cell>
          <cell r="M106" t="str">
            <v>NULL</v>
          </cell>
        </row>
        <row r="107">
          <cell r="D107" t="str">
            <v>XKX</v>
          </cell>
          <cell r="E107" t="str">
            <v>NULL</v>
          </cell>
          <cell r="F107" t="str">
            <v>NULL</v>
          </cell>
          <cell r="G107" t="str">
            <v>NULL</v>
          </cell>
          <cell r="H107" t="str">
            <v>NULL</v>
          </cell>
          <cell r="I107" t="str">
            <v>NULL</v>
          </cell>
          <cell r="J107" t="str">
            <v>NULL</v>
          </cell>
          <cell r="K107" t="str">
            <v>NULL</v>
          </cell>
          <cell r="L107" t="str">
            <v>NULL</v>
          </cell>
          <cell r="M107" t="str">
            <v>NULL</v>
          </cell>
        </row>
        <row r="108">
          <cell r="D108" t="str">
            <v>KWT</v>
          </cell>
          <cell r="E108">
            <v>112.8020744232</v>
          </cell>
          <cell r="F108">
            <v>100</v>
          </cell>
          <cell r="G108">
            <v>101.60699687890001</v>
          </cell>
          <cell r="H108">
            <v>98.700018679099998</v>
          </cell>
          <cell r="I108">
            <v>103.2877662906</v>
          </cell>
          <cell r="J108">
            <v>100.1126258898</v>
          </cell>
          <cell r="K108">
            <v>83.401181000799994</v>
          </cell>
          <cell r="L108">
            <v>82.586404974600001</v>
          </cell>
          <cell r="M108" t="str">
            <v>NULL</v>
          </cell>
        </row>
        <row r="109">
          <cell r="D109" t="str">
            <v>KGZ</v>
          </cell>
          <cell r="E109">
            <v>118.7943518174</v>
          </cell>
          <cell r="F109">
            <v>100</v>
          </cell>
          <cell r="G109">
            <v>105.2318146952</v>
          </cell>
          <cell r="H109">
            <v>111.2398093141</v>
          </cell>
          <cell r="I109">
            <v>111.6448765427</v>
          </cell>
          <cell r="J109">
            <v>117.3283566378</v>
          </cell>
          <cell r="K109">
            <v>101.6217885806</v>
          </cell>
          <cell r="L109">
            <v>78.000238633999999</v>
          </cell>
          <cell r="M109" t="str">
            <v>NULL</v>
          </cell>
        </row>
        <row r="110">
          <cell r="D110" t="str">
            <v>LAO</v>
          </cell>
          <cell r="E110">
            <v>62.9222189392</v>
          </cell>
          <cell r="F110">
            <v>100</v>
          </cell>
          <cell r="G110">
            <v>120.1703165392</v>
          </cell>
          <cell r="H110">
            <v>123.732664908</v>
          </cell>
          <cell r="I110">
            <v>120.10871456930001</v>
          </cell>
          <cell r="J110">
            <v>134.5651873692</v>
          </cell>
          <cell r="K110">
            <v>143.85839410310001</v>
          </cell>
          <cell r="L110">
            <v>99.478291817799999</v>
          </cell>
          <cell r="M110" t="str">
            <v>NULL</v>
          </cell>
        </row>
        <row r="111">
          <cell r="D111" t="str">
            <v>LVA</v>
          </cell>
          <cell r="E111">
            <v>97.854627078500002</v>
          </cell>
          <cell r="F111">
            <v>100</v>
          </cell>
          <cell r="G111">
            <v>102.7794663844</v>
          </cell>
          <cell r="H111">
            <v>111.3751936407</v>
          </cell>
          <cell r="I111">
            <v>114.978258192</v>
          </cell>
          <cell r="J111">
            <v>117.6381215885</v>
          </cell>
          <cell r="K111">
            <v>121.88468301109999</v>
          </cell>
          <cell r="L111">
            <v>131.53982103499999</v>
          </cell>
          <cell r="M111" t="str">
            <v>NULL</v>
          </cell>
        </row>
        <row r="112">
          <cell r="D112" t="str">
            <v>LBN</v>
          </cell>
          <cell r="E112">
            <v>104.79826609440001</v>
          </cell>
          <cell r="F112">
            <v>100</v>
          </cell>
          <cell r="G112">
            <v>97.455882894200002</v>
          </cell>
          <cell r="H112">
            <v>96.003238191899996</v>
          </cell>
          <cell r="I112">
            <v>87.350104431199995</v>
          </cell>
          <cell r="J112">
            <v>109.0966318158</v>
          </cell>
          <cell r="K112">
            <v>89.061469788699995</v>
          </cell>
          <cell r="L112">
            <v>92.436950350100005</v>
          </cell>
          <cell r="M112" t="str">
            <v>NULL</v>
          </cell>
        </row>
        <row r="113">
          <cell r="D113" t="str">
            <v>LSO</v>
          </cell>
          <cell r="E113">
            <v>85.670274052300002</v>
          </cell>
          <cell r="F113">
            <v>100</v>
          </cell>
          <cell r="G113">
            <v>94.957506669300002</v>
          </cell>
          <cell r="H113">
            <v>111.59726067619999</v>
          </cell>
          <cell r="I113">
            <v>130.55070063049999</v>
          </cell>
          <cell r="J113">
            <v>114.0272019112</v>
          </cell>
          <cell r="K113">
            <v>96.637984886500007</v>
          </cell>
          <cell r="L113">
            <v>112.3848942738</v>
          </cell>
          <cell r="M113" t="str">
            <v>NULL</v>
          </cell>
        </row>
        <row r="114">
          <cell r="D114" t="str">
            <v>LBR</v>
          </cell>
          <cell r="E114">
            <v>142.8406276332</v>
          </cell>
          <cell r="F114">
            <v>100</v>
          </cell>
          <cell r="G114">
            <v>101.58377786920001</v>
          </cell>
          <cell r="H114">
            <v>124.2518447984</v>
          </cell>
          <cell r="I114">
            <v>185.7854107853</v>
          </cell>
          <cell r="J114">
            <v>172.9333408672</v>
          </cell>
          <cell r="K114">
            <v>171.39380241789999</v>
          </cell>
          <cell r="L114">
            <v>201.3492353812</v>
          </cell>
          <cell r="M114" t="str">
            <v>NULL</v>
          </cell>
        </row>
        <row r="115">
          <cell r="D115" t="str">
            <v>LBY</v>
          </cell>
          <cell r="E115">
            <v>109.3401562458</v>
          </cell>
          <cell r="F115">
            <v>100</v>
          </cell>
          <cell r="G115">
            <v>72.3273637968</v>
          </cell>
          <cell r="H115">
            <v>163.92395844309999</v>
          </cell>
          <cell r="I115">
            <v>196.68257708120001</v>
          </cell>
          <cell r="J115">
            <v>201.54538475499999</v>
          </cell>
          <cell r="K115">
            <v>84.473630055499996</v>
          </cell>
          <cell r="L115">
            <v>197.3026095724</v>
          </cell>
          <cell r="M115" t="str">
            <v>NULL</v>
          </cell>
        </row>
        <row r="116">
          <cell r="D116" t="str">
            <v>LIE</v>
          </cell>
          <cell r="E116" t="str">
            <v>NULL</v>
          </cell>
          <cell r="F116" t="str">
            <v>NULL</v>
          </cell>
          <cell r="G116" t="str">
            <v>NULL</v>
          </cell>
          <cell r="H116" t="str">
            <v>NULL</v>
          </cell>
          <cell r="I116" t="str">
            <v>NULL</v>
          </cell>
          <cell r="J116" t="str">
            <v>NULL</v>
          </cell>
          <cell r="K116" t="str">
            <v>NULL</v>
          </cell>
          <cell r="L116" t="str">
            <v>NULL</v>
          </cell>
          <cell r="M116" t="str">
            <v>NULL</v>
          </cell>
        </row>
        <row r="117">
          <cell r="D117" t="str">
            <v>LTU</v>
          </cell>
          <cell r="E117">
            <v>101.5529308899</v>
          </cell>
          <cell r="F117">
            <v>100</v>
          </cell>
          <cell r="G117">
            <v>103.29466100889999</v>
          </cell>
          <cell r="H117">
            <v>114.1350319177</v>
          </cell>
          <cell r="I117">
            <v>115.4000285515</v>
          </cell>
          <cell r="J117">
            <v>120.7833710849</v>
          </cell>
          <cell r="K117">
            <v>122.8813949581</v>
          </cell>
          <cell r="L117">
            <v>131.74130145909999</v>
          </cell>
          <cell r="M117" t="str">
            <v>NULL</v>
          </cell>
        </row>
        <row r="118">
          <cell r="D118" t="str">
            <v>LUX</v>
          </cell>
          <cell r="E118">
            <v>95.651660235500003</v>
          </cell>
          <cell r="F118">
            <v>100</v>
          </cell>
          <cell r="G118">
            <v>96.224331225</v>
          </cell>
          <cell r="H118">
            <v>90.871132064999998</v>
          </cell>
          <cell r="I118">
            <v>88.502173739300005</v>
          </cell>
          <cell r="J118">
            <v>92.4518378458</v>
          </cell>
          <cell r="K118">
            <v>77.193310087</v>
          </cell>
          <cell r="L118">
            <v>81.413975253700002</v>
          </cell>
          <cell r="M118" t="str">
            <v>NULL</v>
          </cell>
        </row>
        <row r="119">
          <cell r="D119" t="str">
            <v>MAC</v>
          </cell>
          <cell r="E119">
            <v>86.1751484471</v>
          </cell>
          <cell r="F119">
            <v>100</v>
          </cell>
          <cell r="G119">
            <v>95.082379059499999</v>
          </cell>
          <cell r="H119">
            <v>105.6130705043</v>
          </cell>
          <cell r="I119">
            <v>108.00417753070001</v>
          </cell>
          <cell r="J119">
            <v>115.5469608274</v>
          </cell>
          <cell r="K119">
            <v>99.325596230299993</v>
          </cell>
          <cell r="L119">
            <v>115.9802483667</v>
          </cell>
          <cell r="M119" t="str">
            <v>NULL</v>
          </cell>
        </row>
        <row r="120">
          <cell r="D120" t="str">
            <v>MDG</v>
          </cell>
          <cell r="E120">
            <v>97.637565818599995</v>
          </cell>
          <cell r="F120">
            <v>100</v>
          </cell>
          <cell r="G120">
            <v>117.77154286059999</v>
          </cell>
          <cell r="H120">
            <v>159.6662318866</v>
          </cell>
          <cell r="I120">
            <v>188.0483932578</v>
          </cell>
          <cell r="J120">
            <v>169.28958966850001</v>
          </cell>
          <cell r="K120">
            <v>128.18121945120001</v>
          </cell>
          <cell r="L120">
            <v>131.06476550240001</v>
          </cell>
          <cell r="M120" t="str">
            <v>NULL</v>
          </cell>
        </row>
        <row r="121">
          <cell r="D121" t="str">
            <v>MWI</v>
          </cell>
          <cell r="E121">
            <v>123.185323862</v>
          </cell>
          <cell r="F121">
            <v>100</v>
          </cell>
          <cell r="G121">
            <v>93.6549441513</v>
          </cell>
          <cell r="H121">
            <v>80.886525515100004</v>
          </cell>
          <cell r="I121">
            <v>80.020261206000001</v>
          </cell>
          <cell r="J121">
            <v>87.375184859800001</v>
          </cell>
          <cell r="K121">
            <v>75.835216310199996</v>
          </cell>
          <cell r="L121">
            <v>89.752814750400006</v>
          </cell>
          <cell r="M121" t="str">
            <v>NULL</v>
          </cell>
        </row>
        <row r="122">
          <cell r="D122" t="str">
            <v>MYS</v>
          </cell>
          <cell r="E122">
            <v>93.933904650900004</v>
          </cell>
          <cell r="F122">
            <v>100</v>
          </cell>
          <cell r="G122">
            <v>102.8333113453</v>
          </cell>
          <cell r="H122">
            <v>114.2752692887</v>
          </cell>
          <cell r="I122">
            <v>119.7031891016</v>
          </cell>
          <cell r="J122">
            <v>117.33836833389999</v>
          </cell>
          <cell r="K122">
            <v>119.9912545583</v>
          </cell>
          <cell r="L122">
            <v>137.11481315559999</v>
          </cell>
          <cell r="M122" t="str">
            <v>NULL</v>
          </cell>
        </row>
        <row r="123">
          <cell r="D123" t="str">
            <v>MDV</v>
          </cell>
          <cell r="E123">
            <v>120.9418204741</v>
          </cell>
          <cell r="F123">
            <v>100</v>
          </cell>
          <cell r="G123">
            <v>108.0910804865</v>
          </cell>
          <cell r="H123">
            <v>122.9254111286</v>
          </cell>
          <cell r="I123">
            <v>119.0670570952</v>
          </cell>
          <cell r="J123">
            <v>127.6986483859</v>
          </cell>
          <cell r="K123">
            <v>106.2667722115</v>
          </cell>
          <cell r="L123">
            <v>93.078633172300002</v>
          </cell>
          <cell r="M123" t="str">
            <v>NULL</v>
          </cell>
        </row>
        <row r="124">
          <cell r="D124" t="str">
            <v>MLI</v>
          </cell>
          <cell r="E124">
            <v>91.790341828600006</v>
          </cell>
          <cell r="F124">
            <v>100</v>
          </cell>
          <cell r="G124">
            <v>97.881632807000003</v>
          </cell>
          <cell r="H124">
            <v>96.897949572599998</v>
          </cell>
          <cell r="I124">
            <v>117.0677602769</v>
          </cell>
          <cell r="J124">
            <v>113.4458361511</v>
          </cell>
          <cell r="K124">
            <v>119.8207873465</v>
          </cell>
          <cell r="L124">
            <v>119.93652983840001</v>
          </cell>
          <cell r="M124" t="str">
            <v>NULL</v>
          </cell>
        </row>
        <row r="125">
          <cell r="D125" t="str">
            <v>MLT</v>
          </cell>
          <cell r="E125">
            <v>96.7203651154</v>
          </cell>
          <cell r="F125">
            <v>100</v>
          </cell>
          <cell r="G125">
            <v>123.7260062754</v>
          </cell>
          <cell r="H125">
            <v>106.61842784060001</v>
          </cell>
          <cell r="I125">
            <v>106.8048196126</v>
          </cell>
          <cell r="J125">
            <v>112.27935370439999</v>
          </cell>
          <cell r="K125">
            <v>89.831684722600002</v>
          </cell>
          <cell r="L125">
            <v>97.872791782500002</v>
          </cell>
          <cell r="M125" t="str">
            <v>NULL</v>
          </cell>
        </row>
        <row r="126">
          <cell r="D126" t="str">
            <v>MHL</v>
          </cell>
          <cell r="E126">
            <v>104.337183318</v>
          </cell>
          <cell r="F126">
            <v>100</v>
          </cell>
          <cell r="G126">
            <v>73.939032125200001</v>
          </cell>
          <cell r="H126">
            <v>81.598743067100003</v>
          </cell>
          <cell r="I126">
            <v>84.806086395400001</v>
          </cell>
          <cell r="J126">
            <v>121.7048869316</v>
          </cell>
          <cell r="K126">
            <v>95.283915591699994</v>
          </cell>
          <cell r="L126">
            <v>148.02739300690001</v>
          </cell>
          <cell r="M126" t="str">
            <v>NULL</v>
          </cell>
        </row>
        <row r="127">
          <cell r="D127" t="str">
            <v>MRT</v>
          </cell>
          <cell r="E127">
            <v>93.730671425899999</v>
          </cell>
          <cell r="F127">
            <v>100</v>
          </cell>
          <cell r="G127">
            <v>87.264697742099997</v>
          </cell>
          <cell r="H127">
            <v>96.691629947099997</v>
          </cell>
          <cell r="I127">
            <v>98.122271379799997</v>
          </cell>
          <cell r="J127">
            <v>96.295965353900002</v>
          </cell>
          <cell r="K127">
            <v>108.39106388730001</v>
          </cell>
          <cell r="L127">
            <v>128.629299218</v>
          </cell>
          <cell r="M127" t="str">
            <v>NULL</v>
          </cell>
        </row>
        <row r="128">
          <cell r="D128" t="str">
            <v>MUS</v>
          </cell>
          <cell r="E128">
            <v>102.6901481406</v>
          </cell>
          <cell r="F128">
            <v>100</v>
          </cell>
          <cell r="G128">
            <v>88.798758214700001</v>
          </cell>
          <cell r="H128">
            <v>84.917216324699993</v>
          </cell>
          <cell r="I128">
            <v>85.114774685100002</v>
          </cell>
          <cell r="J128">
            <v>81.728648846499993</v>
          </cell>
          <cell r="K128">
            <v>63.406041507499999</v>
          </cell>
          <cell r="L128">
            <v>67.209846839999997</v>
          </cell>
          <cell r="M128" t="str">
            <v>NULL</v>
          </cell>
        </row>
        <row r="129">
          <cell r="D129" t="str">
            <v>MEX</v>
          </cell>
          <cell r="E129">
            <v>87.068934484699994</v>
          </cell>
          <cell r="F129">
            <v>100</v>
          </cell>
          <cell r="G129">
            <v>105.5260743389</v>
          </cell>
          <cell r="H129">
            <v>107.8145887626</v>
          </cell>
          <cell r="I129">
            <v>111.9535919897</v>
          </cell>
          <cell r="J129">
            <v>113.4385211904</v>
          </cell>
          <cell r="K129">
            <v>108.3704715489</v>
          </cell>
          <cell r="L129">
            <v>115.3542009726</v>
          </cell>
          <cell r="M129" t="str">
            <v>NULL</v>
          </cell>
        </row>
        <row r="130">
          <cell r="D130" t="str">
            <v>FSM</v>
          </cell>
          <cell r="E130">
            <v>79.637599628499999</v>
          </cell>
          <cell r="F130">
            <v>100</v>
          </cell>
          <cell r="G130">
            <v>117.68021633239999</v>
          </cell>
          <cell r="H130">
            <v>105.8817795322</v>
          </cell>
          <cell r="I130">
            <v>103.07821973679999</v>
          </cell>
          <cell r="J130">
            <v>107.4688090017</v>
          </cell>
          <cell r="K130">
            <v>115.3776343144</v>
          </cell>
          <cell r="L130">
            <v>147.65127362819999</v>
          </cell>
          <cell r="M130" t="str">
            <v>NULL</v>
          </cell>
        </row>
        <row r="131">
          <cell r="D131" t="str">
            <v>MDA</v>
          </cell>
          <cell r="E131">
            <v>98.728137084599993</v>
          </cell>
          <cell r="F131">
            <v>100</v>
          </cell>
          <cell r="G131">
            <v>108.11821531459999</v>
          </cell>
          <cell r="H131">
            <v>122.59438242</v>
          </cell>
          <cell r="I131">
            <v>129.27495386219999</v>
          </cell>
          <cell r="J131">
            <v>138.0115009774</v>
          </cell>
          <cell r="K131">
            <v>113.7803724284</v>
          </cell>
          <cell r="L131">
            <v>132.3707993559</v>
          </cell>
          <cell r="M131" t="str">
            <v>NULL</v>
          </cell>
        </row>
        <row r="132">
          <cell r="D132" t="str">
            <v>MCO</v>
          </cell>
          <cell r="E132" t="str">
            <v>NULL</v>
          </cell>
          <cell r="F132" t="str">
            <v>NULL</v>
          </cell>
          <cell r="G132" t="str">
            <v>NULL</v>
          </cell>
          <cell r="H132" t="str">
            <v>NULL</v>
          </cell>
          <cell r="I132" t="str">
            <v>NULL</v>
          </cell>
          <cell r="J132" t="str">
            <v>NULL</v>
          </cell>
          <cell r="K132" t="str">
            <v>NULL</v>
          </cell>
          <cell r="L132" t="str">
            <v>NULL</v>
          </cell>
          <cell r="M132" t="str">
            <v>NULL</v>
          </cell>
        </row>
        <row r="133">
          <cell r="D133" t="str">
            <v>MNG</v>
          </cell>
          <cell r="E133">
            <v>97.957605052399998</v>
          </cell>
          <cell r="F133">
            <v>100</v>
          </cell>
          <cell r="G133">
            <v>109.6358052259</v>
          </cell>
          <cell r="H133">
            <v>106.52203350569999</v>
          </cell>
          <cell r="I133">
            <v>109.51353800939999</v>
          </cell>
          <cell r="J133">
            <v>122.9850296507</v>
          </cell>
          <cell r="K133">
            <v>125.87779737140001</v>
          </cell>
          <cell r="L133">
            <v>109.8068317834</v>
          </cell>
          <cell r="M133" t="str">
            <v>NULL</v>
          </cell>
        </row>
        <row r="134">
          <cell r="D134" t="str">
            <v>MNE</v>
          </cell>
          <cell r="E134" t="str">
            <v>NULL</v>
          </cell>
          <cell r="F134" t="str">
            <v>NULL</v>
          </cell>
          <cell r="G134" t="str">
            <v>NULL</v>
          </cell>
          <cell r="H134" t="str">
            <v>NULL</v>
          </cell>
          <cell r="I134" t="str">
            <v>NULL</v>
          </cell>
          <cell r="J134" t="str">
            <v>NULL</v>
          </cell>
          <cell r="K134" t="str">
            <v>NULL</v>
          </cell>
          <cell r="L134" t="str">
            <v>NULL</v>
          </cell>
          <cell r="M134" t="str">
            <v>NULL</v>
          </cell>
        </row>
        <row r="135">
          <cell r="D135" t="str">
            <v>MAR</v>
          </cell>
          <cell r="E135">
            <v>93.397815370000004</v>
          </cell>
          <cell r="F135">
            <v>100</v>
          </cell>
          <cell r="G135">
            <v>104.55239484160001</v>
          </cell>
          <cell r="H135">
            <v>113.6922785587</v>
          </cell>
          <cell r="I135">
            <v>121.97766278989999</v>
          </cell>
          <cell r="J135">
            <v>129.24286704970001</v>
          </cell>
          <cell r="K135">
            <v>118.15611922959999</v>
          </cell>
          <cell r="L135">
            <v>140.43625905050001</v>
          </cell>
          <cell r="M135" t="str">
            <v>NULL</v>
          </cell>
        </row>
        <row r="136">
          <cell r="D136" t="str">
            <v>MOZ</v>
          </cell>
          <cell r="E136">
            <v>108.78873661900001</v>
          </cell>
          <cell r="F136">
            <v>100</v>
          </cell>
          <cell r="G136">
            <v>101.5635707755</v>
          </cell>
          <cell r="H136">
            <v>117.2710809598</v>
          </cell>
          <cell r="I136">
            <v>112.0982639166</v>
          </cell>
          <cell r="J136">
            <v>115.88567494580001</v>
          </cell>
          <cell r="K136">
            <v>97.6464977535</v>
          </cell>
          <cell r="L136">
            <v>91.460225029900002</v>
          </cell>
          <cell r="M136" t="str">
            <v>NULL</v>
          </cell>
        </row>
        <row r="137">
          <cell r="D137" t="str">
            <v>MMR</v>
          </cell>
          <cell r="E137">
            <v>81.795377165999994</v>
          </cell>
          <cell r="F137">
            <v>100</v>
          </cell>
          <cell r="G137">
            <v>110.2891656529</v>
          </cell>
          <cell r="H137">
            <v>119.0209926858</v>
          </cell>
          <cell r="I137">
            <v>133.3111269277</v>
          </cell>
          <cell r="J137">
            <v>160.18484158620001</v>
          </cell>
          <cell r="K137">
            <v>154.1521801792</v>
          </cell>
          <cell r="L137">
            <v>80.286013336699995</v>
          </cell>
          <cell r="M137" t="str">
            <v>NULL</v>
          </cell>
        </row>
        <row r="138">
          <cell r="D138" t="str">
            <v>NAM</v>
          </cell>
          <cell r="E138">
            <v>104.20239864609999</v>
          </cell>
          <cell r="F138">
            <v>100</v>
          </cell>
          <cell r="G138">
            <v>103.574063061</v>
          </cell>
          <cell r="H138">
            <v>124.78137466370001</v>
          </cell>
          <cell r="I138">
            <v>169.6783249021</v>
          </cell>
          <cell r="J138">
            <v>144.0385312164</v>
          </cell>
          <cell r="K138">
            <v>126.4270766045</v>
          </cell>
          <cell r="L138">
            <v>125.16085634869999</v>
          </cell>
          <cell r="M138" t="str">
            <v>NULL</v>
          </cell>
        </row>
        <row r="139">
          <cell r="D139" t="str">
            <v>NRU</v>
          </cell>
          <cell r="E139">
            <v>203.5522331757</v>
          </cell>
          <cell r="F139">
            <v>100</v>
          </cell>
          <cell r="G139">
            <v>199.6763534904</v>
          </cell>
          <cell r="H139">
            <v>163.65201939549999</v>
          </cell>
          <cell r="I139">
            <v>92.864331445600001</v>
          </cell>
          <cell r="J139">
            <v>197.88414632109999</v>
          </cell>
          <cell r="K139">
            <v>729.83307569839997</v>
          </cell>
          <cell r="L139">
            <v>1017.9029854583</v>
          </cell>
          <cell r="M139" t="str">
            <v>NULL</v>
          </cell>
        </row>
        <row r="140">
          <cell r="D140" t="str">
            <v>NPL</v>
          </cell>
          <cell r="E140">
            <v>119.87894887740001</v>
          </cell>
          <cell r="F140">
            <v>100</v>
          </cell>
          <cell r="G140">
            <v>100.1520378718</v>
          </cell>
          <cell r="H140">
            <v>106.40679817669999</v>
          </cell>
          <cell r="I140">
            <v>112.7544811118</v>
          </cell>
          <cell r="J140">
            <v>145.25631486840001</v>
          </cell>
          <cell r="K140">
            <v>110.02848724419999</v>
          </cell>
          <cell r="L140">
            <v>171.60093916220001</v>
          </cell>
          <cell r="M140" t="str">
            <v>NULL</v>
          </cell>
        </row>
        <row r="141">
          <cell r="D141" t="str">
            <v>NLD</v>
          </cell>
          <cell r="E141">
            <v>97.343854793299997</v>
          </cell>
          <cell r="F141">
            <v>100</v>
          </cell>
          <cell r="G141">
            <v>103.2531529777</v>
          </cell>
          <cell r="H141">
            <v>110.1337114535</v>
          </cell>
          <cell r="I141">
            <v>112.81719692439999</v>
          </cell>
          <cell r="J141">
            <v>114.8891069159</v>
          </cell>
          <cell r="K141">
            <v>111.7755403713</v>
          </cell>
          <cell r="L141">
            <v>122.3630931547</v>
          </cell>
          <cell r="M141" t="str">
            <v>NULL</v>
          </cell>
        </row>
        <row r="142">
          <cell r="D142" t="str">
            <v>NCL</v>
          </cell>
          <cell r="E142">
            <v>102.1338256228</v>
          </cell>
          <cell r="F142">
            <v>100</v>
          </cell>
          <cell r="G142">
            <v>121.1773434883</v>
          </cell>
          <cell r="H142">
            <v>121.04606024909999</v>
          </cell>
          <cell r="I142">
            <v>130.8094184675</v>
          </cell>
          <cell r="J142">
            <v>116.6913872664</v>
          </cell>
          <cell r="K142">
            <v>122.6392717905</v>
          </cell>
          <cell r="L142">
            <v>87.737961850999994</v>
          </cell>
          <cell r="M142" t="str">
            <v>NULL</v>
          </cell>
        </row>
        <row r="143">
          <cell r="D143" t="str">
            <v>NZL</v>
          </cell>
          <cell r="E143">
            <v>95.429343918100002</v>
          </cell>
          <cell r="F143">
            <v>100</v>
          </cell>
          <cell r="G143">
            <v>102.6868775074</v>
          </cell>
          <cell r="H143">
            <v>102.08160105579999</v>
          </cell>
          <cell r="I143">
            <v>104.2956417722</v>
          </cell>
          <cell r="J143">
            <v>106.4915269239</v>
          </cell>
          <cell r="K143">
            <v>105.320737098</v>
          </cell>
          <cell r="L143">
            <v>106.5397943391</v>
          </cell>
          <cell r="M143" t="str">
            <v>NULL</v>
          </cell>
        </row>
        <row r="144">
          <cell r="D144" t="str">
            <v>NIC</v>
          </cell>
          <cell r="E144">
            <v>102.8371482909</v>
          </cell>
          <cell r="F144">
            <v>100</v>
          </cell>
          <cell r="G144">
            <v>106.4321111985</v>
          </cell>
          <cell r="H144">
            <v>114.16753246170001</v>
          </cell>
          <cell r="I144">
            <v>116.2255794764</v>
          </cell>
          <cell r="J144">
            <v>125.355563605</v>
          </cell>
          <cell r="K144">
            <v>113.9814000837</v>
          </cell>
          <cell r="L144">
            <v>137.4666320835</v>
          </cell>
          <cell r="M144" t="str">
            <v>NULL</v>
          </cell>
        </row>
        <row r="145">
          <cell r="D145" t="str">
            <v>NER</v>
          </cell>
          <cell r="E145">
            <v>118.92309697970001</v>
          </cell>
          <cell r="F145">
            <v>100</v>
          </cell>
          <cell r="G145">
            <v>103.56732721340001</v>
          </cell>
          <cell r="H145">
            <v>117.3707842474</v>
          </cell>
          <cell r="I145">
            <v>113.24007093189999</v>
          </cell>
          <cell r="J145">
            <v>108.94115437559999</v>
          </cell>
          <cell r="K145">
            <v>94.646733937099995</v>
          </cell>
          <cell r="L145">
            <v>84.439599664900001</v>
          </cell>
          <cell r="M145" t="str">
            <v>NULL</v>
          </cell>
        </row>
        <row r="146">
          <cell r="D146" t="str">
            <v>NGA</v>
          </cell>
          <cell r="E146">
            <v>119.3598390813</v>
          </cell>
          <cell r="F146">
            <v>100</v>
          </cell>
          <cell r="G146">
            <v>80.809709919599996</v>
          </cell>
          <cell r="H146">
            <v>86.868245446800003</v>
          </cell>
          <cell r="I146">
            <v>92.405138890100005</v>
          </cell>
          <cell r="J146">
            <v>108.11316920669999</v>
          </cell>
          <cell r="K146">
            <v>86.075569070499995</v>
          </cell>
          <cell r="L146">
            <v>60.543388722099998</v>
          </cell>
          <cell r="M146" t="str">
            <v>NULL</v>
          </cell>
        </row>
        <row r="147">
          <cell r="D147" t="str">
            <v>MKD</v>
          </cell>
          <cell r="E147">
            <v>102.1193439913</v>
          </cell>
          <cell r="F147">
            <v>100</v>
          </cell>
          <cell r="G147">
            <v>108.764412205</v>
          </cell>
          <cell r="H147">
            <v>125.3625246693</v>
          </cell>
          <cell r="I147">
            <v>146.8155893524</v>
          </cell>
          <cell r="J147">
            <v>154.61797582369999</v>
          </cell>
          <cell r="K147">
            <v>140.8033637739</v>
          </cell>
          <cell r="L147">
            <v>153.84703300219999</v>
          </cell>
          <cell r="M147" t="str">
            <v>NULL</v>
          </cell>
        </row>
        <row r="148">
          <cell r="D148" t="str">
            <v>MNP</v>
          </cell>
          <cell r="E148">
            <v>91.770996941199996</v>
          </cell>
          <cell r="F148">
            <v>100</v>
          </cell>
          <cell r="G148">
            <v>308.53767327280002</v>
          </cell>
          <cell r="H148">
            <v>254.28472831319999</v>
          </cell>
          <cell r="I148">
            <v>231.1995136068</v>
          </cell>
          <cell r="J148">
            <v>245.4715209007</v>
          </cell>
          <cell r="K148">
            <v>241.29719847210001</v>
          </cell>
          <cell r="L148">
            <v>224.4158221701</v>
          </cell>
          <cell r="M148" t="str">
            <v>NULL</v>
          </cell>
        </row>
        <row r="149">
          <cell r="D149" t="str">
            <v>NOR</v>
          </cell>
          <cell r="E149">
            <v>96.681343155700006</v>
          </cell>
          <cell r="F149">
            <v>100</v>
          </cell>
          <cell r="G149">
            <v>98.345170934699993</v>
          </cell>
          <cell r="H149">
            <v>100.0643435052</v>
          </cell>
          <cell r="I149">
            <v>100.8026904891</v>
          </cell>
          <cell r="J149">
            <v>100.1333928459</v>
          </cell>
          <cell r="K149">
            <v>108.9672782793</v>
          </cell>
          <cell r="L149">
            <v>113.85899434869999</v>
          </cell>
          <cell r="M149" t="str">
            <v>NULL</v>
          </cell>
        </row>
        <row r="150">
          <cell r="D150" t="str">
            <v>OMN</v>
          </cell>
          <cell r="E150">
            <v>86.951573608100006</v>
          </cell>
          <cell r="F150">
            <v>100</v>
          </cell>
          <cell r="G150">
            <v>136.7328690912</v>
          </cell>
          <cell r="H150">
            <v>125.8291894608</v>
          </cell>
          <cell r="I150">
            <v>132.96350803089999</v>
          </cell>
          <cell r="J150">
            <v>134.43056581179999</v>
          </cell>
          <cell r="K150">
            <v>132.67803310779999</v>
          </cell>
          <cell r="L150">
            <v>113.9437982437</v>
          </cell>
          <cell r="M150" t="str">
            <v>NULL</v>
          </cell>
        </row>
        <row r="151">
          <cell r="D151" t="str">
            <v>PAK</v>
          </cell>
          <cell r="E151">
            <v>106.500293742</v>
          </cell>
          <cell r="F151">
            <v>100</v>
          </cell>
          <cell r="G151">
            <v>98.378009492299995</v>
          </cell>
          <cell r="H151">
            <v>103.7307886781</v>
          </cell>
          <cell r="I151">
            <v>120.1911635085</v>
          </cell>
          <cell r="J151">
            <v>136.59885170589999</v>
          </cell>
          <cell r="K151">
            <v>132.10393288340001</v>
          </cell>
          <cell r="L151">
            <v>149.42051455199999</v>
          </cell>
          <cell r="M151" t="str">
            <v>NULL</v>
          </cell>
        </row>
        <row r="152">
          <cell r="D152" t="str">
            <v>PLW</v>
          </cell>
          <cell r="E152">
            <v>175.0965087644</v>
          </cell>
          <cell r="F152">
            <v>100</v>
          </cell>
          <cell r="G152">
            <v>102.05285812050001</v>
          </cell>
          <cell r="H152">
            <v>96.178746701400001</v>
          </cell>
          <cell r="I152">
            <v>64.780109539099996</v>
          </cell>
          <cell r="J152">
            <v>63.397661920399997</v>
          </cell>
          <cell r="K152">
            <v>104.55446485</v>
          </cell>
          <cell r="L152">
            <v>27.6375249301</v>
          </cell>
          <cell r="M152" t="str">
            <v>NULL</v>
          </cell>
        </row>
        <row r="153">
          <cell r="D153" t="str">
            <v>PAN</v>
          </cell>
          <cell r="E153">
            <v>99.130873246999997</v>
          </cell>
          <cell r="F153">
            <v>100</v>
          </cell>
          <cell r="G153">
            <v>107.3474567231</v>
          </cell>
          <cell r="H153">
            <v>98.670733318100005</v>
          </cell>
          <cell r="I153">
            <v>94.730520303099993</v>
          </cell>
          <cell r="J153">
            <v>99.354040650599998</v>
          </cell>
          <cell r="K153">
            <v>80.815197789799996</v>
          </cell>
          <cell r="L153">
            <v>104.8278788532</v>
          </cell>
          <cell r="M153" t="str">
            <v>NULL</v>
          </cell>
        </row>
        <row r="154">
          <cell r="D154" t="str">
            <v>PNG</v>
          </cell>
          <cell r="E154">
            <v>81.356480120100002</v>
          </cell>
          <cell r="F154">
            <v>100</v>
          </cell>
          <cell r="G154">
            <v>102.68223070019999</v>
          </cell>
          <cell r="H154">
            <v>111.3800433541</v>
          </cell>
          <cell r="I154">
            <v>109.0776166184</v>
          </cell>
          <cell r="J154">
            <v>129.7367650729</v>
          </cell>
          <cell r="K154">
            <v>100.8101875047</v>
          </cell>
          <cell r="L154">
            <v>56.9238526221</v>
          </cell>
          <cell r="M154" t="str">
            <v>NULL</v>
          </cell>
        </row>
        <row r="155">
          <cell r="D155" t="str">
            <v>PRY</v>
          </cell>
          <cell r="E155">
            <v>102.4288481257</v>
          </cell>
          <cell r="F155">
            <v>100</v>
          </cell>
          <cell r="G155">
            <v>108.3179934513</v>
          </cell>
          <cell r="H155">
            <v>103.62341332</v>
          </cell>
          <cell r="I155">
            <v>102.3880869999</v>
          </cell>
          <cell r="J155">
            <v>88.394717744999994</v>
          </cell>
          <cell r="K155">
            <v>90.392009953799999</v>
          </cell>
          <cell r="L155">
            <v>87.832400535900007</v>
          </cell>
          <cell r="M155" t="str">
            <v>NULL</v>
          </cell>
        </row>
        <row r="156">
          <cell r="D156" t="str">
            <v>PER</v>
          </cell>
          <cell r="E156">
            <v>86.789246505899996</v>
          </cell>
          <cell r="F156">
            <v>100</v>
          </cell>
          <cell r="G156">
            <v>119.2126268814</v>
          </cell>
          <cell r="H156">
            <v>120.8447573545</v>
          </cell>
          <cell r="I156">
            <v>126.72441201949999</v>
          </cell>
          <cell r="J156">
            <v>128.76794783970001</v>
          </cell>
          <cell r="K156">
            <v>110.9443323519</v>
          </cell>
          <cell r="L156">
            <v>141.88653423349999</v>
          </cell>
          <cell r="M156" t="str">
            <v>NULL</v>
          </cell>
        </row>
        <row r="157">
          <cell r="D157" t="str">
            <v>PHL</v>
          </cell>
          <cell r="E157">
            <v>95.4196309907</v>
          </cell>
          <cell r="F157">
            <v>100</v>
          </cell>
          <cell r="G157">
            <v>96.869773024799997</v>
          </cell>
          <cell r="H157">
            <v>114.8949215678</v>
          </cell>
          <cell r="I157">
            <v>109.95611201369999</v>
          </cell>
          <cell r="J157">
            <v>117.7282761804</v>
          </cell>
          <cell r="K157">
            <v>106.97897236119999</v>
          </cell>
          <cell r="L157">
            <v>112.6976394337</v>
          </cell>
          <cell r="M157" t="str">
            <v>NULL</v>
          </cell>
        </row>
        <row r="158">
          <cell r="D158" t="str">
            <v>POL</v>
          </cell>
          <cell r="E158">
            <v>94.004407519300003</v>
          </cell>
          <cell r="F158">
            <v>100</v>
          </cell>
          <cell r="G158">
            <v>103.7687752607</v>
          </cell>
          <cell r="H158">
            <v>111.7363630503</v>
          </cell>
          <cell r="I158">
            <v>117.2203074753</v>
          </cell>
          <cell r="J158">
            <v>121.9872914771</v>
          </cell>
          <cell r="K158">
            <v>122.0022068178</v>
          </cell>
          <cell r="L158">
            <v>134.66679275929999</v>
          </cell>
          <cell r="M158" t="str">
            <v>NULL</v>
          </cell>
        </row>
        <row r="159">
          <cell r="D159" t="str">
            <v>PRT</v>
          </cell>
          <cell r="E159">
            <v>97.010062975699995</v>
          </cell>
          <cell r="F159">
            <v>100</v>
          </cell>
          <cell r="G159">
            <v>102.1001093799</v>
          </cell>
          <cell r="H159">
            <v>107.30633007900001</v>
          </cell>
          <cell r="I159">
            <v>109.28288476900001</v>
          </cell>
          <cell r="J159">
            <v>111.8338415626</v>
          </cell>
          <cell r="K159">
            <v>102.5653256968</v>
          </cell>
          <cell r="L159">
            <v>111.1661833225</v>
          </cell>
          <cell r="M159" t="str">
            <v>NULL</v>
          </cell>
        </row>
        <row r="160">
          <cell r="D160" t="str">
            <v>PRI</v>
          </cell>
          <cell r="E160" t="str">
            <v>NULL</v>
          </cell>
          <cell r="F160" t="str">
            <v>NULL</v>
          </cell>
          <cell r="G160" t="str">
            <v>NULL</v>
          </cell>
          <cell r="H160" t="str">
            <v>NULL</v>
          </cell>
          <cell r="I160" t="str">
            <v>NULL</v>
          </cell>
          <cell r="J160" t="str">
            <v>NULL</v>
          </cell>
          <cell r="K160" t="str">
            <v>NULL</v>
          </cell>
          <cell r="L160" t="str">
            <v>NULL</v>
          </cell>
          <cell r="M160" t="str">
            <v>NULL</v>
          </cell>
        </row>
        <row r="161">
          <cell r="D161" t="str">
            <v>QAT</v>
          </cell>
          <cell r="E161">
            <v>111.4400279417</v>
          </cell>
          <cell r="F161">
            <v>100</v>
          </cell>
          <cell r="G161">
            <v>96.023183429699998</v>
          </cell>
          <cell r="H161">
            <v>91.253036594600005</v>
          </cell>
          <cell r="I161">
            <v>92.596776773399995</v>
          </cell>
          <cell r="J161">
            <v>102.0277360079</v>
          </cell>
          <cell r="K161">
            <v>89.615359641300003</v>
          </cell>
          <cell r="L161">
            <v>61.935285221900003</v>
          </cell>
          <cell r="M161" t="str">
            <v>NULL</v>
          </cell>
        </row>
        <row r="162">
          <cell r="D162" t="str">
            <v>ROU</v>
          </cell>
          <cell r="E162">
            <v>97.301870664700004</v>
          </cell>
          <cell r="F162">
            <v>100</v>
          </cell>
          <cell r="G162">
            <v>105.7975246985</v>
          </cell>
          <cell r="H162">
            <v>112.2273789314</v>
          </cell>
          <cell r="I162">
            <v>113.9412293023</v>
          </cell>
          <cell r="J162">
            <v>113.2280901068</v>
          </cell>
          <cell r="K162">
            <v>102.47721309080001</v>
          </cell>
          <cell r="L162">
            <v>111.42255029170001</v>
          </cell>
          <cell r="M162" t="str">
            <v>NULL</v>
          </cell>
        </row>
        <row r="163">
          <cell r="D163" t="str">
            <v>RUS</v>
          </cell>
          <cell r="E163">
            <v>93.855501603500002</v>
          </cell>
          <cell r="F163">
            <v>100</v>
          </cell>
          <cell r="G163">
            <v>103.9187885856</v>
          </cell>
          <cell r="H163">
            <v>107.9113033295</v>
          </cell>
          <cell r="I163">
            <v>112.8587209984</v>
          </cell>
          <cell r="J163">
            <v>109.4441028541</v>
          </cell>
          <cell r="K163">
            <v>109.1277320654</v>
          </cell>
          <cell r="L163">
            <v>112.71928812580001</v>
          </cell>
          <cell r="M163" t="str">
            <v>NULL</v>
          </cell>
        </row>
        <row r="164">
          <cell r="D164" t="str">
            <v>RWA</v>
          </cell>
          <cell r="E164">
            <v>97.701725892100001</v>
          </cell>
          <cell r="F164">
            <v>100</v>
          </cell>
          <cell r="G164">
            <v>103.5989583116</v>
          </cell>
          <cell r="H164">
            <v>135.429597398</v>
          </cell>
          <cell r="I164">
            <v>145.23063833040001</v>
          </cell>
          <cell r="J164">
            <v>160.5667616664</v>
          </cell>
          <cell r="K164">
            <v>158.6086178651</v>
          </cell>
          <cell r="L164">
            <v>151.2287240039</v>
          </cell>
          <cell r="M164" t="str">
            <v>NULL</v>
          </cell>
        </row>
        <row r="165">
          <cell r="D165" t="str">
            <v>WSM</v>
          </cell>
          <cell r="E165">
            <v>79.647823343699997</v>
          </cell>
          <cell r="F165">
            <v>100</v>
          </cell>
          <cell r="G165">
            <v>95.326209035199994</v>
          </cell>
          <cell r="H165">
            <v>72.44381774</v>
          </cell>
          <cell r="I165">
            <v>70.969667737799995</v>
          </cell>
          <cell r="J165">
            <v>76.729842040700007</v>
          </cell>
          <cell r="K165">
            <v>60.0582108722</v>
          </cell>
          <cell r="L165">
            <v>40.663041845899997</v>
          </cell>
          <cell r="M165" t="str">
            <v>NULL</v>
          </cell>
        </row>
        <row r="166">
          <cell r="D166" t="str">
            <v>SMR</v>
          </cell>
          <cell r="E166" t="str">
            <v>NULL</v>
          </cell>
          <cell r="F166" t="str">
            <v>NULL</v>
          </cell>
          <cell r="G166" t="str">
            <v>NULL</v>
          </cell>
          <cell r="H166" t="str">
            <v>NULL</v>
          </cell>
          <cell r="I166" t="str">
            <v>NULL</v>
          </cell>
          <cell r="J166" t="str">
            <v>NULL</v>
          </cell>
          <cell r="K166" t="str">
            <v>NULL</v>
          </cell>
          <cell r="L166" t="str">
            <v>NULL</v>
          </cell>
          <cell r="M166" t="str">
            <v>NULL</v>
          </cell>
        </row>
        <row r="167">
          <cell r="D167" t="str">
            <v>STP</v>
          </cell>
          <cell r="E167">
            <v>152.20325089490001</v>
          </cell>
          <cell r="F167">
            <v>100</v>
          </cell>
          <cell r="G167">
            <v>129.1926870618</v>
          </cell>
          <cell r="H167">
            <v>171.3349585549</v>
          </cell>
          <cell r="I167">
            <v>168.1380876318</v>
          </cell>
          <cell r="J167">
            <v>135.135443189</v>
          </cell>
          <cell r="K167">
            <v>137.7804024738</v>
          </cell>
          <cell r="L167">
            <v>163.64648680849999</v>
          </cell>
          <cell r="M167" t="str">
            <v>NULL</v>
          </cell>
        </row>
        <row r="168">
          <cell r="D168" t="str">
            <v>SAU</v>
          </cell>
          <cell r="E168">
            <v>99.182839706799996</v>
          </cell>
          <cell r="F168">
            <v>100</v>
          </cell>
          <cell r="G168">
            <v>107.9725240862</v>
          </cell>
          <cell r="H168">
            <v>104.2801093131</v>
          </cell>
          <cell r="I168">
            <v>108.62439825760001</v>
          </cell>
          <cell r="J168">
            <v>105.5480480196</v>
          </cell>
          <cell r="K168">
            <v>102.0129316706</v>
          </cell>
          <cell r="L168">
            <v>115.8138640536</v>
          </cell>
          <cell r="M168" t="str">
            <v>NULL</v>
          </cell>
        </row>
        <row r="169">
          <cell r="D169" t="str">
            <v>SEN</v>
          </cell>
          <cell r="E169">
            <v>90.207160144400007</v>
          </cell>
          <cell r="F169">
            <v>100</v>
          </cell>
          <cell r="G169">
            <v>103.8710387806</v>
          </cell>
          <cell r="H169">
            <v>110.3194396066</v>
          </cell>
          <cell r="I169">
            <v>123.500924712</v>
          </cell>
          <cell r="J169">
            <v>144.85488540770001</v>
          </cell>
          <cell r="K169">
            <v>138.72457454889999</v>
          </cell>
          <cell r="L169">
            <v>153.30977035110001</v>
          </cell>
          <cell r="M169" t="str">
            <v>NULL</v>
          </cell>
        </row>
        <row r="170">
          <cell r="D170" t="str">
            <v>SRB</v>
          </cell>
          <cell r="E170">
            <v>102.1251767692</v>
          </cell>
          <cell r="F170">
            <v>100</v>
          </cell>
          <cell r="G170">
            <v>114.4307044208</v>
          </cell>
          <cell r="H170">
            <v>126.08082969660001</v>
          </cell>
          <cell r="I170">
            <v>135.63560769700001</v>
          </cell>
          <cell r="J170">
            <v>140.4259100287</v>
          </cell>
          <cell r="K170">
            <v>137.73787329749999</v>
          </cell>
          <cell r="L170">
            <v>156.35665938579999</v>
          </cell>
          <cell r="M170" t="str">
            <v>NULL</v>
          </cell>
        </row>
        <row r="171">
          <cell r="D171" t="str">
            <v>SYC</v>
          </cell>
          <cell r="E171">
            <v>114.1542725602</v>
          </cell>
          <cell r="F171">
            <v>100</v>
          </cell>
          <cell r="G171">
            <v>112.5262337618</v>
          </cell>
          <cell r="H171">
            <v>125.220992838</v>
          </cell>
          <cell r="I171">
            <v>124.4540679979</v>
          </cell>
          <cell r="J171">
            <v>117.8743110609</v>
          </cell>
          <cell r="K171">
            <v>105.7914350706</v>
          </cell>
          <cell r="L171">
            <v>95.995915564499995</v>
          </cell>
          <cell r="M171" t="str">
            <v>NULL</v>
          </cell>
        </row>
        <row r="172">
          <cell r="D172" t="str">
            <v>SLE</v>
          </cell>
          <cell r="E172">
            <v>252.8906067417</v>
          </cell>
          <cell r="F172">
            <v>100</v>
          </cell>
          <cell r="G172">
            <v>116.41577619340001</v>
          </cell>
          <cell r="H172">
            <v>94.025220001299999</v>
          </cell>
          <cell r="I172">
            <v>88.108943314499996</v>
          </cell>
          <cell r="J172">
            <v>105.5774158391</v>
          </cell>
          <cell r="K172">
            <v>71.644047214500006</v>
          </cell>
          <cell r="L172">
            <v>95.557011704299995</v>
          </cell>
          <cell r="M172" t="str">
            <v>NULL</v>
          </cell>
        </row>
        <row r="173">
          <cell r="D173" t="str">
            <v>SGP</v>
          </cell>
          <cell r="E173">
            <v>97.944591692900005</v>
          </cell>
          <cell r="F173">
            <v>100</v>
          </cell>
          <cell r="G173">
            <v>100.271364189</v>
          </cell>
          <cell r="H173">
            <v>106.13649556190001</v>
          </cell>
          <cell r="I173">
            <v>110.6327983858</v>
          </cell>
          <cell r="J173">
            <v>107.344324601</v>
          </cell>
          <cell r="K173">
            <v>110.6447582949</v>
          </cell>
          <cell r="L173">
            <v>120.89517808390001</v>
          </cell>
          <cell r="M173" t="str">
            <v>NULL</v>
          </cell>
        </row>
        <row r="174">
          <cell r="D174" t="str">
            <v>SXM</v>
          </cell>
          <cell r="E174" t="str">
            <v>NULL</v>
          </cell>
          <cell r="F174" t="str">
            <v>NULL</v>
          </cell>
          <cell r="G174" t="str">
            <v>NULL</v>
          </cell>
          <cell r="H174" t="str">
            <v>NULL</v>
          </cell>
          <cell r="I174" t="str">
            <v>NULL</v>
          </cell>
          <cell r="J174" t="str">
            <v>NULL</v>
          </cell>
          <cell r="K174" t="str">
            <v>NULL</v>
          </cell>
          <cell r="L174" t="str">
            <v>NULL</v>
          </cell>
          <cell r="M174" t="str">
            <v>NULL</v>
          </cell>
        </row>
        <row r="175">
          <cell r="D175" t="str">
            <v>SVK</v>
          </cell>
          <cell r="E175">
            <v>97.707356584199999</v>
          </cell>
          <cell r="F175">
            <v>100</v>
          </cell>
          <cell r="G175">
            <v>100.9588760724</v>
          </cell>
          <cell r="H175">
            <v>101.67341922769999</v>
          </cell>
          <cell r="I175">
            <v>104.96315921030001</v>
          </cell>
          <cell r="J175">
            <v>102.33700549709999</v>
          </cell>
          <cell r="K175">
            <v>96.311197138699995</v>
          </cell>
          <cell r="L175">
            <v>103.84004169559999</v>
          </cell>
          <cell r="M175" t="str">
            <v>NULL</v>
          </cell>
        </row>
        <row r="176">
          <cell r="D176" t="str">
            <v>SVN</v>
          </cell>
          <cell r="E176">
            <v>94.057175641499995</v>
          </cell>
          <cell r="F176">
            <v>100</v>
          </cell>
          <cell r="G176">
            <v>105.08929333259999</v>
          </cell>
          <cell r="H176">
            <v>115.7085207353</v>
          </cell>
          <cell r="I176">
            <v>123.6125558988</v>
          </cell>
          <cell r="J176">
            <v>130.1045471031</v>
          </cell>
          <cell r="K176">
            <v>127.4066843506</v>
          </cell>
          <cell r="L176">
            <v>142.1022665234</v>
          </cell>
          <cell r="M176" t="str">
            <v>NULL</v>
          </cell>
        </row>
        <row r="177">
          <cell r="D177" t="str">
            <v>SLB</v>
          </cell>
          <cell r="E177">
            <v>87.871802472900001</v>
          </cell>
          <cell r="F177">
            <v>100</v>
          </cell>
          <cell r="G177">
            <v>114.3922862363</v>
          </cell>
          <cell r="H177">
            <v>121.4428980528</v>
          </cell>
          <cell r="I177">
            <v>137.8837800554</v>
          </cell>
          <cell r="J177">
            <v>122.2795305397</v>
          </cell>
          <cell r="K177">
            <v>97.5441518903</v>
          </cell>
          <cell r="L177">
            <v>84.574970291100001</v>
          </cell>
          <cell r="M177" t="str">
            <v>NULL</v>
          </cell>
        </row>
        <row r="178">
          <cell r="D178" t="str">
            <v>SOM</v>
          </cell>
          <cell r="E178">
            <v>93.846350394300003</v>
          </cell>
          <cell r="F178">
            <v>100</v>
          </cell>
          <cell r="G178">
            <v>96.835184640899996</v>
          </cell>
          <cell r="H178">
            <v>99.402823977799997</v>
          </cell>
          <cell r="I178">
            <v>97.019048245700006</v>
          </cell>
          <cell r="J178">
            <v>93.047569277600005</v>
          </cell>
          <cell r="K178">
            <v>58.8153713938</v>
          </cell>
          <cell r="L178">
            <v>69.328889268899999</v>
          </cell>
          <cell r="M178" t="str">
            <v>NULL</v>
          </cell>
        </row>
        <row r="179">
          <cell r="D179" t="str">
            <v>ZAF</v>
          </cell>
          <cell r="E179">
            <v>95.965493778999999</v>
          </cell>
          <cell r="F179">
            <v>100</v>
          </cell>
          <cell r="G179">
            <v>98.700876180799995</v>
          </cell>
          <cell r="H179">
            <v>100.67025946939999</v>
          </cell>
          <cell r="I179">
            <v>102.5380303514</v>
          </cell>
          <cell r="J179">
            <v>98.854502204900001</v>
          </cell>
          <cell r="K179">
            <v>94.483179592900001</v>
          </cell>
          <cell r="L179">
            <v>103.72944999329999</v>
          </cell>
          <cell r="M179" t="str">
            <v>NULL</v>
          </cell>
        </row>
        <row r="180">
          <cell r="D180" t="str">
            <v>SSD</v>
          </cell>
          <cell r="E180" t="str">
            <v>NULL</v>
          </cell>
          <cell r="F180" t="str">
            <v>NULL</v>
          </cell>
          <cell r="G180" t="str">
            <v>NULL</v>
          </cell>
          <cell r="H180" t="str">
            <v>NULL</v>
          </cell>
          <cell r="I180" t="str">
            <v>NULL</v>
          </cell>
          <cell r="J180" t="str">
            <v>NULL</v>
          </cell>
          <cell r="K180" t="str">
            <v>NULL</v>
          </cell>
          <cell r="L180" t="str">
            <v>NULL</v>
          </cell>
          <cell r="M180" t="str">
            <v>NULL</v>
          </cell>
        </row>
        <row r="181">
          <cell r="D181" t="str">
            <v>ESP</v>
          </cell>
          <cell r="E181">
            <v>96.222169194200006</v>
          </cell>
          <cell r="F181">
            <v>100</v>
          </cell>
          <cell r="G181">
            <v>103.8241897751</v>
          </cell>
          <cell r="H181">
            <v>106.8370453699</v>
          </cell>
          <cell r="I181">
            <v>107.8630667076</v>
          </cell>
          <cell r="J181">
            <v>108.3294444843</v>
          </cell>
          <cell r="K181">
            <v>97.537676223199995</v>
          </cell>
          <cell r="L181">
            <v>107.28363225610001</v>
          </cell>
          <cell r="M181" t="str">
            <v>NULL</v>
          </cell>
        </row>
        <row r="182">
          <cell r="D182" t="str">
            <v>LKA</v>
          </cell>
          <cell r="E182">
            <v>96.869296687100004</v>
          </cell>
          <cell r="F182">
            <v>100</v>
          </cell>
          <cell r="G182">
            <v>99.134342430399997</v>
          </cell>
          <cell r="H182">
            <v>106.6450035769</v>
          </cell>
          <cell r="I182">
            <v>107.08275602739999</v>
          </cell>
          <cell r="J182">
            <v>114.8175185163</v>
          </cell>
          <cell r="K182">
            <v>103.9935241915</v>
          </cell>
          <cell r="L182">
            <v>118.2973877085</v>
          </cell>
          <cell r="M182" t="str">
            <v>NULL</v>
          </cell>
        </row>
        <row r="183">
          <cell r="D183" t="str">
            <v>KNA</v>
          </cell>
          <cell r="E183">
            <v>99.564419441499993</v>
          </cell>
          <cell r="F183">
            <v>100</v>
          </cell>
          <cell r="G183">
            <v>94.169810005399995</v>
          </cell>
          <cell r="H183">
            <v>93.344552683299995</v>
          </cell>
          <cell r="I183">
            <v>99.629504460700005</v>
          </cell>
          <cell r="J183">
            <v>107.1206852501</v>
          </cell>
          <cell r="K183">
            <v>95.106268114100004</v>
          </cell>
          <cell r="L183">
            <v>87.177671028500001</v>
          </cell>
          <cell r="M183" t="str">
            <v>NULL</v>
          </cell>
        </row>
        <row r="184">
          <cell r="D184" t="str">
            <v>LCA</v>
          </cell>
          <cell r="E184">
            <v>55.545088145900003</v>
          </cell>
          <cell r="F184">
            <v>100</v>
          </cell>
          <cell r="G184">
            <v>75.349238006799993</v>
          </cell>
          <cell r="H184">
            <v>68.247628204400002</v>
          </cell>
          <cell r="I184">
            <v>27.586557196600001</v>
          </cell>
          <cell r="J184">
            <v>39.093834493899998</v>
          </cell>
          <cell r="K184">
            <v>33.492882026399997</v>
          </cell>
          <cell r="L184">
            <v>24.5343244592</v>
          </cell>
          <cell r="M184" t="str">
            <v>NULL</v>
          </cell>
        </row>
        <row r="185">
          <cell r="D185" t="str">
            <v>MAF</v>
          </cell>
          <cell r="E185" t="str">
            <v>NULL</v>
          </cell>
          <cell r="F185" t="str">
            <v>NULL</v>
          </cell>
          <cell r="G185" t="str">
            <v>NULL</v>
          </cell>
          <cell r="H185" t="str">
            <v>NULL</v>
          </cell>
          <cell r="I185" t="str">
            <v>NULL</v>
          </cell>
          <cell r="J185" t="str">
            <v>NULL</v>
          </cell>
          <cell r="K185" t="str">
            <v>NULL</v>
          </cell>
          <cell r="L185" t="str">
            <v>NULL</v>
          </cell>
          <cell r="M185" t="str">
            <v>NULL</v>
          </cell>
        </row>
        <row r="186">
          <cell r="D186" t="str">
            <v>VCT</v>
          </cell>
          <cell r="E186">
            <v>99.334245550299997</v>
          </cell>
          <cell r="F186">
            <v>100</v>
          </cell>
          <cell r="G186">
            <v>108.7054319435</v>
          </cell>
          <cell r="H186">
            <v>90.559079794400006</v>
          </cell>
          <cell r="I186">
            <v>78.952251143599995</v>
          </cell>
          <cell r="J186">
            <v>88.437653689000001</v>
          </cell>
          <cell r="K186">
            <v>140.2124005094</v>
          </cell>
          <cell r="L186">
            <v>34.559016445600001</v>
          </cell>
          <cell r="M186" t="str">
            <v>NULL</v>
          </cell>
        </row>
        <row r="187">
          <cell r="D187" t="str">
            <v>SDN</v>
          </cell>
          <cell r="E187">
            <v>96.600683275199998</v>
          </cell>
          <cell r="F187">
            <v>100</v>
          </cell>
          <cell r="G187">
            <v>104.2946987178</v>
          </cell>
          <cell r="H187">
            <v>121.12508610259999</v>
          </cell>
          <cell r="I187">
            <v>99.437478932399998</v>
          </cell>
          <cell r="J187">
            <v>102.1464102004</v>
          </cell>
          <cell r="K187">
            <v>97.840079824100002</v>
          </cell>
          <cell r="L187">
            <v>110.9117449062</v>
          </cell>
          <cell r="M187" t="str">
            <v>NULL</v>
          </cell>
        </row>
        <row r="188">
          <cell r="D188" t="str">
            <v>SUR</v>
          </cell>
          <cell r="E188">
            <v>113.722400835</v>
          </cell>
          <cell r="F188">
            <v>100</v>
          </cell>
          <cell r="G188">
            <v>83.042727927300007</v>
          </cell>
          <cell r="H188">
            <v>112.10408066159999</v>
          </cell>
          <cell r="I188">
            <v>120.5125426087</v>
          </cell>
          <cell r="J188">
            <v>110.9015955844</v>
          </cell>
          <cell r="K188">
            <v>91.9254568729</v>
          </cell>
          <cell r="L188">
            <v>60.7617294406</v>
          </cell>
          <cell r="M188" t="str">
            <v>NULL</v>
          </cell>
        </row>
        <row r="189">
          <cell r="D189" t="str">
            <v>SWE</v>
          </cell>
          <cell r="E189">
            <v>97.772096188099994</v>
          </cell>
          <cell r="F189">
            <v>100</v>
          </cell>
          <cell r="G189">
            <v>101.14722316229999</v>
          </cell>
          <cell r="H189">
            <v>104.66505888819999</v>
          </cell>
          <cell r="I189">
            <v>106.43058272259999</v>
          </cell>
          <cell r="J189">
            <v>105.3826373911</v>
          </cell>
          <cell r="K189">
            <v>102.22642867090001</v>
          </cell>
          <cell r="L189">
            <v>108.7006265541</v>
          </cell>
          <cell r="M189" t="str">
            <v>NULL</v>
          </cell>
        </row>
        <row r="190">
          <cell r="D190" t="str">
            <v>CHE</v>
          </cell>
          <cell r="E190" t="str">
            <v>NULL</v>
          </cell>
          <cell r="F190" t="str">
            <v>NULL</v>
          </cell>
          <cell r="G190" t="str">
            <v>NULL</v>
          </cell>
          <cell r="H190" t="str">
            <v>NULL</v>
          </cell>
          <cell r="I190" t="str">
            <v>NULL</v>
          </cell>
          <cell r="J190" t="str">
            <v>NULL</v>
          </cell>
          <cell r="K190" t="str">
            <v>NULL</v>
          </cell>
          <cell r="L190" t="str">
            <v>NULL</v>
          </cell>
          <cell r="M190" t="str">
            <v>NULL</v>
          </cell>
        </row>
        <row r="191">
          <cell r="D191" t="str">
            <v>SYR</v>
          </cell>
          <cell r="E191">
            <v>120.80424332059999</v>
          </cell>
          <cell r="F191">
            <v>100</v>
          </cell>
          <cell r="G191">
            <v>84.066188776600001</v>
          </cell>
          <cell r="H191">
            <v>79.123350864800003</v>
          </cell>
          <cell r="I191">
            <v>67.790856890300006</v>
          </cell>
          <cell r="J191">
            <v>55.333385142899999</v>
          </cell>
          <cell r="K191">
            <v>95.874784785499997</v>
          </cell>
          <cell r="L191">
            <v>72.2366645834</v>
          </cell>
          <cell r="M191" t="str">
            <v>NULL</v>
          </cell>
        </row>
        <row r="192">
          <cell r="D192" t="str">
            <v>TJK</v>
          </cell>
          <cell r="E192">
            <v>97.294748173900004</v>
          </cell>
          <cell r="F192">
            <v>100</v>
          </cell>
          <cell r="G192">
            <v>94.575135300400007</v>
          </cell>
          <cell r="H192">
            <v>106.4780343347</v>
          </cell>
          <cell r="I192">
            <v>86.922341255899994</v>
          </cell>
          <cell r="J192">
            <v>104.6509659579</v>
          </cell>
          <cell r="K192">
            <v>119.3478823044</v>
          </cell>
          <cell r="L192">
            <v>139.2167704659</v>
          </cell>
          <cell r="M192" t="str">
            <v>NULL</v>
          </cell>
        </row>
        <row r="193">
          <cell r="D193" t="str">
            <v>TZA</v>
          </cell>
          <cell r="E193">
            <v>87.769021467200005</v>
          </cell>
          <cell r="F193">
            <v>100</v>
          </cell>
          <cell r="G193">
            <v>90.675833697000002</v>
          </cell>
          <cell r="H193">
            <v>81.021751655900005</v>
          </cell>
          <cell r="I193">
            <v>77.020184732600001</v>
          </cell>
          <cell r="J193">
            <v>94.083598529400007</v>
          </cell>
          <cell r="K193">
            <v>99.3649030264</v>
          </cell>
          <cell r="L193">
            <v>92.932333492799998</v>
          </cell>
          <cell r="M193" t="str">
            <v>NULL</v>
          </cell>
        </row>
        <row r="194">
          <cell r="D194" t="str">
            <v>THA</v>
          </cell>
          <cell r="E194">
            <v>101.7956578754</v>
          </cell>
          <cell r="F194">
            <v>100</v>
          </cell>
          <cell r="G194">
            <v>100.8579435008</v>
          </cell>
          <cell r="H194">
            <v>106.96572174569999</v>
          </cell>
          <cell r="I194">
            <v>110.55290363570001</v>
          </cell>
          <cell r="J194">
            <v>107.278039484</v>
          </cell>
          <cell r="K194">
            <v>101.6616447105</v>
          </cell>
          <cell r="L194">
            <v>117.075576216</v>
          </cell>
          <cell r="M194" t="str">
            <v>NULL</v>
          </cell>
        </row>
        <row r="195">
          <cell r="D195" t="str">
            <v>TLS</v>
          </cell>
          <cell r="E195" t="str">
            <v>NULL</v>
          </cell>
          <cell r="F195" t="str">
            <v>NULL</v>
          </cell>
          <cell r="G195" t="str">
            <v>NULL</v>
          </cell>
          <cell r="H195" t="str">
            <v>NULL</v>
          </cell>
          <cell r="I195" t="str">
            <v>NULL</v>
          </cell>
          <cell r="J195" t="str">
            <v>NULL</v>
          </cell>
          <cell r="K195" t="str">
            <v>NULL</v>
          </cell>
          <cell r="L195" t="str">
            <v>NULL</v>
          </cell>
          <cell r="M195" t="str">
            <v>NULL</v>
          </cell>
        </row>
        <row r="196">
          <cell r="D196" t="str">
            <v>TGO</v>
          </cell>
          <cell r="E196">
            <v>109.89643456189999</v>
          </cell>
          <cell r="F196">
            <v>100</v>
          </cell>
          <cell r="G196">
            <v>106.5030014315</v>
          </cell>
          <cell r="H196">
            <v>95.871465271100007</v>
          </cell>
          <cell r="I196">
            <v>89.214087552199999</v>
          </cell>
          <cell r="J196">
            <v>92.465798419699993</v>
          </cell>
          <cell r="K196">
            <v>110.26090243509999</v>
          </cell>
          <cell r="L196">
            <v>101.13618604840001</v>
          </cell>
          <cell r="M196" t="str">
            <v>NULL</v>
          </cell>
        </row>
        <row r="197">
          <cell r="D197" t="str">
            <v>TON</v>
          </cell>
          <cell r="E197">
            <v>103.1401340071</v>
          </cell>
          <cell r="F197">
            <v>100</v>
          </cell>
          <cell r="G197">
            <v>119.39364383749999</v>
          </cell>
          <cell r="H197">
            <v>103.16375917169999</v>
          </cell>
          <cell r="I197">
            <v>68.844018369899999</v>
          </cell>
          <cell r="J197">
            <v>104.7300234013</v>
          </cell>
          <cell r="K197">
            <v>78.534416235099997</v>
          </cell>
          <cell r="L197">
            <v>78.348458903199997</v>
          </cell>
          <cell r="M197" t="str">
            <v>NULL</v>
          </cell>
        </row>
        <row r="198">
          <cell r="D198" t="str">
            <v>TTO</v>
          </cell>
          <cell r="E198">
            <v>102.922630867</v>
          </cell>
          <cell r="F198">
            <v>100</v>
          </cell>
          <cell r="G198">
            <v>84.591468160700003</v>
          </cell>
          <cell r="H198">
            <v>83.882301580399997</v>
          </cell>
          <cell r="I198">
            <v>86.890220558400003</v>
          </cell>
          <cell r="J198">
            <v>69.274848902100004</v>
          </cell>
          <cell r="K198">
            <v>60.173604047300003</v>
          </cell>
          <cell r="L198">
            <v>53.1150112304</v>
          </cell>
          <cell r="M198" t="str">
            <v>NULL</v>
          </cell>
        </row>
        <row r="199">
          <cell r="D199" t="str">
            <v>TUN</v>
          </cell>
          <cell r="E199">
            <v>98.291100447100007</v>
          </cell>
          <cell r="F199">
            <v>100</v>
          </cell>
          <cell r="G199">
            <v>97.6470171709</v>
          </cell>
          <cell r="H199">
            <v>98.632771985999995</v>
          </cell>
          <cell r="I199">
            <v>100.9256216343</v>
          </cell>
          <cell r="J199">
            <v>101.0152148032</v>
          </cell>
          <cell r="K199">
            <v>92.8830377341</v>
          </cell>
          <cell r="L199">
            <v>104.7906263039</v>
          </cell>
          <cell r="M199" t="str">
            <v>NULL</v>
          </cell>
        </row>
        <row r="200">
          <cell r="D200" t="str">
            <v>TUR</v>
          </cell>
          <cell r="E200">
            <v>97.393814117399998</v>
          </cell>
          <cell r="F200">
            <v>100</v>
          </cell>
          <cell r="G200">
            <v>103.783456816</v>
          </cell>
          <cell r="H200">
            <v>112.4053282931</v>
          </cell>
          <cell r="I200">
            <v>117.8060190477</v>
          </cell>
          <cell r="J200">
            <v>125.6531063698</v>
          </cell>
          <cell r="K200">
            <v>119.55209167370001</v>
          </cell>
          <cell r="L200">
            <v>144.72538318159999</v>
          </cell>
          <cell r="M200" t="str">
            <v>NULL</v>
          </cell>
        </row>
        <row r="201">
          <cell r="D201" t="str">
            <v>TKM</v>
          </cell>
          <cell r="E201">
            <v>121.98794508660001</v>
          </cell>
          <cell r="F201">
            <v>100</v>
          </cell>
          <cell r="G201">
            <v>97.690184095500001</v>
          </cell>
          <cell r="H201">
            <v>83.2117693135</v>
          </cell>
          <cell r="I201">
            <v>85.504276349799994</v>
          </cell>
          <cell r="J201">
            <v>139.36823401309999</v>
          </cell>
          <cell r="K201">
            <v>112.7943942939</v>
          </cell>
          <cell r="L201">
            <v>43.534420183100003</v>
          </cell>
          <cell r="M201" t="str">
            <v>NULL</v>
          </cell>
        </row>
        <row r="202">
          <cell r="D202" t="str">
            <v>TCA</v>
          </cell>
          <cell r="E202">
            <v>116.831427363</v>
          </cell>
          <cell r="F202">
            <v>100</v>
          </cell>
          <cell r="G202">
            <v>98.334728956600003</v>
          </cell>
          <cell r="H202">
            <v>92.869374114500005</v>
          </cell>
          <cell r="I202">
            <v>70.939602134200001</v>
          </cell>
          <cell r="J202">
            <v>70.837045311799997</v>
          </cell>
          <cell r="K202">
            <v>65.245518276699997</v>
          </cell>
          <cell r="L202">
            <v>76.024033340100004</v>
          </cell>
          <cell r="M202" t="str">
            <v>NULL</v>
          </cell>
        </row>
        <row r="203">
          <cell r="D203" t="str">
            <v>TUV</v>
          </cell>
          <cell r="E203" t="str">
            <v>NULL</v>
          </cell>
          <cell r="F203" t="str">
            <v>NULL</v>
          </cell>
          <cell r="G203" t="str">
            <v>NULL</v>
          </cell>
          <cell r="H203" t="str">
            <v>NULL</v>
          </cell>
          <cell r="I203" t="str">
            <v>NULL</v>
          </cell>
          <cell r="J203" t="str">
            <v>NULL</v>
          </cell>
          <cell r="K203" t="str">
            <v>NULL</v>
          </cell>
          <cell r="L203" t="str">
            <v>NULL</v>
          </cell>
          <cell r="M203" t="str">
            <v>NULL</v>
          </cell>
        </row>
        <row r="204">
          <cell r="D204" t="str">
            <v>UGA</v>
          </cell>
          <cell r="E204">
            <v>89.120650942099999</v>
          </cell>
          <cell r="F204">
            <v>100</v>
          </cell>
          <cell r="G204">
            <v>107.8365573609</v>
          </cell>
          <cell r="H204">
            <v>124.82217998110001</v>
          </cell>
          <cell r="I204">
            <v>135.19130276120001</v>
          </cell>
          <cell r="J204">
            <v>152.75686048099999</v>
          </cell>
          <cell r="K204">
            <v>156.94756791629999</v>
          </cell>
          <cell r="L204">
            <v>130.7901269832</v>
          </cell>
          <cell r="M204" t="str">
            <v>NULL</v>
          </cell>
        </row>
        <row r="205">
          <cell r="D205" t="str">
            <v>UKR</v>
          </cell>
          <cell r="E205">
            <v>116.3493665729</v>
          </cell>
          <cell r="F205">
            <v>100</v>
          </cell>
          <cell r="G205">
            <v>99.132524935899994</v>
          </cell>
          <cell r="H205">
            <v>101.776043878</v>
          </cell>
          <cell r="I205">
            <v>99.599832974600005</v>
          </cell>
          <cell r="J205">
            <v>105.2135721639</v>
          </cell>
          <cell r="K205">
            <v>98.854347097599998</v>
          </cell>
          <cell r="L205">
            <v>91.506061174799996</v>
          </cell>
          <cell r="M205" t="str">
            <v>NULL</v>
          </cell>
        </row>
        <row r="206">
          <cell r="D206" t="str">
            <v>ARE</v>
          </cell>
          <cell r="E206">
            <v>90.199169786900001</v>
          </cell>
          <cell r="F206">
            <v>100</v>
          </cell>
          <cell r="G206">
            <v>104.36175466980001</v>
          </cell>
          <cell r="H206">
            <v>101.03300648539999</v>
          </cell>
          <cell r="I206">
            <v>111.39684522909999</v>
          </cell>
          <cell r="J206">
            <v>116.362526167</v>
          </cell>
          <cell r="K206">
            <v>105.53802544209999</v>
          </cell>
          <cell r="L206">
            <v>101.83391808730001</v>
          </cell>
          <cell r="M206" t="str">
            <v>NULL</v>
          </cell>
        </row>
        <row r="207">
          <cell r="D207" t="str">
            <v>GBR</v>
          </cell>
          <cell r="E207">
            <v>96.442644906200002</v>
          </cell>
          <cell r="F207">
            <v>100</v>
          </cell>
          <cell r="G207">
            <v>100.7450321415</v>
          </cell>
          <cell r="H207">
            <v>107.636503909</v>
          </cell>
          <cell r="I207">
            <v>107.8416664034</v>
          </cell>
          <cell r="J207">
            <v>112.0575901342</v>
          </cell>
          <cell r="K207">
            <v>96.213682374399994</v>
          </cell>
          <cell r="L207">
            <v>94.857380473800006</v>
          </cell>
          <cell r="M207" t="str">
            <v>NULL</v>
          </cell>
        </row>
        <row r="208">
          <cell r="D208" t="str">
            <v>USA</v>
          </cell>
          <cell r="E208">
            <v>101.0028660289</v>
          </cell>
          <cell r="F208">
            <v>100</v>
          </cell>
          <cell r="G208">
            <v>99.790084190000002</v>
          </cell>
          <cell r="H208">
            <v>103.8302173048</v>
          </cell>
          <cell r="I208">
            <v>108.12423238540001</v>
          </cell>
          <cell r="J208">
            <v>107.61933866130001</v>
          </cell>
          <cell r="K208">
            <v>95.995209910100002</v>
          </cell>
          <cell r="L208">
            <v>103.7712732769</v>
          </cell>
          <cell r="M208" t="str">
            <v>NULL</v>
          </cell>
        </row>
        <row r="209">
          <cell r="D209" t="str">
            <v>URY</v>
          </cell>
          <cell r="E209">
            <v>105.5244859395</v>
          </cell>
          <cell r="F209">
            <v>100</v>
          </cell>
          <cell r="G209">
            <v>97.459730067500004</v>
          </cell>
          <cell r="H209">
            <v>107.27335452139999</v>
          </cell>
          <cell r="I209">
            <v>100.90674054839999</v>
          </cell>
          <cell r="J209">
            <v>106.7593345537</v>
          </cell>
          <cell r="K209">
            <v>96.320017931600006</v>
          </cell>
          <cell r="L209">
            <v>119.6601891298</v>
          </cell>
          <cell r="M209" t="str">
            <v>NULL</v>
          </cell>
        </row>
        <row r="210">
          <cell r="D210" t="str">
            <v>UZB</v>
          </cell>
          <cell r="E210">
            <v>106.2725466263</v>
          </cell>
          <cell r="F210">
            <v>100</v>
          </cell>
          <cell r="G210">
            <v>98.240535015899994</v>
          </cell>
          <cell r="H210">
            <v>101.65739526590001</v>
          </cell>
          <cell r="I210">
            <v>100.2151628325</v>
          </cell>
          <cell r="J210">
            <v>135.75243845130001</v>
          </cell>
          <cell r="K210">
            <v>123.1421766599</v>
          </cell>
          <cell r="L210">
            <v>77.965060554700003</v>
          </cell>
          <cell r="M210" t="str">
            <v>NULL</v>
          </cell>
        </row>
        <row r="211">
          <cell r="D211" t="str">
            <v>VUT</v>
          </cell>
          <cell r="E211">
            <v>155.9094128852</v>
          </cell>
          <cell r="F211">
            <v>100</v>
          </cell>
          <cell r="G211">
            <v>125.37460182149999</v>
          </cell>
          <cell r="H211">
            <v>113.1380289004</v>
          </cell>
          <cell r="I211">
            <v>147.51928686810001</v>
          </cell>
          <cell r="J211">
            <v>135.0636204875</v>
          </cell>
          <cell r="K211">
            <v>113.95789004380001</v>
          </cell>
          <cell r="L211">
            <v>116.6243979098</v>
          </cell>
          <cell r="M211" t="str">
            <v>NULL</v>
          </cell>
        </row>
        <row r="212">
          <cell r="D212" t="str">
            <v>VEN</v>
          </cell>
          <cell r="E212">
            <v>107.1376095916</v>
          </cell>
          <cell r="F212">
            <v>100</v>
          </cell>
          <cell r="G212">
            <v>88.229102963499997</v>
          </cell>
          <cell r="H212">
            <v>90.278954046600006</v>
          </cell>
          <cell r="I212">
            <v>73.146097866399998</v>
          </cell>
          <cell r="J212">
            <v>42.013581621</v>
          </cell>
          <cell r="K212">
            <v>16.307417695600002</v>
          </cell>
          <cell r="L212">
            <v>8.3118087507999991</v>
          </cell>
          <cell r="M212" t="str">
            <v>NULL</v>
          </cell>
        </row>
        <row r="213">
          <cell r="D213" t="str">
            <v>VNM</v>
          </cell>
          <cell r="E213">
            <v>89.176808453299998</v>
          </cell>
          <cell r="F213">
            <v>100</v>
          </cell>
          <cell r="G213">
            <v>110.85259865170001</v>
          </cell>
          <cell r="H213">
            <v>131.1374131211</v>
          </cell>
          <cell r="I213">
            <v>147.24830269660001</v>
          </cell>
          <cell r="J213">
            <v>155.0107017659</v>
          </cell>
          <cell r="K213">
            <v>167.99841490130001</v>
          </cell>
          <cell r="L213">
            <v>194.12879629950001</v>
          </cell>
          <cell r="M213" t="str">
            <v>NULL</v>
          </cell>
        </row>
        <row r="214">
          <cell r="D214" t="str">
            <v>VIR</v>
          </cell>
          <cell r="E214" t="str">
            <v>NULL</v>
          </cell>
          <cell r="F214" t="str">
            <v>NULL</v>
          </cell>
          <cell r="G214" t="str">
            <v>NULL</v>
          </cell>
          <cell r="H214" t="str">
            <v>NULL</v>
          </cell>
          <cell r="I214" t="str">
            <v>NULL</v>
          </cell>
          <cell r="J214" t="str">
            <v>NULL</v>
          </cell>
          <cell r="K214" t="str">
            <v>NULL</v>
          </cell>
          <cell r="L214" t="str">
            <v>NULL</v>
          </cell>
          <cell r="M214" t="str">
            <v>NULL</v>
          </cell>
        </row>
        <row r="215">
          <cell r="D215" t="str">
            <v>PSE</v>
          </cell>
          <cell r="E215">
            <v>87.441398165600006</v>
          </cell>
          <cell r="F215">
            <v>100</v>
          </cell>
          <cell r="G215">
            <v>104.07851599670001</v>
          </cell>
          <cell r="H215">
            <v>116.10210323939999</v>
          </cell>
          <cell r="I215">
            <v>119.76330420159999</v>
          </cell>
          <cell r="J215">
            <v>114.8690788671</v>
          </cell>
          <cell r="K215">
            <v>109.729931025</v>
          </cell>
          <cell r="L215">
            <v>118.30477780459999</v>
          </cell>
          <cell r="M215" t="str">
            <v>NULL</v>
          </cell>
        </row>
        <row r="216">
          <cell r="D216" t="str">
            <v>YEM</v>
          </cell>
          <cell r="E216">
            <v>323.3589752776</v>
          </cell>
          <cell r="F216">
            <v>100</v>
          </cell>
          <cell r="G216">
            <v>85.949095691500006</v>
          </cell>
          <cell r="H216">
            <v>76.418483574700005</v>
          </cell>
          <cell r="I216">
            <v>87.292717734999997</v>
          </cell>
          <cell r="J216">
            <v>106.3530833518</v>
          </cell>
          <cell r="K216">
            <v>77.268537605999995</v>
          </cell>
          <cell r="L216">
            <v>78.917084211700001</v>
          </cell>
          <cell r="M216" t="str">
            <v>NULL</v>
          </cell>
        </row>
        <row r="217">
          <cell r="D217" t="str">
            <v>ZMB</v>
          </cell>
          <cell r="E217">
            <v>121.8291256075</v>
          </cell>
          <cell r="F217">
            <v>100</v>
          </cell>
          <cell r="G217">
            <v>104.5093733283</v>
          </cell>
          <cell r="H217">
            <v>109.07357721069999</v>
          </cell>
          <cell r="I217">
            <v>120.21309680269999</v>
          </cell>
          <cell r="J217">
            <v>99.159202930000006</v>
          </cell>
          <cell r="K217">
            <v>106.6623895746</v>
          </cell>
          <cell r="L217">
            <v>107.24068470189999</v>
          </cell>
          <cell r="M217" t="str">
            <v>NULL</v>
          </cell>
        </row>
        <row r="218">
          <cell r="D218" t="str">
            <v>ZWE</v>
          </cell>
          <cell r="E218">
            <v>108.19053767760001</v>
          </cell>
          <cell r="F218">
            <v>100</v>
          </cell>
          <cell r="G218">
            <v>103.23782227140001</v>
          </cell>
          <cell r="H218">
            <v>104.1204829868</v>
          </cell>
          <cell r="I218">
            <v>115.9440094104</v>
          </cell>
          <cell r="J218">
            <v>120.9884680036</v>
          </cell>
          <cell r="K218">
            <v>116.0484456646</v>
          </cell>
          <cell r="L218">
            <v>140.56700358609999</v>
          </cell>
          <cell r="M218" t="str">
            <v>NULL</v>
          </cell>
        </row>
        <row r="219">
          <cell r="D219" t="str">
            <v>AFE</v>
          </cell>
          <cell r="E219" t="str">
            <v>NULL</v>
          </cell>
          <cell r="F219" t="str">
            <v>NULL</v>
          </cell>
          <cell r="G219" t="str">
            <v>NULL</v>
          </cell>
          <cell r="H219" t="str">
            <v>NULL</v>
          </cell>
          <cell r="I219" t="str">
            <v>NULL</v>
          </cell>
          <cell r="J219" t="str">
            <v>NULL</v>
          </cell>
          <cell r="K219" t="str">
            <v>NULL</v>
          </cell>
          <cell r="L219" t="str">
            <v>NULL</v>
          </cell>
          <cell r="M219" t="str">
            <v>NULL</v>
          </cell>
        </row>
        <row r="220">
          <cell r="D220" t="str">
            <v>AFW</v>
          </cell>
          <cell r="E220" t="str">
            <v>NULL</v>
          </cell>
          <cell r="F220" t="str">
            <v>NULL</v>
          </cell>
          <cell r="G220" t="str">
            <v>NULL</v>
          </cell>
          <cell r="H220" t="str">
            <v>NULL</v>
          </cell>
          <cell r="I220" t="str">
            <v>NULL</v>
          </cell>
          <cell r="J220" t="str">
            <v>NULL</v>
          </cell>
          <cell r="K220" t="str">
            <v>NULL</v>
          </cell>
          <cell r="L220" t="str">
            <v>NULL</v>
          </cell>
          <cell r="M220" t="str">
            <v>NULL</v>
          </cell>
        </row>
        <row r="221">
          <cell r="D221" t="str">
            <v>ARB</v>
          </cell>
          <cell r="E221" t="str">
            <v>NULL</v>
          </cell>
          <cell r="F221" t="str">
            <v>NULL</v>
          </cell>
          <cell r="G221" t="str">
            <v>NULL</v>
          </cell>
          <cell r="H221" t="str">
            <v>NULL</v>
          </cell>
          <cell r="I221" t="str">
            <v>NULL</v>
          </cell>
          <cell r="J221" t="str">
            <v>NULL</v>
          </cell>
          <cell r="K221" t="str">
            <v>NULL</v>
          </cell>
          <cell r="L221" t="str">
            <v>NULL</v>
          </cell>
          <cell r="M221" t="str">
            <v>NULL</v>
          </cell>
        </row>
        <row r="222">
          <cell r="D222" t="str">
            <v>CSS</v>
          </cell>
          <cell r="E222" t="str">
            <v>NULL</v>
          </cell>
          <cell r="F222" t="str">
            <v>NULL</v>
          </cell>
          <cell r="G222" t="str">
            <v>NULL</v>
          </cell>
          <cell r="H222" t="str">
            <v>NULL</v>
          </cell>
          <cell r="I222" t="str">
            <v>NULL</v>
          </cell>
          <cell r="J222" t="str">
            <v>NULL</v>
          </cell>
          <cell r="K222" t="str">
            <v>NULL</v>
          </cell>
          <cell r="L222" t="str">
            <v>NULL</v>
          </cell>
          <cell r="M222" t="str">
            <v>NULL</v>
          </cell>
        </row>
        <row r="223">
          <cell r="D223" t="str">
            <v>CEB</v>
          </cell>
          <cell r="E223" t="str">
            <v>NULL</v>
          </cell>
          <cell r="F223" t="str">
            <v>NULL</v>
          </cell>
          <cell r="G223" t="str">
            <v>NULL</v>
          </cell>
          <cell r="H223" t="str">
            <v>NULL</v>
          </cell>
          <cell r="I223" t="str">
            <v>NULL</v>
          </cell>
          <cell r="J223" t="str">
            <v>NULL</v>
          </cell>
          <cell r="K223" t="str">
            <v>NULL</v>
          </cell>
          <cell r="L223" t="str">
            <v>NULL</v>
          </cell>
          <cell r="M223" t="str">
            <v>NULL</v>
          </cell>
        </row>
        <row r="224">
          <cell r="D224" t="str">
            <v>EAR</v>
          </cell>
          <cell r="E224" t="str">
            <v>NULL</v>
          </cell>
          <cell r="F224" t="str">
            <v>NULL</v>
          </cell>
          <cell r="G224" t="str">
            <v>NULL</v>
          </cell>
          <cell r="H224" t="str">
            <v>NULL</v>
          </cell>
          <cell r="I224" t="str">
            <v>NULL</v>
          </cell>
          <cell r="J224" t="str">
            <v>NULL</v>
          </cell>
          <cell r="K224" t="str">
            <v>NULL</v>
          </cell>
          <cell r="L224" t="str">
            <v>NULL</v>
          </cell>
          <cell r="M224" t="str">
            <v>NULL</v>
          </cell>
        </row>
        <row r="225">
          <cell r="D225" t="str">
            <v>EAS</v>
          </cell>
          <cell r="E225" t="str">
            <v>NULL</v>
          </cell>
          <cell r="F225" t="str">
            <v>NULL</v>
          </cell>
          <cell r="G225" t="str">
            <v>NULL</v>
          </cell>
          <cell r="H225" t="str">
            <v>NULL</v>
          </cell>
          <cell r="I225" t="str">
            <v>NULL</v>
          </cell>
          <cell r="J225" t="str">
            <v>NULL</v>
          </cell>
          <cell r="K225" t="str">
            <v>NULL</v>
          </cell>
          <cell r="L225" t="str">
            <v>NULL</v>
          </cell>
          <cell r="M225" t="str">
            <v>NULL</v>
          </cell>
        </row>
        <row r="226">
          <cell r="D226" t="str">
            <v>EAP</v>
          </cell>
          <cell r="E226" t="str">
            <v>NULL</v>
          </cell>
          <cell r="F226" t="str">
            <v>NULL</v>
          </cell>
          <cell r="G226" t="str">
            <v>NULL</v>
          </cell>
          <cell r="H226" t="str">
            <v>NULL</v>
          </cell>
          <cell r="I226" t="str">
            <v>NULL</v>
          </cell>
          <cell r="J226" t="str">
            <v>NULL</v>
          </cell>
          <cell r="K226" t="str">
            <v>NULL</v>
          </cell>
          <cell r="L226" t="str">
            <v>NULL</v>
          </cell>
          <cell r="M226" t="str">
            <v>NULL</v>
          </cell>
        </row>
        <row r="227">
          <cell r="D227" t="str">
            <v>TEA</v>
          </cell>
          <cell r="E227" t="str">
            <v>NULL</v>
          </cell>
          <cell r="F227" t="str">
            <v>NULL</v>
          </cell>
          <cell r="G227" t="str">
            <v>NULL</v>
          </cell>
          <cell r="H227" t="str">
            <v>NULL</v>
          </cell>
          <cell r="I227" t="str">
            <v>NULL</v>
          </cell>
          <cell r="J227" t="str">
            <v>NULL</v>
          </cell>
          <cell r="K227" t="str">
            <v>NULL</v>
          </cell>
          <cell r="L227" t="str">
            <v>NULL</v>
          </cell>
          <cell r="M227" t="str">
            <v>NULL</v>
          </cell>
        </row>
        <row r="228">
          <cell r="D228" t="str">
            <v>EMU</v>
          </cell>
          <cell r="E228" t="str">
            <v>NULL</v>
          </cell>
          <cell r="F228" t="str">
            <v>NULL</v>
          </cell>
          <cell r="G228" t="str">
            <v>NULL</v>
          </cell>
          <cell r="H228" t="str">
            <v>NULL</v>
          </cell>
          <cell r="I228" t="str">
            <v>NULL</v>
          </cell>
          <cell r="J228" t="str">
            <v>NULL</v>
          </cell>
          <cell r="K228" t="str">
            <v>NULL</v>
          </cell>
          <cell r="L228" t="str">
            <v>NULL</v>
          </cell>
          <cell r="M228" t="str">
            <v>NULL</v>
          </cell>
        </row>
        <row r="229">
          <cell r="D229" t="str">
            <v>ECS</v>
          </cell>
          <cell r="E229" t="str">
            <v>NULL</v>
          </cell>
          <cell r="F229" t="str">
            <v>NULL</v>
          </cell>
          <cell r="G229" t="str">
            <v>NULL</v>
          </cell>
          <cell r="H229" t="str">
            <v>NULL</v>
          </cell>
          <cell r="I229" t="str">
            <v>NULL</v>
          </cell>
          <cell r="J229" t="str">
            <v>NULL</v>
          </cell>
          <cell r="K229" t="str">
            <v>NULL</v>
          </cell>
          <cell r="L229" t="str">
            <v>NULL</v>
          </cell>
          <cell r="M229" t="str">
            <v>NULL</v>
          </cell>
        </row>
        <row r="230">
          <cell r="D230" t="str">
            <v>ECA</v>
          </cell>
          <cell r="E230" t="str">
            <v>NULL</v>
          </cell>
          <cell r="F230" t="str">
            <v>NULL</v>
          </cell>
          <cell r="G230" t="str">
            <v>NULL</v>
          </cell>
          <cell r="H230" t="str">
            <v>NULL</v>
          </cell>
          <cell r="I230" t="str">
            <v>NULL</v>
          </cell>
          <cell r="J230" t="str">
            <v>NULL</v>
          </cell>
          <cell r="K230" t="str">
            <v>NULL</v>
          </cell>
          <cell r="L230" t="str">
            <v>NULL</v>
          </cell>
          <cell r="M230" t="str">
            <v>NULL</v>
          </cell>
        </row>
        <row r="231">
          <cell r="D231" t="str">
            <v>TEC</v>
          </cell>
          <cell r="E231" t="str">
            <v>NULL</v>
          </cell>
          <cell r="F231" t="str">
            <v>NULL</v>
          </cell>
          <cell r="G231" t="str">
            <v>NULL</v>
          </cell>
          <cell r="H231" t="str">
            <v>NULL</v>
          </cell>
          <cell r="I231" t="str">
            <v>NULL</v>
          </cell>
          <cell r="J231" t="str">
            <v>NULL</v>
          </cell>
          <cell r="K231" t="str">
            <v>NULL</v>
          </cell>
          <cell r="L231" t="str">
            <v>NULL</v>
          </cell>
          <cell r="M231" t="str">
            <v>NULL</v>
          </cell>
        </row>
        <row r="232">
          <cell r="D232" t="str">
            <v>EUU</v>
          </cell>
          <cell r="E232" t="str">
            <v>NULL</v>
          </cell>
          <cell r="F232" t="str">
            <v>NULL</v>
          </cell>
          <cell r="G232" t="str">
            <v>NULL</v>
          </cell>
          <cell r="H232" t="str">
            <v>NULL</v>
          </cell>
          <cell r="I232" t="str">
            <v>NULL</v>
          </cell>
          <cell r="J232" t="str">
            <v>NULL</v>
          </cell>
          <cell r="K232" t="str">
            <v>NULL</v>
          </cell>
          <cell r="L232" t="str">
            <v>NULL</v>
          </cell>
          <cell r="M232" t="str">
            <v>NULL</v>
          </cell>
        </row>
        <row r="233">
          <cell r="D233" t="str">
            <v>FCS</v>
          </cell>
          <cell r="E233" t="str">
            <v>NULL</v>
          </cell>
          <cell r="F233" t="str">
            <v>NULL</v>
          </cell>
          <cell r="G233" t="str">
            <v>NULL</v>
          </cell>
          <cell r="H233" t="str">
            <v>NULL</v>
          </cell>
          <cell r="I233" t="str">
            <v>NULL</v>
          </cell>
          <cell r="J233" t="str">
            <v>NULL</v>
          </cell>
          <cell r="K233" t="str">
            <v>NULL</v>
          </cell>
          <cell r="L233" t="str">
            <v>NULL</v>
          </cell>
          <cell r="M233" t="str">
            <v>NULL</v>
          </cell>
        </row>
        <row r="234">
          <cell r="D234" t="str">
            <v>HPC</v>
          </cell>
          <cell r="E234" t="str">
            <v>NULL</v>
          </cell>
          <cell r="F234" t="str">
            <v>NULL</v>
          </cell>
          <cell r="G234" t="str">
            <v>NULL</v>
          </cell>
          <cell r="H234" t="str">
            <v>NULL</v>
          </cell>
          <cell r="I234" t="str">
            <v>NULL</v>
          </cell>
          <cell r="J234" t="str">
            <v>NULL</v>
          </cell>
          <cell r="K234" t="str">
            <v>NULL</v>
          </cell>
          <cell r="L234" t="str">
            <v>NULL</v>
          </cell>
          <cell r="M234" t="str">
            <v>NULL</v>
          </cell>
        </row>
        <row r="235">
          <cell r="D235" t="str">
            <v>HIC</v>
          </cell>
          <cell r="E235" t="str">
            <v>NULL</v>
          </cell>
          <cell r="F235" t="str">
            <v>NULL</v>
          </cell>
          <cell r="G235" t="str">
            <v>NULL</v>
          </cell>
          <cell r="H235" t="str">
            <v>NULL</v>
          </cell>
          <cell r="I235" t="str">
            <v>NULL</v>
          </cell>
          <cell r="J235" t="str">
            <v>NULL</v>
          </cell>
          <cell r="K235" t="str">
            <v>NULL</v>
          </cell>
          <cell r="L235" t="str">
            <v>NULL</v>
          </cell>
          <cell r="M235" t="str">
            <v>NULL</v>
          </cell>
        </row>
        <row r="236">
          <cell r="D236" t="str">
            <v>IBD</v>
          </cell>
          <cell r="E236" t="str">
            <v>NULL</v>
          </cell>
          <cell r="F236" t="str">
            <v>NULL</v>
          </cell>
          <cell r="G236" t="str">
            <v>NULL</v>
          </cell>
          <cell r="H236" t="str">
            <v>NULL</v>
          </cell>
          <cell r="I236" t="str">
            <v>NULL</v>
          </cell>
          <cell r="J236" t="str">
            <v>NULL</v>
          </cell>
          <cell r="K236" t="str">
            <v>NULL</v>
          </cell>
          <cell r="L236" t="str">
            <v>NULL</v>
          </cell>
          <cell r="M236" t="str">
            <v>NULL</v>
          </cell>
        </row>
        <row r="237">
          <cell r="D237" t="str">
            <v>IBT</v>
          </cell>
          <cell r="E237" t="str">
            <v>NULL</v>
          </cell>
          <cell r="F237" t="str">
            <v>NULL</v>
          </cell>
          <cell r="G237" t="str">
            <v>NULL</v>
          </cell>
          <cell r="H237" t="str">
            <v>NULL</v>
          </cell>
          <cell r="I237" t="str">
            <v>NULL</v>
          </cell>
          <cell r="J237" t="str">
            <v>NULL</v>
          </cell>
          <cell r="K237" t="str">
            <v>NULL</v>
          </cell>
          <cell r="L237" t="str">
            <v>NULL</v>
          </cell>
          <cell r="M237" t="str">
            <v>NULL</v>
          </cell>
        </row>
        <row r="238">
          <cell r="D238" t="str">
            <v>IDB</v>
          </cell>
          <cell r="E238" t="str">
            <v>NULL</v>
          </cell>
          <cell r="F238" t="str">
            <v>NULL</v>
          </cell>
          <cell r="G238" t="str">
            <v>NULL</v>
          </cell>
          <cell r="H238" t="str">
            <v>NULL</v>
          </cell>
          <cell r="I238" t="str">
            <v>NULL</v>
          </cell>
          <cell r="J238" t="str">
            <v>NULL</v>
          </cell>
          <cell r="K238" t="str">
            <v>NULL</v>
          </cell>
          <cell r="L238" t="str">
            <v>NULL</v>
          </cell>
          <cell r="M238" t="str">
            <v>NULL</v>
          </cell>
        </row>
        <row r="239">
          <cell r="D239" t="str">
            <v>IDX</v>
          </cell>
          <cell r="E239" t="str">
            <v>NULL</v>
          </cell>
          <cell r="F239" t="str">
            <v>NULL</v>
          </cell>
          <cell r="G239" t="str">
            <v>NULL</v>
          </cell>
          <cell r="H239" t="str">
            <v>NULL</v>
          </cell>
          <cell r="I239" t="str">
            <v>NULL</v>
          </cell>
          <cell r="J239" t="str">
            <v>NULL</v>
          </cell>
          <cell r="K239" t="str">
            <v>NULL</v>
          </cell>
          <cell r="L239" t="str">
            <v>NULL</v>
          </cell>
          <cell r="M239" t="str">
            <v>NULL</v>
          </cell>
        </row>
        <row r="240">
          <cell r="D240" t="str">
            <v>IDA</v>
          </cell>
          <cell r="E240" t="str">
            <v>NULL</v>
          </cell>
          <cell r="F240" t="str">
            <v>NULL</v>
          </cell>
          <cell r="G240" t="str">
            <v>NULL</v>
          </cell>
          <cell r="H240" t="str">
            <v>NULL</v>
          </cell>
          <cell r="I240" t="str">
            <v>NULL</v>
          </cell>
          <cell r="J240" t="str">
            <v>NULL</v>
          </cell>
          <cell r="K240" t="str">
            <v>NULL</v>
          </cell>
          <cell r="L240" t="str">
            <v>NULL</v>
          </cell>
          <cell r="M240" t="str">
            <v>NULL</v>
          </cell>
        </row>
        <row r="241">
          <cell r="D241" t="str">
            <v>LTE</v>
          </cell>
          <cell r="E241" t="str">
            <v>NULL</v>
          </cell>
          <cell r="F241" t="str">
            <v>NULL</v>
          </cell>
          <cell r="G241" t="str">
            <v>NULL</v>
          </cell>
          <cell r="H241" t="str">
            <v>NULL</v>
          </cell>
          <cell r="I241" t="str">
            <v>NULL</v>
          </cell>
          <cell r="J241" t="str">
            <v>NULL</v>
          </cell>
          <cell r="K241" t="str">
            <v>NULL</v>
          </cell>
          <cell r="L241" t="str">
            <v>NULL</v>
          </cell>
          <cell r="M241" t="str">
            <v>NULL</v>
          </cell>
        </row>
        <row r="242">
          <cell r="D242" t="str">
            <v>LCN</v>
          </cell>
          <cell r="E242" t="str">
            <v>NULL</v>
          </cell>
          <cell r="F242" t="str">
            <v>NULL</v>
          </cell>
          <cell r="G242" t="str">
            <v>NULL</v>
          </cell>
          <cell r="H242" t="str">
            <v>NULL</v>
          </cell>
          <cell r="I242" t="str">
            <v>NULL</v>
          </cell>
          <cell r="J242" t="str">
            <v>NULL</v>
          </cell>
          <cell r="K242" t="str">
            <v>NULL</v>
          </cell>
          <cell r="L242" t="str">
            <v>NULL</v>
          </cell>
          <cell r="M242" t="str">
            <v>NULL</v>
          </cell>
        </row>
        <row r="243">
          <cell r="D243" t="str">
            <v>LAC</v>
          </cell>
          <cell r="E243" t="str">
            <v>NULL</v>
          </cell>
          <cell r="F243" t="str">
            <v>NULL</v>
          </cell>
          <cell r="G243" t="str">
            <v>NULL</v>
          </cell>
          <cell r="H243" t="str">
            <v>NULL</v>
          </cell>
          <cell r="I243" t="str">
            <v>NULL</v>
          </cell>
          <cell r="J243" t="str">
            <v>NULL</v>
          </cell>
          <cell r="K243" t="str">
            <v>NULL</v>
          </cell>
          <cell r="L243" t="str">
            <v>NULL</v>
          </cell>
          <cell r="M243" t="str">
            <v>NULL</v>
          </cell>
        </row>
        <row r="244">
          <cell r="D244" t="str">
            <v>TLA</v>
          </cell>
          <cell r="E244" t="str">
            <v>NULL</v>
          </cell>
          <cell r="F244" t="str">
            <v>NULL</v>
          </cell>
          <cell r="G244" t="str">
            <v>NULL</v>
          </cell>
          <cell r="H244" t="str">
            <v>NULL</v>
          </cell>
          <cell r="I244" t="str">
            <v>NULL</v>
          </cell>
          <cell r="J244" t="str">
            <v>NULL</v>
          </cell>
          <cell r="K244" t="str">
            <v>NULL</v>
          </cell>
          <cell r="L244" t="str">
            <v>NULL</v>
          </cell>
          <cell r="M244" t="str">
            <v>NULL</v>
          </cell>
        </row>
        <row r="245">
          <cell r="D245" t="str">
            <v>LDC</v>
          </cell>
          <cell r="E245" t="str">
            <v>NULL</v>
          </cell>
          <cell r="F245" t="str">
            <v>NULL</v>
          </cell>
          <cell r="G245" t="str">
            <v>NULL</v>
          </cell>
          <cell r="H245" t="str">
            <v>NULL</v>
          </cell>
          <cell r="I245" t="str">
            <v>NULL</v>
          </cell>
          <cell r="J245" t="str">
            <v>NULL</v>
          </cell>
          <cell r="K245" t="str">
            <v>NULL</v>
          </cell>
          <cell r="L245" t="str">
            <v>NULL</v>
          </cell>
          <cell r="M245" t="str">
            <v>NULL</v>
          </cell>
        </row>
        <row r="246">
          <cell r="D246" t="str">
            <v>LMY</v>
          </cell>
          <cell r="E246" t="str">
            <v>NULL</v>
          </cell>
          <cell r="F246" t="str">
            <v>NULL</v>
          </cell>
          <cell r="G246" t="str">
            <v>NULL</v>
          </cell>
          <cell r="H246" t="str">
            <v>NULL</v>
          </cell>
          <cell r="I246" t="str">
            <v>NULL</v>
          </cell>
          <cell r="J246" t="str">
            <v>NULL</v>
          </cell>
          <cell r="K246" t="str">
            <v>NULL</v>
          </cell>
          <cell r="L246" t="str">
            <v>NULL</v>
          </cell>
          <cell r="M246" t="str">
            <v>NULL</v>
          </cell>
        </row>
        <row r="247">
          <cell r="D247" t="str">
            <v>LIC</v>
          </cell>
          <cell r="E247" t="str">
            <v>NULL</v>
          </cell>
          <cell r="F247" t="str">
            <v>NULL</v>
          </cell>
          <cell r="G247" t="str">
            <v>NULL</v>
          </cell>
          <cell r="H247" t="str">
            <v>NULL</v>
          </cell>
          <cell r="I247" t="str">
            <v>NULL</v>
          </cell>
          <cell r="J247" t="str">
            <v>NULL</v>
          </cell>
          <cell r="K247" t="str">
            <v>NULL</v>
          </cell>
          <cell r="L247" t="str">
            <v>NULL</v>
          </cell>
          <cell r="M247" t="str">
            <v>NULL</v>
          </cell>
        </row>
        <row r="248">
          <cell r="D248" t="str">
            <v>LMC</v>
          </cell>
          <cell r="E248" t="str">
            <v>NULL</v>
          </cell>
          <cell r="F248" t="str">
            <v>NULL</v>
          </cell>
          <cell r="G248" t="str">
            <v>NULL</v>
          </cell>
          <cell r="H248" t="str">
            <v>NULL</v>
          </cell>
          <cell r="I248" t="str">
            <v>NULL</v>
          </cell>
          <cell r="J248" t="str">
            <v>NULL</v>
          </cell>
          <cell r="K248" t="str">
            <v>NULL</v>
          </cell>
          <cell r="L248" t="str">
            <v>NULL</v>
          </cell>
          <cell r="M248" t="str">
            <v>NULL</v>
          </cell>
        </row>
        <row r="249">
          <cell r="D249" t="str">
            <v>MEA</v>
          </cell>
          <cell r="E249" t="str">
            <v>NULL</v>
          </cell>
          <cell r="F249" t="str">
            <v>NULL</v>
          </cell>
          <cell r="G249" t="str">
            <v>NULL</v>
          </cell>
          <cell r="H249" t="str">
            <v>NULL</v>
          </cell>
          <cell r="I249" t="str">
            <v>NULL</v>
          </cell>
          <cell r="J249" t="str">
            <v>NULL</v>
          </cell>
          <cell r="K249" t="str">
            <v>NULL</v>
          </cell>
          <cell r="L249" t="str">
            <v>NULL</v>
          </cell>
          <cell r="M249" t="str">
            <v>NULL</v>
          </cell>
        </row>
        <row r="250">
          <cell r="D250" t="str">
            <v>MNA</v>
          </cell>
          <cell r="E250" t="str">
            <v>NULL</v>
          </cell>
          <cell r="F250" t="str">
            <v>NULL</v>
          </cell>
          <cell r="G250" t="str">
            <v>NULL</v>
          </cell>
          <cell r="H250" t="str">
            <v>NULL</v>
          </cell>
          <cell r="I250" t="str">
            <v>NULL</v>
          </cell>
          <cell r="J250" t="str">
            <v>NULL</v>
          </cell>
          <cell r="K250" t="str">
            <v>NULL</v>
          </cell>
          <cell r="L250" t="str">
            <v>NULL</v>
          </cell>
          <cell r="M250" t="str">
            <v>NULL</v>
          </cell>
        </row>
        <row r="251">
          <cell r="D251" t="str">
            <v>TMN</v>
          </cell>
          <cell r="E251" t="str">
            <v>NULL</v>
          </cell>
          <cell r="F251" t="str">
            <v>NULL</v>
          </cell>
          <cell r="G251" t="str">
            <v>NULL</v>
          </cell>
          <cell r="H251" t="str">
            <v>NULL</v>
          </cell>
          <cell r="I251" t="str">
            <v>NULL</v>
          </cell>
          <cell r="J251" t="str">
            <v>NULL</v>
          </cell>
          <cell r="K251" t="str">
            <v>NULL</v>
          </cell>
          <cell r="L251" t="str">
            <v>NULL</v>
          </cell>
          <cell r="M251" t="str">
            <v>NULL</v>
          </cell>
        </row>
        <row r="252">
          <cell r="D252" t="str">
            <v>MIC</v>
          </cell>
          <cell r="E252" t="str">
            <v>NULL</v>
          </cell>
          <cell r="F252" t="str">
            <v>NULL</v>
          </cell>
          <cell r="G252" t="str">
            <v>NULL</v>
          </cell>
          <cell r="H252" t="str">
            <v>NULL</v>
          </cell>
          <cell r="I252" t="str">
            <v>NULL</v>
          </cell>
          <cell r="J252" t="str">
            <v>NULL</v>
          </cell>
          <cell r="K252" t="str">
            <v>NULL</v>
          </cell>
          <cell r="L252" t="str">
            <v>NULL</v>
          </cell>
          <cell r="M252" t="str">
            <v>NULL</v>
          </cell>
        </row>
        <row r="253">
          <cell r="D253" t="str">
            <v>NAC</v>
          </cell>
          <cell r="E253" t="str">
            <v>NULL</v>
          </cell>
          <cell r="F253" t="str">
            <v>NULL</v>
          </cell>
          <cell r="G253" t="str">
            <v>NULL</v>
          </cell>
          <cell r="H253" t="str">
            <v>NULL</v>
          </cell>
          <cell r="I253" t="str">
            <v>NULL</v>
          </cell>
          <cell r="J253" t="str">
            <v>NULL</v>
          </cell>
          <cell r="K253" t="str">
            <v>NULL</v>
          </cell>
          <cell r="L253" t="str">
            <v>NULL</v>
          </cell>
          <cell r="M253" t="str">
            <v>NULL</v>
          </cell>
        </row>
        <row r="254">
          <cell r="D254" t="str">
            <v>INX</v>
          </cell>
          <cell r="E254" t="str">
            <v>NULL</v>
          </cell>
          <cell r="F254" t="str">
            <v>NULL</v>
          </cell>
          <cell r="G254" t="str">
            <v>NULL</v>
          </cell>
          <cell r="H254" t="str">
            <v>NULL</v>
          </cell>
          <cell r="I254" t="str">
            <v>NULL</v>
          </cell>
          <cell r="J254" t="str">
            <v>NULL</v>
          </cell>
          <cell r="K254" t="str">
            <v>NULL</v>
          </cell>
          <cell r="L254" t="str">
            <v>NULL</v>
          </cell>
          <cell r="M254" t="str">
            <v>NULL</v>
          </cell>
        </row>
        <row r="255">
          <cell r="D255" t="str">
            <v>OED</v>
          </cell>
          <cell r="E255" t="str">
            <v>NULL</v>
          </cell>
          <cell r="F255" t="str">
            <v>NULL</v>
          </cell>
          <cell r="G255" t="str">
            <v>NULL</v>
          </cell>
          <cell r="H255" t="str">
            <v>NULL</v>
          </cell>
          <cell r="I255" t="str">
            <v>NULL</v>
          </cell>
          <cell r="J255" t="str">
            <v>NULL</v>
          </cell>
          <cell r="K255" t="str">
            <v>NULL</v>
          </cell>
          <cell r="L255" t="str">
            <v>NULL</v>
          </cell>
          <cell r="M255" t="str">
            <v>NULL</v>
          </cell>
        </row>
        <row r="256">
          <cell r="D256" t="str">
            <v>OSS</v>
          </cell>
          <cell r="E256" t="str">
            <v>NULL</v>
          </cell>
          <cell r="F256" t="str">
            <v>NULL</v>
          </cell>
          <cell r="G256" t="str">
            <v>NULL</v>
          </cell>
          <cell r="H256" t="str">
            <v>NULL</v>
          </cell>
          <cell r="I256" t="str">
            <v>NULL</v>
          </cell>
          <cell r="J256" t="str">
            <v>NULL</v>
          </cell>
          <cell r="K256" t="str">
            <v>NULL</v>
          </cell>
          <cell r="L256" t="str">
            <v>NULL</v>
          </cell>
          <cell r="M256" t="str">
            <v>NULL</v>
          </cell>
        </row>
        <row r="257">
          <cell r="D257" t="str">
            <v>PSS</v>
          </cell>
          <cell r="E257" t="str">
            <v>NULL</v>
          </cell>
          <cell r="F257" t="str">
            <v>NULL</v>
          </cell>
          <cell r="G257" t="str">
            <v>NULL</v>
          </cell>
          <cell r="H257" t="str">
            <v>NULL</v>
          </cell>
          <cell r="I257" t="str">
            <v>NULL</v>
          </cell>
          <cell r="J257" t="str">
            <v>NULL</v>
          </cell>
          <cell r="K257" t="str">
            <v>NULL</v>
          </cell>
          <cell r="L257" t="str">
            <v>NULL</v>
          </cell>
          <cell r="M257" t="str">
            <v>NULL</v>
          </cell>
        </row>
        <row r="258">
          <cell r="D258" t="str">
            <v>PST</v>
          </cell>
          <cell r="E258" t="str">
            <v>NULL</v>
          </cell>
          <cell r="F258" t="str">
            <v>NULL</v>
          </cell>
          <cell r="G258" t="str">
            <v>NULL</v>
          </cell>
          <cell r="H258" t="str">
            <v>NULL</v>
          </cell>
          <cell r="I258" t="str">
            <v>NULL</v>
          </cell>
          <cell r="J258" t="str">
            <v>NULL</v>
          </cell>
          <cell r="K258" t="str">
            <v>NULL</v>
          </cell>
          <cell r="L258" t="str">
            <v>NULL</v>
          </cell>
          <cell r="M258" t="str">
            <v>NULL</v>
          </cell>
        </row>
        <row r="259">
          <cell r="D259" t="str">
            <v>PRE</v>
          </cell>
          <cell r="E259" t="str">
            <v>NULL</v>
          </cell>
          <cell r="F259" t="str">
            <v>NULL</v>
          </cell>
          <cell r="G259" t="str">
            <v>NULL</v>
          </cell>
          <cell r="H259" t="str">
            <v>NULL</v>
          </cell>
          <cell r="I259" t="str">
            <v>NULL</v>
          </cell>
          <cell r="J259" t="str">
            <v>NULL</v>
          </cell>
          <cell r="K259" t="str">
            <v>NULL</v>
          </cell>
          <cell r="L259" t="str">
            <v>NULL</v>
          </cell>
          <cell r="M259" t="str">
            <v>NULL</v>
          </cell>
        </row>
        <row r="260">
          <cell r="D260" t="str">
            <v>SST</v>
          </cell>
          <cell r="E260" t="str">
            <v>NULL</v>
          </cell>
          <cell r="F260" t="str">
            <v>NULL</v>
          </cell>
          <cell r="G260" t="str">
            <v>NULL</v>
          </cell>
          <cell r="H260" t="str">
            <v>NULL</v>
          </cell>
          <cell r="I260" t="str">
            <v>NULL</v>
          </cell>
          <cell r="J260" t="str">
            <v>NULL</v>
          </cell>
          <cell r="K260" t="str">
            <v>NULL</v>
          </cell>
          <cell r="L260" t="str">
            <v>NULL</v>
          </cell>
          <cell r="M260" t="str">
            <v>NULL</v>
          </cell>
        </row>
        <row r="261">
          <cell r="D261" t="str">
            <v>SAS</v>
          </cell>
          <cell r="E261" t="str">
            <v>NULL</v>
          </cell>
          <cell r="F261" t="str">
            <v>NULL</v>
          </cell>
          <cell r="G261" t="str">
            <v>NULL</v>
          </cell>
          <cell r="H261" t="str">
            <v>NULL</v>
          </cell>
          <cell r="I261" t="str">
            <v>NULL</v>
          </cell>
          <cell r="J261" t="str">
            <v>NULL</v>
          </cell>
          <cell r="K261" t="str">
            <v>NULL</v>
          </cell>
          <cell r="L261" t="str">
            <v>NULL</v>
          </cell>
          <cell r="M261" t="str">
            <v>NULL</v>
          </cell>
        </row>
        <row r="262">
          <cell r="D262" t="str">
            <v>TSA</v>
          </cell>
          <cell r="E262" t="str">
            <v>NULL</v>
          </cell>
          <cell r="F262" t="str">
            <v>NULL</v>
          </cell>
          <cell r="G262" t="str">
            <v>NULL</v>
          </cell>
          <cell r="H262" t="str">
            <v>NULL</v>
          </cell>
          <cell r="I262" t="str">
            <v>NULL</v>
          </cell>
          <cell r="J262" t="str">
            <v>NULL</v>
          </cell>
          <cell r="K262" t="str">
            <v>NULL</v>
          </cell>
          <cell r="L262" t="str">
            <v>NULL</v>
          </cell>
          <cell r="M262" t="str">
            <v>NULL</v>
          </cell>
        </row>
        <row r="263">
          <cell r="D263" t="str">
            <v>SSF</v>
          </cell>
          <cell r="E263" t="str">
            <v>NULL</v>
          </cell>
          <cell r="F263" t="str">
            <v>NULL</v>
          </cell>
          <cell r="G263" t="str">
            <v>NULL</v>
          </cell>
          <cell r="H263" t="str">
            <v>NULL</v>
          </cell>
          <cell r="I263" t="str">
            <v>NULL</v>
          </cell>
          <cell r="J263" t="str">
            <v>NULL</v>
          </cell>
          <cell r="K263" t="str">
            <v>NULL</v>
          </cell>
          <cell r="L263" t="str">
            <v>NULL</v>
          </cell>
          <cell r="M263" t="str">
            <v>NULL</v>
          </cell>
        </row>
        <row r="264">
          <cell r="D264" t="str">
            <v>SSA</v>
          </cell>
          <cell r="E264" t="str">
            <v>NULL</v>
          </cell>
          <cell r="F264" t="str">
            <v>NULL</v>
          </cell>
          <cell r="G264" t="str">
            <v>NULL</v>
          </cell>
          <cell r="H264" t="str">
            <v>NULL</v>
          </cell>
          <cell r="I264" t="str">
            <v>NULL</v>
          </cell>
          <cell r="J264" t="str">
            <v>NULL</v>
          </cell>
          <cell r="K264" t="str">
            <v>NULL</v>
          </cell>
          <cell r="L264" t="str">
            <v>NULL</v>
          </cell>
          <cell r="M264" t="str">
            <v>NULL</v>
          </cell>
        </row>
        <row r="265">
          <cell r="D265" t="str">
            <v>TSS</v>
          </cell>
          <cell r="E265" t="str">
            <v>NULL</v>
          </cell>
          <cell r="F265" t="str">
            <v>NULL</v>
          </cell>
          <cell r="G265" t="str">
            <v>NULL</v>
          </cell>
          <cell r="H265" t="str">
            <v>NULL</v>
          </cell>
          <cell r="I265" t="str">
            <v>NULL</v>
          </cell>
          <cell r="J265" t="str">
            <v>NULL</v>
          </cell>
          <cell r="K265" t="str">
            <v>NULL</v>
          </cell>
          <cell r="L265" t="str">
            <v>NULL</v>
          </cell>
          <cell r="M265" t="str">
            <v>NULL</v>
          </cell>
        </row>
        <row r="266">
          <cell r="D266" t="str">
            <v>UMC</v>
          </cell>
          <cell r="E266" t="str">
            <v>NULL</v>
          </cell>
          <cell r="F266" t="str">
            <v>NULL</v>
          </cell>
          <cell r="G266" t="str">
            <v>NULL</v>
          </cell>
          <cell r="H266" t="str">
            <v>NULL</v>
          </cell>
          <cell r="I266" t="str">
            <v>NULL</v>
          </cell>
          <cell r="J266" t="str">
            <v>NULL</v>
          </cell>
          <cell r="K266" t="str">
            <v>NULL</v>
          </cell>
          <cell r="L266" t="str">
            <v>NULL</v>
          </cell>
          <cell r="M266" t="str">
            <v>NULL</v>
          </cell>
        </row>
        <row r="267">
          <cell r="D267" t="str">
            <v>WLD</v>
          </cell>
          <cell r="E267" t="str">
            <v>NULL</v>
          </cell>
          <cell r="F267" t="str">
            <v>NULL</v>
          </cell>
          <cell r="G267" t="str">
            <v>NULL</v>
          </cell>
          <cell r="H267" t="str">
            <v>NULL</v>
          </cell>
          <cell r="I267" t="str">
            <v>NULL</v>
          </cell>
          <cell r="J267" t="str">
            <v>NULL</v>
          </cell>
          <cell r="K267" t="str">
            <v>NULL</v>
          </cell>
          <cell r="L267" t="str">
            <v>NULL</v>
          </cell>
          <cell r="M267" t="str">
            <v>NULL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eries - Metadata"/>
    </sheetNames>
    <sheetDataSet>
      <sheetData sheetId="0">
        <row r="1">
          <cell r="D1" t="str">
            <v>Country Code</v>
          </cell>
          <cell r="E1">
            <v>2014</v>
          </cell>
          <cell r="F1">
            <v>2015</v>
          </cell>
          <cell r="G1">
            <v>2016</v>
          </cell>
          <cell r="H1">
            <v>2017</v>
          </cell>
          <cell r="I1">
            <v>2018</v>
          </cell>
          <cell r="J1">
            <v>2019</v>
          </cell>
          <cell r="K1">
            <v>2020</v>
          </cell>
          <cell r="L1">
            <v>2021</v>
          </cell>
          <cell r="M1">
            <v>2022</v>
          </cell>
        </row>
        <row r="2">
          <cell r="D2" t="str">
            <v>AFG</v>
          </cell>
          <cell r="E2" t="str">
            <v>NULL</v>
          </cell>
          <cell r="F2" t="str">
            <v>NULL</v>
          </cell>
          <cell r="G2" t="str">
            <v>NULL</v>
          </cell>
          <cell r="H2" t="str">
            <v>NULL</v>
          </cell>
          <cell r="I2" t="str">
            <v>NULL</v>
          </cell>
          <cell r="J2" t="str">
            <v>NULL</v>
          </cell>
          <cell r="K2">
            <v>10.420817138620659</v>
          </cell>
          <cell r="L2">
            <v>14.342152797537031</v>
          </cell>
          <cell r="M2">
            <v>18.380042401637471</v>
          </cell>
        </row>
        <row r="3">
          <cell r="D3" t="str">
            <v>ALB</v>
          </cell>
          <cell r="E3">
            <v>28.21300145846249</v>
          </cell>
          <cell r="F3">
            <v>27.267391151266779</v>
          </cell>
          <cell r="G3">
            <v>28.97789917547211</v>
          </cell>
          <cell r="H3">
            <v>31.569798309887176</v>
          </cell>
          <cell r="I3">
            <v>31.5719544148007</v>
          </cell>
          <cell r="J3">
            <v>31.304269887472746</v>
          </cell>
          <cell r="K3">
            <v>22.657789614395881</v>
          </cell>
          <cell r="L3">
            <v>31.309160759155858</v>
          </cell>
          <cell r="M3">
            <v>37.39542220854598</v>
          </cell>
        </row>
        <row r="4">
          <cell r="D4" t="str">
            <v>DZA</v>
          </cell>
          <cell r="E4">
            <v>27.619486370587776</v>
          </cell>
          <cell r="F4">
            <v>20.528141681045497</v>
          </cell>
          <cell r="G4">
            <v>18.4866879717888</v>
          </cell>
          <cell r="H4">
            <v>20.333679517167518</v>
          </cell>
          <cell r="I4">
            <v>23.423105738908021</v>
          </cell>
          <cell r="J4">
            <v>20.407941949490993</v>
          </cell>
          <cell r="K4">
            <v>15.535201111619088</v>
          </cell>
          <cell r="L4">
            <v>23.8825078175472</v>
          </cell>
          <cell r="M4">
            <v>31.446855813038312</v>
          </cell>
        </row>
        <row r="5">
          <cell r="D5" t="str">
            <v>ASM</v>
          </cell>
          <cell r="E5">
            <v>66.718506998444795</v>
          </cell>
          <cell r="F5">
            <v>63.595839524517082</v>
          </cell>
          <cell r="G5">
            <v>63.934426229508205</v>
          </cell>
          <cell r="H5">
            <v>59.150326797385624</v>
          </cell>
          <cell r="I5">
            <v>68.231611893583718</v>
          </cell>
          <cell r="J5">
            <v>61.669242658423492</v>
          </cell>
          <cell r="K5">
            <v>59.22330097087378</v>
          </cell>
          <cell r="L5">
            <v>44.266666666666666</v>
          </cell>
          <cell r="M5">
            <v>46.957520091848451</v>
          </cell>
        </row>
        <row r="6">
          <cell r="D6" t="str">
            <v>AND</v>
          </cell>
          <cell r="E6" t="str">
            <v>NULL</v>
          </cell>
          <cell r="F6" t="str">
            <v>NULL</v>
          </cell>
          <cell r="G6" t="str">
            <v>NULL</v>
          </cell>
          <cell r="H6" t="str">
            <v>NULL</v>
          </cell>
          <cell r="I6" t="str">
            <v>NULL</v>
          </cell>
          <cell r="J6" t="str">
            <v>NULL</v>
          </cell>
          <cell r="K6" t="str">
            <v>NULL</v>
          </cell>
          <cell r="L6" t="str">
            <v>NULL</v>
          </cell>
          <cell r="M6" t="str">
            <v>NULL</v>
          </cell>
        </row>
        <row r="7">
          <cell r="D7" t="str">
            <v>AGO</v>
          </cell>
          <cell r="E7">
            <v>44.695029460985339</v>
          </cell>
          <cell r="F7">
            <v>29.754597950680743</v>
          </cell>
          <cell r="G7">
            <v>28.124485447200577</v>
          </cell>
          <cell r="H7">
            <v>29.004102003050399</v>
          </cell>
          <cell r="I7">
            <v>40.836289829981901</v>
          </cell>
          <cell r="J7">
            <v>40.790755053283291</v>
          </cell>
          <cell r="K7">
            <v>38.314540740980718</v>
          </cell>
          <cell r="L7">
            <v>47.745275978338483</v>
          </cell>
          <cell r="M7">
            <v>44.39961707800223</v>
          </cell>
        </row>
        <row r="8">
          <cell r="D8" t="str">
            <v>ATG</v>
          </cell>
          <cell r="E8">
            <v>74.504141999118957</v>
          </cell>
          <cell r="F8">
            <v>70.691200791356906</v>
          </cell>
          <cell r="G8">
            <v>70.019914623200904</v>
          </cell>
          <cell r="H8">
            <v>64.571818359937211</v>
          </cell>
          <cell r="I8">
            <v>62.470548111624048</v>
          </cell>
          <cell r="J8">
            <v>69.208642359583123</v>
          </cell>
          <cell r="K8">
            <v>41.910925009516561</v>
          </cell>
          <cell r="L8">
            <v>46.983479389132896</v>
          </cell>
          <cell r="M8">
            <v>54.689582143537031</v>
          </cell>
        </row>
        <row r="9">
          <cell r="D9" t="str">
            <v>ARG</v>
          </cell>
          <cell r="E9">
            <v>14.405478589375567</v>
          </cell>
          <cell r="F9">
            <v>10.705652050453766</v>
          </cell>
          <cell r="G9">
            <v>12.527095169000932</v>
          </cell>
          <cell r="H9">
            <v>11.320283359673338</v>
          </cell>
          <cell r="I9">
            <v>14.436685749903372</v>
          </cell>
          <cell r="J9">
            <v>17.924878377846202</v>
          </cell>
          <cell r="K9">
            <v>16.605414437248417</v>
          </cell>
          <cell r="L9">
            <v>17.996587944179502</v>
          </cell>
          <cell r="M9">
            <v>16.299561677037879</v>
          </cell>
        </row>
        <row r="10">
          <cell r="D10" t="str">
            <v>ARM</v>
          </cell>
          <cell r="E10">
            <v>28.56038165554456</v>
          </cell>
          <cell r="F10">
            <v>29.725391212033418</v>
          </cell>
          <cell r="G10">
            <v>33.744279860639608</v>
          </cell>
          <cell r="H10">
            <v>38.216045655046429</v>
          </cell>
          <cell r="I10">
            <v>39.392894028607309</v>
          </cell>
          <cell r="J10">
            <v>41.35080136208493</v>
          </cell>
          <cell r="K10">
            <v>29.764986915193393</v>
          </cell>
          <cell r="L10">
            <v>35.906439990126685</v>
          </cell>
          <cell r="M10">
            <v>50.013647695145139</v>
          </cell>
        </row>
        <row r="11">
          <cell r="D11" t="str">
            <v>ABW</v>
          </cell>
          <cell r="E11">
            <v>78.275493677362647</v>
          </cell>
          <cell r="F11">
            <v>72.852912849451059</v>
          </cell>
          <cell r="G11">
            <v>71.820435009821736</v>
          </cell>
          <cell r="H11">
            <v>72.548689826008655</v>
          </cell>
          <cell r="I11">
            <v>72.252773955258618</v>
          </cell>
          <cell r="J11">
            <v>73.234591542622496</v>
          </cell>
          <cell r="K11">
            <v>55.326810008754848</v>
          </cell>
          <cell r="L11">
            <v>69.069708832881943</v>
          </cell>
          <cell r="M11">
            <v>83.124605291013495</v>
          </cell>
        </row>
        <row r="12">
          <cell r="D12" t="str">
            <v>AUS</v>
          </cell>
          <cell r="E12">
            <v>21.082331319407764</v>
          </cell>
          <cell r="F12">
            <v>20.05812647370368</v>
          </cell>
          <cell r="G12">
            <v>19.262225908654703</v>
          </cell>
          <cell r="H12">
            <v>21.228525081022951</v>
          </cell>
          <cell r="I12">
            <v>21.853558200255023</v>
          </cell>
          <cell r="J12">
            <v>24.111788361481445</v>
          </cell>
          <cell r="K12">
            <v>23.967372737451111</v>
          </cell>
          <cell r="L12">
            <v>21.976819389717367</v>
          </cell>
          <cell r="M12">
            <v>25.427124134404757</v>
          </cell>
        </row>
        <row r="13">
          <cell r="D13" t="str">
            <v>AUT</v>
          </cell>
          <cell r="E13">
            <v>53.386579046242389</v>
          </cell>
          <cell r="F13">
            <v>53.089060558795801</v>
          </cell>
          <cell r="G13">
            <v>52.406393649805608</v>
          </cell>
          <cell r="H13">
            <v>54.051153141497799</v>
          </cell>
          <cell r="I13">
            <v>55.462219117823366</v>
          </cell>
          <cell r="J13">
            <v>55.76078481129376</v>
          </cell>
          <cell r="K13">
            <v>51.584946942209797</v>
          </cell>
          <cell r="L13">
            <v>55.951837302317223</v>
          </cell>
          <cell r="M13">
            <v>62.083174983884803</v>
          </cell>
        </row>
        <row r="14">
          <cell r="D14" t="str">
            <v>AZE</v>
          </cell>
          <cell r="E14">
            <v>43.273556658493476</v>
          </cell>
          <cell r="F14">
            <v>37.794777491724901</v>
          </cell>
          <cell r="G14">
            <v>46.427649391313558</v>
          </cell>
          <cell r="H14">
            <v>48.547864732761049</v>
          </cell>
          <cell r="I14">
            <v>54.092293862058639</v>
          </cell>
          <cell r="J14">
            <v>49.050627501642325</v>
          </cell>
          <cell r="K14">
            <v>35.623555866025704</v>
          </cell>
          <cell r="L14">
            <v>46.488747167479225</v>
          </cell>
          <cell r="M14">
            <v>59.986848066807632</v>
          </cell>
        </row>
        <row r="15">
          <cell r="D15" t="str">
            <v>BHS</v>
          </cell>
          <cell r="E15">
            <v>37.928395039228732</v>
          </cell>
          <cell r="F15">
            <v>36.337699946024209</v>
          </cell>
          <cell r="G15">
            <v>33.217256558053997</v>
          </cell>
          <cell r="H15">
            <v>32.281579183930312</v>
          </cell>
          <cell r="I15">
            <v>35.839978439734296</v>
          </cell>
          <cell r="J15">
            <v>35.564143144696608</v>
          </cell>
          <cell r="K15">
            <v>24.240324556646783</v>
          </cell>
          <cell r="L15">
            <v>29.497136926175791</v>
          </cell>
          <cell r="M15">
            <v>39.427088091105631</v>
          </cell>
        </row>
        <row r="16">
          <cell r="D16" t="str">
            <v>BHR</v>
          </cell>
          <cell r="E16">
            <v>96.050751247831329</v>
          </cell>
          <cell r="F16">
            <v>82.906388956296155</v>
          </cell>
          <cell r="G16">
            <v>74.165948515798632</v>
          </cell>
          <cell r="H16">
            <v>75.88692790681786</v>
          </cell>
          <cell r="I16">
            <v>79.252521923791903</v>
          </cell>
          <cell r="J16">
            <v>76.485960757710956</v>
          </cell>
          <cell r="K16">
            <v>72.928607128591779</v>
          </cell>
          <cell r="L16">
            <v>89.681259959357021</v>
          </cell>
          <cell r="M16" t="str">
            <v>NULL</v>
          </cell>
        </row>
        <row r="17">
          <cell r="D17" t="str">
            <v>BGD</v>
          </cell>
          <cell r="E17">
            <v>18.989659995010697</v>
          </cell>
          <cell r="F17">
            <v>17.336673786548548</v>
          </cell>
          <cell r="G17">
            <v>13.921204481445921</v>
          </cell>
          <cell r="H17">
            <v>12.819746890600348</v>
          </cell>
          <cell r="I17">
            <v>12.674787944339148</v>
          </cell>
          <cell r="J17">
            <v>13.094757335303905</v>
          </cell>
          <cell r="K17">
            <v>10.442788061603748</v>
          </cell>
          <cell r="L17">
            <v>10.662778900413372</v>
          </cell>
          <cell r="M17">
            <v>12.882226434898525</v>
          </cell>
        </row>
        <row r="18">
          <cell r="D18" t="str">
            <v>BRB</v>
          </cell>
          <cell r="E18">
            <v>39.8835813276416</v>
          </cell>
          <cell r="F18">
            <v>39.933206088243963</v>
          </cell>
          <cell r="G18">
            <v>36.419464555616898</v>
          </cell>
          <cell r="H18">
            <v>35.61818179927446</v>
          </cell>
          <cell r="I18">
            <v>41.055867300040575</v>
          </cell>
          <cell r="J18">
            <v>41.777531671085299</v>
          </cell>
          <cell r="K18">
            <v>29.200764419685772</v>
          </cell>
          <cell r="L18">
            <v>30.22779820580287</v>
          </cell>
          <cell r="M18">
            <v>34.282001578002898</v>
          </cell>
        </row>
        <row r="19">
          <cell r="D19" t="str">
            <v>BLR</v>
          </cell>
          <cell r="E19">
            <v>54.941113689671006</v>
          </cell>
          <cell r="F19">
            <v>58.010232454676903</v>
          </cell>
          <cell r="G19">
            <v>62.509347123192448</v>
          </cell>
          <cell r="H19">
            <v>66.789915648522907</v>
          </cell>
          <cell r="I19">
            <v>70.454545454545453</v>
          </cell>
          <cell r="J19">
            <v>65.094409642846543</v>
          </cell>
          <cell r="K19">
            <v>61.012149264298266</v>
          </cell>
          <cell r="L19">
            <v>70.83203772070172</v>
          </cell>
          <cell r="M19">
            <v>63.051186893842811</v>
          </cell>
        </row>
        <row r="20">
          <cell r="D20" t="str">
            <v>BEL</v>
          </cell>
          <cell r="E20">
            <v>79.801009073622978</v>
          </cell>
          <cell r="F20">
            <v>77.805282151679833</v>
          </cell>
          <cell r="G20">
            <v>79.429615473953646</v>
          </cell>
          <cell r="H20">
            <v>83.182410249992074</v>
          </cell>
          <cell r="I20">
            <v>83.079629467006683</v>
          </cell>
          <cell r="J20">
            <v>82.397182061694323</v>
          </cell>
          <cell r="K20">
            <v>78.667906383703141</v>
          </cell>
          <cell r="L20">
            <v>87.90139849293746</v>
          </cell>
          <cell r="M20">
            <v>95.70223543734123</v>
          </cell>
        </row>
        <row r="21">
          <cell r="D21" t="str">
            <v>BLZ</v>
          </cell>
          <cell r="E21">
            <v>55.834773581187832</v>
          </cell>
          <cell r="F21">
            <v>51.528842754125613</v>
          </cell>
          <cell r="G21">
            <v>47.286395222954454</v>
          </cell>
          <cell r="H21">
            <v>49.795609698123059</v>
          </cell>
          <cell r="I21">
            <v>51.580071030533226</v>
          </cell>
          <cell r="J21">
            <v>51.896769471858548</v>
          </cell>
          <cell r="K21">
            <v>37.629176264775822</v>
          </cell>
          <cell r="L21">
            <v>47.660589954421553</v>
          </cell>
          <cell r="M21">
            <v>52.374955870020081</v>
          </cell>
        </row>
        <row r="22">
          <cell r="D22" t="str">
            <v>BEN</v>
          </cell>
          <cell r="E22">
            <v>31.43084112363254</v>
          </cell>
          <cell r="F22">
            <v>24.720451211038949</v>
          </cell>
          <cell r="G22">
            <v>27.606788071198235</v>
          </cell>
          <cell r="H22">
            <v>27.205594781883207</v>
          </cell>
          <cell r="I22">
            <v>27.274230618908508</v>
          </cell>
          <cell r="J22">
            <v>29.630527193547803</v>
          </cell>
          <cell r="K22">
            <v>19.872470427652374</v>
          </cell>
          <cell r="L22">
            <v>20.918806175473271</v>
          </cell>
          <cell r="M22">
            <v>21.653209549892548</v>
          </cell>
        </row>
        <row r="23">
          <cell r="D23" t="str">
            <v>BMU</v>
          </cell>
          <cell r="E23">
            <v>51.161243207813925</v>
          </cell>
          <cell r="F23">
            <v>49.970839461354281</v>
          </cell>
          <cell r="G23">
            <v>49.330056576092069</v>
          </cell>
          <cell r="H23">
            <v>48.538149250187196</v>
          </cell>
          <cell r="I23">
            <v>51.479156382590197</v>
          </cell>
          <cell r="J23">
            <v>51.743424398175243</v>
          </cell>
          <cell r="K23">
            <v>47.13613634208766</v>
          </cell>
          <cell r="L23">
            <v>48.68356424327537</v>
          </cell>
          <cell r="M23">
            <v>50.463452895893958</v>
          </cell>
        </row>
        <row r="24">
          <cell r="D24" t="str">
            <v>BTN</v>
          </cell>
          <cell r="E24">
            <v>34.717049946150226</v>
          </cell>
          <cell r="F24">
            <v>32.017679789232787</v>
          </cell>
          <cell r="G24">
            <v>27.528789680135262</v>
          </cell>
          <cell r="H24">
            <v>28.446405615698446</v>
          </cell>
          <cell r="I24">
            <v>29.18971979917071</v>
          </cell>
          <cell r="J24">
            <v>31.457505901891924</v>
          </cell>
          <cell r="K24">
            <v>28.065636701759122</v>
          </cell>
          <cell r="L24">
            <v>29.198741712198178</v>
          </cell>
          <cell r="M24">
            <v>25.791651835506574</v>
          </cell>
        </row>
        <row r="25">
          <cell r="D25" t="str">
            <v>BOL</v>
          </cell>
          <cell r="E25">
            <v>43.293087990931681</v>
          </cell>
          <cell r="F25">
            <v>30.868296029124544</v>
          </cell>
          <cell r="G25">
            <v>24.488005539446441</v>
          </cell>
          <cell r="H25">
            <v>24.90414436757991</v>
          </cell>
          <cell r="I25">
            <v>25.988795058863516</v>
          </cell>
          <cell r="J25">
            <v>24.967262284016588</v>
          </cell>
          <cell r="K25">
            <v>20.272589785705279</v>
          </cell>
          <cell r="L25">
            <v>27.825345909775645</v>
          </cell>
          <cell r="M25">
            <v>32.611554852787357</v>
          </cell>
        </row>
        <row r="26">
          <cell r="D26" t="str">
            <v>BIH</v>
          </cell>
          <cell r="E26">
            <v>33.989120108248379</v>
          </cell>
          <cell r="F26">
            <v>35.114875630761148</v>
          </cell>
          <cell r="G26">
            <v>35.908709386602162</v>
          </cell>
          <cell r="H26">
            <v>40.324411173922286</v>
          </cell>
          <cell r="I26">
            <v>41.984563562831291</v>
          </cell>
          <cell r="J26">
            <v>40.040071114953328</v>
          </cell>
          <cell r="K26">
            <v>34.181492142048356</v>
          </cell>
          <cell r="L26">
            <v>42.573321436812698</v>
          </cell>
          <cell r="M26">
            <v>48.125884164251353</v>
          </cell>
        </row>
        <row r="27">
          <cell r="D27" t="str">
            <v>BWA</v>
          </cell>
          <cell r="E27">
            <v>61.28296789340655</v>
          </cell>
          <cell r="F27">
            <v>53.09089734281973</v>
          </cell>
          <cell r="G27">
            <v>54.611354760452905</v>
          </cell>
          <cell r="H27">
            <v>42.920042488553939</v>
          </cell>
          <cell r="I27">
            <v>44.228143923739196</v>
          </cell>
          <cell r="J27">
            <v>37.087817655206692</v>
          </cell>
          <cell r="K27">
            <v>31.290283672486339</v>
          </cell>
          <cell r="L27">
            <v>41.910843636007492</v>
          </cell>
          <cell r="M27">
            <v>43.541879947113223</v>
          </cell>
        </row>
        <row r="28">
          <cell r="D28" t="str">
            <v>BRA</v>
          </cell>
          <cell r="E28">
            <v>11.011942819053901</v>
          </cell>
          <cell r="F28">
            <v>12.900191417740489</v>
          </cell>
          <cell r="G28">
            <v>12.466679044388808</v>
          </cell>
          <cell r="H28">
            <v>12.518967870066856</v>
          </cell>
          <cell r="I28">
            <v>14.634999495298567</v>
          </cell>
          <cell r="J28">
            <v>14.122919190362168</v>
          </cell>
          <cell r="K28">
            <v>16.453552010704378</v>
          </cell>
          <cell r="L28">
            <v>19.109430367386576</v>
          </cell>
          <cell r="M28">
            <v>19.630765003437055</v>
          </cell>
        </row>
        <row r="29">
          <cell r="D29" t="str">
            <v>VGB</v>
          </cell>
          <cell r="E29" t="str">
            <v>NULL</v>
          </cell>
          <cell r="F29" t="str">
            <v>NULL</v>
          </cell>
          <cell r="G29" t="str">
            <v>NULL</v>
          </cell>
          <cell r="H29" t="str">
            <v>NULL</v>
          </cell>
          <cell r="I29" t="str">
            <v>NULL</v>
          </cell>
          <cell r="J29" t="str">
            <v>NULL</v>
          </cell>
          <cell r="K29" t="str">
            <v>NULL</v>
          </cell>
          <cell r="L29" t="str">
            <v>NULL</v>
          </cell>
          <cell r="M29" t="str">
            <v>NULL</v>
          </cell>
        </row>
        <row r="30">
          <cell r="D30" t="str">
            <v>BRN</v>
          </cell>
          <cell r="E30">
            <v>68.177080448309596</v>
          </cell>
          <cell r="F30">
            <v>52.210597367532905</v>
          </cell>
          <cell r="G30">
            <v>49.576906273812547</v>
          </cell>
          <cell r="H30">
            <v>49.573241698860144</v>
          </cell>
          <cell r="I30">
            <v>51.933127694569059</v>
          </cell>
          <cell r="J30">
            <v>57.946040538108036</v>
          </cell>
          <cell r="K30">
            <v>57.356111415987812</v>
          </cell>
          <cell r="L30">
            <v>80.168910808453688</v>
          </cell>
          <cell r="M30">
            <v>86.38935688368467</v>
          </cell>
        </row>
        <row r="31">
          <cell r="D31" t="str">
            <v>BGR</v>
          </cell>
          <cell r="E31">
            <v>64.594422368443446</v>
          </cell>
          <cell r="F31">
            <v>63.807157120467018</v>
          </cell>
          <cell r="G31">
            <v>63.882000396457492</v>
          </cell>
          <cell r="H31">
            <v>67.013300268193461</v>
          </cell>
          <cell r="I31">
            <v>65.709523279939873</v>
          </cell>
          <cell r="J31">
            <v>63.94547845896512</v>
          </cell>
          <cell r="K31">
            <v>56.130798263874262</v>
          </cell>
          <cell r="L31">
            <v>61.401084305886819</v>
          </cell>
          <cell r="M31">
            <v>69.194003662831477</v>
          </cell>
        </row>
        <row r="32">
          <cell r="D32" t="str">
            <v>BFA</v>
          </cell>
          <cell r="E32">
            <v>26.932004154154001</v>
          </cell>
          <cell r="F32">
            <v>26.107645535702417</v>
          </cell>
          <cell r="G32">
            <v>25.915964804251029</v>
          </cell>
          <cell r="H32">
            <v>26.452385635050067</v>
          </cell>
          <cell r="I32">
            <v>28.078906141921877</v>
          </cell>
          <cell r="J32">
            <v>29.257695660393949</v>
          </cell>
          <cell r="K32">
            <v>31.776865693980987</v>
          </cell>
          <cell r="L32">
            <v>32.88771004553773</v>
          </cell>
          <cell r="M32">
            <v>31.534413018246816</v>
          </cell>
        </row>
        <row r="33">
          <cell r="D33" t="str">
            <v>BDI</v>
          </cell>
          <cell r="E33">
            <v>8.696021193792399</v>
          </cell>
          <cell r="F33">
            <v>6.4172735653423585</v>
          </cell>
          <cell r="G33">
            <v>6.3845221897608395</v>
          </cell>
          <cell r="H33">
            <v>6.0265743287047675</v>
          </cell>
          <cell r="I33">
            <v>5.6856543143069009</v>
          </cell>
          <cell r="J33">
            <v>5.1720399992617159</v>
          </cell>
          <cell r="K33">
            <v>4.54932000033401</v>
          </cell>
          <cell r="L33">
            <v>5.0002899999431296</v>
          </cell>
          <cell r="M33">
            <v>4.9710985076332976</v>
          </cell>
        </row>
        <row r="34">
          <cell r="D34" t="str">
            <v>CPV</v>
          </cell>
          <cell r="E34">
            <v>37.248292482186748</v>
          </cell>
          <cell r="F34">
            <v>41.13545233593122</v>
          </cell>
          <cell r="G34">
            <v>41.472948718174671</v>
          </cell>
          <cell r="H34">
            <v>42.068803583760825</v>
          </cell>
          <cell r="I34">
            <v>45.865993464408014</v>
          </cell>
          <cell r="J34">
            <v>46.705033137094873</v>
          </cell>
          <cell r="K34">
            <v>25.29337077219979</v>
          </cell>
          <cell r="L34">
            <v>23.849798357656287</v>
          </cell>
          <cell r="M34">
            <v>39.733058612624724</v>
          </cell>
        </row>
        <row r="35">
          <cell r="D35" t="str">
            <v>KHM</v>
          </cell>
          <cell r="E35">
            <v>62.603474172153916</v>
          </cell>
          <cell r="F35">
            <v>61.718423758014083</v>
          </cell>
          <cell r="G35">
            <v>61.281524929962231</v>
          </cell>
          <cell r="H35">
            <v>60.681957806922057</v>
          </cell>
          <cell r="I35">
            <v>61.59572751232465</v>
          </cell>
          <cell r="J35">
            <v>61.091296525495451</v>
          </cell>
          <cell r="K35">
            <v>62.350369614581645</v>
          </cell>
          <cell r="L35">
            <v>66.754462122465526</v>
          </cell>
          <cell r="M35">
            <v>68.335252296892946</v>
          </cell>
        </row>
        <row r="36">
          <cell r="D36" t="str">
            <v>CMR</v>
          </cell>
          <cell r="E36">
            <v>23.609975533685478</v>
          </cell>
          <cell r="F36">
            <v>20.989149629531486</v>
          </cell>
          <cell r="G36">
            <v>18.949978755964871</v>
          </cell>
          <cell r="H36">
            <v>18.35109858300218</v>
          </cell>
          <cell r="I36">
            <v>18.736253469018092</v>
          </cell>
          <cell r="J36">
            <v>19.850090747318561</v>
          </cell>
          <cell r="K36">
            <v>15.23573698147905</v>
          </cell>
          <cell r="L36">
            <v>16.515641021859146</v>
          </cell>
          <cell r="M36">
            <v>19.291484083313438</v>
          </cell>
        </row>
        <row r="37">
          <cell r="D37" t="str">
            <v>CAN</v>
          </cell>
          <cell r="E37">
            <v>31.736575873340829</v>
          </cell>
          <cell r="F37">
            <v>31.849960963444303</v>
          </cell>
          <cell r="G37">
            <v>31.50257240933621</v>
          </cell>
          <cell r="H37">
            <v>31.454410150978141</v>
          </cell>
          <cell r="I37">
            <v>32.325403726485817</v>
          </cell>
          <cell r="J37">
            <v>32.352695820256457</v>
          </cell>
          <cell r="K37">
            <v>29.473647234934425</v>
          </cell>
          <cell r="L37">
            <v>31.216352955338294</v>
          </cell>
          <cell r="M37">
            <v>33.845047558213892</v>
          </cell>
        </row>
        <row r="38">
          <cell r="D38" t="str">
            <v>CYM</v>
          </cell>
          <cell r="E38" t="str">
            <v>NULL</v>
          </cell>
          <cell r="F38" t="str">
            <v>NULL</v>
          </cell>
          <cell r="G38" t="str">
            <v>NULL</v>
          </cell>
          <cell r="H38">
            <v>74.021817235236114</v>
          </cell>
          <cell r="I38">
            <v>71.58784904547305</v>
          </cell>
          <cell r="J38">
            <v>69.471025663463422</v>
          </cell>
          <cell r="K38">
            <v>59.633598781384165</v>
          </cell>
          <cell r="L38" t="str">
            <v>NULL</v>
          </cell>
          <cell r="M38" t="str">
            <v>NULL</v>
          </cell>
        </row>
        <row r="39">
          <cell r="D39" t="str">
            <v>CAF</v>
          </cell>
          <cell r="E39">
            <v>16.675787587993732</v>
          </cell>
          <cell r="F39">
            <v>17.067660623663464</v>
          </cell>
          <cell r="G39">
            <v>14.82187965781366</v>
          </cell>
          <cell r="H39">
            <v>17.259773760018081</v>
          </cell>
          <cell r="I39">
            <v>15.940030000770081</v>
          </cell>
          <cell r="J39">
            <v>15.755380001808319</v>
          </cell>
          <cell r="K39">
            <v>15.172479999749299</v>
          </cell>
          <cell r="L39">
            <v>13.227459996755073</v>
          </cell>
          <cell r="M39">
            <v>12.300499998649256</v>
          </cell>
        </row>
        <row r="40">
          <cell r="D40" t="str">
            <v>TCD</v>
          </cell>
          <cell r="E40">
            <v>34.161362887521726</v>
          </cell>
          <cell r="F40">
            <v>30.001760889712699</v>
          </cell>
          <cell r="G40">
            <v>26.29503676470588</v>
          </cell>
          <cell r="H40">
            <v>33.872962484564425</v>
          </cell>
          <cell r="I40">
            <v>36.190682448585207</v>
          </cell>
          <cell r="J40">
            <v>36.74225343638259</v>
          </cell>
          <cell r="K40">
            <v>26.716149048775932</v>
          </cell>
          <cell r="L40">
            <v>38.750127251081196</v>
          </cell>
          <cell r="M40">
            <v>49.320133932637489</v>
          </cell>
        </row>
        <row r="41">
          <cell r="D41" t="str">
            <v>CHI</v>
          </cell>
          <cell r="E41" t="str">
            <v>NULL</v>
          </cell>
          <cell r="F41" t="str">
            <v>NULL</v>
          </cell>
          <cell r="G41" t="str">
            <v>NULL</v>
          </cell>
          <cell r="H41" t="str">
            <v>NULL</v>
          </cell>
          <cell r="I41" t="str">
            <v>NULL</v>
          </cell>
          <cell r="J41" t="str">
            <v>NULL</v>
          </cell>
          <cell r="K41" t="str">
            <v>NULL</v>
          </cell>
          <cell r="L41" t="str">
            <v>NULL</v>
          </cell>
          <cell r="M41" t="str">
            <v>NULL</v>
          </cell>
        </row>
        <row r="42">
          <cell r="D42" t="str">
            <v>CHL</v>
          </cell>
          <cell r="E42">
            <v>33.003902965495222</v>
          </cell>
          <cell r="F42">
            <v>29.191079491078675</v>
          </cell>
          <cell r="G42">
            <v>27.923158109555789</v>
          </cell>
          <cell r="H42">
            <v>28.331376833546905</v>
          </cell>
          <cell r="I42">
            <v>28.529044739705135</v>
          </cell>
          <cell r="J42">
            <v>27.874667757051203</v>
          </cell>
          <cell r="K42">
            <v>31.330390242861206</v>
          </cell>
          <cell r="L42">
            <v>31.973583502086729</v>
          </cell>
          <cell r="M42">
            <v>35.515107072528032</v>
          </cell>
        </row>
        <row r="43">
          <cell r="D43" t="str">
            <v>CHN</v>
          </cell>
          <cell r="E43">
            <v>23.510060907385746</v>
          </cell>
          <cell r="F43">
            <v>21.354079882832071</v>
          </cell>
          <cell r="G43">
            <v>19.584380053602228</v>
          </cell>
          <cell r="H43">
            <v>19.692276988258957</v>
          </cell>
          <cell r="I43">
            <v>19.112103536378577</v>
          </cell>
          <cell r="J43">
            <v>18.409992315527422</v>
          </cell>
          <cell r="K43">
            <v>18.586139198118254</v>
          </cell>
          <cell r="L43">
            <v>19.943973830699633</v>
          </cell>
          <cell r="M43">
            <v>20.791482248650148</v>
          </cell>
        </row>
        <row r="44">
          <cell r="D44" t="str">
            <v>COL</v>
          </cell>
          <cell r="E44">
            <v>16.634749109650919</v>
          </cell>
          <cell r="F44">
            <v>15.65021150949682</v>
          </cell>
          <cell r="G44">
            <v>14.717139278197525</v>
          </cell>
          <cell r="H44">
            <v>15.145289748400565</v>
          </cell>
          <cell r="I44">
            <v>15.899719677543139</v>
          </cell>
          <cell r="J44">
            <v>15.868038654124076</v>
          </cell>
          <cell r="K44">
            <v>13.522275559330229</v>
          </cell>
          <cell r="L44">
            <v>16.197005954886411</v>
          </cell>
          <cell r="M44">
            <v>20.232400388898832</v>
          </cell>
        </row>
        <row r="45">
          <cell r="D45" t="str">
            <v>COM</v>
          </cell>
          <cell r="E45">
            <v>9.6764721772649658</v>
          </cell>
          <cell r="F45">
            <v>10.136198306976137</v>
          </cell>
          <cell r="G45">
            <v>10.672895576896163</v>
          </cell>
          <cell r="H45">
            <v>11.901316448466275</v>
          </cell>
          <cell r="I45">
            <v>12.909022989085988</v>
          </cell>
          <cell r="J45">
            <v>12.773460632522607</v>
          </cell>
          <cell r="K45">
            <v>5.6717521084051921</v>
          </cell>
          <cell r="L45">
            <v>10.807321615385186</v>
          </cell>
          <cell r="M45">
            <v>12.71607965454486</v>
          </cell>
        </row>
        <row r="46">
          <cell r="D46" t="str">
            <v>COD</v>
          </cell>
          <cell r="E46">
            <v>36.832188850523565</v>
          </cell>
          <cell r="F46">
            <v>27.725567800916885</v>
          </cell>
          <cell r="G46">
            <v>23.956442202301126</v>
          </cell>
          <cell r="H46">
            <v>35.250522178759631</v>
          </cell>
          <cell r="I46">
            <v>32.553528264737139</v>
          </cell>
          <cell r="J46">
            <v>25.867665100961361</v>
          </cell>
          <cell r="K46">
            <v>28.604951526329632</v>
          </cell>
          <cell r="L46">
            <v>40.385829565186988</v>
          </cell>
          <cell r="M46">
            <v>45.497949967343359</v>
          </cell>
        </row>
        <row r="47">
          <cell r="D47" t="str">
            <v>COG</v>
          </cell>
          <cell r="E47">
            <v>53.1336383710482</v>
          </cell>
          <cell r="F47">
            <v>40.857048793450225</v>
          </cell>
          <cell r="G47">
            <v>42.068526050080983</v>
          </cell>
          <cell r="H47">
            <v>47.962731658839409</v>
          </cell>
          <cell r="I47">
            <v>62.210592295054767</v>
          </cell>
          <cell r="J47">
            <v>56.198816166929177</v>
          </cell>
          <cell r="K47">
            <v>40.719040911244257</v>
          </cell>
          <cell r="L47">
            <v>52.836570858623332</v>
          </cell>
          <cell r="M47">
            <v>63.812146856292493</v>
          </cell>
        </row>
        <row r="48">
          <cell r="D48" t="str">
            <v>CRI</v>
          </cell>
          <cell r="E48">
            <v>31.362915283037463</v>
          </cell>
          <cell r="F48">
            <v>29.995657864500082</v>
          </cell>
          <cell r="G48">
            <v>31.260096299136681</v>
          </cell>
          <cell r="H48">
            <v>32.762683147313496</v>
          </cell>
          <cell r="I48">
            <v>33.738510775320648</v>
          </cell>
          <cell r="J48">
            <v>34.325321558892888</v>
          </cell>
          <cell r="K48">
            <v>31.90649765680898</v>
          </cell>
          <cell r="L48">
            <v>36.17635702696537</v>
          </cell>
          <cell r="M48">
            <v>40.566554976292743</v>
          </cell>
        </row>
        <row r="49">
          <cell r="D49" t="str">
            <v>CIV</v>
          </cell>
          <cell r="E49">
            <v>28.156958764553657</v>
          </cell>
          <cell r="F49">
            <v>27.353243792347641</v>
          </cell>
          <cell r="G49">
            <v>24.941862453315057</v>
          </cell>
          <cell r="H49">
            <v>25.498786602114343</v>
          </cell>
          <cell r="I49">
            <v>22.69419991685869</v>
          </cell>
          <cell r="J49">
            <v>22.660488765045191</v>
          </cell>
          <cell r="K49">
            <v>20.99346848429969</v>
          </cell>
          <cell r="L49">
            <v>22.296267836940199</v>
          </cell>
          <cell r="M49">
            <v>24.526642332451708</v>
          </cell>
        </row>
        <row r="50">
          <cell r="D50" t="str">
            <v>HRV</v>
          </cell>
          <cell r="E50">
            <v>42.500980439189142</v>
          </cell>
          <cell r="F50">
            <v>45.420175395834576</v>
          </cell>
          <cell r="G50">
            <v>46.541237508957948</v>
          </cell>
          <cell r="H50">
            <v>48.794975859907218</v>
          </cell>
          <cell r="I50">
            <v>48.955982819695826</v>
          </cell>
          <cell r="J50">
            <v>50.163145065815563</v>
          </cell>
          <cell r="K50">
            <v>41.094167492484182</v>
          </cell>
          <cell r="L50">
            <v>49.353898984171387</v>
          </cell>
          <cell r="M50">
            <v>58.8371599790568</v>
          </cell>
        </row>
        <row r="51">
          <cell r="D51" t="str">
            <v>CUB</v>
          </cell>
          <cell r="E51">
            <v>22.083884541900737</v>
          </cell>
          <cell r="F51">
            <v>17.14738881339748</v>
          </cell>
          <cell r="G51">
            <v>14.982969125432588</v>
          </cell>
          <cell r="H51">
            <v>14.55127048177339</v>
          </cell>
          <cell r="I51">
            <v>14.522733391160711</v>
          </cell>
          <cell r="J51">
            <v>12.213374379759367</v>
          </cell>
          <cell r="K51">
            <v>8.1684703936030871</v>
          </cell>
          <cell r="L51">
            <v>34.893571909506271</v>
          </cell>
          <cell r="M51">
            <v>40.013904976033331</v>
          </cell>
        </row>
        <row r="52">
          <cell r="D52" t="str">
            <v>CUW</v>
          </cell>
          <cell r="E52">
            <v>75.932121434787121</v>
          </cell>
          <cell r="F52">
            <v>68.49411643174254</v>
          </cell>
          <cell r="G52">
            <v>62.995509914547966</v>
          </cell>
          <cell r="H52">
            <v>59.629689279372677</v>
          </cell>
          <cell r="I52">
            <v>63.246000865946463</v>
          </cell>
          <cell r="J52" t="str">
            <v>NULL</v>
          </cell>
          <cell r="K52" t="str">
            <v>NULL</v>
          </cell>
          <cell r="L52" t="str">
            <v>NULL</v>
          </cell>
          <cell r="M52" t="str">
            <v>NULL</v>
          </cell>
        </row>
        <row r="53">
          <cell r="D53" t="str">
            <v>CYP</v>
          </cell>
          <cell r="E53">
            <v>65.951704872886779</v>
          </cell>
          <cell r="F53">
            <v>70.017303129325754</v>
          </cell>
          <cell r="G53">
            <v>70.484052228127169</v>
          </cell>
          <cell r="H53">
            <v>73.836484062329873</v>
          </cell>
          <cell r="I53">
            <v>74.967302334776392</v>
          </cell>
          <cell r="J53">
            <v>76.487748630082592</v>
          </cell>
          <cell r="K53">
            <v>80.682479114227164</v>
          </cell>
          <cell r="L53">
            <v>89.40908943208801</v>
          </cell>
          <cell r="M53">
            <v>95.037711055909568</v>
          </cell>
        </row>
        <row r="54">
          <cell r="D54" t="str">
            <v>CZE</v>
          </cell>
          <cell r="E54">
            <v>81.954274574378829</v>
          </cell>
          <cell r="F54">
            <v>80.55877811499947</v>
          </cell>
          <cell r="G54">
            <v>79.107076630963547</v>
          </cell>
          <cell r="H54">
            <v>79.027139498112106</v>
          </cell>
          <cell r="I54">
            <v>76.943575959093366</v>
          </cell>
          <cell r="J54">
            <v>73.879780326264466</v>
          </cell>
          <cell r="K54">
            <v>69.948771538085225</v>
          </cell>
          <cell r="L54">
            <v>72.728234095637433</v>
          </cell>
          <cell r="M54">
            <v>76.452324252196419</v>
          </cell>
        </row>
        <row r="55">
          <cell r="D55" t="str">
            <v>DNK</v>
          </cell>
          <cell r="E55">
            <v>54.61313943640144</v>
          </cell>
          <cell r="F55">
            <v>55.418174402011957</v>
          </cell>
          <cell r="G55">
            <v>53.425980522484139</v>
          </cell>
          <cell r="H55">
            <v>55.077376782907692</v>
          </cell>
          <cell r="I55">
            <v>56.559804491073905</v>
          </cell>
          <cell r="J55">
            <v>58.647182215484541</v>
          </cell>
          <cell r="K55">
            <v>55.119801669541701</v>
          </cell>
          <cell r="L55">
            <v>58.702944132313327</v>
          </cell>
          <cell r="M55">
            <v>70.012389439415429</v>
          </cell>
        </row>
        <row r="56">
          <cell r="D56" t="str">
            <v>DJI</v>
          </cell>
          <cell r="E56">
            <v>158.37431125677895</v>
          </cell>
          <cell r="F56">
            <v>145.42130748010459</v>
          </cell>
          <cell r="G56">
            <v>103.76402511209291</v>
          </cell>
          <cell r="H56">
            <v>150.09836147049361</v>
          </cell>
          <cell r="I56">
            <v>156.61987502770583</v>
          </cell>
          <cell r="J56">
            <v>166.71774637210942</v>
          </cell>
          <cell r="K56">
            <v>115.62652340572362</v>
          </cell>
          <cell r="L56">
            <v>143.02208439650587</v>
          </cell>
          <cell r="M56">
            <v>169.00045647779481</v>
          </cell>
        </row>
        <row r="57">
          <cell r="D57" t="str">
            <v>DMA</v>
          </cell>
          <cell r="E57">
            <v>52.414671638816934</v>
          </cell>
          <cell r="F57">
            <v>47.324296741758502</v>
          </cell>
          <cell r="G57">
            <v>44.631126994125289</v>
          </cell>
          <cell r="H57">
            <v>40.875876124670683</v>
          </cell>
          <cell r="I57">
            <v>29.193259807194167</v>
          </cell>
          <cell r="J57" t="str">
            <v>NULL</v>
          </cell>
          <cell r="K57" t="str">
            <v>NULL</v>
          </cell>
          <cell r="L57" t="str">
            <v>NULL</v>
          </cell>
          <cell r="M57" t="str">
            <v>NULL</v>
          </cell>
        </row>
        <row r="58">
          <cell r="D58" t="str">
            <v>DOM</v>
          </cell>
          <cell r="E58">
            <v>25.151390558069124</v>
          </cell>
          <cell r="F58">
            <v>23.761582299420443</v>
          </cell>
          <cell r="G58">
            <v>23.909379521892955</v>
          </cell>
          <cell r="H58">
            <v>23.682145342638485</v>
          </cell>
          <cell r="I58">
            <v>23.551431305200268</v>
          </cell>
          <cell r="J58">
            <v>23.06928204129234</v>
          </cell>
          <cell r="K58">
            <v>18.295697159593235</v>
          </cell>
          <cell r="L58">
            <v>21.752702080816658</v>
          </cell>
          <cell r="M58">
            <v>22.062731541380806</v>
          </cell>
        </row>
        <row r="59">
          <cell r="D59" t="str">
            <v>ECU</v>
          </cell>
          <cell r="E59">
            <v>31.355036694031806</v>
          </cell>
          <cell r="F59">
            <v>22.754485726599025</v>
          </cell>
          <cell r="G59">
            <v>20.53929115588997</v>
          </cell>
          <cell r="H59">
            <v>21.485587391276937</v>
          </cell>
          <cell r="I59">
            <v>23.543870846091721</v>
          </cell>
          <cell r="J59">
            <v>24.048634822080324</v>
          </cell>
          <cell r="K59">
            <v>23.283562407119842</v>
          </cell>
          <cell r="L59">
            <v>27.004709568802841</v>
          </cell>
          <cell r="M59">
            <v>30.786596742823814</v>
          </cell>
        </row>
        <row r="60">
          <cell r="D60" t="str">
            <v>EGY</v>
          </cell>
          <cell r="E60">
            <v>14.244131455399062</v>
          </cell>
          <cell r="F60">
            <v>13.183845492859772</v>
          </cell>
          <cell r="G60">
            <v>10.345463940355797</v>
          </cell>
          <cell r="H60">
            <v>15.014086818567248</v>
          </cell>
          <cell r="I60">
            <v>17.984655608417984</v>
          </cell>
          <cell r="J60">
            <v>16.644031451036454</v>
          </cell>
          <cell r="K60">
            <v>12.47277573708676</v>
          </cell>
          <cell r="L60">
            <v>10.56115021536522</v>
          </cell>
          <cell r="M60">
            <v>15.087025820847943</v>
          </cell>
        </row>
        <row r="61">
          <cell r="D61" t="str">
            <v>SLV</v>
          </cell>
          <cell r="E61">
            <v>29.552875233419211</v>
          </cell>
          <cell r="F61">
            <v>29.48617302323041</v>
          </cell>
          <cell r="G61">
            <v>28.458590500850921</v>
          </cell>
          <cell r="H61">
            <v>29.029764375866474</v>
          </cell>
          <cell r="I61">
            <v>28.934373781025602</v>
          </cell>
          <cell r="J61">
            <v>29.955909608000258</v>
          </cell>
          <cell r="K61">
            <v>24.526798278894386</v>
          </cell>
          <cell r="L61">
            <v>28.781495389272642</v>
          </cell>
          <cell r="M61">
            <v>31.665057776255029</v>
          </cell>
        </row>
        <row r="62">
          <cell r="D62" t="str">
            <v>GNQ</v>
          </cell>
          <cell r="E62">
            <v>65.963288598372799</v>
          </cell>
          <cell r="F62">
            <v>56.658473821808187</v>
          </cell>
          <cell r="G62">
            <v>51.412829944757533</v>
          </cell>
          <cell r="H62">
            <v>58.863105213702561</v>
          </cell>
          <cell r="I62">
            <v>59.614534724439771</v>
          </cell>
          <cell r="J62">
            <v>51.130749548200306</v>
          </cell>
          <cell r="K62">
            <v>40.845449850151589</v>
          </cell>
          <cell r="L62">
            <v>45.127551049281735</v>
          </cell>
          <cell r="M62">
            <v>57.237619297568557</v>
          </cell>
        </row>
        <row r="63">
          <cell r="D63" t="str">
            <v>ERI</v>
          </cell>
          <cell r="E63" t="str">
            <v>NULL</v>
          </cell>
          <cell r="F63" t="str">
            <v>NULL</v>
          </cell>
          <cell r="G63" t="str">
            <v>NULL</v>
          </cell>
          <cell r="H63" t="str">
            <v>NULL</v>
          </cell>
          <cell r="I63" t="str">
            <v>NULL</v>
          </cell>
          <cell r="J63" t="str">
            <v>NULL</v>
          </cell>
          <cell r="K63" t="str">
            <v>NULL</v>
          </cell>
          <cell r="L63" t="str">
            <v>NULL</v>
          </cell>
          <cell r="M63" t="str">
            <v>NULL</v>
          </cell>
        </row>
        <row r="64">
          <cell r="D64" t="str">
            <v>EST</v>
          </cell>
          <cell r="E64">
            <v>81.865432881692385</v>
          </cell>
          <cell r="F64">
            <v>77.435498441644327</v>
          </cell>
          <cell r="G64">
            <v>77.007537735810004</v>
          </cell>
          <cell r="H64">
            <v>75.809854099340541</v>
          </cell>
          <cell r="I64">
            <v>74.323897847986217</v>
          </cell>
          <cell r="J64">
            <v>73.359554440573348</v>
          </cell>
          <cell r="K64">
            <v>69.211030863562698</v>
          </cell>
          <cell r="L64">
            <v>80.269095227605561</v>
          </cell>
          <cell r="M64">
            <v>85.781743809880609</v>
          </cell>
        </row>
        <row r="65">
          <cell r="D65" t="str">
            <v>SWZ</v>
          </cell>
          <cell r="E65">
            <v>43.85441944165148</v>
          </cell>
          <cell r="F65">
            <v>43.106865785148905</v>
          </cell>
          <cell r="G65">
            <v>44.059035008165971</v>
          </cell>
          <cell r="H65">
            <v>43.513107870515569</v>
          </cell>
          <cell r="I65">
            <v>40.431835578495331</v>
          </cell>
          <cell r="J65">
            <v>45.647896453510356</v>
          </cell>
          <cell r="K65">
            <v>44.916525846411957</v>
          </cell>
          <cell r="L65">
            <v>44.054892431746616</v>
          </cell>
          <cell r="M65">
            <v>43.831155955641499</v>
          </cell>
        </row>
        <row r="66">
          <cell r="D66" t="str">
            <v>ETH</v>
          </cell>
          <cell r="E66">
            <v>11.641619909570307</v>
          </cell>
          <cell r="F66">
            <v>9.3633135973592552</v>
          </cell>
          <cell r="G66">
            <v>7.8120805026729858</v>
          </cell>
          <cell r="H66">
            <v>7.6293686224141828</v>
          </cell>
          <cell r="I66">
            <v>8.3726758664637089</v>
          </cell>
          <cell r="J66">
            <v>7.9399766087609001</v>
          </cell>
          <cell r="K66">
            <v>7.1272009427669687</v>
          </cell>
          <cell r="L66">
            <v>7.6317016445889267</v>
          </cell>
          <cell r="M66">
            <v>8.2439623746247168</v>
          </cell>
        </row>
        <row r="67">
          <cell r="D67" t="str">
            <v>FRO</v>
          </cell>
          <cell r="E67">
            <v>53.414288160050873</v>
          </cell>
          <cell r="F67">
            <v>53.216492464052664</v>
          </cell>
          <cell r="G67">
            <v>54.536333970493502</v>
          </cell>
          <cell r="H67">
            <v>56.365299588351881</v>
          </cell>
          <cell r="I67">
            <v>52.818006635278223</v>
          </cell>
          <cell r="J67">
            <v>55.769716276571813</v>
          </cell>
          <cell r="K67">
            <v>47.570381616434247</v>
          </cell>
          <cell r="L67">
            <v>52.613164605436083</v>
          </cell>
          <cell r="M67">
            <v>62.398111460399086</v>
          </cell>
        </row>
        <row r="68">
          <cell r="D68" t="str">
            <v>FJI</v>
          </cell>
          <cell r="E68">
            <v>52.334275593920665</v>
          </cell>
          <cell r="F68">
            <v>48.836755579908321</v>
          </cell>
          <cell r="G68">
            <v>46.64724138707016</v>
          </cell>
          <cell r="H68">
            <v>46.015565038711962</v>
          </cell>
          <cell r="I68">
            <v>47.748795774168919</v>
          </cell>
          <cell r="J68">
            <v>48.460902152235384</v>
          </cell>
          <cell r="K68">
            <v>27.829573410910086</v>
          </cell>
          <cell r="L68">
            <v>27.253328268122672</v>
          </cell>
          <cell r="M68">
            <v>48.072775369882251</v>
          </cell>
        </row>
        <row r="69">
          <cell r="D69" t="str">
            <v>FIN</v>
          </cell>
          <cell r="E69">
            <v>36.481437623551813</v>
          </cell>
          <cell r="F69">
            <v>35.406958866523169</v>
          </cell>
          <cell r="G69">
            <v>34.81045246830147</v>
          </cell>
          <cell r="H69">
            <v>37.549546842479707</v>
          </cell>
          <cell r="I69">
            <v>38.468787211623308</v>
          </cell>
          <cell r="J69">
            <v>39.880679401979499</v>
          </cell>
          <cell r="K69">
            <v>35.787563330224586</v>
          </cell>
          <cell r="L69">
            <v>39.477547633485457</v>
          </cell>
          <cell r="M69">
            <v>45.416475211721149</v>
          </cell>
        </row>
        <row r="70">
          <cell r="D70" t="str">
            <v>FRA</v>
          </cell>
          <cell r="E70">
            <v>29.666684498073042</v>
          </cell>
          <cell r="F70">
            <v>30.592622378131324</v>
          </cell>
          <cell r="G70">
            <v>30.247537183394513</v>
          </cell>
          <cell r="H70">
            <v>30.948633187100011</v>
          </cell>
          <cell r="I70">
            <v>31.713667210255466</v>
          </cell>
          <cell r="J70">
            <v>31.592055414366794</v>
          </cell>
          <cell r="K70">
            <v>27.327735573587731</v>
          </cell>
          <cell r="L70">
            <v>30.034994352784324</v>
          </cell>
          <cell r="M70">
            <v>34.686399716266045</v>
          </cell>
        </row>
        <row r="71">
          <cell r="D71" t="str">
            <v>PYF</v>
          </cell>
          <cell r="E71">
            <v>19.704885459438039</v>
          </cell>
          <cell r="F71">
            <v>19.613765074754021</v>
          </cell>
          <cell r="G71">
            <v>19.612634108312609</v>
          </cell>
          <cell r="H71">
            <v>19.556958430367011</v>
          </cell>
          <cell r="I71">
            <v>20.979168750221795</v>
          </cell>
          <cell r="J71">
            <v>20.592359029642875</v>
          </cell>
          <cell r="K71">
            <v>11.293548169043808</v>
          </cell>
          <cell r="L71">
            <v>13.102801388606849</v>
          </cell>
          <cell r="M71">
            <v>21.096822594212014</v>
          </cell>
        </row>
        <row r="72">
          <cell r="D72" t="str">
            <v>GAB</v>
          </cell>
          <cell r="E72">
            <v>44.520892394567518</v>
          </cell>
          <cell r="F72">
            <v>46.032008504370452</v>
          </cell>
          <cell r="G72">
            <v>44.035347292111091</v>
          </cell>
          <cell r="H72">
            <v>50.226753972592597</v>
          </cell>
          <cell r="I72">
            <v>54.29907649100619</v>
          </cell>
          <cell r="J72">
            <v>51.431073227199633</v>
          </cell>
          <cell r="K72">
            <v>47.504762141962757</v>
          </cell>
          <cell r="L72">
            <v>55.542178499252906</v>
          </cell>
          <cell r="M72">
            <v>61.383851131454449</v>
          </cell>
        </row>
        <row r="73">
          <cell r="D73" t="str">
            <v>GMB</v>
          </cell>
          <cell r="E73">
            <v>21.83689544396093</v>
          </cell>
          <cell r="F73">
            <v>19.596333160339995</v>
          </cell>
          <cell r="G73">
            <v>15.911511815946067</v>
          </cell>
          <cell r="H73">
            <v>16.789455393694148</v>
          </cell>
          <cell r="I73">
            <v>21.726429498776106</v>
          </cell>
          <cell r="J73">
            <v>18.841397968469519</v>
          </cell>
          <cell r="K73">
            <v>9.621791886853865</v>
          </cell>
          <cell r="L73">
            <v>6.6173347257699175</v>
          </cell>
          <cell r="M73">
            <v>4.6153042415775474</v>
          </cell>
        </row>
        <row r="74">
          <cell r="D74" t="str">
            <v>GEO</v>
          </cell>
          <cell r="E74">
            <v>39.181885757518444</v>
          </cell>
          <cell r="F74">
            <v>40.137249334259579</v>
          </cell>
          <cell r="G74">
            <v>39.999292534128529</v>
          </cell>
          <cell r="H74">
            <v>45.876552491533623</v>
          </cell>
          <cell r="I74">
            <v>49.695541058756113</v>
          </cell>
          <cell r="J74">
            <v>54.304308410087273</v>
          </cell>
          <cell r="K74">
            <v>36.900324167988913</v>
          </cell>
          <cell r="L74">
            <v>42.67436120808906</v>
          </cell>
          <cell r="M74">
            <v>52.478879220422726</v>
          </cell>
        </row>
        <row r="75">
          <cell r="D75" t="str">
            <v>DEU</v>
          </cell>
          <cell r="E75">
            <v>45.619263312871702</v>
          </cell>
          <cell r="F75">
            <v>46.920738356607998</v>
          </cell>
          <cell r="G75">
            <v>46.073262854335603</v>
          </cell>
          <cell r="H75">
            <v>47.163040683651857</v>
          </cell>
          <cell r="I75">
            <v>47.30885914216524</v>
          </cell>
          <cell r="J75">
            <v>47.127580876828887</v>
          </cell>
          <cell r="K75">
            <v>43.476979666424775</v>
          </cell>
          <cell r="L75">
            <v>47.279520103940619</v>
          </cell>
          <cell r="M75">
            <v>50.923929725728115</v>
          </cell>
        </row>
        <row r="76">
          <cell r="D76" t="str">
            <v>GHA</v>
          </cell>
          <cell r="E76">
            <v>28.23190216059761</v>
          </cell>
          <cell r="F76">
            <v>33.831704823369641</v>
          </cell>
          <cell r="G76">
            <v>31.193239148362029</v>
          </cell>
          <cell r="H76">
            <v>33.876874779968091</v>
          </cell>
          <cell r="I76">
            <v>33.454895448926464</v>
          </cell>
          <cell r="J76">
            <v>37.449599862531066</v>
          </cell>
          <cell r="K76">
            <v>31.525420486711486</v>
          </cell>
          <cell r="L76">
            <v>30.055119469623122</v>
          </cell>
          <cell r="M76">
            <v>34.664043553358738</v>
          </cell>
        </row>
        <row r="77">
          <cell r="D77" t="str">
            <v>GIB</v>
          </cell>
          <cell r="E77" t="str">
            <v>NULL</v>
          </cell>
          <cell r="F77" t="str">
            <v>NULL</v>
          </cell>
          <cell r="G77" t="str">
            <v>NULL</v>
          </cell>
          <cell r="H77" t="str">
            <v>NULL</v>
          </cell>
          <cell r="I77" t="str">
            <v>NULL</v>
          </cell>
          <cell r="J77" t="str">
            <v>NULL</v>
          </cell>
          <cell r="K77" t="str">
            <v>NULL</v>
          </cell>
          <cell r="L77" t="str">
            <v>NULL</v>
          </cell>
          <cell r="M77" t="str">
            <v>NULL</v>
          </cell>
        </row>
        <row r="78">
          <cell r="D78" t="str">
            <v>GRC</v>
          </cell>
          <cell r="E78">
            <v>32.485598183520032</v>
          </cell>
          <cell r="F78">
            <v>32.12716124387557</v>
          </cell>
          <cell r="G78">
            <v>31.287456264442888</v>
          </cell>
          <cell r="H78">
            <v>35.034094234802275</v>
          </cell>
          <cell r="I78">
            <v>38.992906101101468</v>
          </cell>
          <cell r="J78">
            <v>40.110763926874611</v>
          </cell>
          <cell r="K78">
            <v>32.064085328683881</v>
          </cell>
          <cell r="L78">
            <v>40.941799607210726</v>
          </cell>
          <cell r="M78">
            <v>49.136829639382064</v>
          </cell>
        </row>
        <row r="79">
          <cell r="D79" t="str">
            <v>GRL</v>
          </cell>
          <cell r="E79">
            <v>38.472823020500279</v>
          </cell>
          <cell r="F79">
            <v>37.579845127216927</v>
          </cell>
          <cell r="G79">
            <v>40.76504771259404</v>
          </cell>
          <cell r="H79">
            <v>40.692233747059042</v>
          </cell>
          <cell r="I79">
            <v>44.454578904545478</v>
          </cell>
          <cell r="J79">
            <v>41.042700496238197</v>
          </cell>
          <cell r="K79">
            <v>35.951747013937435</v>
          </cell>
          <cell r="L79">
            <v>35.436174971367343</v>
          </cell>
          <cell r="M79" t="str">
            <v>NULL</v>
          </cell>
        </row>
        <row r="80">
          <cell r="D80" t="str">
            <v>GRD</v>
          </cell>
          <cell r="E80" t="str">
            <v>NULL</v>
          </cell>
          <cell r="F80" t="str">
            <v>NULL</v>
          </cell>
          <cell r="G80" t="str">
            <v>NULL</v>
          </cell>
          <cell r="H80" t="str">
            <v>NULL</v>
          </cell>
          <cell r="I80" t="str">
            <v>NULL</v>
          </cell>
          <cell r="J80" t="str">
            <v>NULL</v>
          </cell>
          <cell r="K80" t="str">
            <v>NULL</v>
          </cell>
          <cell r="L80" t="str">
            <v>NULL</v>
          </cell>
          <cell r="M80" t="str">
            <v>NULL</v>
          </cell>
        </row>
        <row r="81">
          <cell r="D81" t="str">
            <v>GUM</v>
          </cell>
          <cell r="E81">
            <v>18.841354723707664</v>
          </cell>
          <cell r="F81">
            <v>18.07208139334368</v>
          </cell>
          <cell r="G81">
            <v>18.962887646161665</v>
          </cell>
          <cell r="H81">
            <v>18.975552968568103</v>
          </cell>
          <cell r="I81">
            <v>19.253016030408197</v>
          </cell>
          <cell r="J81">
            <v>22.250196695515342</v>
          </cell>
          <cell r="K81">
            <v>6.4063556457065589</v>
          </cell>
          <cell r="L81">
            <v>3.0959255694578118</v>
          </cell>
          <cell r="M81">
            <v>7.8871201157742403</v>
          </cell>
        </row>
        <row r="82">
          <cell r="D82" t="str">
            <v>GTM</v>
          </cell>
          <cell r="E82">
            <v>21.744362924563571</v>
          </cell>
          <cell r="F82">
            <v>19.829907692597789</v>
          </cell>
          <cell r="G82">
            <v>18.75308929478636</v>
          </cell>
          <cell r="H82">
            <v>18.495046301475256</v>
          </cell>
          <cell r="I82">
            <v>18.169326526563552</v>
          </cell>
          <cell r="J82">
            <v>17.611976152952792</v>
          </cell>
          <cell r="K82">
            <v>16.344513054692491</v>
          </cell>
          <cell r="L82">
            <v>17.712104458195501</v>
          </cell>
          <cell r="M82">
            <v>19.015539563226476</v>
          </cell>
        </row>
        <row r="83">
          <cell r="D83" t="str">
            <v>GIN</v>
          </cell>
          <cell r="E83">
            <v>26.688510143898579</v>
          </cell>
          <cell r="F83">
            <v>21.49687038971593</v>
          </cell>
          <cell r="G83">
            <v>29.371511313446931</v>
          </cell>
          <cell r="H83">
            <v>44.660298453263842</v>
          </cell>
          <cell r="I83">
            <v>40.207095531050449</v>
          </cell>
          <cell r="J83">
            <v>35.042049336042005</v>
          </cell>
          <cell r="K83">
            <v>46.674498862989175</v>
          </cell>
          <cell r="L83">
            <v>42.989750944876128</v>
          </cell>
          <cell r="M83">
            <v>43.67019256057354</v>
          </cell>
        </row>
        <row r="84">
          <cell r="D84" t="str">
            <v>GNB</v>
          </cell>
          <cell r="E84">
            <v>16.694120940725938</v>
          </cell>
          <cell r="F84">
            <v>25.046711962225327</v>
          </cell>
          <cell r="G84">
            <v>23.774731038520649</v>
          </cell>
          <cell r="H84">
            <v>26.53438040754353</v>
          </cell>
          <cell r="I84">
            <v>25.476867329751467</v>
          </cell>
          <cell r="J84">
            <v>27.002685594809307</v>
          </cell>
          <cell r="K84">
            <v>23.21774015702146</v>
          </cell>
          <cell r="L84">
            <v>24.679003554253338</v>
          </cell>
          <cell r="M84">
            <v>21.050982578084376</v>
          </cell>
        </row>
        <row r="85">
          <cell r="D85" t="str">
            <v>GUY</v>
          </cell>
          <cell r="E85" t="str">
            <v>NULL</v>
          </cell>
          <cell r="F85" t="str">
            <v>NULL</v>
          </cell>
          <cell r="G85" t="str">
            <v>NULL</v>
          </cell>
          <cell r="H85" t="str">
            <v>NULL</v>
          </cell>
          <cell r="I85" t="str">
            <v>NULL</v>
          </cell>
          <cell r="J85" t="str">
            <v>NULL</v>
          </cell>
          <cell r="K85" t="str">
            <v>NULL</v>
          </cell>
          <cell r="L85" t="str">
            <v>NULL</v>
          </cell>
          <cell r="M85" t="str">
            <v>NULL</v>
          </cell>
        </row>
        <row r="86">
          <cell r="D86" t="str">
            <v>HTI</v>
          </cell>
          <cell r="E86">
            <v>10.974835623542781</v>
          </cell>
          <cell r="F86">
            <v>11.767746984447989</v>
          </cell>
          <cell r="G86">
            <v>11.601970943233084</v>
          </cell>
          <cell r="H86">
            <v>11.003470344206736</v>
          </cell>
          <cell r="I86">
            <v>10.780822591735463</v>
          </cell>
          <cell r="J86">
            <v>10.55767343348492</v>
          </cell>
          <cell r="K86">
            <v>7.0033613176750027</v>
          </cell>
          <cell r="L86">
            <v>7.1375510030753473</v>
          </cell>
          <cell r="M86">
            <v>7.2387601158694235</v>
          </cell>
        </row>
        <row r="87">
          <cell r="D87" t="str">
            <v>HND</v>
          </cell>
          <cell r="E87">
            <v>47.562654730020611</v>
          </cell>
          <cell r="F87">
            <v>45.166757456258097</v>
          </cell>
          <cell r="G87">
            <v>42.714104781418207</v>
          </cell>
          <cell r="H87">
            <v>43.09385483701783</v>
          </cell>
          <cell r="I87">
            <v>41.454816561324662</v>
          </cell>
          <cell r="J87">
            <v>40.218963738896441</v>
          </cell>
          <cell r="K87">
            <v>35.875140103037793</v>
          </cell>
          <cell r="L87">
            <v>39.365398359925472</v>
          </cell>
          <cell r="M87">
            <v>42.43918179489615</v>
          </cell>
        </row>
        <row r="88">
          <cell r="D88" t="str">
            <v>HKG</v>
          </cell>
          <cell r="E88">
            <v>213.09041351678422</v>
          </cell>
          <cell r="F88">
            <v>195.89760161449038</v>
          </cell>
          <cell r="G88">
            <v>187.00512888872473</v>
          </cell>
          <cell r="H88">
            <v>188.90239963663859</v>
          </cell>
          <cell r="I88">
            <v>188.33950700229136</v>
          </cell>
          <cell r="J88">
            <v>177.65131517436421</v>
          </cell>
          <cell r="K88">
            <v>176.30448244688583</v>
          </cell>
          <cell r="L88">
            <v>204.01426373260838</v>
          </cell>
          <cell r="M88">
            <v>194.47744829304762</v>
          </cell>
        </row>
        <row r="89">
          <cell r="D89" t="str">
            <v>HUN</v>
          </cell>
          <cell r="E89">
            <v>87.123466763473914</v>
          </cell>
          <cell r="F89">
            <v>87.526450932817141</v>
          </cell>
          <cell r="G89">
            <v>86.404738287695409</v>
          </cell>
          <cell r="H89">
            <v>85.91956405993804</v>
          </cell>
          <cell r="I89">
            <v>83.755315855938377</v>
          </cell>
          <cell r="J89">
            <v>81.529740612042318</v>
          </cell>
          <cell r="K89">
            <v>78.675078606488739</v>
          </cell>
          <cell r="L89">
            <v>79.941138278166477</v>
          </cell>
          <cell r="M89">
            <v>90.415369746238412</v>
          </cell>
        </row>
        <row r="90">
          <cell r="D90" t="str">
            <v>ISL</v>
          </cell>
          <cell r="E90">
            <v>51.519097948334128</v>
          </cell>
          <cell r="F90">
            <v>51.651721446766153</v>
          </cell>
          <cell r="G90">
            <v>47.48403629483056</v>
          </cell>
          <cell r="H90">
            <v>45.732240007677184</v>
          </cell>
          <cell r="I90">
            <v>46.046762388133885</v>
          </cell>
          <cell r="J90">
            <v>43.71324843959308</v>
          </cell>
          <cell r="K90">
            <v>33.309645049036433</v>
          </cell>
          <cell r="L90">
            <v>37.254627980021723</v>
          </cell>
          <cell r="M90">
            <v>45.779974063145694</v>
          </cell>
        </row>
        <row r="91">
          <cell r="D91" t="str">
            <v>IND</v>
          </cell>
          <cell r="E91">
            <v>22.967963008108764</v>
          </cell>
          <cell r="F91">
            <v>19.813189156409727</v>
          </cell>
          <cell r="G91">
            <v>19.158234910590391</v>
          </cell>
          <cell r="H91">
            <v>18.791764839297237</v>
          </cell>
          <cell r="I91">
            <v>19.927828598860593</v>
          </cell>
          <cell r="J91">
            <v>18.664264897252764</v>
          </cell>
          <cell r="K91">
            <v>18.682476929678387</v>
          </cell>
          <cell r="L91">
            <v>21.39915833055111</v>
          </cell>
          <cell r="M91">
            <v>23.20048783721241</v>
          </cell>
        </row>
        <row r="92">
          <cell r="D92" t="str">
            <v>IDN</v>
          </cell>
          <cell r="E92">
            <v>23.665984596562026</v>
          </cell>
          <cell r="F92">
            <v>21.160179260137273</v>
          </cell>
          <cell r="G92">
            <v>19.088993853558396</v>
          </cell>
          <cell r="H92">
            <v>20.177304435184919</v>
          </cell>
          <cell r="I92">
            <v>21.002746497078327</v>
          </cell>
          <cell r="J92">
            <v>18.591527797368087</v>
          </cell>
          <cell r="K92">
            <v>17.3311682847479</v>
          </cell>
          <cell r="L92">
            <v>21.416555639065315</v>
          </cell>
          <cell r="M92">
            <v>24.503744200726789</v>
          </cell>
        </row>
        <row r="93">
          <cell r="D93" t="str">
            <v>IRN</v>
          </cell>
          <cell r="E93">
            <v>22.830672389164281</v>
          </cell>
          <cell r="F93">
            <v>18.720834506865604</v>
          </cell>
          <cell r="G93">
            <v>21.161707999140319</v>
          </cell>
          <cell r="H93">
            <v>22.735688263009813</v>
          </cell>
          <cell r="I93">
            <v>31.116380100070902</v>
          </cell>
          <cell r="J93">
            <v>23.483867267532332</v>
          </cell>
          <cell r="K93">
            <v>19.424609025804923</v>
          </cell>
          <cell r="L93">
            <v>22.839231988956669</v>
          </cell>
          <cell r="M93">
            <v>26.81588655480811</v>
          </cell>
        </row>
        <row r="94">
          <cell r="D94" t="str">
            <v>IRQ</v>
          </cell>
          <cell r="E94">
            <v>38.941726451477862</v>
          </cell>
          <cell r="F94">
            <v>34.514146441095583</v>
          </cell>
          <cell r="G94">
            <v>28.108523679298585</v>
          </cell>
          <cell r="H94">
            <v>33.916063413497881</v>
          </cell>
          <cell r="I94">
            <v>40.802642026531764</v>
          </cell>
          <cell r="J94">
            <v>38.051868198883788</v>
          </cell>
          <cell r="K94">
            <v>27.750277301443631</v>
          </cell>
          <cell r="L94">
            <v>37.321652834045679</v>
          </cell>
          <cell r="M94" t="str">
            <v>NULL</v>
          </cell>
        </row>
        <row r="95">
          <cell r="D95" t="str">
            <v>IRL</v>
          </cell>
          <cell r="E95">
            <v>109.90494770662258</v>
          </cell>
          <cell r="F95">
            <v>121.85023840292688</v>
          </cell>
          <cell r="G95">
            <v>121.91236075995076</v>
          </cell>
          <cell r="H95">
            <v>120.70673136730896</v>
          </cell>
          <cell r="I95">
            <v>122.48094640553143</v>
          </cell>
          <cell r="J95">
            <v>128.00424290911147</v>
          </cell>
          <cell r="K95">
            <v>132.9391552154101</v>
          </cell>
          <cell r="L95">
            <v>133.73935556991373</v>
          </cell>
          <cell r="M95">
            <v>137.08778143449615</v>
          </cell>
        </row>
        <row r="96">
          <cell r="D96" t="str">
            <v>IMN</v>
          </cell>
          <cell r="E96" t="str">
            <v>NULL</v>
          </cell>
          <cell r="F96" t="str">
            <v>NULL</v>
          </cell>
          <cell r="G96" t="str">
            <v>NULL</v>
          </cell>
          <cell r="H96" t="str">
            <v>NULL</v>
          </cell>
          <cell r="I96" t="str">
            <v>NULL</v>
          </cell>
          <cell r="J96" t="str">
            <v>NULL</v>
          </cell>
          <cell r="K96" t="str">
            <v>NULL</v>
          </cell>
          <cell r="L96" t="str">
            <v>NULL</v>
          </cell>
          <cell r="M96" t="str">
            <v>NULL</v>
          </cell>
        </row>
        <row r="97">
          <cell r="D97" t="str">
            <v>ISR</v>
          </cell>
          <cell r="E97">
            <v>31.873489119680638</v>
          </cell>
          <cell r="F97">
            <v>31.17124902557784</v>
          </cell>
          <cell r="G97">
            <v>29.954959885283884</v>
          </cell>
          <cell r="H97">
            <v>29.242255870729934</v>
          </cell>
          <cell r="I97">
            <v>29.872916459250259</v>
          </cell>
          <cell r="J97">
            <v>29.049352952389629</v>
          </cell>
          <cell r="K97">
            <v>27.514716576540849</v>
          </cell>
          <cell r="L97">
            <v>29.397271109052873</v>
          </cell>
          <cell r="M97">
            <v>31.728379908748501</v>
          </cell>
        </row>
        <row r="98">
          <cell r="D98" t="str">
            <v>ITA</v>
          </cell>
          <cell r="E98">
            <v>29.108828186409092</v>
          </cell>
          <cell r="F98">
            <v>29.715982372361218</v>
          </cell>
          <cell r="G98">
            <v>29.327890746643387</v>
          </cell>
          <cell r="H98">
            <v>30.73373331963602</v>
          </cell>
          <cell r="I98">
            <v>31.353554200788626</v>
          </cell>
          <cell r="J98">
            <v>31.602419727620624</v>
          </cell>
          <cell r="K98">
            <v>29.432277025869475</v>
          </cell>
          <cell r="L98">
            <v>32.112914481123525</v>
          </cell>
          <cell r="M98">
            <v>36.507401651214785</v>
          </cell>
        </row>
        <row r="99">
          <cell r="D99" t="str">
            <v>JAM</v>
          </cell>
          <cell r="E99">
            <v>31.254624966680783</v>
          </cell>
          <cell r="F99">
            <v>29.921665480692933</v>
          </cell>
          <cell r="G99">
            <v>31.81345561407743</v>
          </cell>
          <cell r="H99">
            <v>34.657062571733881</v>
          </cell>
          <cell r="I99">
            <v>38.563848285190147</v>
          </cell>
          <cell r="J99">
            <v>38.036080747410601</v>
          </cell>
          <cell r="K99" t="str">
            <v>NULL</v>
          </cell>
          <cell r="L99" t="str">
            <v>NULL</v>
          </cell>
          <cell r="M99" t="str">
            <v>NULL</v>
          </cell>
        </row>
        <row r="100">
          <cell r="D100" t="str">
            <v>JPN</v>
          </cell>
          <cell r="E100">
            <v>17.418655348479504</v>
          </cell>
          <cell r="F100">
            <v>17.436759837652868</v>
          </cell>
          <cell r="G100">
            <v>16.057969236059801</v>
          </cell>
          <cell r="H100">
            <v>17.591439104783635</v>
          </cell>
          <cell r="I100">
            <v>18.31494559852225</v>
          </cell>
          <cell r="J100">
            <v>17.463526427522105</v>
          </cell>
          <cell r="K100">
            <v>15.528515498653039</v>
          </cell>
          <cell r="L100">
            <v>18.125476635236641</v>
          </cell>
          <cell r="M100">
            <v>21.541723117020759</v>
          </cell>
        </row>
        <row r="101">
          <cell r="D101" t="str">
            <v>JOR</v>
          </cell>
          <cell r="E101">
            <v>42.13390770504639</v>
          </cell>
          <cell r="F101">
            <v>36.544437022526736</v>
          </cell>
          <cell r="G101">
            <v>34.39521006556793</v>
          </cell>
          <cell r="H101">
            <v>34.706531867124255</v>
          </cell>
          <cell r="I101">
            <v>35.127758638466133</v>
          </cell>
          <cell r="J101">
            <v>36.671202962306552</v>
          </cell>
          <cell r="K101">
            <v>24.227073524220884</v>
          </cell>
          <cell r="L101">
            <v>30.307057987188905</v>
          </cell>
          <cell r="M101" t="str">
            <v>NULL</v>
          </cell>
        </row>
        <row r="102">
          <cell r="D102" t="str">
            <v>KAZ</v>
          </cell>
          <cell r="E102">
            <v>39.341758090729336</v>
          </cell>
          <cell r="F102">
            <v>28.516708007235351</v>
          </cell>
          <cell r="G102">
            <v>31.843888642283613</v>
          </cell>
          <cell r="H102">
            <v>32.397752936987949</v>
          </cell>
          <cell r="I102">
            <v>37.625218425287315</v>
          </cell>
          <cell r="J102">
            <v>36.438987099099442</v>
          </cell>
          <cell r="K102">
            <v>30.528906798968059</v>
          </cell>
          <cell r="L102">
            <v>33.644862124162394</v>
          </cell>
          <cell r="M102">
            <v>41.781277106367305</v>
          </cell>
        </row>
        <row r="103">
          <cell r="D103" t="str">
            <v>KEN</v>
          </cell>
          <cell r="E103">
            <v>16.472804465812267</v>
          </cell>
          <cell r="F103">
            <v>15.128733903450408</v>
          </cell>
          <cell r="G103">
            <v>13.249744800675897</v>
          </cell>
          <cell r="H103">
            <v>12.736659941372535</v>
          </cell>
          <cell r="I103">
            <v>12.541975333358957</v>
          </cell>
          <cell r="J103">
            <v>11.427996663712561</v>
          </cell>
          <cell r="K103">
            <v>9.6403999227256563</v>
          </cell>
          <cell r="L103">
            <v>10.774181216598871</v>
          </cell>
          <cell r="M103">
            <v>12.215242879819035</v>
          </cell>
        </row>
        <row r="104">
          <cell r="D104" t="str">
            <v>KIR</v>
          </cell>
          <cell r="E104">
            <v>12.042176576576576</v>
          </cell>
          <cell r="F104">
            <v>13.933150588235293</v>
          </cell>
          <cell r="G104">
            <v>16.601733453237411</v>
          </cell>
          <cell r="H104">
            <v>13.195152233676977</v>
          </cell>
          <cell r="I104">
            <v>8.1782843450479223</v>
          </cell>
          <cell r="J104">
            <v>14.986148397435898</v>
          </cell>
          <cell r="K104">
            <v>9.4895484567901232</v>
          </cell>
          <cell r="L104">
            <v>3.7156264935064938</v>
          </cell>
          <cell r="M104">
            <v>7.260191025641026</v>
          </cell>
        </row>
        <row r="105">
          <cell r="D105" t="str">
            <v>PRK</v>
          </cell>
          <cell r="E105" t="str">
            <v>NULL</v>
          </cell>
          <cell r="F105" t="str">
            <v>NULL</v>
          </cell>
          <cell r="G105" t="str">
            <v>NULL</v>
          </cell>
          <cell r="H105" t="str">
            <v>NULL</v>
          </cell>
          <cell r="I105" t="str">
            <v>NULL</v>
          </cell>
          <cell r="J105" t="str">
            <v>NULL</v>
          </cell>
          <cell r="K105" t="str">
            <v>NULL</v>
          </cell>
          <cell r="L105" t="str">
            <v>NULL</v>
          </cell>
          <cell r="M105" t="str">
            <v>NULL</v>
          </cell>
        </row>
        <row r="106">
          <cell r="D106" t="str">
            <v>KOR</v>
          </cell>
          <cell r="E106">
            <v>47.831420866297883</v>
          </cell>
          <cell r="F106">
            <v>42.989561527710997</v>
          </cell>
          <cell r="G106">
            <v>40.132650911120507</v>
          </cell>
          <cell r="H106">
            <v>40.934206940988446</v>
          </cell>
          <cell r="I106">
            <v>41.713290843089368</v>
          </cell>
          <cell r="J106">
            <v>39.275861067360893</v>
          </cell>
          <cell r="K106">
            <v>36.359590549145985</v>
          </cell>
          <cell r="L106">
            <v>41.877229504780431</v>
          </cell>
          <cell r="M106">
            <v>48.271764221040875</v>
          </cell>
        </row>
        <row r="107">
          <cell r="D107" t="str">
            <v>XKX</v>
          </cell>
          <cell r="E107">
            <v>23.526885435846683</v>
          </cell>
          <cell r="F107">
            <v>22.451392855273568</v>
          </cell>
          <cell r="G107">
            <v>23.827404799287624</v>
          </cell>
          <cell r="H107">
            <v>27.328844878341013</v>
          </cell>
          <cell r="I107">
            <v>29.05346471966438</v>
          </cell>
          <cell r="J107">
            <v>29.312607459115224</v>
          </cell>
          <cell r="K107">
            <v>21.695146879571482</v>
          </cell>
          <cell r="L107">
            <v>33.409182727801081</v>
          </cell>
          <cell r="M107">
            <v>38.625657014879167</v>
          </cell>
        </row>
        <row r="108">
          <cell r="D108" t="str">
            <v>KWT</v>
          </cell>
          <cell r="E108">
            <v>68.506068241327895</v>
          </cell>
          <cell r="F108">
            <v>53.766257996784582</v>
          </cell>
          <cell r="G108">
            <v>47.631574359491054</v>
          </cell>
          <cell r="H108">
            <v>51.196315647668911</v>
          </cell>
          <cell r="I108">
            <v>57.49549485542169</v>
          </cell>
          <cell r="J108">
            <v>52.331091789061404</v>
          </cell>
          <cell r="K108" t="str">
            <v>NULL</v>
          </cell>
          <cell r="L108" t="str">
            <v>NULL</v>
          </cell>
          <cell r="M108" t="str">
            <v>NULL</v>
          </cell>
        </row>
        <row r="109">
          <cell r="D109" t="str">
            <v>KGZ</v>
          </cell>
          <cell r="E109">
            <v>37.448651589492229</v>
          </cell>
          <cell r="F109">
            <v>35.189600487259383</v>
          </cell>
          <cell r="G109">
            <v>35.825408875169209</v>
          </cell>
          <cell r="H109">
            <v>34.252841364835376</v>
          </cell>
          <cell r="I109">
            <v>31.601730005114288</v>
          </cell>
          <cell r="J109">
            <v>33.476469660032365</v>
          </cell>
          <cell r="K109">
            <v>29.581877807420675</v>
          </cell>
          <cell r="L109">
            <v>35.805589877963243</v>
          </cell>
          <cell r="M109">
            <v>29.944052606303277</v>
          </cell>
        </row>
        <row r="110">
          <cell r="D110" t="str">
            <v>LAO</v>
          </cell>
          <cell r="E110">
            <v>40.754546651149667</v>
          </cell>
          <cell r="F110">
            <v>33.952257308190902</v>
          </cell>
          <cell r="G110">
            <v>33.209427456122029</v>
          </cell>
          <cell r="H110" t="str">
            <v>NULL</v>
          </cell>
          <cell r="I110" t="str">
            <v>NULL</v>
          </cell>
          <cell r="J110" t="str">
            <v>NULL</v>
          </cell>
          <cell r="K110" t="str">
            <v>NULL</v>
          </cell>
          <cell r="L110" t="str">
            <v>NULL</v>
          </cell>
          <cell r="M110" t="str">
            <v>NULL</v>
          </cell>
        </row>
        <row r="111">
          <cell r="D111" t="str">
            <v>LVA</v>
          </cell>
          <cell r="E111">
            <v>61.15472820774508</v>
          </cell>
          <cell r="F111">
            <v>60.275382765007798</v>
          </cell>
          <cell r="G111">
            <v>59.607082389551294</v>
          </cell>
          <cell r="H111">
            <v>61.589439363057963</v>
          </cell>
          <cell r="I111">
            <v>61.458941749678843</v>
          </cell>
          <cell r="J111">
            <v>60.021027140109098</v>
          </cell>
          <cell r="K111">
            <v>60.751291404675378</v>
          </cell>
          <cell r="L111">
            <v>64.591240882916438</v>
          </cell>
          <cell r="M111">
            <v>72.893525475713432</v>
          </cell>
        </row>
        <row r="112">
          <cell r="D112" t="str">
            <v>LBN</v>
          </cell>
          <cell r="E112">
            <v>23.756164498468351</v>
          </cell>
          <cell r="F112">
            <v>23.139667726802415</v>
          </cell>
          <cell r="G112">
            <v>21.726155887413849</v>
          </cell>
          <cell r="H112">
            <v>21.926933186023817</v>
          </cell>
          <cell r="I112">
            <v>20.754521158756575</v>
          </cell>
          <cell r="J112">
            <v>20.697758956757735</v>
          </cell>
          <cell r="K112">
            <v>16.372586867648138</v>
          </cell>
          <cell r="L112">
            <v>26.025627692713734</v>
          </cell>
          <cell r="M112">
            <v>34.828779246046899</v>
          </cell>
        </row>
        <row r="113">
          <cell r="D113" t="str">
            <v>LSO</v>
          </cell>
          <cell r="E113">
            <v>38.149695325583657</v>
          </cell>
          <cell r="F113">
            <v>42.891803712310185</v>
          </cell>
          <cell r="G113">
            <v>45.779665212823993</v>
          </cell>
          <cell r="H113">
            <v>47.476933996940538</v>
          </cell>
          <cell r="I113">
            <v>49.833111421904533</v>
          </cell>
          <cell r="J113">
            <v>46.209328178116124</v>
          </cell>
          <cell r="K113">
            <v>44.164388145294829</v>
          </cell>
          <cell r="L113">
            <v>45.352774449656621</v>
          </cell>
          <cell r="M113">
            <v>47.224418611177853</v>
          </cell>
        </row>
        <row r="114">
          <cell r="D114" t="str">
            <v>LBR</v>
          </cell>
          <cell r="E114" t="str">
            <v>NULL</v>
          </cell>
          <cell r="F114" t="str">
            <v>NULL</v>
          </cell>
          <cell r="G114" t="str">
            <v>NULL</v>
          </cell>
          <cell r="H114" t="str">
            <v>NULL</v>
          </cell>
          <cell r="I114" t="str">
            <v>NULL</v>
          </cell>
          <cell r="J114" t="str">
            <v>NULL</v>
          </cell>
          <cell r="K114" t="str">
            <v>NULL</v>
          </cell>
          <cell r="L114" t="str">
            <v>NULL</v>
          </cell>
          <cell r="M114" t="str">
            <v>NULL</v>
          </cell>
        </row>
        <row r="115">
          <cell r="D115" t="str">
            <v>LBY</v>
          </cell>
          <cell r="E115">
            <v>32.238321002401349</v>
          </cell>
          <cell r="F115">
            <v>22.22737412151448</v>
          </cell>
          <cell r="G115">
            <v>14.577887550038762</v>
          </cell>
          <cell r="H115">
            <v>27.197255713879752</v>
          </cell>
          <cell r="I115">
            <v>39.613504417051431</v>
          </cell>
          <cell r="J115">
            <v>41.261203067213501</v>
          </cell>
          <cell r="K115">
            <v>14.727580445542051</v>
          </cell>
          <cell r="L115">
            <v>68.788340940190423</v>
          </cell>
          <cell r="M115">
            <v>68.091273051842379</v>
          </cell>
        </row>
        <row r="116">
          <cell r="D116" t="str">
            <v>LIE</v>
          </cell>
          <cell r="E116" t="str">
            <v>NULL</v>
          </cell>
          <cell r="F116" t="str">
            <v>NULL</v>
          </cell>
          <cell r="G116" t="str">
            <v>NULL</v>
          </cell>
          <cell r="H116" t="str">
            <v>NULL</v>
          </cell>
          <cell r="I116" t="str">
            <v>NULL</v>
          </cell>
          <cell r="J116" t="str">
            <v>NULL</v>
          </cell>
          <cell r="K116" t="str">
            <v>NULL</v>
          </cell>
          <cell r="L116" t="str">
            <v>NULL</v>
          </cell>
          <cell r="M116" t="str">
            <v>NULL</v>
          </cell>
        </row>
        <row r="117">
          <cell r="D117" t="str">
            <v>LTU</v>
          </cell>
          <cell r="E117">
            <v>72.270425190611675</v>
          </cell>
          <cell r="F117">
            <v>68.777640733880503</v>
          </cell>
          <cell r="G117">
            <v>67.587383056283414</v>
          </cell>
          <cell r="H117">
            <v>73.595163739151516</v>
          </cell>
          <cell r="I117">
            <v>75.205404890222894</v>
          </cell>
          <cell r="J117">
            <v>77.244115299363784</v>
          </cell>
          <cell r="K117">
            <v>73.09807765986892</v>
          </cell>
          <cell r="L117">
            <v>80.066015668690881</v>
          </cell>
          <cell r="M117">
            <v>86.799015198541412</v>
          </cell>
        </row>
        <row r="118">
          <cell r="D118" t="str">
            <v>LUX</v>
          </cell>
          <cell r="E118">
            <v>182.78259241963354</v>
          </cell>
          <cell r="F118">
            <v>191.8354490418435</v>
          </cell>
          <cell r="G118">
            <v>191.09863374062243</v>
          </cell>
          <cell r="H118">
            <v>192.74750354073072</v>
          </cell>
          <cell r="I118">
            <v>197.50133746578825</v>
          </cell>
          <cell r="J118">
            <v>206.41164979316778</v>
          </cell>
          <cell r="K118">
            <v>203.12026326467222</v>
          </cell>
          <cell r="L118">
            <v>213.22267866910369</v>
          </cell>
          <cell r="M118">
            <v>211.2782055746882</v>
          </cell>
        </row>
        <row r="119">
          <cell r="D119" t="str">
            <v>MAC</v>
          </cell>
          <cell r="E119">
            <v>85.641344899615973</v>
          </cell>
          <cell r="F119">
            <v>78.506733239182893</v>
          </cell>
          <cell r="G119">
            <v>76.641487023510862</v>
          </cell>
          <cell r="H119">
            <v>80.534199183443334</v>
          </cell>
          <cell r="I119">
            <v>82.669961640933096</v>
          </cell>
          <cell r="J119">
            <v>82.706393125478016</v>
          </cell>
          <cell r="K119">
            <v>61.468062092842921</v>
          </cell>
          <cell r="L119">
            <v>90.938425175253911</v>
          </cell>
          <cell r="M119">
            <v>86.127624636998064</v>
          </cell>
        </row>
        <row r="120">
          <cell r="D120" t="str">
            <v>MDG</v>
          </cell>
          <cell r="E120">
            <v>28.281911974631896</v>
          </cell>
          <cell r="F120">
            <v>28.390646129683621</v>
          </cell>
          <cell r="G120">
            <v>29.092569433554271</v>
          </cell>
          <cell r="H120">
            <v>30.902630876480824</v>
          </cell>
          <cell r="I120">
            <v>31.536023653941157</v>
          </cell>
          <cell r="J120">
            <v>28.424401243197501</v>
          </cell>
          <cell r="K120">
            <v>20.142074883361708</v>
          </cell>
          <cell r="L120">
            <v>22.774289882703229</v>
          </cell>
          <cell r="M120">
            <v>30.373770251132807</v>
          </cell>
        </row>
        <row r="121">
          <cell r="D121" t="str">
            <v>MWI</v>
          </cell>
          <cell r="E121" t="str">
            <v>NULL</v>
          </cell>
          <cell r="F121" t="str">
            <v>NULL</v>
          </cell>
          <cell r="G121" t="str">
            <v>NULL</v>
          </cell>
          <cell r="H121" t="str">
            <v>NULL</v>
          </cell>
          <cell r="I121" t="str">
            <v>NULL</v>
          </cell>
          <cell r="J121" t="str">
            <v>NULL</v>
          </cell>
          <cell r="K121" t="str">
            <v>NULL</v>
          </cell>
          <cell r="L121" t="str">
            <v>NULL</v>
          </cell>
          <cell r="M121" t="str">
            <v>NULL</v>
          </cell>
        </row>
        <row r="122">
          <cell r="D122" t="str">
            <v>MYS</v>
          </cell>
          <cell r="E122">
            <v>73.793498625776479</v>
          </cell>
          <cell r="F122">
            <v>69.44869089707538</v>
          </cell>
          <cell r="G122">
            <v>66.775445454250786</v>
          </cell>
          <cell r="H122">
            <v>70.011742508596996</v>
          </cell>
          <cell r="I122">
            <v>68.55497141968597</v>
          </cell>
          <cell r="J122">
            <v>65.277766842857559</v>
          </cell>
          <cell r="K122">
            <v>61.577935905434934</v>
          </cell>
          <cell r="L122">
            <v>70.624061030021451</v>
          </cell>
          <cell r="M122">
            <v>76.950149730244135</v>
          </cell>
        </row>
        <row r="123">
          <cell r="D123" t="str">
            <v>MDV</v>
          </cell>
          <cell r="E123" t="str">
            <v>NULL</v>
          </cell>
          <cell r="F123" t="str">
            <v>NULL</v>
          </cell>
          <cell r="G123" t="str">
            <v>NULL</v>
          </cell>
          <cell r="H123" t="str">
            <v>NULL</v>
          </cell>
          <cell r="I123" t="str">
            <v>NULL</v>
          </cell>
          <cell r="J123" t="str">
            <v>NULL</v>
          </cell>
          <cell r="K123" t="str">
            <v>NULL</v>
          </cell>
          <cell r="L123" t="str">
            <v>NULL</v>
          </cell>
          <cell r="M123" t="str">
            <v>NULL</v>
          </cell>
        </row>
        <row r="124">
          <cell r="D124" t="str">
            <v>MLI</v>
          </cell>
          <cell r="E124">
            <v>22.555486956971677</v>
          </cell>
          <cell r="F124">
            <v>24.043708511827397</v>
          </cell>
          <cell r="G124">
            <v>23.442912974928159</v>
          </cell>
          <cell r="H124">
            <v>22.214093937541225</v>
          </cell>
          <cell r="I124">
            <v>24.522374401696748</v>
          </cell>
          <cell r="J124">
            <v>25.705291132768636</v>
          </cell>
          <cell r="K124">
            <v>30.656630050643464</v>
          </cell>
          <cell r="L124">
            <v>27.867145923519764</v>
          </cell>
          <cell r="M124">
            <v>28.993852232950996</v>
          </cell>
        </row>
        <row r="125">
          <cell r="D125" t="str">
            <v>MLT</v>
          </cell>
          <cell r="E125">
            <v>149.81251508813079</v>
          </cell>
          <cell r="F125">
            <v>154.61815559231786</v>
          </cell>
          <cell r="G125">
            <v>157.80134294541301</v>
          </cell>
          <cell r="H125">
            <v>158.09699508483465</v>
          </cell>
          <cell r="I125">
            <v>160.70290035933323</v>
          </cell>
          <cell r="J125">
            <v>163.81808251500632</v>
          </cell>
          <cell r="K125">
            <v>173.80249312435515</v>
          </cell>
          <cell r="L125">
            <v>166.17730714983514</v>
          </cell>
          <cell r="M125">
            <v>165.987107779132</v>
          </cell>
        </row>
        <row r="126">
          <cell r="D126" t="str">
            <v>MHL</v>
          </cell>
          <cell r="E126">
            <v>49.769052566706691</v>
          </cell>
          <cell r="F126">
            <v>44.357357255320743</v>
          </cell>
          <cell r="G126">
            <v>36.656665321558727</v>
          </cell>
          <cell r="H126">
            <v>39.253318982397218</v>
          </cell>
          <cell r="I126">
            <v>39.828919819364629</v>
          </cell>
          <cell r="J126">
            <v>37.206326620598425</v>
          </cell>
          <cell r="K126">
            <v>35.643081539475489</v>
          </cell>
          <cell r="L126">
            <v>46.796398643557495</v>
          </cell>
          <cell r="M126">
            <v>46.272614187450678</v>
          </cell>
        </row>
        <row r="127">
          <cell r="D127" t="str">
            <v>MRT</v>
          </cell>
          <cell r="E127">
            <v>37.389200721942792</v>
          </cell>
          <cell r="F127">
            <v>30.195144755334869</v>
          </cell>
          <cell r="G127">
            <v>33.925140548854586</v>
          </cell>
          <cell r="H127">
            <v>34.505677530094673</v>
          </cell>
          <cell r="I127">
            <v>36.586250401293746</v>
          </cell>
          <cell r="J127">
            <v>42.397524040660691</v>
          </cell>
          <cell r="K127">
            <v>41.406104283544998</v>
          </cell>
          <cell r="L127">
            <v>39.856023264302507</v>
          </cell>
          <cell r="M127">
            <v>49.333301826216456</v>
          </cell>
        </row>
        <row r="128">
          <cell r="D128" t="str">
            <v>MUS</v>
          </cell>
          <cell r="E128">
            <v>52.524659611191183</v>
          </cell>
          <cell r="F128">
            <v>51.49785240511622</v>
          </cell>
          <cell r="G128">
            <v>49.174076225369731</v>
          </cell>
          <cell r="H128">
            <v>48.155166105895816</v>
          </cell>
          <cell r="I128">
            <v>46.096266950906617</v>
          </cell>
          <cell r="J128">
            <v>44.667140525045497</v>
          </cell>
          <cell r="K128">
            <v>39.349795265486534</v>
          </cell>
          <cell r="L128">
            <v>44.201734728189017</v>
          </cell>
          <cell r="M128">
            <v>55.354397980370941</v>
          </cell>
        </row>
        <row r="129">
          <cell r="D129" t="str">
            <v>MEX</v>
          </cell>
          <cell r="E129">
            <v>31.462992199987966</v>
          </cell>
          <cell r="F129">
            <v>34.162772687323759</v>
          </cell>
          <cell r="G129">
            <v>36.815677251480814</v>
          </cell>
          <cell r="H129">
            <v>37.514088619887431</v>
          </cell>
          <cell r="I129">
            <v>39.043930441933071</v>
          </cell>
          <cell r="J129">
            <v>38.497033300056373</v>
          </cell>
          <cell r="K129">
            <v>39.243432440336875</v>
          </cell>
          <cell r="L129">
            <v>40.677320362845208</v>
          </cell>
          <cell r="M129">
            <v>42.761030737711046</v>
          </cell>
        </row>
        <row r="130">
          <cell r="D130" t="str">
            <v>FSM</v>
          </cell>
          <cell r="E130">
            <v>31.828426741904686</v>
          </cell>
          <cell r="F130">
            <v>27.065002706247498</v>
          </cell>
          <cell r="G130">
            <v>28.272399999999998</v>
          </cell>
          <cell r="H130">
            <v>30.600807799442897</v>
          </cell>
          <cell r="I130">
            <v>36.373571428571424</v>
          </cell>
          <cell r="J130">
            <v>26.794137055837563</v>
          </cell>
          <cell r="K130">
            <v>17.291317204301077</v>
          </cell>
          <cell r="L130">
            <v>20.100512820512819</v>
          </cell>
          <cell r="M130">
            <v>21.038581395348839</v>
          </cell>
        </row>
        <row r="131">
          <cell r="D131" t="str">
            <v>MDA</v>
          </cell>
          <cell r="E131">
            <v>31.527963559563343</v>
          </cell>
          <cell r="F131">
            <v>31.806921788330715</v>
          </cell>
          <cell r="G131">
            <v>32.866498934974508</v>
          </cell>
          <cell r="H131">
            <v>32.532846597744587</v>
          </cell>
          <cell r="I131">
            <v>30.696369943019402</v>
          </cell>
          <cell r="J131">
            <v>31.191084957976873</v>
          </cell>
          <cell r="K131">
            <v>27.91433626375359</v>
          </cell>
          <cell r="L131">
            <v>30.648787712689828</v>
          </cell>
          <cell r="M131">
            <v>41.240493572351205</v>
          </cell>
        </row>
        <row r="132">
          <cell r="D132" t="str">
            <v>MCO</v>
          </cell>
          <cell r="E132" t="str">
            <v>NULL</v>
          </cell>
          <cell r="F132" t="str">
            <v>NULL</v>
          </cell>
          <cell r="G132" t="str">
            <v>NULL</v>
          </cell>
          <cell r="H132" t="str">
            <v>NULL</v>
          </cell>
          <cell r="I132" t="str">
            <v>NULL</v>
          </cell>
          <cell r="J132" t="str">
            <v>NULL</v>
          </cell>
          <cell r="K132" t="str">
            <v>NULL</v>
          </cell>
          <cell r="L132" t="str">
            <v>NULL</v>
          </cell>
          <cell r="M132" t="str">
            <v>NULL</v>
          </cell>
        </row>
        <row r="133">
          <cell r="D133" t="str">
            <v>MNG</v>
          </cell>
          <cell r="E133">
            <v>52.24899869422773</v>
          </cell>
          <cell r="F133">
            <v>44.184050234682807</v>
          </cell>
          <cell r="G133">
            <v>50.872194055813978</v>
          </cell>
          <cell r="H133">
            <v>59.166679267025344</v>
          </cell>
          <cell r="I133">
            <v>58.164782276926431</v>
          </cell>
          <cell r="J133">
            <v>59.217233180653949</v>
          </cell>
          <cell r="K133">
            <v>57.660349734099491</v>
          </cell>
          <cell r="L133">
            <v>58.54886395409158</v>
          </cell>
          <cell r="M133">
            <v>65.061351155861459</v>
          </cell>
        </row>
        <row r="134">
          <cell r="D134" t="str">
            <v>MNE</v>
          </cell>
          <cell r="E134">
            <v>40.143704803058021</v>
          </cell>
          <cell r="F134">
            <v>42.118072125635379</v>
          </cell>
          <cell r="G134">
            <v>40.600665973565903</v>
          </cell>
          <cell r="H134">
            <v>41.055190504225195</v>
          </cell>
          <cell r="I134">
            <v>42.87500026806029</v>
          </cell>
          <cell r="J134">
            <v>43.846638779796947</v>
          </cell>
          <cell r="K134">
            <v>25.996684309098463</v>
          </cell>
          <cell r="L134">
            <v>42.83435544193113</v>
          </cell>
          <cell r="M134">
            <v>51.532861648968655</v>
          </cell>
        </row>
        <row r="135">
          <cell r="D135" t="str">
            <v>MAR</v>
          </cell>
          <cell r="E135">
            <v>30.132986637429177</v>
          </cell>
          <cell r="F135">
            <v>29.995853889969474</v>
          </cell>
          <cell r="G135">
            <v>30.734595142421878</v>
          </cell>
          <cell r="H135">
            <v>32.606460990778096</v>
          </cell>
          <cell r="I135">
            <v>33.828437372671694</v>
          </cell>
          <cell r="J135">
            <v>34.093057468891047</v>
          </cell>
          <cell r="K135">
            <v>30.794106953978257</v>
          </cell>
          <cell r="L135">
            <v>33.183811121910814</v>
          </cell>
          <cell r="M135">
            <v>44.80963915564918</v>
          </cell>
        </row>
        <row r="136">
          <cell r="D136" t="str">
            <v>MOZ</v>
          </cell>
          <cell r="E136">
            <v>32.789037297092108</v>
          </cell>
          <cell r="F136">
            <v>32.572293532840249</v>
          </cell>
          <cell r="G136">
            <v>35.381937395366506</v>
          </cell>
          <cell r="H136">
            <v>41.043463320553997</v>
          </cell>
          <cell r="I136">
            <v>45.531035837947222</v>
          </cell>
          <cell r="J136">
            <v>37.142056359471113</v>
          </cell>
          <cell r="K136">
            <v>32.789873468800906</v>
          </cell>
          <cell r="L136">
            <v>40.350498525171375</v>
          </cell>
          <cell r="M136">
            <v>52.54382756530881</v>
          </cell>
        </row>
        <row r="137">
          <cell r="D137" t="str">
            <v>MMR</v>
          </cell>
          <cell r="E137" t="str">
            <v>NULL</v>
          </cell>
          <cell r="F137" t="str">
            <v>NULL</v>
          </cell>
          <cell r="G137" t="str">
            <v>NULL</v>
          </cell>
          <cell r="H137" t="str">
            <v>NULL</v>
          </cell>
          <cell r="I137" t="str">
            <v>NULL</v>
          </cell>
          <cell r="J137" t="str">
            <v>NULL</v>
          </cell>
          <cell r="K137" t="str">
            <v>NULL</v>
          </cell>
          <cell r="L137" t="str">
            <v>NULL</v>
          </cell>
          <cell r="M137" t="str">
            <v>NULL</v>
          </cell>
        </row>
        <row r="138">
          <cell r="D138" t="str">
            <v>NAM</v>
          </cell>
          <cell r="E138">
            <v>39.017085209177957</v>
          </cell>
          <cell r="F138">
            <v>35.370848409763681</v>
          </cell>
          <cell r="G138">
            <v>35.009467418102261</v>
          </cell>
          <cell r="H138">
            <v>33.620804625830282</v>
          </cell>
          <cell r="I138">
            <v>35.882565213540609</v>
          </cell>
          <cell r="J138">
            <v>36.400882444121955</v>
          </cell>
          <cell r="K138">
            <v>33.677868951742305</v>
          </cell>
          <cell r="L138">
            <v>31.956410900348043</v>
          </cell>
          <cell r="M138">
            <v>40.345123839385835</v>
          </cell>
        </row>
        <row r="139">
          <cell r="D139" t="str">
            <v>NRU</v>
          </cell>
          <cell r="E139">
            <v>99.074074074074076</v>
          </cell>
          <cell r="F139">
            <v>71.568627450980387</v>
          </cell>
          <cell r="G139">
            <v>72.388059701492537</v>
          </cell>
          <cell r="H139">
            <v>60</v>
          </cell>
          <cell r="I139">
            <v>54.437869822485204</v>
          </cell>
          <cell r="J139">
            <v>60.571428571428577</v>
          </cell>
          <cell r="K139">
            <v>43.548387096774192</v>
          </cell>
          <cell r="L139">
            <v>30.638297872340424</v>
          </cell>
          <cell r="M139">
            <v>54.716981132075468</v>
          </cell>
        </row>
        <row r="140">
          <cell r="D140" t="str">
            <v>NPL</v>
          </cell>
          <cell r="E140">
            <v>10.12404211815503</v>
          </cell>
          <cell r="F140">
            <v>10.214588593014561</v>
          </cell>
          <cell r="G140">
            <v>8.1795780396623439</v>
          </cell>
          <cell r="H140">
            <v>7.8121886555373967</v>
          </cell>
          <cell r="I140">
            <v>7.8156410221988892</v>
          </cell>
          <cell r="J140">
            <v>7.7799364744510946</v>
          </cell>
          <cell r="K140">
            <v>6.8052898255374226</v>
          </cell>
          <cell r="L140">
            <v>5.1191714848260608</v>
          </cell>
          <cell r="M140">
            <v>6.7023908658843574</v>
          </cell>
        </row>
        <row r="141">
          <cell r="D141" t="str">
            <v>NLD</v>
          </cell>
          <cell r="E141">
            <v>80.577908154148545</v>
          </cell>
          <cell r="F141">
            <v>82.658896708443962</v>
          </cell>
          <cell r="G141">
            <v>79.535164759147122</v>
          </cell>
          <cell r="H141">
            <v>83.391768024212013</v>
          </cell>
          <cell r="I141">
            <v>84.683463675746495</v>
          </cell>
          <cell r="J141">
            <v>82.537712700862798</v>
          </cell>
          <cell r="K141">
            <v>78.265476504337556</v>
          </cell>
          <cell r="L141">
            <v>84.105207176307488</v>
          </cell>
          <cell r="M141">
            <v>93.752223412678958</v>
          </cell>
        </row>
        <row r="142">
          <cell r="D142" t="str">
            <v>NCL</v>
          </cell>
          <cell r="E142">
            <v>18.586181087319492</v>
          </cell>
          <cell r="F142">
            <v>18.069166288935566</v>
          </cell>
          <cell r="G142">
            <v>19.265486386949163</v>
          </cell>
          <cell r="H142">
            <v>21.007798093661741</v>
          </cell>
          <cell r="I142" t="str">
            <v>NULL</v>
          </cell>
          <cell r="J142" t="str">
            <v>NULL</v>
          </cell>
          <cell r="K142" t="str">
            <v>NULL</v>
          </cell>
          <cell r="L142" t="str">
            <v>NULL</v>
          </cell>
          <cell r="M142" t="str">
            <v>NULL</v>
          </cell>
        </row>
        <row r="143">
          <cell r="D143" t="str">
            <v>NZL</v>
          </cell>
          <cell r="E143">
            <v>27.979513718639136</v>
          </cell>
          <cell r="F143">
            <v>27.95256013187312</v>
          </cell>
          <cell r="G143">
            <v>26.639813971999988</v>
          </cell>
          <cell r="H143">
            <v>27.587333691060937</v>
          </cell>
          <cell r="I143">
            <v>27.88390877053169</v>
          </cell>
          <cell r="J143">
            <v>27.350305656581291</v>
          </cell>
          <cell r="K143">
            <v>21.728578745823068</v>
          </cell>
          <cell r="L143">
            <v>22.337298732299317</v>
          </cell>
          <cell r="M143">
            <v>24.394825565857371</v>
          </cell>
        </row>
        <row r="144">
          <cell r="D144" t="str">
            <v>NIC</v>
          </cell>
          <cell r="E144">
            <v>45.007992788656402</v>
          </cell>
          <cell r="F144">
            <v>40.08346107498555</v>
          </cell>
          <cell r="G144">
            <v>38.881876180107398</v>
          </cell>
          <cell r="H144">
            <v>41.338708120112003</v>
          </cell>
          <cell r="I144">
            <v>42.277390094114672</v>
          </cell>
          <cell r="J144">
            <v>44.804500087966638</v>
          </cell>
          <cell r="K144">
            <v>41.893775358142506</v>
          </cell>
          <cell r="L144">
            <v>46.617322765000672</v>
          </cell>
          <cell r="M144">
            <v>49.846820273871103</v>
          </cell>
        </row>
        <row r="145">
          <cell r="D145" t="str">
            <v>NER</v>
          </cell>
          <cell r="E145">
            <v>15.945862927874968</v>
          </cell>
          <cell r="F145">
            <v>14.268369961936807</v>
          </cell>
          <cell r="G145">
            <v>12.183338893915771</v>
          </cell>
          <cell r="H145">
            <v>12.806541214211626</v>
          </cell>
          <cell r="I145">
            <v>11.295737155056862</v>
          </cell>
          <cell r="J145">
            <v>10.759376916053167</v>
          </cell>
          <cell r="K145">
            <v>9.737845606189774</v>
          </cell>
          <cell r="L145">
            <v>9.9937206691706404</v>
          </cell>
          <cell r="M145">
            <v>8.5237798913010234</v>
          </cell>
        </row>
        <row r="146">
          <cell r="D146" t="str">
            <v>NGA</v>
          </cell>
          <cell r="E146" t="str">
            <v>NULL</v>
          </cell>
          <cell r="F146" t="str">
            <v>NULL</v>
          </cell>
          <cell r="G146" t="str">
            <v>NULL</v>
          </cell>
          <cell r="H146" t="str">
            <v>NULL</v>
          </cell>
          <cell r="I146" t="str">
            <v>NULL</v>
          </cell>
          <cell r="J146" t="str">
            <v>NULL</v>
          </cell>
          <cell r="K146" t="str">
            <v>NULL</v>
          </cell>
          <cell r="L146" t="str">
            <v>NULL</v>
          </cell>
          <cell r="M146" t="str">
            <v>NULL</v>
          </cell>
        </row>
        <row r="147">
          <cell r="D147" t="str">
            <v>MKD</v>
          </cell>
          <cell r="E147">
            <v>47.662855290913534</v>
          </cell>
          <cell r="F147">
            <v>48.737999906969087</v>
          </cell>
          <cell r="G147">
            <v>50.663842164106967</v>
          </cell>
          <cell r="H147">
            <v>55.145719342637022</v>
          </cell>
          <cell r="I147">
            <v>60.375137317326342</v>
          </cell>
          <cell r="J147">
            <v>62.408056787881328</v>
          </cell>
          <cell r="K147">
            <v>57.771485775759025</v>
          </cell>
          <cell r="L147">
            <v>65.443864856157759</v>
          </cell>
          <cell r="M147">
            <v>73.958370946072989</v>
          </cell>
        </row>
        <row r="148">
          <cell r="D148" t="str">
            <v>MNP</v>
          </cell>
          <cell r="E148">
            <v>52.52403846153846</v>
          </cell>
          <cell r="F148">
            <v>52.967032967032971</v>
          </cell>
          <cell r="G148">
            <v>71.707317073170728</v>
          </cell>
          <cell r="H148">
            <v>69.294871794871796</v>
          </cell>
          <cell r="I148">
            <v>50.73020753266718</v>
          </cell>
          <cell r="J148">
            <v>42.337002540220155</v>
          </cell>
          <cell r="K148">
            <v>14.918414918414918</v>
          </cell>
          <cell r="L148" t="str">
            <v>NULL</v>
          </cell>
          <cell r="M148" t="str">
            <v>NULL</v>
          </cell>
        </row>
        <row r="149">
          <cell r="D149" t="str">
            <v>NOR</v>
          </cell>
          <cell r="E149">
            <v>39.727672042548242</v>
          </cell>
          <cell r="F149">
            <v>38.575188734971725</v>
          </cell>
          <cell r="G149">
            <v>35.938171426187452</v>
          </cell>
          <cell r="H149">
            <v>36.732264994494599</v>
          </cell>
          <cell r="I149">
            <v>38.221027288351635</v>
          </cell>
          <cell r="J149">
            <v>36.640925320626963</v>
          </cell>
          <cell r="K149">
            <v>32.210337779767876</v>
          </cell>
          <cell r="L149">
            <v>43.036301920636575</v>
          </cell>
          <cell r="M149">
            <v>55.460067026500518</v>
          </cell>
        </row>
        <row r="150">
          <cell r="D150" t="str">
            <v>OMN</v>
          </cell>
          <cell r="E150">
            <v>61.439617538464994</v>
          </cell>
          <cell r="F150">
            <v>49.651239248883996</v>
          </cell>
          <cell r="G150">
            <v>41.318932391733306</v>
          </cell>
          <cell r="H150">
            <v>45.715259863490445</v>
          </cell>
          <cell r="I150">
            <v>50.621305138699412</v>
          </cell>
          <cell r="J150">
            <v>49.49201698789701</v>
          </cell>
          <cell r="K150">
            <v>47.055950973296703</v>
          </cell>
          <cell r="L150">
            <v>52.526601936401576</v>
          </cell>
          <cell r="M150" t="str">
            <v>NULL</v>
          </cell>
        </row>
        <row r="151">
          <cell r="D151" t="str">
            <v>PAK</v>
          </cell>
          <cell r="E151">
            <v>11.194972529655177</v>
          </cell>
          <cell r="F151">
            <v>9.9745710169738722</v>
          </cell>
          <cell r="G151">
            <v>8.7367172467793708</v>
          </cell>
          <cell r="H151">
            <v>8.2216124690421868</v>
          </cell>
          <cell r="I151">
            <v>8.581799707628079</v>
          </cell>
          <cell r="J151">
            <v>9.3908633787795122</v>
          </cell>
          <cell r="K151">
            <v>9.2985590426872431</v>
          </cell>
          <cell r="L151">
            <v>9.051600461886526</v>
          </cell>
          <cell r="M151">
            <v>10.543468406495606</v>
          </cell>
        </row>
        <row r="152">
          <cell r="D152" t="str">
            <v>PLW</v>
          </cell>
          <cell r="E152">
            <v>53.250413974803124</v>
          </cell>
          <cell r="F152">
            <v>51.588318665274436</v>
          </cell>
          <cell r="G152">
            <v>48.047925932232374</v>
          </cell>
          <cell r="H152">
            <v>45.291868563004847</v>
          </cell>
          <cell r="I152">
            <v>42.02661616004896</v>
          </cell>
          <cell r="J152">
            <v>37.918281318506729</v>
          </cell>
          <cell r="K152">
            <v>23.332103632980196</v>
          </cell>
          <cell r="L152">
            <v>6.9443680112289092</v>
          </cell>
          <cell r="M152">
            <v>14.199747229211782</v>
          </cell>
        </row>
        <row r="153">
          <cell r="D153" t="str">
            <v>PAN</v>
          </cell>
          <cell r="E153">
            <v>55.357421867175191</v>
          </cell>
          <cell r="F153">
            <v>47.684861661102055</v>
          </cell>
          <cell r="G153">
            <v>41.97300186331006</v>
          </cell>
          <cell r="H153">
            <v>41.803699196337135</v>
          </cell>
          <cell r="I153">
            <v>42.366795856327464</v>
          </cell>
          <cell r="J153">
            <v>40.308669747378751</v>
          </cell>
          <cell r="K153">
            <v>36.112351996870409</v>
          </cell>
          <cell r="L153">
            <v>41.106110407928938</v>
          </cell>
          <cell r="M153">
            <v>47.921346499607722</v>
          </cell>
        </row>
        <row r="154">
          <cell r="D154" t="str">
            <v>PNG</v>
          </cell>
          <cell r="E154" t="str">
            <v>NULL</v>
          </cell>
          <cell r="F154" t="str">
            <v>NULL</v>
          </cell>
          <cell r="G154" t="str">
            <v>NULL</v>
          </cell>
          <cell r="H154" t="str">
            <v>NULL</v>
          </cell>
          <cell r="I154" t="str">
            <v>NULL</v>
          </cell>
          <cell r="J154" t="str">
            <v>NULL</v>
          </cell>
          <cell r="K154" t="str">
            <v>NULL</v>
          </cell>
          <cell r="L154" t="str">
            <v>NULL</v>
          </cell>
          <cell r="M154" t="str">
            <v>NULL</v>
          </cell>
        </row>
        <row r="155">
          <cell r="D155" t="str">
            <v>PRY</v>
          </cell>
          <cell r="E155">
            <v>35.464411898773243</v>
          </cell>
          <cell r="F155">
            <v>34.734658699956007</v>
          </cell>
          <cell r="G155">
            <v>37.143232905205913</v>
          </cell>
          <cell r="H155">
            <v>38.169284540381391</v>
          </cell>
          <cell r="I155">
            <v>36.853223536433177</v>
          </cell>
          <cell r="J155">
            <v>36.087290943446675</v>
          </cell>
          <cell r="K155">
            <v>33.270626985016847</v>
          </cell>
          <cell r="L155">
            <v>35.487092510159137</v>
          </cell>
          <cell r="M155">
            <v>34.369384585053197</v>
          </cell>
        </row>
        <row r="156">
          <cell r="D156" t="str">
            <v>PER</v>
          </cell>
          <cell r="E156">
            <v>22.606970375815074</v>
          </cell>
          <cell r="F156">
            <v>21.287325285895804</v>
          </cell>
          <cell r="G156">
            <v>22.600313740990753</v>
          </cell>
          <cell r="H156">
            <v>24.71987197469727</v>
          </cell>
          <cell r="I156">
            <v>25.192184672247219</v>
          </cell>
          <cell r="J156">
            <v>24.039087434906769</v>
          </cell>
          <cell r="K156">
            <v>23.011443142993119</v>
          </cell>
          <cell r="L156">
            <v>29.145358500876611</v>
          </cell>
          <cell r="M156">
            <v>28.904434329212371</v>
          </cell>
        </row>
        <row r="157">
          <cell r="D157" t="str">
            <v>PHL</v>
          </cell>
          <cell r="E157">
            <v>27.354504190307082</v>
          </cell>
          <cell r="F157">
            <v>27.208057238654899</v>
          </cell>
          <cell r="G157">
            <v>26.673003343868253</v>
          </cell>
          <cell r="H157">
            <v>29.552290855026168</v>
          </cell>
          <cell r="I157">
            <v>30.213605373658297</v>
          </cell>
          <cell r="J157">
            <v>28.382920012203066</v>
          </cell>
          <cell r="K157">
            <v>25.202839310203156</v>
          </cell>
          <cell r="L157">
            <v>25.752034916018662</v>
          </cell>
          <cell r="M157">
            <v>28.387401545793896</v>
          </cell>
        </row>
        <row r="158">
          <cell r="D158" t="str">
            <v>POL</v>
          </cell>
          <cell r="E158">
            <v>46.48878717028353</v>
          </cell>
          <cell r="F158">
            <v>47.450306399157952</v>
          </cell>
          <cell r="G158">
            <v>50.268318939351019</v>
          </cell>
          <cell r="H158">
            <v>52.05568505855878</v>
          </cell>
          <cell r="I158">
            <v>52.748028926323279</v>
          </cell>
          <cell r="J158">
            <v>53.195335618389748</v>
          </cell>
          <cell r="K158">
            <v>52.990924304179543</v>
          </cell>
          <cell r="L158">
            <v>57.69934427899193</v>
          </cell>
          <cell r="M158">
            <v>62.879187510854372</v>
          </cell>
        </row>
        <row r="159">
          <cell r="D159" t="str">
            <v>PRT</v>
          </cell>
          <cell r="E159">
            <v>40.215968002670337</v>
          </cell>
          <cell r="F159">
            <v>40.615115446276249</v>
          </cell>
          <cell r="G159">
            <v>40.210823635828554</v>
          </cell>
          <cell r="H159">
            <v>42.724266398077319</v>
          </cell>
          <cell r="I159">
            <v>43.445719026487644</v>
          </cell>
          <cell r="J159">
            <v>43.508421845832309</v>
          </cell>
          <cell r="K159">
            <v>37.046774238826089</v>
          </cell>
          <cell r="L159">
            <v>41.401715074734206</v>
          </cell>
          <cell r="M159">
            <v>49.598968493998186</v>
          </cell>
        </row>
        <row r="160">
          <cell r="D160" t="str">
            <v>PRI</v>
          </cell>
          <cell r="E160">
            <v>60.82162470301369</v>
          </cell>
          <cell r="F160">
            <v>67.194934970084788</v>
          </cell>
          <cell r="G160">
            <v>68.758164672641556</v>
          </cell>
          <cell r="H160">
            <v>68.72372408659632</v>
          </cell>
          <cell r="I160">
            <v>59.953881857919278</v>
          </cell>
          <cell r="J160">
            <v>60.578884086204795</v>
          </cell>
          <cell r="K160">
            <v>60.347965546698425</v>
          </cell>
          <cell r="L160">
            <v>54.413276380153086</v>
          </cell>
          <cell r="M160">
            <v>52.58076275544348</v>
          </cell>
        </row>
        <row r="161">
          <cell r="D161" t="str">
            <v>QAT</v>
          </cell>
          <cell r="E161">
            <v>67.998118132001636</v>
          </cell>
          <cell r="F161">
            <v>57.061477766583991</v>
          </cell>
          <cell r="G161">
            <v>47.713841490905402</v>
          </cell>
          <cell r="H161">
            <v>52.889422628416995</v>
          </cell>
          <cell r="I161">
            <v>55.941863171614322</v>
          </cell>
          <cell r="J161">
            <v>52.18885992628627</v>
          </cell>
          <cell r="K161">
            <v>49.118878259957995</v>
          </cell>
          <cell r="L161">
            <v>58.726017033686375</v>
          </cell>
          <cell r="M161">
            <v>68.580642261046648</v>
          </cell>
        </row>
        <row r="162">
          <cell r="D162" t="str">
            <v>ROU</v>
          </cell>
          <cell r="E162">
            <v>41.478485412252546</v>
          </cell>
          <cell r="F162">
            <v>41.349483736854843</v>
          </cell>
          <cell r="G162">
            <v>42.417051403213648</v>
          </cell>
          <cell r="H162">
            <v>42.334318945416598</v>
          </cell>
          <cell r="I162">
            <v>41.541747292605478</v>
          </cell>
          <cell r="J162">
            <v>40.200194661638619</v>
          </cell>
          <cell r="K162">
            <v>36.876564579123823</v>
          </cell>
          <cell r="L162">
            <v>40.590996575700174</v>
          </cell>
          <cell r="M162">
            <v>43.273756776880276</v>
          </cell>
        </row>
        <row r="163">
          <cell r="D163" t="str">
            <v>RUS</v>
          </cell>
          <cell r="E163">
            <v>27.111097051752498</v>
          </cell>
          <cell r="F163">
            <v>28.703389442923953</v>
          </cell>
          <cell r="G163">
            <v>25.854482976916728</v>
          </cell>
          <cell r="H163">
            <v>26.090880979756804</v>
          </cell>
          <cell r="I163">
            <v>30.793256802074296</v>
          </cell>
          <cell r="J163">
            <v>28.433430679975878</v>
          </cell>
          <cell r="K163">
            <v>25.522185511354927</v>
          </cell>
          <cell r="L163">
            <v>29.771214492783709</v>
          </cell>
          <cell r="M163">
            <v>28.02571916703117</v>
          </cell>
        </row>
        <row r="164">
          <cell r="D164" t="str">
            <v>RWA</v>
          </cell>
          <cell r="E164">
            <v>13.86866389854341</v>
          </cell>
          <cell r="F164">
            <v>13.231794770569991</v>
          </cell>
          <cell r="G164">
            <v>15.421805057611238</v>
          </cell>
          <cell r="H164">
            <v>20.528385281757743</v>
          </cell>
          <cell r="I164">
            <v>21.108016545336767</v>
          </cell>
          <cell r="J164">
            <v>21.82544935089939</v>
          </cell>
          <cell r="K164">
            <v>19.325942069395524</v>
          </cell>
          <cell r="L164">
            <v>19.51924293852942</v>
          </cell>
          <cell r="M164">
            <v>22.478061008541626</v>
          </cell>
        </row>
        <row r="165">
          <cell r="D165" t="str">
            <v>WSM</v>
          </cell>
          <cell r="E165">
            <v>27.592258672855131</v>
          </cell>
          <cell r="F165">
            <v>27.140946728484565</v>
          </cell>
          <cell r="G165">
            <v>28.77802031744886</v>
          </cell>
          <cell r="H165">
            <v>29.662275471520672</v>
          </cell>
          <cell r="I165">
            <v>31.965678203639275</v>
          </cell>
          <cell r="J165">
            <v>35.03333014237797</v>
          </cell>
          <cell r="K165">
            <v>29.19595986656886</v>
          </cell>
          <cell r="L165">
            <v>11.685690045243655</v>
          </cell>
          <cell r="M165">
            <v>12.266382620951171</v>
          </cell>
        </row>
        <row r="166">
          <cell r="D166" t="str">
            <v>SMR</v>
          </cell>
          <cell r="E166" t="str">
            <v>NULL</v>
          </cell>
          <cell r="F166">
            <v>174.45268095064094</v>
          </cell>
          <cell r="G166">
            <v>173.06816921567795</v>
          </cell>
          <cell r="H166">
            <v>168.77868133005592</v>
          </cell>
          <cell r="I166">
            <v>166.59749766514068</v>
          </cell>
          <cell r="J166">
            <v>163.99723916673105</v>
          </cell>
          <cell r="K166">
            <v>164.47869450770014</v>
          </cell>
          <cell r="L166">
            <v>184.31428154957089</v>
          </cell>
          <cell r="M166" t="str">
            <v>NULL</v>
          </cell>
        </row>
        <row r="167">
          <cell r="D167" t="str">
            <v>STP</v>
          </cell>
          <cell r="E167" t="str">
            <v>NULL</v>
          </cell>
          <cell r="F167" t="str">
            <v>NULL</v>
          </cell>
          <cell r="G167" t="str">
            <v>NULL</v>
          </cell>
          <cell r="H167" t="str">
            <v>NULL</v>
          </cell>
          <cell r="I167" t="str">
            <v>NULL</v>
          </cell>
          <cell r="J167" t="str">
            <v>NULL</v>
          </cell>
          <cell r="K167" t="str">
            <v>NULL</v>
          </cell>
          <cell r="L167" t="str">
            <v>NULL</v>
          </cell>
          <cell r="M167" t="str">
            <v>NULL</v>
          </cell>
        </row>
        <row r="168">
          <cell r="D168" t="str">
            <v>SAU</v>
          </cell>
          <cell r="E168">
            <v>46.248189421630656</v>
          </cell>
          <cell r="F168">
            <v>32.563931798646202</v>
          </cell>
          <cell r="G168">
            <v>30.159159159159159</v>
          </cell>
          <cell r="H168">
            <v>33.565751539405419</v>
          </cell>
          <cell r="I168">
            <v>37.198509838286519</v>
          </cell>
          <cell r="J168">
            <v>34.089196207615679</v>
          </cell>
          <cell r="K168">
            <v>24.901970824948602</v>
          </cell>
          <cell r="L168">
            <v>32.774653494341969</v>
          </cell>
          <cell r="M168">
            <v>40.221276968340995</v>
          </cell>
        </row>
        <row r="169">
          <cell r="D169" t="str">
            <v>SEN</v>
          </cell>
          <cell r="E169">
            <v>21.778296741322464</v>
          </cell>
          <cell r="F169">
            <v>22.677194501672432</v>
          </cell>
          <cell r="G169">
            <v>21.560858096268181</v>
          </cell>
          <cell r="H169">
            <v>21.930083147716712</v>
          </cell>
          <cell r="I169">
            <v>22.949091478330761</v>
          </cell>
          <cell r="J169">
            <v>24.983134197386516</v>
          </cell>
          <cell r="K169">
            <v>20.700552855570557</v>
          </cell>
          <cell r="L169">
            <v>24.6396021156771</v>
          </cell>
          <cell r="M169">
            <v>26.857557599240955</v>
          </cell>
        </row>
        <row r="170">
          <cell r="D170" t="str">
            <v>SRB</v>
          </cell>
          <cell r="E170">
            <v>42.077528960424324</v>
          </cell>
          <cell r="F170">
            <v>45.17724180400166</v>
          </cell>
          <cell r="G170">
            <v>48.517093544555827</v>
          </cell>
          <cell r="H170">
            <v>50.471528643432592</v>
          </cell>
          <cell r="I170">
            <v>50.434561297704704</v>
          </cell>
          <cell r="J170">
            <v>51.010923150917108</v>
          </cell>
          <cell r="K170">
            <v>48.219036497617026</v>
          </cell>
          <cell r="L170">
            <v>54.889634985885493</v>
          </cell>
          <cell r="M170">
            <v>63.840352494041255</v>
          </cell>
        </row>
        <row r="171">
          <cell r="D171" t="str">
            <v>SYC</v>
          </cell>
          <cell r="E171">
            <v>99.180749158294034</v>
          </cell>
          <cell r="F171">
            <v>90.084628260124845</v>
          </cell>
          <cell r="G171">
            <v>85.350257405831414</v>
          </cell>
          <cell r="H171">
            <v>93.909572286240589</v>
          </cell>
          <cell r="I171">
            <v>87.044404410996819</v>
          </cell>
          <cell r="J171">
            <v>82.356268621422629</v>
          </cell>
          <cell r="K171">
            <v>66.546689518382777</v>
          </cell>
          <cell r="L171">
            <v>80.263871473189795</v>
          </cell>
          <cell r="M171">
            <v>88.386498075706541</v>
          </cell>
        </row>
        <row r="172">
          <cell r="D172" t="str">
            <v>SLE</v>
          </cell>
          <cell r="E172">
            <v>30.759898314063751</v>
          </cell>
          <cell r="F172">
            <v>19.210880671126258</v>
          </cell>
          <cell r="G172">
            <v>23.701988596198966</v>
          </cell>
          <cell r="H172">
            <v>26.192372475954524</v>
          </cell>
          <cell r="I172">
            <v>17.467300404448864</v>
          </cell>
          <cell r="J172">
            <v>18.246935582122671</v>
          </cell>
          <cell r="K172">
            <v>15.091069994565586</v>
          </cell>
          <cell r="L172">
            <v>16.928142017256391</v>
          </cell>
          <cell r="M172">
            <v>31.878161998643929</v>
          </cell>
        </row>
        <row r="173">
          <cell r="D173" t="str">
            <v>SGP</v>
          </cell>
          <cell r="E173">
            <v>191.9535357875051</v>
          </cell>
          <cell r="F173">
            <v>178.38460849968155</v>
          </cell>
          <cell r="G173">
            <v>164.71521324211182</v>
          </cell>
          <cell r="H173">
            <v>171.84162270860426</v>
          </cell>
          <cell r="I173">
            <v>178.2305047498007</v>
          </cell>
          <cell r="J173">
            <v>176.30008865058559</v>
          </cell>
          <cell r="K173">
            <v>181.55508106738273</v>
          </cell>
          <cell r="L173">
            <v>183.01053716298182</v>
          </cell>
          <cell r="M173">
            <v>185.75703286699775</v>
          </cell>
        </row>
        <row r="174">
          <cell r="D174" t="str">
            <v>SXM</v>
          </cell>
          <cell r="E174" t="str">
            <v>NULL</v>
          </cell>
          <cell r="F174" t="str">
            <v>NULL</v>
          </cell>
          <cell r="G174" t="str">
            <v>NULL</v>
          </cell>
          <cell r="H174" t="str">
            <v>NULL</v>
          </cell>
          <cell r="I174" t="str">
            <v>NULL</v>
          </cell>
          <cell r="J174" t="str">
            <v>NULL</v>
          </cell>
          <cell r="K174" t="str">
            <v>NULL</v>
          </cell>
          <cell r="L174" t="str">
            <v>NULL</v>
          </cell>
          <cell r="M174" t="str">
            <v>NULL</v>
          </cell>
        </row>
        <row r="175">
          <cell r="D175" t="str">
            <v>SVK</v>
          </cell>
          <cell r="E175">
            <v>91.400079974305129</v>
          </cell>
          <cell r="F175">
            <v>91.600474292704419</v>
          </cell>
          <cell r="G175">
            <v>93.466045495465906</v>
          </cell>
          <cell r="H175">
            <v>95.074327319502302</v>
          </cell>
          <cell r="I175">
            <v>95.835851144437285</v>
          </cell>
          <cell r="J175">
            <v>91.908685245263953</v>
          </cell>
          <cell r="K175">
            <v>85.050918362091465</v>
          </cell>
          <cell r="L175">
            <v>92.060642460681677</v>
          </cell>
          <cell r="M175">
            <v>99.297403588188402</v>
          </cell>
        </row>
        <row r="176">
          <cell r="D176" t="str">
            <v>SVN</v>
          </cell>
          <cell r="E176">
            <v>76.15174213985479</v>
          </cell>
          <cell r="F176">
            <v>77.148678258448371</v>
          </cell>
          <cell r="G176">
            <v>77.598166832277457</v>
          </cell>
          <cell r="H176">
            <v>83.125505578889332</v>
          </cell>
          <cell r="I176">
            <v>84.792676400803472</v>
          </cell>
          <cell r="J176">
            <v>83.614693307997911</v>
          </cell>
          <cell r="K176">
            <v>77.760732603616603</v>
          </cell>
          <cell r="L176">
            <v>83.562901372343077</v>
          </cell>
          <cell r="M176">
            <v>94.146070363317406</v>
          </cell>
        </row>
        <row r="177">
          <cell r="D177" t="str">
            <v>SLB</v>
          </cell>
          <cell r="E177">
            <v>42.336781620864336</v>
          </cell>
          <cell r="F177">
            <v>40.360520494218335</v>
          </cell>
          <cell r="G177">
            <v>39.72857611907628</v>
          </cell>
          <cell r="H177">
            <v>38.679180180801879</v>
          </cell>
          <cell r="I177">
            <v>42.126238606378088</v>
          </cell>
          <cell r="J177">
            <v>36.496901919298772</v>
          </cell>
          <cell r="K177">
            <v>27.938495680431163</v>
          </cell>
          <cell r="L177">
            <v>27.174890826123221</v>
          </cell>
          <cell r="M177">
            <v>26.286743121061491</v>
          </cell>
        </row>
        <row r="178">
          <cell r="D178" t="str">
            <v>SOM</v>
          </cell>
          <cell r="E178">
            <v>16.79159565219496</v>
          </cell>
          <cell r="F178">
            <v>14.860013231861421</v>
          </cell>
          <cell r="G178">
            <v>14.439455655082927</v>
          </cell>
          <cell r="H178">
            <v>12.049100600618758</v>
          </cell>
          <cell r="I178">
            <v>13.517411231923035</v>
          </cell>
          <cell r="J178">
            <v>12.005819786751522</v>
          </cell>
          <cell r="K178">
            <v>12.798587928463359</v>
          </cell>
          <cell r="L178">
            <v>15.571144633251746</v>
          </cell>
          <cell r="M178">
            <v>17.314044495916598</v>
          </cell>
        </row>
        <row r="179">
          <cell r="D179" t="str">
            <v>ZAF</v>
          </cell>
          <cell r="E179">
            <v>29.000619303347129</v>
          </cell>
          <cell r="F179">
            <v>27.713638412482901</v>
          </cell>
          <cell r="G179">
            <v>28.156088169895494</v>
          </cell>
          <cell r="H179">
            <v>27.3400757812216</v>
          </cell>
          <cell r="I179">
            <v>27.497037150842335</v>
          </cell>
          <cell r="J179">
            <v>27.202129405115098</v>
          </cell>
          <cell r="K179">
            <v>27.52735129442544</v>
          </cell>
          <cell r="L179">
            <v>31.111319846857871</v>
          </cell>
          <cell r="M179">
            <v>33.538445790983317</v>
          </cell>
        </row>
        <row r="180">
          <cell r="D180" t="str">
            <v>SSD</v>
          </cell>
          <cell r="E180">
            <v>38.391617293027849</v>
          </cell>
          <cell r="F180">
            <v>36.65134928047074</v>
          </cell>
          <cell r="G180" t="str">
            <v>NULL</v>
          </cell>
          <cell r="H180" t="str">
            <v>NULL</v>
          </cell>
          <cell r="I180" t="str">
            <v>NULL</v>
          </cell>
          <cell r="J180" t="str">
            <v>NULL</v>
          </cell>
          <cell r="K180" t="str">
            <v>NULL</v>
          </cell>
          <cell r="L180" t="str">
            <v>NULL</v>
          </cell>
          <cell r="M180" t="str">
            <v>NULL</v>
          </cell>
        </row>
        <row r="181">
          <cell r="D181" t="str">
            <v>ESP</v>
          </cell>
          <cell r="E181">
            <v>33.467976231057669</v>
          </cell>
          <cell r="F181">
            <v>33.610860668662781</v>
          </cell>
          <cell r="G181">
            <v>33.862457601263436</v>
          </cell>
          <cell r="H181">
            <v>35.130564339367496</v>
          </cell>
          <cell r="I181">
            <v>35.145062669299307</v>
          </cell>
          <cell r="J181">
            <v>34.906901814754242</v>
          </cell>
          <cell r="K181">
            <v>30.779260238961225</v>
          </cell>
          <cell r="L181">
            <v>34.176422943818565</v>
          </cell>
          <cell r="M181">
            <v>40.87406424797809</v>
          </cell>
        </row>
        <row r="182">
          <cell r="D182" t="str">
            <v>LKA</v>
          </cell>
          <cell r="E182" t="str">
            <v>NULL</v>
          </cell>
          <cell r="F182">
            <v>19.893383820638977</v>
          </cell>
          <cell r="G182">
            <v>19.824036042977422</v>
          </cell>
          <cell r="H182">
            <v>20.224200036555818</v>
          </cell>
          <cell r="I182">
            <v>21.446248613987528</v>
          </cell>
          <cell r="J182">
            <v>21.823532894421703</v>
          </cell>
          <cell r="K182">
            <v>15.45764244911274</v>
          </cell>
          <cell r="L182">
            <v>16.921417512643952</v>
          </cell>
          <cell r="M182">
            <v>21.559021542419817</v>
          </cell>
        </row>
        <row r="183">
          <cell r="D183" t="str">
            <v>KNA</v>
          </cell>
          <cell r="E183" t="str">
            <v>NULL</v>
          </cell>
          <cell r="F183" t="str">
            <v>NULL</v>
          </cell>
          <cell r="G183" t="str">
            <v>NULL</v>
          </cell>
          <cell r="H183" t="str">
            <v>NULL</v>
          </cell>
          <cell r="I183" t="str">
            <v>NULL</v>
          </cell>
          <cell r="J183" t="str">
            <v>NULL</v>
          </cell>
          <cell r="K183" t="str">
            <v>NULL</v>
          </cell>
          <cell r="L183" t="str">
            <v>NULL</v>
          </cell>
          <cell r="M183" t="str">
            <v>NULL</v>
          </cell>
        </row>
        <row r="184">
          <cell r="D184" t="str">
            <v>LCA</v>
          </cell>
          <cell r="E184" t="str">
            <v>NULL</v>
          </cell>
          <cell r="F184" t="str">
            <v>NULL</v>
          </cell>
          <cell r="G184" t="str">
            <v>NULL</v>
          </cell>
          <cell r="H184" t="str">
            <v>NULL</v>
          </cell>
          <cell r="I184" t="str">
            <v>NULL</v>
          </cell>
          <cell r="J184" t="str">
            <v>NULL</v>
          </cell>
          <cell r="K184" t="str">
            <v>NULL</v>
          </cell>
          <cell r="L184" t="str">
            <v>NULL</v>
          </cell>
          <cell r="M184" t="str">
            <v>NULL</v>
          </cell>
        </row>
        <row r="185">
          <cell r="D185" t="str">
            <v>MAF</v>
          </cell>
          <cell r="E185" t="str">
            <v>NULL</v>
          </cell>
          <cell r="F185" t="str">
            <v>NULL</v>
          </cell>
          <cell r="G185" t="str">
            <v>NULL</v>
          </cell>
          <cell r="H185" t="str">
            <v>NULL</v>
          </cell>
          <cell r="I185" t="str">
            <v>NULL</v>
          </cell>
          <cell r="J185" t="str">
            <v>NULL</v>
          </cell>
          <cell r="K185" t="str">
            <v>NULL</v>
          </cell>
          <cell r="L185" t="str">
            <v>NULL</v>
          </cell>
          <cell r="M185" t="str">
            <v>NULL</v>
          </cell>
        </row>
        <row r="186">
          <cell r="D186" t="str">
            <v>VCT</v>
          </cell>
          <cell r="E186" t="str">
            <v>NULL</v>
          </cell>
          <cell r="F186" t="str">
            <v>NULL</v>
          </cell>
          <cell r="G186" t="str">
            <v>NULL</v>
          </cell>
          <cell r="H186" t="str">
            <v>NULL</v>
          </cell>
          <cell r="I186" t="str">
            <v>NULL</v>
          </cell>
          <cell r="J186" t="str">
            <v>NULL</v>
          </cell>
          <cell r="K186" t="str">
            <v>NULL</v>
          </cell>
          <cell r="L186" t="str">
            <v>NULL</v>
          </cell>
          <cell r="M186" t="str">
            <v>NULL</v>
          </cell>
        </row>
        <row r="187">
          <cell r="D187" t="str">
            <v>SDN</v>
          </cell>
          <cell r="E187">
            <v>7.6089111228327555</v>
          </cell>
          <cell r="F187">
            <v>6.4229109291857256</v>
          </cell>
          <cell r="G187">
            <v>5.0044910073824669</v>
          </cell>
          <cell r="H187">
            <v>6.1121442582129264</v>
          </cell>
          <cell r="I187">
            <v>7.6502019846639246</v>
          </cell>
          <cell r="J187">
            <v>8.4529834176285306</v>
          </cell>
          <cell r="K187">
            <v>5.1253126946859773</v>
          </cell>
          <cell r="L187">
            <v>2.2498704277992978</v>
          </cell>
          <cell r="M187">
            <v>1.5711618305558648</v>
          </cell>
        </row>
        <row r="188">
          <cell r="D188" t="str">
            <v>SUR</v>
          </cell>
          <cell r="E188" t="str">
            <v>NULL</v>
          </cell>
          <cell r="F188" t="str">
            <v>NULL</v>
          </cell>
          <cell r="G188" t="str">
            <v>NULL</v>
          </cell>
          <cell r="H188" t="str">
            <v>NULL</v>
          </cell>
          <cell r="I188" t="str">
            <v>NULL</v>
          </cell>
          <cell r="J188" t="str">
            <v>NULL</v>
          </cell>
          <cell r="K188" t="str">
            <v>NULL</v>
          </cell>
          <cell r="L188" t="str">
            <v>NULL</v>
          </cell>
          <cell r="M188" t="str">
            <v>NULL</v>
          </cell>
        </row>
        <row r="189">
          <cell r="D189" t="str">
            <v>SWE</v>
          </cell>
          <cell r="E189">
            <v>43.266161248068364</v>
          </cell>
          <cell r="F189">
            <v>43.766767516259939</v>
          </cell>
          <cell r="G189">
            <v>42.691478270480999</v>
          </cell>
          <cell r="H189">
            <v>43.734721932138029</v>
          </cell>
          <cell r="I189">
            <v>45.683061512671316</v>
          </cell>
          <cell r="J189">
            <v>47.809210952351059</v>
          </cell>
          <cell r="K189">
            <v>43.84730253101197</v>
          </cell>
          <cell r="L189">
            <v>46.496856499101987</v>
          </cell>
          <cell r="M189">
            <v>52.861559752231877</v>
          </cell>
        </row>
        <row r="190">
          <cell r="D190" t="str">
            <v>CHE</v>
          </cell>
          <cell r="E190">
            <v>65.337270121692882</v>
          </cell>
          <cell r="F190">
            <v>63.828955753898775</v>
          </cell>
          <cell r="G190">
            <v>66.817725925772038</v>
          </cell>
          <cell r="H190">
            <v>66.348490288996743</v>
          </cell>
          <cell r="I190">
            <v>67.478186103199945</v>
          </cell>
          <cell r="J190">
            <v>66.965393679841938</v>
          </cell>
          <cell r="K190">
            <v>64.095557158734806</v>
          </cell>
          <cell r="L190">
            <v>71.287556176361136</v>
          </cell>
          <cell r="M190">
            <v>76.935615392111515</v>
          </cell>
        </row>
        <row r="191">
          <cell r="D191" t="str">
            <v>SYR</v>
          </cell>
          <cell r="E191">
            <v>7.0157795714743845</v>
          </cell>
          <cell r="F191">
            <v>14.291104658126901</v>
          </cell>
          <cell r="G191">
            <v>21.680098902684119</v>
          </cell>
          <cell r="H191">
            <v>19.339675585181322</v>
          </cell>
          <cell r="I191">
            <v>14.917027712609343</v>
          </cell>
          <cell r="J191">
            <v>13.010066464082746</v>
          </cell>
          <cell r="K191">
            <v>14.780142994072321</v>
          </cell>
          <cell r="L191">
            <v>24.795027760743853</v>
          </cell>
          <cell r="M191" t="str">
            <v>NULL</v>
          </cell>
        </row>
        <row r="192">
          <cell r="D192" t="str">
            <v>TJK</v>
          </cell>
          <cell r="E192">
            <v>9.170091189733764</v>
          </cell>
          <cell r="F192">
            <v>9.8026984295124553</v>
          </cell>
          <cell r="G192">
            <v>13.200329255360893</v>
          </cell>
          <cell r="H192">
            <v>14.928539613218424</v>
          </cell>
          <cell r="I192">
            <v>14.375478474286229</v>
          </cell>
          <cell r="J192">
            <v>14.979939274274489</v>
          </cell>
          <cell r="K192">
            <v>17.32431457044747</v>
          </cell>
          <cell r="L192">
            <v>24.181929888608902</v>
          </cell>
          <cell r="M192">
            <v>16.353124045431738</v>
          </cell>
        </row>
        <row r="193">
          <cell r="D193" t="str">
            <v>TZA</v>
          </cell>
          <cell r="E193">
            <v>18.069209276081338</v>
          </cell>
          <cell r="F193">
            <v>17.104911553096525</v>
          </cell>
          <cell r="G193">
            <v>16.349975063903965</v>
          </cell>
          <cell r="H193">
            <v>15.663491565804289</v>
          </cell>
          <cell r="I193">
            <v>14.739143393171123</v>
          </cell>
          <cell r="J193">
            <v>16.036746148498576</v>
          </cell>
          <cell r="K193">
            <v>13.5038738462361</v>
          </cell>
          <cell r="L193">
            <v>14.120022326581511</v>
          </cell>
          <cell r="M193">
            <v>15.413710520168285</v>
          </cell>
        </row>
        <row r="194">
          <cell r="D194" t="str">
            <v>THA</v>
          </cell>
          <cell r="E194">
            <v>68.394135161217761</v>
          </cell>
          <cell r="F194">
            <v>67.636690270586485</v>
          </cell>
          <cell r="G194">
            <v>67.07088396930105</v>
          </cell>
          <cell r="H194">
            <v>66.67283246637669</v>
          </cell>
          <cell r="I194">
            <v>64.838096899332044</v>
          </cell>
          <cell r="J194">
            <v>59.518890621885944</v>
          </cell>
          <cell r="K194">
            <v>51.494426608891949</v>
          </cell>
          <cell r="L194">
            <v>58.552237742941628</v>
          </cell>
          <cell r="M194">
            <v>65.3629024949052</v>
          </cell>
        </row>
        <row r="195">
          <cell r="D195" t="str">
            <v>TLS</v>
          </cell>
          <cell r="E195">
            <v>4.571799013937623</v>
          </cell>
          <cell r="F195">
            <v>3.040894239869218</v>
          </cell>
          <cell r="G195">
            <v>3.1332375692974668</v>
          </cell>
          <cell r="H195">
            <v>2.3889187417610867</v>
          </cell>
          <cell r="I195">
            <v>2.9124981834518273</v>
          </cell>
          <cell r="J195">
            <v>21.272050690812293</v>
          </cell>
          <cell r="K195">
            <v>36.666214745527093</v>
          </cell>
          <cell r="L195">
            <v>63.566557094256751</v>
          </cell>
          <cell r="M195">
            <v>55.678705972035914</v>
          </cell>
        </row>
        <row r="196">
          <cell r="D196" t="str">
            <v>TGO</v>
          </cell>
          <cell r="E196">
            <v>28.337564763767435</v>
          </cell>
          <cell r="F196">
            <v>25.976075054206309</v>
          </cell>
          <cell r="G196">
            <v>25.99637001398073</v>
          </cell>
          <cell r="H196">
            <v>24.87260373695705</v>
          </cell>
          <cell r="I196">
            <v>24.223952463886896</v>
          </cell>
          <cell r="J196">
            <v>23.812452710453734</v>
          </cell>
          <cell r="K196">
            <v>23.263528583167041</v>
          </cell>
          <cell r="L196">
            <v>23.629548446508128</v>
          </cell>
          <cell r="M196">
            <v>25.599171080440914</v>
          </cell>
        </row>
        <row r="197">
          <cell r="D197" t="str">
            <v>TON</v>
          </cell>
          <cell r="E197">
            <v>16.970181853213852</v>
          </cell>
          <cell r="F197">
            <v>16.960318286543622</v>
          </cell>
          <cell r="G197">
            <v>21.676623347518561</v>
          </cell>
          <cell r="H197">
            <v>22.157027423774018</v>
          </cell>
          <cell r="I197">
            <v>21.412028835790391</v>
          </cell>
          <cell r="J197">
            <v>21.971832923021907</v>
          </cell>
          <cell r="K197">
            <v>20.590168150063572</v>
          </cell>
          <cell r="L197">
            <v>12.522664291554941</v>
          </cell>
          <cell r="M197" t="str">
            <v>NULL</v>
          </cell>
        </row>
        <row r="198">
          <cell r="D198" t="str">
            <v>TTO</v>
          </cell>
          <cell r="E198" t="str">
            <v>NULL</v>
          </cell>
          <cell r="F198" t="str">
            <v>NULL</v>
          </cell>
          <cell r="G198" t="str">
            <v>NULL</v>
          </cell>
          <cell r="H198" t="str">
            <v>NULL</v>
          </cell>
          <cell r="I198" t="str">
            <v>NULL</v>
          </cell>
          <cell r="J198" t="str">
            <v>NULL</v>
          </cell>
          <cell r="K198" t="str">
            <v>NULL</v>
          </cell>
          <cell r="L198" t="str">
            <v>NULL</v>
          </cell>
          <cell r="M198" t="str">
            <v>NULL</v>
          </cell>
        </row>
        <row r="199">
          <cell r="D199" t="str">
            <v>TUN</v>
          </cell>
          <cell r="E199">
            <v>42.947465118132008</v>
          </cell>
          <cell r="F199">
            <v>38.399838756734248</v>
          </cell>
          <cell r="G199">
            <v>38.295295575782191</v>
          </cell>
          <cell r="H199">
            <v>41.720786381927525</v>
          </cell>
          <cell r="I199">
            <v>45.485667655287351</v>
          </cell>
          <cell r="J199">
            <v>45.950442794525451</v>
          </cell>
          <cell r="K199">
            <v>37.991769189186478</v>
          </cell>
          <cell r="L199">
            <v>42.01309631740606</v>
          </cell>
          <cell r="M199">
            <v>51.429714981754238</v>
          </cell>
        </row>
        <row r="200">
          <cell r="D200" t="str">
            <v>TUR</v>
          </cell>
          <cell r="E200">
            <v>25.205541697405337</v>
          </cell>
          <cell r="F200">
            <v>24.531277338909181</v>
          </cell>
          <cell r="G200">
            <v>23.083509131126284</v>
          </cell>
          <cell r="H200">
            <v>26.039422343992435</v>
          </cell>
          <cell r="I200">
            <v>31.232692558637403</v>
          </cell>
          <cell r="J200">
            <v>33.074214708382257</v>
          </cell>
          <cell r="K200">
            <v>29.12078986358112</v>
          </cell>
          <cell r="L200">
            <v>35.743694811926233</v>
          </cell>
          <cell r="M200">
            <v>38.584202125717837</v>
          </cell>
        </row>
        <row r="201">
          <cell r="D201" t="str">
            <v>TKM</v>
          </cell>
          <cell r="E201">
            <v>46.780174776692142</v>
          </cell>
          <cell r="F201">
            <v>35.675464289419708</v>
          </cell>
          <cell r="G201">
            <v>22.150513851476781</v>
          </cell>
          <cell r="H201">
            <v>22.468397342212711</v>
          </cell>
          <cell r="I201">
            <v>29.899985281646213</v>
          </cell>
          <cell r="J201">
            <v>24.733600732716422</v>
          </cell>
          <cell r="K201">
            <v>17.818948261132554</v>
          </cell>
          <cell r="L201">
            <v>20.560545290413994</v>
          </cell>
          <cell r="M201">
            <v>25.945098534613443</v>
          </cell>
        </row>
        <row r="202">
          <cell r="D202" t="str">
            <v>TCA</v>
          </cell>
          <cell r="E202" t="str">
            <v>NULL</v>
          </cell>
          <cell r="F202" t="str">
            <v>NULL</v>
          </cell>
          <cell r="G202" t="str">
            <v>NULL</v>
          </cell>
          <cell r="H202" t="str">
            <v>NULL</v>
          </cell>
          <cell r="I202" t="str">
            <v>NULL</v>
          </cell>
          <cell r="J202" t="str">
            <v>NULL</v>
          </cell>
          <cell r="K202" t="str">
            <v>NULL</v>
          </cell>
          <cell r="L202" t="str">
            <v>NULL</v>
          </cell>
          <cell r="M202" t="str">
            <v>NULL</v>
          </cell>
        </row>
        <row r="203">
          <cell r="D203" t="str">
            <v>TUV</v>
          </cell>
          <cell r="E203" t="str">
            <v>NULL</v>
          </cell>
          <cell r="F203" t="str">
            <v>NULL</v>
          </cell>
          <cell r="G203" t="str">
            <v>NULL</v>
          </cell>
          <cell r="H203" t="str">
            <v>NULL</v>
          </cell>
          <cell r="I203" t="str">
            <v>NULL</v>
          </cell>
          <cell r="J203" t="str">
            <v>NULL</v>
          </cell>
          <cell r="K203" t="str">
            <v>NULL</v>
          </cell>
          <cell r="L203" t="str">
            <v>NULL</v>
          </cell>
          <cell r="M203" t="str">
            <v>NULL</v>
          </cell>
        </row>
        <row r="204">
          <cell r="D204" t="str">
            <v>UGA</v>
          </cell>
          <cell r="E204">
            <v>14.948210907576401</v>
          </cell>
          <cell r="F204">
            <v>12.877325314736899</v>
          </cell>
          <cell r="G204">
            <v>12.427164415680643</v>
          </cell>
          <cell r="H204">
            <v>16.661129421170536</v>
          </cell>
          <cell r="I204">
            <v>15.087053061151082</v>
          </cell>
          <cell r="J204">
            <v>17.109058016738253</v>
          </cell>
          <cell r="K204">
            <v>15.414798539728858</v>
          </cell>
          <cell r="L204">
            <v>15.781008169527574</v>
          </cell>
          <cell r="M204">
            <v>12.021995433333059</v>
          </cell>
        </row>
        <row r="205">
          <cell r="D205" t="str">
            <v>UKR</v>
          </cell>
          <cell r="E205">
            <v>48.592961815850252</v>
          </cell>
          <cell r="F205">
            <v>52.597679508223102</v>
          </cell>
          <cell r="G205">
            <v>49.298619457718665</v>
          </cell>
          <cell r="H205">
            <v>48.124916351555918</v>
          </cell>
          <cell r="I205">
            <v>45.235235662592665</v>
          </cell>
          <cell r="J205">
            <v>41.231691256004851</v>
          </cell>
          <cell r="K205">
            <v>38.821646290193378</v>
          </cell>
          <cell r="L205">
            <v>40.688340476868831</v>
          </cell>
          <cell r="M205">
            <v>35.445115338204133</v>
          </cell>
        </row>
        <row r="206">
          <cell r="D206" t="str">
            <v>ARE</v>
          </cell>
          <cell r="E206">
            <v>96.923796743498585</v>
          </cell>
          <cell r="F206">
            <v>97.563188070597846</v>
          </cell>
          <cell r="G206">
            <v>97.663121086155584</v>
          </cell>
          <cell r="H206">
            <v>98.342392206753999</v>
          </cell>
          <cell r="I206">
            <v>91.994776867123008</v>
          </cell>
          <cell r="J206">
            <v>96.664168752438101</v>
          </cell>
          <cell r="K206">
            <v>95.926598586160182</v>
          </cell>
          <cell r="L206" t="str">
            <v>NULL</v>
          </cell>
          <cell r="M206" t="str">
            <v>NULL</v>
          </cell>
        </row>
        <row r="207">
          <cell r="D207" t="str">
            <v>GBR</v>
          </cell>
          <cell r="E207">
            <v>28.576214729124182</v>
          </cell>
          <cell r="F207">
            <v>27.845950666101039</v>
          </cell>
          <cell r="G207">
            <v>28.902339523358833</v>
          </cell>
          <cell r="H207">
            <v>30.890351033046144</v>
          </cell>
          <cell r="I207">
            <v>31.580111359733571</v>
          </cell>
          <cell r="J207">
            <v>31.634780280949954</v>
          </cell>
          <cell r="K207">
            <v>29.691990830152527</v>
          </cell>
          <cell r="L207">
            <v>29.59731252728124</v>
          </cell>
          <cell r="M207">
            <v>33.430460965186889</v>
          </cell>
        </row>
        <row r="208">
          <cell r="D208" t="str">
            <v>USA</v>
          </cell>
          <cell r="E208">
            <v>13.508214213223454</v>
          </cell>
          <cell r="F208">
            <v>12.411148630127141</v>
          </cell>
          <cell r="G208">
            <v>11.888159227325328</v>
          </cell>
          <cell r="H208">
            <v>12.177481026766024</v>
          </cell>
          <cell r="I208">
            <v>12.287110759626648</v>
          </cell>
          <cell r="J208">
            <v>11.795006782785224</v>
          </cell>
          <cell r="K208">
            <v>10.083557856675554</v>
          </cell>
          <cell r="L208">
            <v>10.807979357151815</v>
          </cell>
          <cell r="M208">
            <v>11.633908620955133</v>
          </cell>
        </row>
        <row r="209">
          <cell r="D209" t="str">
            <v>URY</v>
          </cell>
          <cell r="E209">
            <v>23.542661613981746</v>
          </cell>
          <cell r="F209">
            <v>22.477851251574126</v>
          </cell>
          <cell r="G209">
            <v>26.931681097657478</v>
          </cell>
          <cell r="H209">
            <v>25.931161217647759</v>
          </cell>
          <cell r="I209">
            <v>26.421659976165952</v>
          </cell>
          <cell r="J209">
            <v>27.718333861423954</v>
          </cell>
          <cell r="K209">
            <v>25.555031031411072</v>
          </cell>
          <cell r="L209">
            <v>31.982085347518531</v>
          </cell>
          <cell r="M209">
            <v>31.952164871758416</v>
          </cell>
        </row>
        <row r="210">
          <cell r="D210" t="str">
            <v>UZB</v>
          </cell>
          <cell r="E210">
            <v>16.044448026676818</v>
          </cell>
          <cell r="F210">
            <v>13.766291352924878</v>
          </cell>
          <cell r="G210">
            <v>12.333065708629958</v>
          </cell>
          <cell r="H210">
            <v>20.748065492633817</v>
          </cell>
          <cell r="I210">
            <v>26.841053930230395</v>
          </cell>
          <cell r="J210">
            <v>28.29800250683806</v>
          </cell>
          <cell r="K210">
            <v>24.178315592511009</v>
          </cell>
          <cell r="L210">
            <v>23.676722982595564</v>
          </cell>
          <cell r="M210">
            <v>27.017595892140704</v>
          </cell>
        </row>
        <row r="211">
          <cell r="D211" t="str">
            <v>VUT</v>
          </cell>
          <cell r="E211">
            <v>51.427237561691342</v>
          </cell>
          <cell r="F211">
            <v>46.033619142071629</v>
          </cell>
          <cell r="G211">
            <v>48.866091350183574</v>
          </cell>
          <cell r="H211">
            <v>47.659897353750168</v>
          </cell>
          <cell r="I211">
            <v>41.596872147024968</v>
          </cell>
          <cell r="J211">
            <v>50.34527687296417</v>
          </cell>
          <cell r="K211">
            <v>15.698234043972592</v>
          </cell>
          <cell r="L211">
            <v>9.3661978600886346</v>
          </cell>
          <cell r="M211">
            <v>15.304833060542586</v>
          </cell>
        </row>
        <row r="212">
          <cell r="D212" t="str">
            <v>VEN</v>
          </cell>
          <cell r="E212">
            <v>16.693827350294175</v>
          </cell>
          <cell r="F212" t="str">
            <v>NULL</v>
          </cell>
          <cell r="G212" t="str">
            <v>NULL</v>
          </cell>
          <cell r="H212" t="str">
            <v>NULL</v>
          </cell>
          <cell r="I212" t="str">
            <v>NULL</v>
          </cell>
          <cell r="J212" t="str">
            <v>NULL</v>
          </cell>
          <cell r="K212" t="str">
            <v>NULL</v>
          </cell>
          <cell r="L212" t="str">
            <v>NULL</v>
          </cell>
          <cell r="M212" t="str">
            <v>NULL</v>
          </cell>
        </row>
        <row r="213">
          <cell r="D213" t="str">
            <v>VNM</v>
          </cell>
          <cell r="E213">
            <v>69.59857506930156</v>
          </cell>
          <cell r="F213">
            <v>72.922851605711742</v>
          </cell>
          <cell r="G213">
            <v>74.107285507804818</v>
          </cell>
          <cell r="H213">
            <v>81.762522121502471</v>
          </cell>
          <cell r="I213">
            <v>84.423456019374782</v>
          </cell>
          <cell r="J213">
            <v>85.157587100931565</v>
          </cell>
          <cell r="K213">
            <v>84.381598021655279</v>
          </cell>
          <cell r="L213">
            <v>93.850207121655814</v>
          </cell>
          <cell r="M213">
            <v>93.811638455033602</v>
          </cell>
        </row>
        <row r="214">
          <cell r="D214" t="str">
            <v>VIR</v>
          </cell>
          <cell r="E214">
            <v>78.373071528751751</v>
          </cell>
          <cell r="F214">
            <v>41.632541632541631</v>
          </cell>
          <cell r="G214">
            <v>47.024749868351762</v>
          </cell>
          <cell r="H214">
            <v>63.336847654190834</v>
          </cell>
          <cell r="I214">
            <v>53.12261024725975</v>
          </cell>
          <cell r="J214">
            <v>54.962387769958745</v>
          </cell>
          <cell r="K214">
            <v>38.67271425161136</v>
          </cell>
          <cell r="L214">
            <v>91.696669666966699</v>
          </cell>
          <cell r="M214" t="str">
            <v>NULL</v>
          </cell>
        </row>
        <row r="215">
          <cell r="D215" t="str">
            <v>PSE</v>
          </cell>
          <cell r="E215">
            <v>15.823069829946318</v>
          </cell>
          <cell r="F215">
            <v>16.062380120809596</v>
          </cell>
          <cell r="G215">
            <v>14.326794500629649</v>
          </cell>
          <cell r="H215">
            <v>15.724206349206348</v>
          </cell>
          <cell r="I215">
            <v>15.961564454492953</v>
          </cell>
          <cell r="J215">
            <v>15.521055242653281</v>
          </cell>
          <cell r="K215">
            <v>15.357623441091445</v>
          </cell>
          <cell r="L215">
            <v>17.341101109945331</v>
          </cell>
          <cell r="M215">
            <v>18.436252641465135</v>
          </cell>
        </row>
        <row r="216">
          <cell r="D216" t="str">
            <v>YEM</v>
          </cell>
          <cell r="E216">
            <v>21.48408707865471</v>
          </cell>
          <cell r="F216">
            <v>9.0515775456231893</v>
          </cell>
          <cell r="G216">
            <v>4.8091947677426612</v>
          </cell>
          <cell r="H216">
            <v>9.6882180621627025</v>
          </cell>
          <cell r="I216">
            <v>8.7555969136743776</v>
          </cell>
          <cell r="J216" t="str">
            <v>NULL</v>
          </cell>
          <cell r="K216" t="str">
            <v>NULL</v>
          </cell>
          <cell r="L216" t="str">
            <v>NULL</v>
          </cell>
          <cell r="M216" t="str">
            <v>NULL</v>
          </cell>
        </row>
        <row r="217">
          <cell r="D217" t="str">
            <v>ZMB</v>
          </cell>
          <cell r="E217">
            <v>38.822289931937767</v>
          </cell>
          <cell r="F217">
            <v>37.138525801473435</v>
          </cell>
          <cell r="G217">
            <v>35.324675748965745</v>
          </cell>
          <cell r="H217">
            <v>34.992857763591765</v>
          </cell>
          <cell r="I217">
            <v>37.957404548039364</v>
          </cell>
          <cell r="J217">
            <v>34.63619260318805</v>
          </cell>
          <cell r="K217">
            <v>46.720186467535349</v>
          </cell>
          <cell r="L217">
            <v>52.216090018319164</v>
          </cell>
          <cell r="M217">
            <v>40.193997711430569</v>
          </cell>
        </row>
        <row r="218">
          <cell r="D218" t="str">
            <v>ZWE</v>
          </cell>
          <cell r="E218">
            <v>20.930145919270601</v>
          </cell>
          <cell r="F218">
            <v>19.160175789350291</v>
          </cell>
          <cell r="G218">
            <v>19.943531550090317</v>
          </cell>
          <cell r="H218">
            <v>19.65890479901088</v>
          </cell>
          <cell r="I218">
            <v>26.163973132786406</v>
          </cell>
          <cell r="J218">
            <v>27.554156407128605</v>
          </cell>
          <cell r="K218">
            <v>22.293062976532994</v>
          </cell>
          <cell r="L218">
            <v>22.775240716701997</v>
          </cell>
          <cell r="M218">
            <v>27.955245771004016</v>
          </cell>
        </row>
        <row r="219">
          <cell r="D219" t="str">
            <v>AFE</v>
          </cell>
          <cell r="E219">
            <v>28.572586323584936</v>
          </cell>
          <cell r="F219">
            <v>24.046023500311072</v>
          </cell>
          <cell r="G219">
            <v>23.249928822499534</v>
          </cell>
          <cell r="H219">
            <v>23.824896846005487</v>
          </cell>
          <cell r="I219">
            <v>25.315920737735365</v>
          </cell>
          <cell r="J219">
            <v>23.903123628544225</v>
          </cell>
          <cell r="K219">
            <v>22.036160253715586</v>
          </cell>
          <cell r="L219">
            <v>25.922405764071542</v>
          </cell>
          <cell r="M219">
            <v>27.595354469768946</v>
          </cell>
        </row>
        <row r="220">
          <cell r="D220" t="str">
            <v>AFW</v>
          </cell>
          <cell r="E220" t="str">
            <v>NULL</v>
          </cell>
          <cell r="F220" t="str">
            <v>NULL</v>
          </cell>
          <cell r="G220" t="str">
            <v>NULL</v>
          </cell>
          <cell r="H220" t="str">
            <v>NULL</v>
          </cell>
          <cell r="I220" t="str">
            <v>NULL</v>
          </cell>
          <cell r="J220" t="str">
            <v>NULL</v>
          </cell>
          <cell r="K220" t="str">
            <v>NULL</v>
          </cell>
          <cell r="L220" t="str">
            <v>NULL</v>
          </cell>
          <cell r="M220" t="str">
            <v>NULL</v>
          </cell>
        </row>
        <row r="221">
          <cell r="D221" t="str">
            <v>ARB</v>
          </cell>
          <cell r="E221">
            <v>48.947151275512681</v>
          </cell>
          <cell r="F221">
            <v>40.995810751499462</v>
          </cell>
          <cell r="G221">
            <v>38.146583518501984</v>
          </cell>
          <cell r="H221">
            <v>42.522954364541476</v>
          </cell>
          <cell r="I221">
            <v>45.013843407629643</v>
          </cell>
          <cell r="J221">
            <v>43.091417317509567</v>
          </cell>
          <cell r="K221">
            <v>35.780121571652515</v>
          </cell>
          <cell r="L221" t="str">
            <v>NULL</v>
          </cell>
          <cell r="M221" t="str">
            <v>NULL</v>
          </cell>
        </row>
        <row r="222">
          <cell r="D222" t="str">
            <v>CSS</v>
          </cell>
          <cell r="E222" t="str">
            <v>NULL</v>
          </cell>
          <cell r="F222" t="str">
            <v>NULL</v>
          </cell>
          <cell r="G222" t="str">
            <v>NULL</v>
          </cell>
          <cell r="H222" t="str">
            <v>NULL</v>
          </cell>
          <cell r="I222" t="str">
            <v>NULL</v>
          </cell>
          <cell r="J222" t="str">
            <v>NULL</v>
          </cell>
          <cell r="K222" t="str">
            <v>NULL</v>
          </cell>
          <cell r="L222" t="str">
            <v>NULL</v>
          </cell>
          <cell r="M222" t="str">
            <v>NULL</v>
          </cell>
        </row>
        <row r="223">
          <cell r="D223" t="str">
            <v>CEB</v>
          </cell>
          <cell r="E223">
            <v>61.27571865726248</v>
          </cell>
          <cell r="F223">
            <v>61.371876632270371</v>
          </cell>
          <cell r="G223">
            <v>62.534063809376825</v>
          </cell>
          <cell r="H223">
            <v>63.678077867843463</v>
          </cell>
          <cell r="I223">
            <v>63.28739148796528</v>
          </cell>
          <cell r="J223">
            <v>62.2062459109166</v>
          </cell>
          <cell r="K223">
            <v>59.211457051758963</v>
          </cell>
          <cell r="L223">
            <v>63.672022329797386</v>
          </cell>
          <cell r="M223">
            <v>69.206134072847433</v>
          </cell>
        </row>
        <row r="224">
          <cell r="D224" t="str">
            <v>EAR</v>
          </cell>
          <cell r="E224">
            <v>26.346605347384255</v>
          </cell>
          <cell r="F224">
            <v>23.452812050181763</v>
          </cell>
          <cell r="G224">
            <v>22.627965086738069</v>
          </cell>
          <cell r="H224">
            <v>23.562599067642768</v>
          </cell>
          <cell r="I224">
            <v>25.802460909378848</v>
          </cell>
          <cell r="J224">
            <v>24.802010178045691</v>
          </cell>
          <cell r="K224">
            <v>22.394534937050722</v>
          </cell>
          <cell r="L224">
            <v>25.780299599922468</v>
          </cell>
          <cell r="M224">
            <v>28.551334917628207</v>
          </cell>
        </row>
        <row r="225">
          <cell r="D225" t="str">
            <v>EAS</v>
          </cell>
          <cell r="E225">
            <v>32.297270666801154</v>
          </cell>
          <cell r="F225">
            <v>30.214121655303256</v>
          </cell>
          <cell r="G225">
            <v>28.147718348975253</v>
          </cell>
          <cell r="H225">
            <v>29.17974048317733</v>
          </cell>
          <cell r="I225">
            <v>29.116356262225562</v>
          </cell>
          <cell r="J225">
            <v>27.929571768675288</v>
          </cell>
          <cell r="K225">
            <v>26.638817911741665</v>
          </cell>
          <cell r="L225">
            <v>29.075339519672433</v>
          </cell>
          <cell r="M225">
            <v>31.553891467659028</v>
          </cell>
        </row>
        <row r="226">
          <cell r="D226" t="str">
            <v>EAP</v>
          </cell>
          <cell r="E226">
            <v>27.335708502632645</v>
          </cell>
          <cell r="F226">
            <v>25.020305365766323</v>
          </cell>
          <cell r="G226">
            <v>23.383131251996296</v>
          </cell>
          <cell r="H226">
            <v>23.799232683840152</v>
          </cell>
          <cell r="I226">
            <v>23.312946612416948</v>
          </cell>
          <cell r="J226">
            <v>22.406504487143962</v>
          </cell>
          <cell r="K226">
            <v>21.875936275054876</v>
          </cell>
          <cell r="L226">
            <v>23.471181816142256</v>
          </cell>
          <cell r="M226">
            <v>24.931526521247559</v>
          </cell>
        </row>
        <row r="227">
          <cell r="D227" t="str">
            <v>TEA</v>
          </cell>
          <cell r="E227">
            <v>27.334481774127401</v>
          </cell>
          <cell r="F227">
            <v>25.019087239447877</v>
          </cell>
          <cell r="G227">
            <v>23.382085819808871</v>
          </cell>
          <cell r="H227">
            <v>23.797933743876083</v>
          </cell>
          <cell r="I227">
            <v>23.311567770920412</v>
          </cell>
          <cell r="J227">
            <v>22.405163343868047</v>
          </cell>
          <cell r="K227">
            <v>21.874280771747571</v>
          </cell>
          <cell r="L227">
            <v>23.469091066007042</v>
          </cell>
          <cell r="M227">
            <v>24.929531031167524</v>
          </cell>
        </row>
        <row r="228">
          <cell r="D228" t="str">
            <v>EMU</v>
          </cell>
          <cell r="E228">
            <v>44.491938149730039</v>
          </cell>
          <cell r="F228">
            <v>46.002263315562516</v>
          </cell>
          <cell r="G228">
            <v>45.528305958567032</v>
          </cell>
          <cell r="H228">
            <v>47.209364090525</v>
          </cell>
          <cell r="I228">
            <v>48.054233888523903</v>
          </cell>
          <cell r="J228">
            <v>48.306914676389717</v>
          </cell>
          <cell r="K228">
            <v>45.347472659254294</v>
          </cell>
          <cell r="L228">
            <v>49.477161340692263</v>
          </cell>
          <cell r="M228">
            <v>55.079712726462013</v>
          </cell>
        </row>
        <row r="229">
          <cell r="D229" t="str">
            <v>ECS</v>
          </cell>
          <cell r="E229">
            <v>41.261523299403017</v>
          </cell>
          <cell r="F229">
            <v>42.085158919805494</v>
          </cell>
          <cell r="G229">
            <v>42.102575231601122</v>
          </cell>
          <cell r="H229">
            <v>43.656377418606212</v>
          </cell>
          <cell r="I229">
            <v>45.118660319471246</v>
          </cell>
          <cell r="J229">
            <v>45.041909578668701</v>
          </cell>
          <cell r="K229">
            <v>42.322489865307588</v>
          </cell>
          <cell r="L229">
            <v>45.980858290130321</v>
          </cell>
          <cell r="M229">
            <v>50.431909882048799</v>
          </cell>
        </row>
        <row r="230">
          <cell r="D230" t="str">
            <v>ECA</v>
          </cell>
          <cell r="E230">
            <v>32.002731587020406</v>
          </cell>
          <cell r="F230">
            <v>29.160144745493799</v>
          </cell>
          <cell r="G230">
            <v>28.35197378537368</v>
          </cell>
          <cell r="H230">
            <v>31.800019497600481</v>
          </cell>
          <cell r="I230">
            <v>36.737479601344106</v>
          </cell>
          <cell r="J230">
            <v>36.964199434754512</v>
          </cell>
          <cell r="K230">
            <v>32.279427002259723</v>
          </cell>
          <cell r="L230">
            <v>37.97025969446711</v>
          </cell>
          <cell r="M230">
            <v>41.190786855776793</v>
          </cell>
        </row>
        <row r="231">
          <cell r="D231" t="str">
            <v>TEC</v>
          </cell>
          <cell r="E231">
            <v>32.458320247405673</v>
          </cell>
          <cell r="F231">
            <v>32.705366657702491</v>
          </cell>
          <cell r="G231">
            <v>31.964848773053077</v>
          </cell>
          <cell r="H231">
            <v>33.564611991794749</v>
          </cell>
          <cell r="I231">
            <v>37.57689729852742</v>
          </cell>
          <cell r="J231">
            <v>36.656126272033454</v>
          </cell>
          <cell r="K231">
            <v>33.733854182478659</v>
          </cell>
          <cell r="L231">
            <v>38.367955293899627</v>
          </cell>
          <cell r="M231">
            <v>39.188989718326802</v>
          </cell>
        </row>
        <row r="232">
          <cell r="D232" t="str">
            <v>EUU</v>
          </cell>
          <cell r="E232">
            <v>45.663628899120276</v>
          </cell>
          <cell r="F232">
            <v>47.048769198348303</v>
          </cell>
          <cell r="G232">
            <v>46.644284411934414</v>
          </cell>
          <cell r="H232">
            <v>48.28767054618308</v>
          </cell>
          <cell r="I232">
            <v>49.117635162642912</v>
          </cell>
          <cell r="J232">
            <v>49.401650143203454</v>
          </cell>
          <cell r="K232">
            <v>46.46251246230139</v>
          </cell>
          <cell r="L232">
            <v>50.516742861529941</v>
          </cell>
          <cell r="M232">
            <v>56.288255587864896</v>
          </cell>
        </row>
        <row r="233">
          <cell r="D233" t="str">
            <v>FCS</v>
          </cell>
          <cell r="E233" t="str">
            <v>NULL</v>
          </cell>
          <cell r="F233" t="str">
            <v>NULL</v>
          </cell>
          <cell r="G233" t="str">
            <v>NULL</v>
          </cell>
          <cell r="H233" t="str">
            <v>NULL</v>
          </cell>
          <cell r="I233" t="str">
            <v>NULL</v>
          </cell>
          <cell r="J233" t="str">
            <v>NULL</v>
          </cell>
          <cell r="K233" t="str">
            <v>NULL</v>
          </cell>
          <cell r="L233" t="str">
            <v>NULL</v>
          </cell>
          <cell r="M233" t="str">
            <v>NULL</v>
          </cell>
        </row>
        <row r="234">
          <cell r="D234" t="str">
            <v>HPC</v>
          </cell>
          <cell r="E234">
            <v>25.13373184120336</v>
          </cell>
          <cell r="F234">
            <v>22.191145176708943</v>
          </cell>
          <cell r="G234">
            <v>21.034237942496564</v>
          </cell>
          <cell r="H234">
            <v>22.922316242675386</v>
          </cell>
          <cell r="I234">
            <v>23.693223608998682</v>
          </cell>
          <cell r="J234">
            <v>23.147339260954254</v>
          </cell>
          <cell r="K234">
            <v>20.605839164487708</v>
          </cell>
          <cell r="L234">
            <v>23.038226421165888</v>
          </cell>
          <cell r="M234">
            <v>24.813296968635015</v>
          </cell>
        </row>
        <row r="235">
          <cell r="D235" t="str">
            <v>HIC</v>
          </cell>
          <cell r="E235">
            <v>32.424543137130371</v>
          </cell>
          <cell r="F235">
            <v>30.897861589621751</v>
          </cell>
          <cell r="G235">
            <v>29.947114213685911</v>
          </cell>
          <cell r="H235">
            <v>31.181926568738422</v>
          </cell>
          <cell r="I235">
            <v>32.080201664009358</v>
          </cell>
          <cell r="J235">
            <v>31.210380771192604</v>
          </cell>
          <cell r="K235">
            <v>28.720117367433456</v>
          </cell>
          <cell r="L235">
            <v>31.611017683923283</v>
          </cell>
          <cell r="M235">
            <v>34.006464700988005</v>
          </cell>
        </row>
        <row r="236">
          <cell r="D236" t="str">
            <v>IBD</v>
          </cell>
          <cell r="E236">
            <v>26.318799101825064</v>
          </cell>
          <cell r="F236">
            <v>24.779789899598558</v>
          </cell>
          <cell r="G236">
            <v>23.689944310230043</v>
          </cell>
          <cell r="H236">
            <v>24.239369613585527</v>
          </cell>
          <cell r="I236">
            <v>25.313367858363328</v>
          </cell>
          <cell r="J236">
            <v>24.430767148935608</v>
          </cell>
          <cell r="K236">
            <v>23.45440657866212</v>
          </cell>
          <cell r="L236">
            <v>25.845000529699135</v>
          </cell>
          <cell r="M236">
            <v>27.458802739265114</v>
          </cell>
        </row>
        <row r="237">
          <cell r="D237" t="str">
            <v>IBT</v>
          </cell>
          <cell r="E237">
            <v>25.763406037866826</v>
          </cell>
          <cell r="F237">
            <v>24.209045390532697</v>
          </cell>
          <cell r="G237">
            <v>23.172980396523844</v>
          </cell>
          <cell r="H237">
            <v>23.818453688227471</v>
          </cell>
          <cell r="I237">
            <v>24.850338450970405</v>
          </cell>
          <cell r="J237">
            <v>24.00045134359684</v>
          </cell>
          <cell r="K237">
            <v>22.957348363517507</v>
          </cell>
          <cell r="L237">
            <v>25.368218600031</v>
          </cell>
          <cell r="M237">
            <v>26.98665429404145</v>
          </cell>
        </row>
        <row r="238">
          <cell r="D238" t="str">
            <v>IDB</v>
          </cell>
          <cell r="E238" t="str">
            <v>NULL</v>
          </cell>
          <cell r="F238" t="str">
            <v>NULL</v>
          </cell>
          <cell r="G238" t="str">
            <v>NULL</v>
          </cell>
          <cell r="H238" t="str">
            <v>NULL</v>
          </cell>
          <cell r="I238" t="str">
            <v>NULL</v>
          </cell>
          <cell r="J238" t="str">
            <v>NULL</v>
          </cell>
          <cell r="K238" t="str">
            <v>NULL</v>
          </cell>
          <cell r="L238" t="str">
            <v>NULL</v>
          </cell>
          <cell r="M238" t="str">
            <v>NULL</v>
          </cell>
        </row>
        <row r="239">
          <cell r="D239" t="str">
            <v>IDX</v>
          </cell>
          <cell r="E239">
            <v>23.472446708133194</v>
          </cell>
          <cell r="F239">
            <v>21.350931316251714</v>
          </cell>
          <cell r="G239">
            <v>19.92306772088482</v>
          </cell>
          <cell r="H239">
            <v>21.086334056144274</v>
          </cell>
          <cell r="I239">
            <v>21.351962703686091</v>
          </cell>
          <cell r="J239">
            <v>21.158107433556747</v>
          </cell>
          <cell r="K239">
            <v>18.579763865062159</v>
          </cell>
          <cell r="L239">
            <v>20.485616782280758</v>
          </cell>
          <cell r="M239">
            <v>22.44108853976325</v>
          </cell>
        </row>
        <row r="240">
          <cell r="D240" t="str">
            <v>IDA</v>
          </cell>
          <cell r="E240">
            <v>19.491983079571142</v>
          </cell>
          <cell r="F240">
            <v>18.064610008657787</v>
          </cell>
          <cell r="G240">
            <v>17.624792687521058</v>
          </cell>
          <cell r="H240">
            <v>19.111319839915911</v>
          </cell>
          <cell r="I240">
            <v>19.685667559559541</v>
          </cell>
          <cell r="J240">
            <v>19.517507074339928</v>
          </cell>
          <cell r="K240">
            <v>17.421829022623335</v>
          </cell>
          <cell r="L240">
            <v>19.224938526190595</v>
          </cell>
          <cell r="M240">
            <v>21.361925969923188</v>
          </cell>
        </row>
        <row r="241">
          <cell r="D241" t="str">
            <v>LTE</v>
          </cell>
          <cell r="E241">
            <v>30.506358802936617</v>
          </cell>
          <cell r="F241">
            <v>29.411719792697227</v>
          </cell>
          <cell r="G241">
            <v>28.077231288782706</v>
          </cell>
          <cell r="H241">
            <v>28.377532182728437</v>
          </cell>
          <cell r="I241">
            <v>28.810144234085882</v>
          </cell>
          <cell r="J241">
            <v>28.120743432255519</v>
          </cell>
          <cell r="K241">
            <v>27.631097718666108</v>
          </cell>
          <cell r="L241">
            <v>29.673909774161661</v>
          </cell>
          <cell r="M241">
            <v>31.262992060326706</v>
          </cell>
        </row>
        <row r="242">
          <cell r="D242" t="str">
            <v>LCN</v>
          </cell>
          <cell r="E242">
            <v>20.697905138957132</v>
          </cell>
          <cell r="F242">
            <v>21.875277302692812</v>
          </cell>
          <cell r="G242">
            <v>22.257830127628498</v>
          </cell>
          <cell r="H242">
            <v>22.050241587158641</v>
          </cell>
          <cell r="I242">
            <v>24.105656247031938</v>
          </cell>
          <cell r="J242">
            <v>24.340620318169968</v>
          </cell>
          <cell r="K242">
            <v>25.00359686681411</v>
          </cell>
          <cell r="L242">
            <v>27.201686550446642</v>
          </cell>
          <cell r="M242">
            <v>28.077108124126177</v>
          </cell>
        </row>
        <row r="243">
          <cell r="D243" t="str">
            <v>LAC</v>
          </cell>
          <cell r="E243">
            <v>19.061095404230297</v>
          </cell>
          <cell r="F243">
            <v>20.15567744152419</v>
          </cell>
          <cell r="G243">
            <v>20.535997076644922</v>
          </cell>
          <cell r="H243">
            <v>20.419268374298071</v>
          </cell>
          <cell r="I243">
            <v>22.802500840267076</v>
          </cell>
          <cell r="J243">
            <v>23.051115272473073</v>
          </cell>
          <cell r="K243">
            <v>23.630002647401547</v>
          </cell>
          <cell r="L243">
            <v>26.053041676190848</v>
          </cell>
          <cell r="M243">
            <v>26.86407838555478</v>
          </cell>
        </row>
        <row r="244">
          <cell r="D244" t="str">
            <v>TLA</v>
          </cell>
          <cell r="E244">
            <v>19.933326988736713</v>
          </cell>
          <cell r="F244">
            <v>20.985574642590347</v>
          </cell>
          <cell r="G244">
            <v>21.371006780285963</v>
          </cell>
          <cell r="H244">
            <v>21.26593443733282</v>
          </cell>
          <cell r="I244">
            <v>23.594528092098077</v>
          </cell>
          <cell r="J244">
            <v>23.836763060064143</v>
          </cell>
          <cell r="K244">
            <v>24.637968454432897</v>
          </cell>
          <cell r="L244">
            <v>27.088259414510034</v>
          </cell>
          <cell r="M244">
            <v>28.039230691923805</v>
          </cell>
        </row>
        <row r="245">
          <cell r="D245" t="str">
            <v>LDC</v>
          </cell>
          <cell r="E245">
            <v>25.737936840089482</v>
          </cell>
          <cell r="F245">
            <v>20.364480978994202</v>
          </cell>
          <cell r="G245">
            <v>18.095478537183858</v>
          </cell>
          <cell r="H245">
            <v>19.535099793044978</v>
          </cell>
          <cell r="I245">
            <v>21.074136653632934</v>
          </cell>
          <cell r="J245">
            <v>20.390069417512791</v>
          </cell>
          <cell r="K245">
            <v>17.859841464535499</v>
          </cell>
          <cell r="L245">
            <v>20.533784048190149</v>
          </cell>
          <cell r="M245">
            <v>22.724653961690429</v>
          </cell>
        </row>
        <row r="246">
          <cell r="D246" t="str">
            <v>LMY</v>
          </cell>
          <cell r="E246">
            <v>24.970891314292494</v>
          </cell>
          <cell r="F246">
            <v>23.21433525633946</v>
          </cell>
          <cell r="G246">
            <v>22.181611624536618</v>
          </cell>
          <cell r="H246">
            <v>22.795834702087969</v>
          </cell>
          <cell r="I246">
            <v>23.609537794231336</v>
          </cell>
          <cell r="J246">
            <v>22.818117284869423</v>
          </cell>
          <cell r="K246">
            <v>21.866402436533956</v>
          </cell>
          <cell r="L246">
            <v>24.121867911291837</v>
          </cell>
          <cell r="M246">
            <v>25.805473745989278</v>
          </cell>
        </row>
        <row r="247">
          <cell r="D247" t="str">
            <v>LIC</v>
          </cell>
          <cell r="E247">
            <v>20.645749711410836</v>
          </cell>
          <cell r="F247">
            <v>16.852749641282905</v>
          </cell>
          <cell r="G247">
            <v>15.791686771901455</v>
          </cell>
          <cell r="H247">
            <v>18.661707909764264</v>
          </cell>
          <cell r="I247">
            <v>19.697315827915414</v>
          </cell>
          <cell r="J247">
            <v>18.294581837064868</v>
          </cell>
          <cell r="K247">
            <v>17.351496918921882</v>
          </cell>
          <cell r="L247">
            <v>20.477693029099171</v>
          </cell>
          <cell r="M247">
            <v>21.729389448899056</v>
          </cell>
        </row>
        <row r="248">
          <cell r="D248" t="str">
            <v>LMC</v>
          </cell>
          <cell r="E248">
            <v>24.753001635712575</v>
          </cell>
          <cell r="F248">
            <v>22.646379704868316</v>
          </cell>
          <cell r="G248">
            <v>22.088792229289655</v>
          </cell>
          <cell r="H248">
            <v>23.39909760167302</v>
          </cell>
          <cell r="I248">
            <v>24.760813155644808</v>
          </cell>
          <cell r="J248">
            <v>24.099144018619011</v>
          </cell>
          <cell r="K248">
            <v>22.819063623559313</v>
          </cell>
          <cell r="L248">
            <v>25.1463620415104</v>
          </cell>
          <cell r="M248">
            <v>27.654983383392434</v>
          </cell>
        </row>
        <row r="249">
          <cell r="D249" t="str">
            <v>MEA</v>
          </cell>
          <cell r="E249">
            <v>45.132194279971699</v>
          </cell>
          <cell r="F249">
            <v>38.263459073818815</v>
          </cell>
          <cell r="G249">
            <v>35.865442268059141</v>
          </cell>
          <cell r="H249">
            <v>39.264887297226629</v>
          </cell>
          <cell r="I249">
            <v>43.054228735580935</v>
          </cell>
          <cell r="J249">
            <v>40.886785210521602</v>
          </cell>
          <cell r="K249">
            <v>34.518435425169699</v>
          </cell>
          <cell r="L249" t="str">
            <v>NULL</v>
          </cell>
          <cell r="M249" t="str">
            <v>NULL</v>
          </cell>
        </row>
        <row r="250">
          <cell r="D250" t="str">
            <v>MNA</v>
          </cell>
          <cell r="E250">
            <v>26.016988960961058</v>
          </cell>
          <cell r="F250">
            <v>21.569548981316299</v>
          </cell>
          <cell r="G250">
            <v>20.319599473401041</v>
          </cell>
          <cell r="H250">
            <v>24.257483159416413</v>
          </cell>
          <cell r="I250">
            <v>29.540825827309718</v>
          </cell>
          <cell r="J250">
            <v>26.560240635313491</v>
          </cell>
          <cell r="K250">
            <v>19.545283428965636</v>
          </cell>
          <cell r="L250">
            <v>24.881420900813051</v>
          </cell>
          <cell r="M250">
            <v>29.645550878785471</v>
          </cell>
        </row>
        <row r="251">
          <cell r="D251" t="str">
            <v>TMN</v>
          </cell>
          <cell r="E251">
            <v>26.105456638248032</v>
          </cell>
          <cell r="F251">
            <v>21.622741165962879</v>
          </cell>
          <cell r="G251">
            <v>20.381923767581291</v>
          </cell>
          <cell r="H251">
            <v>24.350437403053846</v>
          </cell>
          <cell r="I251">
            <v>29.698115360049314</v>
          </cell>
          <cell r="J251">
            <v>26.693813983351067</v>
          </cell>
          <cell r="K251">
            <v>19.594977689759478</v>
          </cell>
          <cell r="L251">
            <v>24.971421077716531</v>
          </cell>
          <cell r="M251">
            <v>29.783223686143462</v>
          </cell>
        </row>
        <row r="252">
          <cell r="D252" t="str">
            <v>MIC</v>
          </cell>
          <cell r="E252">
            <v>25.057649889015138</v>
          </cell>
          <cell r="F252">
            <v>23.330295872483255</v>
          </cell>
          <cell r="G252">
            <v>22.285638286374663</v>
          </cell>
          <cell r="H252">
            <v>22.867201710149743</v>
          </cell>
          <cell r="I252">
            <v>23.677020297836812</v>
          </cell>
          <cell r="J252">
            <v>22.895946110687852</v>
          </cell>
          <cell r="K252">
            <v>21.944986451330699</v>
          </cell>
          <cell r="L252">
            <v>24.183018960789919</v>
          </cell>
          <cell r="M252">
            <v>25.880000821128153</v>
          </cell>
        </row>
        <row r="253">
          <cell r="D253" t="str">
            <v>NAC</v>
          </cell>
          <cell r="E253">
            <v>15.215570162481388</v>
          </cell>
          <cell r="F253">
            <v>13.947373080452785</v>
          </cell>
          <cell r="G253">
            <v>13.374361382377117</v>
          </cell>
          <cell r="H253">
            <v>13.684520136389972</v>
          </cell>
          <cell r="I253">
            <v>13.843935175663963</v>
          </cell>
          <cell r="J253">
            <v>13.348060729889196</v>
          </cell>
          <cell r="K253">
            <v>11.491359760188535</v>
          </cell>
          <cell r="L253">
            <v>12.418568030413784</v>
          </cell>
          <cell r="M253">
            <v>13.364723599944808</v>
          </cell>
        </row>
        <row r="254">
          <cell r="D254" t="str">
            <v>INX</v>
          </cell>
          <cell r="E254" t="str">
            <v>NULL</v>
          </cell>
          <cell r="F254" t="str">
            <v>NULL</v>
          </cell>
          <cell r="G254" t="str">
            <v>NULL</v>
          </cell>
          <cell r="H254" t="str">
            <v>NULL</v>
          </cell>
          <cell r="I254" t="str">
            <v>NULL</v>
          </cell>
          <cell r="J254" t="str">
            <v>NULL</v>
          </cell>
          <cell r="K254" t="str">
            <v>NULL</v>
          </cell>
          <cell r="L254" t="str">
            <v>NULL</v>
          </cell>
          <cell r="M254" t="str">
            <v>NULL</v>
          </cell>
        </row>
        <row r="255">
          <cell r="D255" t="str">
            <v>OED</v>
          </cell>
          <cell r="E255">
            <v>28.460570275230491</v>
          </cell>
          <cell r="F255">
            <v>27.307689904081002</v>
          </cell>
          <cell r="G255">
            <v>26.67956691552622</v>
          </cell>
          <cell r="H255">
            <v>27.823351376632104</v>
          </cell>
          <cell r="I255">
            <v>28.626385210956727</v>
          </cell>
          <cell r="J255">
            <v>28.006257163163966</v>
          </cell>
          <cell r="K255">
            <v>25.79110639148206</v>
          </cell>
          <cell r="L255">
            <v>28.219588266687605</v>
          </cell>
          <cell r="M255">
            <v>30.641011989132117</v>
          </cell>
        </row>
        <row r="256">
          <cell r="D256" t="str">
            <v>OSS</v>
          </cell>
          <cell r="E256">
            <v>76.315439452031697</v>
          </cell>
          <cell r="F256">
            <v>72.104284924080915</v>
          </cell>
          <cell r="G256">
            <v>68.792410967615652</v>
          </cell>
          <cell r="H256">
            <v>70.057294462004862</v>
          </cell>
          <cell r="I256">
            <v>71.343245996721194</v>
          </cell>
          <cell r="J256">
            <v>71.923916232756369</v>
          </cell>
          <cell r="K256">
            <v>70.213110319070921</v>
          </cell>
          <cell r="L256">
            <v>79.710056385394097</v>
          </cell>
          <cell r="M256">
            <v>83.661520874810748</v>
          </cell>
        </row>
        <row r="257">
          <cell r="D257" t="str">
            <v>PSS</v>
          </cell>
          <cell r="E257">
            <v>45.712512820742077</v>
          </cell>
          <cell r="F257">
            <v>42.410346863141527</v>
          </cell>
          <cell r="G257">
            <v>41.76595206463778</v>
          </cell>
          <cell r="H257">
            <v>41.177058220880639</v>
          </cell>
          <cell r="I257">
            <v>42.197689977614147</v>
          </cell>
          <cell r="J257">
            <v>42.323117126795331</v>
          </cell>
          <cell r="K257">
            <v>25.732063667468204</v>
          </cell>
          <cell r="L257">
            <v>22.259132718362938</v>
          </cell>
          <cell r="M257">
            <v>34.032720166831247</v>
          </cell>
        </row>
        <row r="258">
          <cell r="D258" t="str">
            <v>PST</v>
          </cell>
          <cell r="E258">
            <v>30.116519724749836</v>
          </cell>
          <cell r="F258">
            <v>28.625627898390981</v>
          </cell>
          <cell r="G258">
            <v>27.792354595903003</v>
          </cell>
          <cell r="H258">
            <v>28.988470110537602</v>
          </cell>
          <cell r="I258">
            <v>29.701955713587186</v>
          </cell>
          <cell r="J258">
            <v>28.858030677994641</v>
          </cell>
          <cell r="K258">
            <v>26.333501702216523</v>
          </cell>
          <cell r="L258">
            <v>28.901603203879805</v>
          </cell>
          <cell r="M258">
            <v>31.194871982846006</v>
          </cell>
        </row>
        <row r="259">
          <cell r="D259" t="str">
            <v>PRE</v>
          </cell>
          <cell r="E259">
            <v>25.011186092874443</v>
          </cell>
          <cell r="F259">
            <v>19.871326637307291</v>
          </cell>
          <cell r="G259">
            <v>18.788016360193478</v>
          </cell>
          <cell r="H259">
            <v>22.507189849079737</v>
          </cell>
          <cell r="I259">
            <v>25.47908997836284</v>
          </cell>
          <cell r="J259">
            <v>23.250586458115841</v>
          </cell>
          <cell r="K259">
            <v>19.305811353060829</v>
          </cell>
          <cell r="L259">
            <v>24.350269361481818</v>
          </cell>
          <cell r="M259">
            <v>26.050704798872072</v>
          </cell>
        </row>
        <row r="260">
          <cell r="D260" t="str">
            <v>SST</v>
          </cell>
          <cell r="E260">
            <v>70.390102103015835</v>
          </cell>
          <cell r="F260">
            <v>65.626400081093792</v>
          </cell>
          <cell r="G260">
            <v>63.269203272671845</v>
          </cell>
          <cell r="H260">
            <v>64.562075184227169</v>
          </cell>
          <cell r="I260">
            <v>66.362758981846653</v>
          </cell>
          <cell r="J260">
            <v>66.740060501959476</v>
          </cell>
          <cell r="K260">
            <v>63.831421522635438</v>
          </cell>
          <cell r="L260">
            <v>72.389997346638594</v>
          </cell>
          <cell r="M260">
            <v>75.105818210489076</v>
          </cell>
        </row>
        <row r="261">
          <cell r="D261" t="str">
            <v>SAS</v>
          </cell>
          <cell r="E261">
            <v>21.210426939198243</v>
          </cell>
          <cell r="F261">
            <v>18.359196865341847</v>
          </cell>
          <cell r="G261">
            <v>17.446831495213733</v>
          </cell>
          <cell r="H261">
            <v>17.103235597533022</v>
          </cell>
          <cell r="I261">
            <v>17.970062080711564</v>
          </cell>
          <cell r="J261">
            <v>17.217306715890253</v>
          </cell>
          <cell r="K261">
            <v>16.722240063716452</v>
          </cell>
          <cell r="L261">
            <v>18.935840858904175</v>
          </cell>
          <cell r="M261">
            <v>20.750803860976628</v>
          </cell>
        </row>
        <row r="262">
          <cell r="D262" t="str">
            <v>TSA</v>
          </cell>
          <cell r="E262">
            <v>21.21042693919825</v>
          </cell>
          <cell r="F262">
            <v>18.35919686534185</v>
          </cell>
          <cell r="G262">
            <v>17.446831495213736</v>
          </cell>
          <cell r="H262">
            <v>17.103235597533022</v>
          </cell>
          <cell r="I262">
            <v>17.970062080711564</v>
          </cell>
          <cell r="J262">
            <v>17.217306715890253</v>
          </cell>
          <cell r="K262">
            <v>16.722240063716441</v>
          </cell>
          <cell r="L262">
            <v>18.935840858904175</v>
          </cell>
          <cell r="M262">
            <v>20.750803860976628</v>
          </cell>
        </row>
        <row r="263">
          <cell r="D263" t="str">
            <v>SSF</v>
          </cell>
          <cell r="E263">
            <v>24.627605056017398</v>
          </cell>
          <cell r="F263">
            <v>21.528723625694525</v>
          </cell>
          <cell r="G263">
            <v>21.646245758795239</v>
          </cell>
          <cell r="H263">
            <v>23.543334604671635</v>
          </cell>
          <cell r="I263">
            <v>24.553603342234371</v>
          </cell>
          <cell r="J263">
            <v>22.984070749106941</v>
          </cell>
          <cell r="K263">
            <v>21.119208855399005</v>
          </cell>
          <cell r="L263">
            <v>24.858976766785187</v>
          </cell>
          <cell r="M263">
            <v>26.890649154616952</v>
          </cell>
        </row>
        <row r="264">
          <cell r="D264" t="str">
            <v>SSA</v>
          </cell>
          <cell r="E264">
            <v>24.563995025124921</v>
          </cell>
          <cell r="F264">
            <v>21.459623901477119</v>
          </cell>
          <cell r="G264">
            <v>21.568035533156451</v>
          </cell>
          <cell r="H264">
            <v>23.456922138101017</v>
          </cell>
          <cell r="I264">
            <v>24.479511168684471</v>
          </cell>
          <cell r="J264">
            <v>22.912172919375131</v>
          </cell>
          <cell r="K264">
            <v>21.077449805468664</v>
          </cell>
          <cell r="L264">
            <v>24.810563226170814</v>
          </cell>
          <cell r="M264">
            <v>26.818014837770075</v>
          </cell>
        </row>
        <row r="265">
          <cell r="D265" t="str">
            <v>TSS</v>
          </cell>
          <cell r="E265">
            <v>24.627605056017408</v>
          </cell>
          <cell r="F265">
            <v>21.528723625694525</v>
          </cell>
          <cell r="G265">
            <v>21.646245758795242</v>
          </cell>
          <cell r="H265">
            <v>23.543334604671642</v>
          </cell>
          <cell r="I265">
            <v>24.553603342234378</v>
          </cell>
          <cell r="J265">
            <v>22.984070749106948</v>
          </cell>
          <cell r="K265">
            <v>21.119208855399002</v>
          </cell>
          <cell r="L265">
            <v>24.858976766785187</v>
          </cell>
          <cell r="M265">
            <v>26.890649154616952</v>
          </cell>
        </row>
        <row r="266">
          <cell r="D266" t="str">
            <v>UMC</v>
          </cell>
          <cell r="E266">
            <v>25.206882900573213</v>
          </cell>
          <cell r="F266">
            <v>23.581477886526777</v>
          </cell>
          <cell r="G266">
            <v>22.434959082442195</v>
          </cell>
          <cell r="H266">
            <v>22.835766235942931</v>
          </cell>
          <cell r="I266">
            <v>23.514633362898586</v>
          </cell>
          <cell r="J266">
            <v>22.707230492357695</v>
          </cell>
          <cell r="K266">
            <v>21.831586199679894</v>
          </cell>
          <cell r="L266">
            <v>24.046288759734161</v>
          </cell>
          <cell r="M266">
            <v>25.56276112977703</v>
          </cell>
        </row>
        <row r="267">
          <cell r="D267" t="str">
            <v>WLD</v>
          </cell>
          <cell r="E267">
            <v>29.908745612514803</v>
          </cell>
          <cell r="F267">
            <v>28.284492297430237</v>
          </cell>
          <cell r="G267">
            <v>27.324189817896382</v>
          </cell>
          <cell r="H267">
            <v>28.277291174977986</v>
          </cell>
          <cell r="I267">
            <v>29.144072756398099</v>
          </cell>
          <cell r="J267">
            <v>28.273571859660567</v>
          </cell>
          <cell r="K267">
            <v>26.325924393849409</v>
          </cell>
          <cell r="L267">
            <v>28.912302198934487</v>
          </cell>
          <cell r="M267">
            <v>31.020942396514318</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44" refreshedDate="45569.232615972222" createdVersion="8" refreshedVersion="8" minRefreshableVersion="3" recordCount="272" xr:uid="{E4711E89-F88E-4688-A6D7-CAEA20D7E52E}">
  <cacheSource type="worksheet">
    <worksheetSource ref="DE1:DK1048576" sheet="All Data"/>
  </cacheSource>
  <cacheFields count="7">
    <cacheField name="Country Name" numFmtId="0">
      <sharedItems containsBlank="1" count="218">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ia"/>
        <s v="Denmark"/>
        <s v="Djibouti"/>
        <s v="Dominica"/>
        <s v="Dominican Republic"/>
        <s v="Ecuador"/>
        <s v="Egypt, Arab Rep."/>
        <s v="El Salvador"/>
        <s v="Equatorial Guinea"/>
        <s v="Eritrea"/>
        <s v="Estonia"/>
        <s v="Eswatini"/>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Macedon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ruguay"/>
        <s v="Uzbekistan"/>
        <s v="Vanuatu"/>
        <s v="Venezuela, RB"/>
        <s v="Viet Nam"/>
        <s v="Virgin Islands (U.S.)"/>
        <s v="West Bank and Gaza"/>
        <s v="Yemen, Rep."/>
        <s v="Zambia"/>
        <s v="Zimbabwe"/>
        <m/>
      </sharedItems>
    </cacheField>
    <cacheField name="Merchandise Trade (% in GDP)" numFmtId="0">
      <sharedItems containsBlank="1" containsMixedTypes="1" containsNumber="1" minValue="13.666987487969202" maxValue="374.64300808445546" count="202">
        <n v="43.164057379800695"/>
        <n v="62.892607819510992"/>
        <n v="40.85728880002236"/>
        <n v="159.20000000000002"/>
        <n v="51.944801774468161"/>
        <n v="68.943553690465421"/>
        <n v="38.404695988842867"/>
        <n v="28.923807344156444"/>
        <n v="60.379387342658397"/>
        <n v="38.25103381462462"/>
        <n v="38.872089687400219"/>
        <n v="88.113934084291827"/>
        <n v="61.852704628167267"/>
        <n v="35.412396977719915"/>
        <n v="93.047180782722521"/>
        <n v="29.949433476373827"/>
        <n v="40.927948207541903"/>
        <n v="116.4699809332934"/>
        <n v="179.18805225751407"/>
        <n v="61.165354352108068"/>
        <n v="45.297210143911357"/>
        <n v="14.876608550454279"/>
        <n v="72.377852178470874"/>
        <n v="49.871168384143495"/>
        <n v="91.425941305553636"/>
        <n v="84.369073931872762"/>
        <n v="30.856600878070939"/>
        <s v="NULL"/>
        <n v="140.17066891335335"/>
        <n v="103.9569822774548"/>
        <n v="49.162133946841827"/>
        <n v="42.798492595554066"/>
        <n v="42.693333098843993"/>
        <n v="177.62653973625376"/>
        <n v="25.110281557271001"/>
        <n v="50.513526880377754"/>
        <n v="25.560944288773076"/>
        <n v="24.160555674848343"/>
        <n v="36.918564447356047"/>
        <n v="59.322691852171516"/>
        <n v="33.643543237601769"/>
        <n v="31.830505218180594"/>
        <n v="27.853015211754055"/>
        <n v="51.738270344395666"/>
        <n v="65.710262807250203"/>
        <n v="55.759845030382806"/>
        <n v="40.250218074931219"/>
        <n v="81.039144263363795"/>
        <n v="66.688369693091971"/>
        <n v="48.509453865240296"/>
        <n v="155.62443795208304"/>
        <n v="60.699848330839131"/>
        <n v="266.31616786107566"/>
        <n v="45.023412174330659"/>
        <n v="39.01492293377256"/>
        <n v="48.763392515449858"/>
        <n v="27.25940583212018"/>
        <n v="72.347549197504122"/>
        <n v="60.953457295972591"/>
        <n v="38.890503215456185"/>
        <n v="122.53697070380294"/>
        <n v="86.397362202203283"/>
        <n v="17.905503187865349"/>
        <n v="68.083123156033679"/>
        <n v="56.669735095923478"/>
        <n v="43.931959502065475"/>
        <n v="34.142784804618373"/>
        <n v="57.755617054034715"/>
        <n v="31.775051026100311"/>
        <n v="76.072307160266121"/>
        <n v="71.479518230750244"/>
        <n v="35.656970948453285"/>
        <n v="57.914133228407984"/>
        <n v="57.728985514085295"/>
        <n v="42.92839330245814"/>
        <n v="13.666987487969202"/>
        <n v="46.901282754432067"/>
        <n v="89.64804437587965"/>
        <n v="41.285997726699982"/>
        <n v="108.58856845661282"/>
        <n v="26.028126625483011"/>
        <n v="89.943511339220606"/>
        <n v="374.64300808445546"/>
        <n v="156.35989282119721"/>
        <n v="53.508291472590052"/>
        <n v="30.578946834766096"/>
        <n v="36.046566093216725"/>
        <n v="33.62100797497375"/>
        <n v="67.823778121923709"/>
        <n v="60.569532429336228"/>
        <n v="31.178244311366356"/>
        <n v="54.90136221021217"/>
        <n v="50.840567600586184"/>
        <n v="30.290424348726997"/>
        <n v="66.744282792706016"/>
        <n v="51.643668636314146"/>
        <n v="23.971853138257462"/>
        <n v="63.96790649350649"/>
        <n v="69.262580397404378"/>
        <n v="67.018499615446274"/>
        <n v="90.08411001945062"/>
        <n v="74.201358623405"/>
        <n v="114.79566756386888"/>
        <n v="79.746872759107816"/>
        <n v="114.63446619915683"/>
        <n v="63.164495329971892"/>
        <n v="106.40806999928394"/>
        <n v="127.53796381424931"/>
        <n v="50.207920619133937"/>
        <n v="67.28914327178272"/>
        <n v="49.014912535634139"/>
        <n v="32.44595266814558"/>
        <n v="143.82513651818641"/>
        <n v="54.392857866085052"/>
        <n v="57.764422068780327"/>
        <n v="56.263286966898328"/>
        <n v="66.334378860424764"/>
        <n v="77.278090524102254"/>
        <n v="61.779732961248158"/>
        <n v="77.482859472071823"/>
        <n v="94.615384615384613"/>
        <n v="75.380503574315924"/>
        <n v="105.23704781053567"/>
        <n v="59.217656397953142"/>
        <n v="66.195500092804181"/>
        <n v="89.447986013444591"/>
        <n v="44.435708223554407"/>
        <n v="87.030937508631183"/>
        <n v="63.287429361702131"/>
        <n v="47.602100202201889"/>
        <n v="155.13699186793181"/>
        <n v="45.82305404970473"/>
        <n v="37.308972509913495"/>
        <n v="117.79496905285039"/>
        <n v="31.974517070591308"/>
        <n v="22.400695435257603"/>
        <n v="139.79716584197575"/>
        <n v="51.22892340326429"/>
        <n v="85.706208491203412"/>
        <n v="28.924873672172502"/>
        <n v="68.738035205290331"/>
        <n v="50.079563188357277"/>
        <n v="62.826142679950749"/>
        <n v="60.341569368801018"/>
        <n v="48.834508823743711"/>
        <n v="50.492611606901896"/>
        <n v="100.20003379137022"/>
        <n v="67.869023418963366"/>
        <n v="64.088750958557029"/>
        <n v="71.232926011727628"/>
        <n v="43.309446541227622"/>
        <n v="39.98453277214093"/>
        <n v="47.042170852805597"/>
        <n v="35.659635024693614"/>
        <n v="49.079111737493079"/>
        <n v="54.144532836517421"/>
        <n v="94.072930135608047"/>
        <n v="107.38489378836191"/>
        <n v="58.834123651387301"/>
        <n v="198.9311230105543"/>
        <n v="67.919566546154556"/>
        <n v="175.24989480668259"/>
        <n v="185.84491111568627"/>
        <n v="58.904846101633936"/>
        <n v="56.546281293227182"/>
        <n v="38.017109114951111"/>
        <n v="55.315469532793962"/>
        <n v="37.395609431824397"/>
        <n v="36.104353227392721"/>
        <n v="36.02579552760406"/>
        <n v="145.56236655128436"/>
        <n v="46.776871435790085"/>
        <n v="43.591036957412314"/>
        <n v="119.16654583366319"/>
        <n v="58.874971802144429"/>
        <n v="86.581680830472379"/>
        <n v="111.91460952077257"/>
        <n v="71.158408054113579"/>
        <n v="23.232402612909482"/>
        <n v="106.44564683519791"/>
        <n v="41.110360749627688"/>
        <n v="44.784115144086826"/>
        <n v="55.836368960632889"/>
        <n v="58.65734498953843"/>
        <n v="83.685288372011243"/>
        <n v="60.575807765614286"/>
        <n v="26.794019174294103"/>
        <n v="39.778827668958108"/>
        <n v="56.481777602517759"/>
        <n v="32.201006727213461"/>
        <n v="70.54058201069229"/>
        <n v="186.10993949594362"/>
        <n v="37.088674728369092"/>
        <n v="19.876272943779721"/>
        <n v="32.677319026310862"/>
        <n v="54.565609810922034"/>
        <n v="41.351270872787751"/>
        <n v="182.39537510996519"/>
        <n v="29.683792599972758"/>
        <n v="74.835662500764684"/>
        <n v="47.981690755533002"/>
        <m/>
      </sharedItems>
    </cacheField>
    <cacheField name="Total High-Tech Exports" numFmtId="165">
      <sharedItems containsBlank="1" containsMixedTypes="1" containsNumber="1" minValue="0" maxValue="942314815525" count="159">
        <s v="NULL"/>
        <n v="6384226"/>
        <n v="36063879"/>
        <n v="43596164"/>
        <n v="0"/>
        <n v="466425814"/>
        <n v="37562645"/>
        <n v="1171447"/>
        <n v="6309320488"/>
        <n v="17002728739"/>
        <n v="22212874"/>
        <n v="18783670"/>
        <n v="19196509"/>
        <n v="856741805"/>
        <n v="60841052178"/>
        <n v="14461"/>
        <n v="1211677"/>
        <n v="1878816"/>
        <n v="22371253"/>
        <n v="323354390"/>
        <n v="23414150"/>
        <n v="6350114829"/>
        <n v="30887563"/>
        <n v="2627051878"/>
        <n v="3595403"/>
        <n v="52895"/>
        <n v="454821941"/>
        <n v="5718462"/>
        <n v="29239719472"/>
        <n v="7773205"/>
        <n v="878109"/>
        <n v="1264181379"/>
        <n v="942314815525"/>
        <n v="735048087"/>
        <n v="28176"/>
        <n v="4658514"/>
        <n v="38829158"/>
        <n v="1457227994"/>
        <n v="56851005"/>
        <n v="1330713426"/>
        <n v="88015706"/>
        <n v="41415752357"/>
        <n v="12558351706"/>
        <n v="291177"/>
        <n v="565390971"/>
        <n v="77485368"/>
        <n v="526183187.99999994"/>
        <n v="348603292"/>
        <n v="2680894652"/>
        <n v="4198951"/>
        <n v="24782074"/>
        <n v="1950223"/>
        <n v="5489674612"/>
        <n v="97528027435"/>
        <n v="23343057"/>
        <n v="40017534"/>
        <n v="20"/>
        <n v="16787165"/>
        <n v="211891202239"/>
        <n v="4490626006"/>
        <n v="90309"/>
        <n v="332468059"/>
        <n v="139915"/>
        <n v="21992491"/>
        <n v="431628771877"/>
        <n v="19657869162"/>
        <n v="239162345"/>
        <n v="27446653652"/>
        <n v="7492072748"/>
        <n v="96091030"/>
        <n v="49839637279"/>
        <n v="16090256000"/>
        <n v="36845385469"/>
        <n v="1034853.0000000001"/>
        <n v="116513861428"/>
        <n v="109412830"/>
        <n v="2835034302"/>
        <n v="57055936"/>
        <n v="4264"/>
        <n v="204979876610"/>
        <n v="33548389.000000004"/>
        <n v="87115119"/>
        <n v="109835608"/>
        <n v="1946931352"/>
        <n v="43838265"/>
        <n v="535405"/>
        <n v="3107136428"/>
        <n v="806609802"/>
        <n v="3063465"/>
        <n v="4624983"/>
        <n v="108683179737"/>
        <n v="10421"/>
        <n v="763239121"/>
        <n v="1380718"/>
        <n v="2679318"/>
        <n v="74932930233"/>
        <n v="21773455"/>
        <n v="25335204"/>
        <n v="13067233"/>
        <n v="1132107323"/>
        <n v="8017648"/>
        <n v="305581286"/>
        <n v="639994"/>
        <n v="6433383"/>
        <n v="101298570759"/>
        <n v="673678726"/>
        <n v="30355920"/>
        <n v="12797212"/>
        <n v="195947207"/>
        <n v="276602873"/>
        <n v="4733188001"/>
        <n v="662030648"/>
        <n v="318589665"/>
        <n v="333800"/>
        <n v="86295937"/>
        <n v="103189077"/>
        <n v="222576227"/>
        <n v="38194373381"/>
        <n v="23834306356"/>
        <n v="3561355842"/>
        <n v="147164033"/>
        <n v="8026987930"/>
        <n v="10553177551"/>
        <n v="9522721"/>
        <n v="53764"/>
        <n v="78068"/>
        <n v="158436055"/>
        <n v="26333299"/>
        <n v="913788852"/>
        <n v="784869"/>
        <n v="192362521297"/>
        <n v="8421816879.000001"/>
        <n v="2476169281"/>
        <n v="2418168759"/>
        <n v="23455675754"/>
        <n v="94325867"/>
        <n v="146"/>
        <n v="5291087"/>
        <n v="18966628167"/>
        <n v="38184112955"/>
        <n v="734896"/>
        <n v="14674388"/>
        <n v="49287590790"/>
        <n v="1274941"/>
        <n v="5248961"/>
        <n v="959678975"/>
        <n v="5715250928"/>
        <n v="17816472"/>
        <n v="1283585848"/>
        <n v="2904969194"/>
        <n v="66699915640"/>
        <n v="169217253983"/>
        <n v="132818761"/>
        <n v="15074495"/>
        <n v="120466015713"/>
        <n v="14531924"/>
        <n v="9190571"/>
        <n v="5017566"/>
        <m/>
      </sharedItems>
    </cacheField>
    <cacheField name="Trade (% in GDP)" numFmtId="0">
      <sharedItems containsBlank="1" containsMixedTypes="1" containsNumber="1" minValue="4.1275486382842583" maxValue="402.45968145446278"/>
    </cacheField>
    <cacheField name="Import Volume Index" numFmtId="0">
      <sharedItems containsBlank="1" containsMixedTypes="1" containsNumber="1" minValue="8.5484465118999999" maxValue="370.44128652440003"/>
    </cacheField>
    <cacheField name="Export Volume Index" numFmtId="0">
      <sharedItems containsBlank="1" containsMixedTypes="1" containsNumber="1" minValue="1.8979180374" maxValue="1926.4198630971" count="204">
        <n v="129.51377011299999"/>
        <n v="147.87482040629999"/>
        <n v="75.940414114600003"/>
        <n v="67.404276551699994"/>
        <n v="143.95756189830001"/>
        <n v="76.292270293200005"/>
        <n v="25.4241123754"/>
        <n v="117.6653120548"/>
        <n v="138.28498537670001"/>
        <n v="34.3622434734"/>
        <n v="106.8491645652"/>
        <n v="106.23400940579999"/>
        <n v="73.125550581699997"/>
        <n v="93.268435209800003"/>
        <n v="88.943777333499995"/>
        <n v="128.0890522649"/>
        <n v="63.632919598199997"/>
        <n v="127.3087834934"/>
        <n v="112.69238285510001"/>
        <n v="57.289370167400001"/>
        <n v="143.86342561219999"/>
        <n v="32.524000009200002"/>
        <n v="76.399941505900003"/>
        <n v="74.428382565299998"/>
        <n v="123.4698755042"/>
        <n v="117.1519992186"/>
        <n v="119.4064857087"/>
        <n v="66.287358357499997"/>
        <n v="98.553846598899995"/>
        <n v="122.10011960520001"/>
        <n v="148.1722816944"/>
        <n v="94.224280997199998"/>
        <n v="73.037361278600002"/>
        <n v="185.19251405509999"/>
        <n v="61.677126008400002"/>
        <n v="102.09943893800001"/>
        <n v="42.106849749799999"/>
        <n v="175.83679451930001"/>
        <n v="77.164545163200003"/>
        <s v="NULL"/>
        <n v="103.703824545"/>
        <n v="139.11803355009999"/>
        <n v="90.889329172499998"/>
        <n v="302.79929187340002"/>
        <n v="173.7116478497"/>
        <n v="58.725168999200001"/>
        <n v="156.84756801699999"/>
        <n v="107.2710072877"/>
        <n v="141.98815337049999"/>
        <n v="35.404947267399997"/>
        <n v="52.557189965699997"/>
        <n v="100.41153606579999"/>
        <n v="111.52913699130001"/>
        <n v="108.2859354582"/>
        <n v="1926.4198630971"/>
        <n v="49.580204209800002"/>
        <n v="118.26327005970001"/>
        <n v="116.2323067431"/>
        <n v="129.31257862800001"/>
        <n v="108.58351773050001"/>
        <n v="51.429955579599998"/>
        <n v="90.684969133899997"/>
        <n v="131.82353201090001"/>
        <n v="91.679445429799998"/>
        <n v="106.69358655950001"/>
        <n v="133.05222459129999"/>
        <n v="75.845473147700005"/>
        <n v="111.6730901557"/>
        <n v="93.245231273300007"/>
        <n v="88.864834256099996"/>
        <n v="83.091461958899998"/>
        <n v="23.344492472199999"/>
        <n v="143.0849656904"/>
        <n v="98.067031886099997"/>
        <n v="97.296049196599995"/>
        <n v="51.570301718700001"/>
        <n v="135.6224344778"/>
        <n v="164.7281324315"/>
        <n v="89.247485172699996"/>
        <n v="109.17744550819999"/>
        <n v="117.1523743966"/>
        <n v="371.92325480250003"/>
        <n v="67.751549993099999"/>
        <n v="263.06822272929998"/>
        <n v="101.0000737303"/>
        <n v="111.3089278265"/>
        <n v="118.6126083404"/>
        <n v="115.33725075"/>
        <n v="104.96000784739999"/>
        <n v="126.8570632088"/>
        <n v="126.1862094024"/>
        <n v="61.560428945200002"/>
        <n v="112.93310734879999"/>
        <n v="149.2978605479"/>
        <n v="93.998961064699998"/>
        <n v="104.77197455699999"/>
        <n v="84.377717807300002"/>
        <n v="112.31025173819999"/>
        <n v="122.2762564353"/>
        <n v="76.314758983399997"/>
        <n v="100.2677642196"/>
        <n v="67.253067635500003"/>
        <n v="1.8979180374"/>
        <n v="114.3839487253"/>
        <n v="82.586404974600001"/>
        <n v="78.000238633999999"/>
        <n v="99.478291817799999"/>
        <n v="131.53982103499999"/>
        <n v="92.436950350100005"/>
        <n v="112.3848942738"/>
        <n v="201.3492353812"/>
        <n v="197.3026095724"/>
        <n v="131.74130145909999"/>
        <n v="81.413975253700002"/>
        <n v="115.9802483667"/>
        <n v="131.06476550240001"/>
        <n v="89.752814750400006"/>
        <n v="137.11481315559999"/>
        <n v="93.078633172300002"/>
        <n v="119.93652983840001"/>
        <n v="97.872791782500002"/>
        <n v="148.02739300690001"/>
        <n v="128.629299218"/>
        <n v="67.209846839999997"/>
        <n v="115.3542009726"/>
        <n v="147.65127362819999"/>
        <n v="132.3707993559"/>
        <n v="109.8068317834"/>
        <n v="140.43625905050001"/>
        <n v="91.460225029900002"/>
        <n v="80.286013336699995"/>
        <n v="125.16085634869999"/>
        <n v="1017.9029854583"/>
        <n v="171.60093916220001"/>
        <n v="122.3630931547"/>
        <n v="87.737961850999994"/>
        <n v="106.5397943391"/>
        <n v="137.4666320835"/>
        <n v="84.439599664900001"/>
        <n v="60.543388722099998"/>
        <n v="153.84703300219999"/>
        <n v="224.4158221701"/>
        <n v="113.85899434869999"/>
        <n v="113.9437982437"/>
        <n v="149.42051455199999"/>
        <n v="27.6375249301"/>
        <n v="104.8278788532"/>
        <n v="56.9238526221"/>
        <n v="87.832400535900007"/>
        <n v="141.88653423349999"/>
        <n v="112.6976394337"/>
        <n v="134.66679275929999"/>
        <n v="111.1661833225"/>
        <n v="61.935285221900003"/>
        <n v="111.42255029170001"/>
        <n v="112.71928812580001"/>
        <n v="151.2287240039"/>
        <n v="40.663041845899997"/>
        <n v="163.64648680849999"/>
        <n v="115.8138640536"/>
        <n v="153.30977035110001"/>
        <n v="156.35665938579999"/>
        <n v="95.995915564499995"/>
        <n v="95.557011704299995"/>
        <n v="120.89517808390001"/>
        <n v="103.84004169559999"/>
        <n v="142.1022665234"/>
        <n v="84.574970291100001"/>
        <n v="69.328889268899999"/>
        <n v="103.72944999329999"/>
        <n v="107.28363225610001"/>
        <n v="118.2973877085"/>
        <n v="87.177671028500001"/>
        <n v="24.5343244592"/>
        <n v="34.559016445600001"/>
        <n v="110.9117449062"/>
        <n v="60.7617294406"/>
        <n v="108.7006265541"/>
        <n v="72.2366645834"/>
        <n v="139.2167704659"/>
        <n v="92.932333492799998"/>
        <n v="117.075576216"/>
        <n v="101.13618604840001"/>
        <n v="78.348458903199997"/>
        <n v="53.1150112304"/>
        <n v="104.7906263039"/>
        <n v="144.72538318159999"/>
        <n v="43.534420183100003"/>
        <n v="76.024033340100004"/>
        <n v="130.7901269832"/>
        <n v="91.506061174799996"/>
        <n v="101.83391808730001"/>
        <n v="94.857380473800006"/>
        <n v="103.7712732769"/>
        <n v="119.6601891298"/>
        <n v="77.965060554700003"/>
        <n v="116.6243979098"/>
        <n v="8.3118087507999991"/>
        <n v="194.12879629950001"/>
        <n v="118.30477780459999"/>
        <n v="78.917084211700001"/>
        <n v="107.24068470189999"/>
        <n v="140.56700358609999"/>
        <m/>
      </sharedItems>
    </cacheField>
    <cacheField name="Exports of Goods (% in GDP)" numFmtId="0">
      <sharedItems containsBlank="1" containsMixedTypes="1" containsNumber="1" minValue="2.2498704277992978" maxValue="213.2226786691036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44" refreshedDate="45570.069246180552" createdVersion="8" refreshedVersion="8" minRefreshableVersion="3" recordCount="272" xr:uid="{68E09614-BAE4-4DF5-A020-3BF737FE7AF4}">
  <cacheSource type="worksheet">
    <worksheetSource ref="AX1:BC1048576" sheet="All Data"/>
  </cacheSource>
  <cacheFields count="6">
    <cacheField name="Country Name" numFmtId="0">
      <sharedItems containsBlank="1" count="218">
        <s v="Algeria"/>
        <s v="American Samoa"/>
        <s v="Bangladesh"/>
        <s v="Bhutan"/>
        <s v="British Virgin Islands"/>
        <s v="Chad"/>
        <s v="Channel Islands"/>
        <s v="Cuba"/>
        <s v="Curacao"/>
        <s v="Djibouti"/>
        <s v="Equatorial Guinea"/>
        <s v="Eritrea"/>
        <s v="Faroe Islands"/>
        <s v="Gibraltar"/>
        <s v="Greenland"/>
        <s v="Guam"/>
        <s v="Guinea"/>
        <s v="Guinea-Bissau"/>
        <s v="Haiti"/>
        <s v="Iraq"/>
        <s v="Isle of Man"/>
        <s v="Korea, Dem. People's Rep."/>
        <s v="Kosovo"/>
        <s v="Liberia"/>
        <s v="Liechtenstein"/>
        <s v="Marshall Islands"/>
        <s v="Micronesia, Fed. Sts."/>
        <s v="Monaco"/>
        <s v="Nauru"/>
        <s v="New Caledonia"/>
        <s v="Northern Mariana Islands"/>
        <s v="Palau"/>
        <s v="Puerto Rico"/>
        <s v="San Marino"/>
        <s v="Sierra Leone"/>
        <s v="Sint Maarten (Dutch part)"/>
        <s v="Solomon Islands"/>
        <s v="Somalia"/>
        <s v="South Sudan"/>
        <s v="St. Kitts and Nevis"/>
        <s v="St. Martin (French part)"/>
        <s v="Sudan"/>
        <s v="Syrian Arab Republic"/>
        <s v="Timor-Leste"/>
        <s v="Tonga"/>
        <s v="Turkmenistan"/>
        <s v="Turks and Caicos Islands"/>
        <s v="Tuvalu"/>
        <s v="Vanuatu"/>
        <s v="Venezuela, RB"/>
        <s v="Virgin Islands (U.S.)"/>
        <s v="Yemen, Rep."/>
        <s v="China"/>
        <s v="Hong Kong SAR, China"/>
        <s v="Germany"/>
        <s v="United States"/>
        <s v="Korea, Rep."/>
        <s v="Singapore"/>
        <s v="Viet Nam"/>
        <s v="Japan"/>
        <s v="France"/>
        <s v="Netherlands"/>
        <s v="Malaysia"/>
        <s v="Mexico"/>
        <s v="United Kingdom"/>
        <s v="Ireland"/>
        <s v="Belgium"/>
        <s v="Thailand"/>
        <s v="Switzerland"/>
        <s v="Czechia"/>
        <s v="Philippines"/>
        <s v="Italy"/>
        <s v="Canada"/>
        <s v="India"/>
        <s v="Poland"/>
        <s v="Spain"/>
        <s v="Hungary"/>
        <s v="Sweden"/>
        <s v="Austria"/>
        <s v="Israel"/>
        <s v="Denmark"/>
        <s v="Russian Federation"/>
        <s v="Slovak Republic"/>
        <s v="Romania"/>
        <s v="Indonesia"/>
        <s v="Brazil"/>
        <s v="Australia"/>
        <s v="Turkiye"/>
        <s v="Finland"/>
        <s v="Norway"/>
        <s v="Portugal"/>
        <s v="Kazakhstan"/>
        <s v="Lithuania"/>
        <s v="Slovenia"/>
        <s v="Greece"/>
        <s v="Bulgaria"/>
        <s v="Estonia"/>
        <s v="South Africa"/>
        <s v="United Arab Emirates"/>
        <s v="Latvia"/>
        <s v="Costa Rica"/>
        <s v="Croatia"/>
        <s v="Chile"/>
        <s v="Ukraine"/>
        <s v="Morocco"/>
        <s v="Tunisia"/>
        <s v="Belarus"/>
        <s v="Serbia"/>
        <s v="Colombia"/>
        <s v="Luxembourg"/>
        <s v="New Zealand"/>
        <s v="Malta"/>
        <s v="Argentina"/>
        <s v="Cambodia"/>
        <s v="Oman"/>
        <s v="Dominican Republic"/>
        <s v="Egypt, Arab Rep."/>
        <s v="Pakistan"/>
        <s v="Guatemala"/>
        <s v="El Salvador"/>
        <s v="Bosnia and Herzegovina"/>
        <s v="North Macedonia"/>
        <s v="Iceland"/>
        <s v="Myanmar"/>
        <s v="Qatar"/>
        <s v="Saudi Arabia"/>
        <s v="Peru"/>
        <s v="Lao PDR"/>
        <s v="Armenia"/>
        <s v="Uruguay"/>
        <s v="Nigeria"/>
        <s v="Bahrain"/>
        <s v="Lebanon"/>
        <s v="Iran, Islamic Rep."/>
        <s v="Paraguay"/>
        <s v="Jordan"/>
        <s v="Sri Lanka"/>
        <s v="Cyprus"/>
        <s v="Ecuador"/>
        <s v="Cote d'Ivoire"/>
        <s v="Kyrgyz Republic"/>
        <s v="Kenya"/>
        <s v="Papua New Guinea"/>
        <s v="Angola"/>
        <s v="Gabon"/>
        <s v="Kuwait"/>
        <s v="Uzbekistan"/>
        <s v="Andorra"/>
        <s v="Congo, Rep."/>
        <s v="Azerbaijan"/>
        <s v="Honduras"/>
        <s v="Brunei Darussalam"/>
        <s v="Ethiopia"/>
        <s v="Mongolia"/>
        <s v="Central African Republic"/>
        <s v="Nicaragua"/>
        <s v="Botswana"/>
        <s v="Barbados"/>
        <s v="Moldova"/>
        <s v="Bolivia"/>
        <s v="Georgia"/>
        <s v="Senegal"/>
        <s v="Congo, Dem. Rep."/>
        <s v="French Polynesia"/>
        <s v="Mauritius"/>
        <s v="Uganda"/>
        <s v="Tanzania"/>
        <s v="Zambia"/>
        <s v="Zimbabwe"/>
        <s v="Montenegro"/>
        <s v="Burkina Faso"/>
        <s v="West Bank and Gaza"/>
        <s v="Mali"/>
        <s v="Suriname"/>
        <s v="Ghana"/>
        <s v="Cayman Islands"/>
        <s v="Cameroon"/>
        <s v="Mozambique"/>
        <s v="Niger"/>
        <s v="Rwanda"/>
        <s v="Trinidad and Tobago"/>
        <s v="Nepal"/>
        <s v="Fiji"/>
        <s v="St. Lucia"/>
        <s v="Eswatini"/>
        <s v="Madagascar"/>
        <s v="Bahamas, The"/>
        <s v="Tajikistan"/>
        <s v="Albania"/>
        <s v="Malawi"/>
        <s v="Namibia"/>
        <s v="Aruba"/>
        <s v="Bermuda"/>
        <s v="Seychelles"/>
        <s v="Jamaica"/>
        <s v="Benin"/>
        <s v="Libya"/>
        <s v="Mauritania"/>
        <s v="Togo"/>
        <s v="Lesotho"/>
        <s v="Dominica"/>
        <s v="Guyana"/>
        <s v="Panama"/>
        <s v="St. Vincent and the Grenadines"/>
        <s v="Comoros"/>
        <s v="Grenada"/>
        <s v="Sao Tome and Principe"/>
        <s v="Burundi"/>
        <s v="Samoa"/>
        <s v="Antigua and Barbuda"/>
        <s v="Kiribati"/>
        <s v="Cabo Verde"/>
        <s v="Maldives"/>
        <s v="Belize"/>
        <s v="Gambia, The"/>
        <s v="Afghanistan"/>
        <s v="Macao SAR, China"/>
        <m/>
      </sharedItems>
    </cacheField>
    <cacheField name="Average" numFmtId="0">
      <sharedItems containsBlank="1" containsMixedTypes="1" containsNumber="1" minValue="0" maxValue="796193980601.25"/>
    </cacheField>
    <cacheField name="2019" numFmtId="165">
      <sharedItems containsBlank="1" containsMixedTypes="1" containsNumber="1" minValue="0" maxValue="715302940183"/>
    </cacheField>
    <cacheField name="2020" numFmtId="165">
      <sharedItems containsBlank="1" containsMixedTypes="1" containsNumber="1" minValue="0" maxValue="757458883661"/>
    </cacheField>
    <cacheField name="2021" numFmtId="165">
      <sharedItems containsBlank="1" containsMixedTypes="1" containsNumber="1" minValue="0" maxValue="942314815525"/>
    </cacheField>
    <cacheField name="2022" numFmtId="165">
      <sharedItems containsBlank="1" containsMixedTypes="1" containsNumber="1" containsInteger="1" minValue="0" maxValue="769699283036" count="139">
        <s v="NULL"/>
        <n v="769699283036"/>
        <n v="194079875754"/>
        <n v="223370841889"/>
        <n v="166435572426"/>
        <n v="98537965972"/>
        <n v="94102974777"/>
        <n v="122993363763"/>
        <n v="83102743949"/>
        <n v="95753974734"/>
        <n v="92149414409"/>
        <n v="66214448416"/>
        <n v="85898585526"/>
        <n v="72663086859"/>
        <n v="80006331470"/>
        <n v="65782548564"/>
        <n v="44864080341"/>
        <n v="77973722315"/>
        <n v="45217937911"/>
        <n v="41726924625"/>
        <n v="43256520915"/>
        <n v="30335008047"/>
        <n v="35219086846"/>
        <n v="28268826995"/>
        <n v="32851519783"/>
        <n v="21996652567"/>
        <n v="22976306438"/>
        <n v="26998954256"/>
        <n v="14221825000"/>
        <n v="14326669683"/>
        <n v="7897423538"/>
        <n v="8356833712"/>
        <n v="9894860444"/>
        <n v="7651750559"/>
        <n v="7759351128"/>
        <n v="6814962080"/>
        <n v="4490473203"/>
        <n v="5273631388"/>
        <n v="3746711414"/>
        <n v="4589168984"/>
        <n v="3569439157"/>
        <n v="3881308703"/>
        <n v="2818932039"/>
        <n v="2248380615"/>
        <n v="2285853223"/>
        <n v="2475526790"/>
        <n v="3213488119"/>
        <n v="1920977117"/>
        <n v="1921488086"/>
        <n v="1723344099"/>
        <n v="1270023182"/>
        <n v="888065427"/>
        <n v="1268377658"/>
        <n v="1041437027"/>
        <n v="985830757"/>
        <n v="883404294"/>
        <n v="804989238"/>
        <n v="819871309"/>
        <n v="206522669"/>
        <n v="663679612"/>
        <n v="1192959337"/>
        <n v="784357485"/>
        <n v="406158607"/>
        <n v="638950944"/>
        <n v="329499960"/>
        <n v="368666406"/>
        <n v="414258325"/>
        <n v="342055996"/>
        <n v="286568130"/>
        <n v="322122034"/>
        <n v="200664152"/>
        <n v="269483240"/>
        <n v="263100678"/>
        <n v="476798137"/>
        <n v="186096554"/>
        <n v="76499040"/>
        <n v="18152069"/>
        <n v="323840583"/>
        <n v="179228712"/>
        <n v="129255367"/>
        <n v="103354129"/>
        <n v="93589529"/>
        <n v="124665033"/>
        <n v="58372249"/>
        <n v="134789301"/>
        <n v="46921966"/>
        <n v="77204455"/>
        <n v="77704144"/>
        <n v="83976164"/>
        <n v="43398343"/>
        <n v="49457683"/>
        <n v="28422229"/>
        <n v="9014081"/>
        <n v="51108193"/>
        <n v="16373796"/>
        <n v="37235931"/>
        <n v="38743818"/>
        <n v="18830530"/>
        <n v="22595261"/>
        <n v="35257665"/>
        <n v="39449988"/>
        <n v="37221052"/>
        <n v="17597529"/>
        <n v="9877273"/>
        <n v="16815518"/>
        <n v="17160700"/>
        <n v="11237469"/>
        <n v="7822102"/>
        <n v="14404160"/>
        <n v="3443803"/>
        <n v="29033118"/>
        <n v="18227565"/>
        <n v="5916151"/>
        <n v="6797226"/>
        <n v="6251561"/>
        <n v="3330281"/>
        <n v="2267149"/>
        <n v="6075603"/>
        <n v="0"/>
        <n v="3026694"/>
        <n v="886411"/>
        <n v="2421297"/>
        <n v="764250"/>
        <n v="1735161"/>
        <n v="1250782"/>
        <n v="927489"/>
        <n v="1462911"/>
        <n v="1093142"/>
        <n v="1239758"/>
        <n v="666218"/>
        <n v="111140"/>
        <n v="333696"/>
        <n v="110475"/>
        <n v="15026"/>
        <n v="277799"/>
        <n v="20796"/>
        <n v="37875"/>
        <n v="17"/>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44" refreshedDate="45570.091618287035" createdVersion="8" refreshedVersion="8" minRefreshableVersion="3" recordCount="16" xr:uid="{65E871D9-311C-47FD-A33C-6E2D23B0F50C}">
  <cacheSource type="worksheet">
    <worksheetSource ref="BG1:BK17" sheet="All Data"/>
  </cacheSource>
  <cacheFields count="5">
    <cacheField name="Country" numFmtId="0">
      <sharedItems count="16">
        <s v="China"/>
        <s v="Hong Kong SAR, China"/>
        <s v="Germany"/>
        <s v="United States"/>
        <s v="Korea, Rep."/>
        <s v="Singapore"/>
        <s v="Viet Nam"/>
        <s v="Japan"/>
        <s v="France"/>
        <s v="Netherlands"/>
        <s v="Malaysia"/>
        <s v="Mexico"/>
        <s v="United Kingdom"/>
        <s v="Ireland"/>
        <s v="Belgium"/>
        <s v="Thailand"/>
      </sharedItems>
    </cacheField>
    <cacheField name="2019" numFmtId="165">
      <sharedItems containsSemiMixedTypes="0" containsString="0" containsNumber="1" containsInteger="1" minValue="33084265116" maxValue="715302940183"/>
    </cacheField>
    <cacheField name="2020" numFmtId="165">
      <sharedItems containsSemiMixedTypes="0" containsString="0" containsNumber="1" minValue="34318547685.999996" maxValue="757458883661"/>
    </cacheField>
    <cacheField name="2021" numFmtId="165">
      <sharedItems containsSemiMixedTypes="0" containsString="0" containsNumber="1" containsInteger="1" minValue="49287590790" maxValue="942314815525"/>
    </cacheField>
    <cacheField name="2022" numFmtId="165">
      <sharedItems containsSemiMixedTypes="0" containsString="0" containsNumber="1" containsInteger="1" minValue="44864080341" maxValue="7696992830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x v="0"/>
    <x v="0"/>
    <x v="0"/>
    <n v="51.411716374727057"/>
    <n v="54.613196319499998"/>
    <x v="0"/>
    <n v="14.342152797537031"/>
  </r>
  <r>
    <x v="1"/>
    <x v="1"/>
    <x v="1"/>
    <n v="76.017982107575165"/>
    <n v="148.1834178025"/>
    <x v="1"/>
    <n v="31.309160759155858"/>
  </r>
  <r>
    <x v="2"/>
    <x v="2"/>
    <x v="0"/>
    <n v="47.270903007640527"/>
    <n v="57.828413701999999"/>
    <x v="2"/>
    <n v="23.8825078175472"/>
  </r>
  <r>
    <x v="3"/>
    <x v="3"/>
    <x v="0"/>
    <n v="136.80000000000001"/>
    <n v="88.884789067499995"/>
    <x v="3"/>
    <n v="44.266666666666666"/>
  </r>
  <r>
    <x v="4"/>
    <x v="4"/>
    <x v="2"/>
    <s v="NULL"/>
    <n v="114.25011780459999"/>
    <x v="4"/>
    <s v="NULL"/>
  </r>
  <r>
    <x v="5"/>
    <x v="5"/>
    <x v="3"/>
    <n v="74.464498594517181"/>
    <n v="48.043892937700001"/>
    <x v="5"/>
    <n v="47.745275978338483"/>
  </r>
  <r>
    <x v="6"/>
    <x v="6"/>
    <x v="4"/>
    <n v="101.12288346296798"/>
    <n v="109.3848875207"/>
    <x v="6"/>
    <n v="46.983479389132896"/>
  </r>
  <r>
    <x v="7"/>
    <x v="7"/>
    <x v="5"/>
    <n v="32.930024254529791"/>
    <n v="102.4808330794"/>
    <x v="7"/>
    <n v="17.996587944179502"/>
  </r>
  <r>
    <x v="8"/>
    <x v="8"/>
    <x v="6"/>
    <n v="79.66988882283988"/>
    <n v="121.70851452540001"/>
    <x v="8"/>
    <n v="35.906439990126685"/>
  </r>
  <r>
    <x v="9"/>
    <x v="9"/>
    <x v="7"/>
    <n v="139.90008715410684"/>
    <n v="70.878192402899998"/>
    <x v="9"/>
    <n v="69.069708832881943"/>
  </r>
  <r>
    <x v="10"/>
    <x v="10"/>
    <x v="8"/>
    <n v="39.702360236315656"/>
    <n v="119.2413367003"/>
    <x v="10"/>
    <n v="21.976819389717367"/>
  </r>
  <r>
    <x v="11"/>
    <x v="11"/>
    <x v="9"/>
    <n v="110.98495805290585"/>
    <n v="108.18997388450001"/>
    <x v="11"/>
    <n v="55.951837302317223"/>
  </r>
  <r>
    <x v="12"/>
    <x v="12"/>
    <x v="10"/>
    <n v="76.286865687015037"/>
    <n v="108.7940717833"/>
    <x v="12"/>
    <n v="46.488747167479225"/>
  </r>
  <r>
    <x v="13"/>
    <x v="13"/>
    <x v="0"/>
    <n v="72.951648796277567"/>
    <n v="88.808273813"/>
    <x v="13"/>
    <n v="29.497136926175791"/>
  </r>
  <r>
    <x v="14"/>
    <x v="14"/>
    <x v="11"/>
    <n v="159.87298054363029"/>
    <n v="83.870704497199995"/>
    <x v="14"/>
    <n v="89.681259959357021"/>
  </r>
  <r>
    <x v="15"/>
    <x v="15"/>
    <x v="0"/>
    <n v="27.724004703663109"/>
    <n v="148.6773428393"/>
    <x v="15"/>
    <n v="10.662778900413372"/>
  </r>
  <r>
    <x v="16"/>
    <x v="16"/>
    <x v="12"/>
    <n v="69.868803075905163"/>
    <n v="84.004694310600001"/>
    <x v="16"/>
    <n v="30.22779820580287"/>
  </r>
  <r>
    <x v="17"/>
    <x v="17"/>
    <x v="13"/>
    <n v="136.01445055659519"/>
    <n v="116.5132571417"/>
    <x v="17"/>
    <n v="70.83203772070172"/>
  </r>
  <r>
    <x v="18"/>
    <x v="18"/>
    <x v="14"/>
    <n v="174.03899372752733"/>
    <n v="110.74923844849999"/>
    <x v="18"/>
    <n v="87.90139849293746"/>
  </r>
  <r>
    <x v="19"/>
    <x v="19"/>
    <x v="15"/>
    <n v="99.147003328733746"/>
    <n v="91.629446197600004"/>
    <x v="19"/>
    <n v="47.660589954421553"/>
  </r>
  <r>
    <x v="20"/>
    <x v="20"/>
    <x v="16"/>
    <n v="48.05486083244088"/>
    <n v="137.64038042530001"/>
    <x v="20"/>
    <n v="20.918806175473271"/>
  </r>
  <r>
    <x v="21"/>
    <x v="21"/>
    <x v="17"/>
    <n v="72.20267265683465"/>
    <n v="108.61882897469999"/>
    <x v="21"/>
    <n v="48.68356424327537"/>
  </r>
  <r>
    <x v="22"/>
    <x v="22"/>
    <x v="0"/>
    <n v="77.582451446700446"/>
    <n v="93.063685077200006"/>
    <x v="22"/>
    <n v="29.198741712198178"/>
  </r>
  <r>
    <x v="23"/>
    <x v="23"/>
    <x v="18"/>
    <n v="59.021396563255358"/>
    <n v="75.339348810100006"/>
    <x v="23"/>
    <n v="27.825345909775645"/>
  </r>
  <r>
    <x v="24"/>
    <x v="24"/>
    <x v="19"/>
    <n v="96.485908577774737"/>
    <n v="118.3506839172"/>
    <x v="24"/>
    <n v="42.573321436812698"/>
  </r>
  <r>
    <x v="25"/>
    <x v="25"/>
    <x v="20"/>
    <n v="88.755131423331463"/>
    <n v="101.8174610886"/>
    <x v="25"/>
    <n v="41.910843636007492"/>
  </r>
  <r>
    <x v="26"/>
    <x v="26"/>
    <x v="21"/>
    <n v="37.656330756883328"/>
    <n v="127.2851095245"/>
    <x v="26"/>
    <n v="19.109430367386576"/>
  </r>
  <r>
    <x v="27"/>
    <x v="27"/>
    <x v="0"/>
    <s v="NULL"/>
    <n v="106.9611685226"/>
    <x v="27"/>
    <s v="NULL"/>
  </r>
  <r>
    <x v="28"/>
    <x v="28"/>
    <x v="22"/>
    <n v="147.12311237531776"/>
    <n v="218.95940353660001"/>
    <x v="28"/>
    <n v="80.168910808453688"/>
  </r>
  <r>
    <x v="29"/>
    <x v="29"/>
    <x v="23"/>
    <n v="120.97465339058084"/>
    <n v="122.05886567650001"/>
    <x v="29"/>
    <n v="61.401084305886819"/>
  </r>
  <r>
    <x v="30"/>
    <x v="30"/>
    <x v="24"/>
    <n v="62.592962500368877"/>
    <n v="115.7936193717"/>
    <x v="30"/>
    <n v="32.88771004553773"/>
  </r>
  <r>
    <x v="31"/>
    <x v="31"/>
    <x v="25"/>
    <n v="28.818659999543911"/>
    <n v="102.649435188"/>
    <x v="31"/>
    <n v="5.0002899999431296"/>
  </r>
  <r>
    <x v="32"/>
    <x v="32"/>
    <x v="0"/>
    <n v="77.455058626534139"/>
    <n v="114.5163217879"/>
    <x v="32"/>
    <n v="23.849798357656287"/>
  </r>
  <r>
    <x v="33"/>
    <x v="33"/>
    <x v="26"/>
    <n v="129.11145154833989"/>
    <n v="172.03800139820001"/>
    <x v="33"/>
    <n v="66.754462122465526"/>
  </r>
  <r>
    <x v="34"/>
    <x v="34"/>
    <x v="27"/>
    <n v="36.745868424444637"/>
    <n v="81.947140829600002"/>
    <x v="34"/>
    <n v="16.515641021859146"/>
  </r>
  <r>
    <x v="35"/>
    <x v="35"/>
    <x v="28"/>
    <n v="62.424164413101778"/>
    <n v="107.27781121620001"/>
    <x v="35"/>
    <n v="31.216352955338294"/>
  </r>
  <r>
    <x v="36"/>
    <x v="36"/>
    <x v="29"/>
    <s v="NULL"/>
    <n v="150.090569905"/>
    <x v="36"/>
    <s v="NULL"/>
  </r>
  <r>
    <x v="37"/>
    <x v="37"/>
    <x v="30"/>
    <n v="44.159119995103971"/>
    <n v="146.93924645320001"/>
    <x v="37"/>
    <n v="13.227459996755073"/>
  </r>
  <r>
    <x v="38"/>
    <x v="38"/>
    <x v="0"/>
    <n v="82.984776867046989"/>
    <n v="64.381511481299995"/>
    <x v="38"/>
    <n v="38.750127251081196"/>
  </r>
  <r>
    <x v="39"/>
    <x v="27"/>
    <x v="0"/>
    <s v="NULL"/>
    <s v="NULL"/>
    <x v="39"/>
    <s v="NULL"/>
  </r>
  <r>
    <x v="40"/>
    <x v="39"/>
    <x v="31"/>
    <n v="64.83844725415652"/>
    <n v="136.70749684410001"/>
    <x v="40"/>
    <n v="31.973583502086729"/>
  </r>
  <r>
    <x v="41"/>
    <x v="40"/>
    <x v="32"/>
    <n v="37.301990865625697"/>
    <n v="135.79711429080001"/>
    <x v="41"/>
    <n v="19.943973830699633"/>
  </r>
  <r>
    <x v="42"/>
    <x v="41"/>
    <x v="33"/>
    <n v="40.059146393612792"/>
    <n v="115.02776218690001"/>
    <x v="42"/>
    <n v="16.197005954886411"/>
  </r>
  <r>
    <x v="43"/>
    <x v="42"/>
    <x v="34"/>
    <n v="42.277728726285254"/>
    <n v="136.68614981409999"/>
    <x v="43"/>
    <n v="10.807321615385186"/>
  </r>
  <r>
    <x v="44"/>
    <x v="43"/>
    <x v="35"/>
    <n v="80.481311420690602"/>
    <n v="108.8727710692"/>
    <x v="44"/>
    <n v="40.385829565186988"/>
  </r>
  <r>
    <x v="45"/>
    <x v="44"/>
    <x v="36"/>
    <n v="85.546203155218763"/>
    <n v="19.993472262600001"/>
    <x v="45"/>
    <n v="52.836570858623332"/>
  </r>
  <r>
    <x v="46"/>
    <x v="45"/>
    <x v="37"/>
    <n v="70.781642302708462"/>
    <n v="116.8260711989"/>
    <x v="46"/>
    <n v="36.17635702696537"/>
  </r>
  <r>
    <x v="47"/>
    <x v="46"/>
    <x v="38"/>
    <n v="45.114032776243498"/>
    <n v="115.9826209869"/>
    <x v="47"/>
    <n v="22.296267836940199"/>
  </r>
  <r>
    <x v="48"/>
    <x v="47"/>
    <x v="39"/>
    <n v="101.43330342832546"/>
    <n v="130.17263045449999"/>
    <x v="48"/>
    <n v="49.353898984171387"/>
  </r>
  <r>
    <x v="49"/>
    <x v="27"/>
    <x v="0"/>
    <n v="80.023784985782754"/>
    <n v="58.563137737200002"/>
    <x v="49"/>
    <n v="34.893571909506271"/>
  </r>
  <r>
    <x v="50"/>
    <x v="48"/>
    <x v="0"/>
    <s v="NULL"/>
    <n v="64.025996355399997"/>
    <x v="50"/>
    <s v="NULL"/>
  </r>
  <r>
    <x v="51"/>
    <x v="49"/>
    <x v="40"/>
    <n v="174.8596075920575"/>
    <n v="108.86589773510001"/>
    <x v="51"/>
    <n v="89.40908943208801"/>
  </r>
  <r>
    <x v="52"/>
    <x v="50"/>
    <x v="41"/>
    <n v="142.49501163664974"/>
    <n v="115.0265607891"/>
    <x v="52"/>
    <n v="72.728234095637433"/>
  </r>
  <r>
    <x v="53"/>
    <x v="51"/>
    <x v="42"/>
    <n v="110.71220851771393"/>
    <n v="114.3045644928"/>
    <x v="53"/>
    <n v="58.702944132313327"/>
  </r>
  <r>
    <x v="54"/>
    <x v="52"/>
    <x v="0"/>
    <n v="264.02025350659056"/>
    <n v="370.44128652440003"/>
    <x v="54"/>
    <n v="143.02208439650587"/>
  </r>
  <r>
    <x v="55"/>
    <x v="53"/>
    <x v="43"/>
    <s v="NULL"/>
    <n v="91.355569091999996"/>
    <x v="55"/>
    <s v="NULL"/>
  </r>
  <r>
    <x v="56"/>
    <x v="54"/>
    <x v="44"/>
    <n v="52.734867068005101"/>
    <n v="127.04905154150001"/>
    <x v="56"/>
    <n v="21.752702080816658"/>
  </r>
  <r>
    <x v="57"/>
    <x v="55"/>
    <x v="45"/>
    <n v="53.151198694363401"/>
    <n v="102.3348957907"/>
    <x v="57"/>
    <n v="27.004709568802841"/>
  </r>
  <r>
    <x v="58"/>
    <x v="56"/>
    <x v="46"/>
    <n v="29.856973480812233"/>
    <n v="103.04857679849999"/>
    <x v="58"/>
    <n v="10.56115021536522"/>
  </r>
  <r>
    <x v="59"/>
    <x v="57"/>
    <x v="47"/>
    <n v="81.84507598007653"/>
    <n v="126.683671512"/>
    <x v="59"/>
    <n v="28.781495389272642"/>
  </r>
  <r>
    <x v="60"/>
    <x v="58"/>
    <x v="0"/>
    <n v="76.966648599852704"/>
    <n v="47.815030474499999"/>
    <x v="60"/>
    <n v="45.127551049281735"/>
  </r>
  <r>
    <x v="61"/>
    <x v="59"/>
    <x v="0"/>
    <s v="NULL"/>
    <n v="90.821203571699996"/>
    <x v="61"/>
    <s v="NULL"/>
  </r>
  <r>
    <x v="62"/>
    <x v="60"/>
    <x v="48"/>
    <n v="161.54126511607731"/>
    <n v="129.04069350980001"/>
    <x v="62"/>
    <n v="80.269095227605561"/>
  </r>
  <r>
    <x v="63"/>
    <x v="61"/>
    <x v="49"/>
    <n v="88.952057743927611"/>
    <n v="116.89756976069999"/>
    <x v="63"/>
    <n v="44.054892431746616"/>
  </r>
  <r>
    <x v="64"/>
    <x v="62"/>
    <x v="50"/>
    <n v="24.345039327126504"/>
    <n v="78.773194409799999"/>
    <x v="64"/>
    <n v="7.6317016445889267"/>
  </r>
  <r>
    <x v="65"/>
    <x v="27"/>
    <x v="0"/>
    <n v="104.74764793427272"/>
    <n v="135.3637315945"/>
    <x v="65"/>
    <n v="52.613164605436083"/>
  </r>
  <r>
    <x v="66"/>
    <x v="63"/>
    <x v="51"/>
    <n v="81.725208597225844"/>
    <n v="85.497579620799996"/>
    <x v="66"/>
    <n v="27.253328268122672"/>
  </r>
  <r>
    <x v="67"/>
    <x v="64"/>
    <x v="52"/>
    <n v="78.921584272173106"/>
    <n v="110.3587417916"/>
    <x v="67"/>
    <n v="39.477547633485457"/>
  </r>
  <r>
    <x v="68"/>
    <x v="65"/>
    <x v="53"/>
    <n v="61.952313999579559"/>
    <n v="97.361279960900006"/>
    <x v="68"/>
    <n v="30.034994352784324"/>
  </r>
  <r>
    <x v="69"/>
    <x v="66"/>
    <x v="54"/>
    <n v="51.637608424472745"/>
    <n v="114.5074650557"/>
    <x v="69"/>
    <n v="13.102801388606849"/>
  </r>
  <r>
    <x v="70"/>
    <x v="67"/>
    <x v="55"/>
    <n v="74.491963774696416"/>
    <n v="93.224819851600003"/>
    <x v="70"/>
    <n v="55.542178499252906"/>
  </r>
  <r>
    <x v="71"/>
    <x v="68"/>
    <x v="56"/>
    <n v="42.097982787453539"/>
    <n v="119.08816670980001"/>
    <x v="71"/>
    <n v="6.6173347257699175"/>
  </r>
  <r>
    <x v="72"/>
    <x v="69"/>
    <x v="57"/>
    <n v="101.60090754890983"/>
    <n v="107.9856367225"/>
    <x v="72"/>
    <n v="42.67436120808906"/>
  </r>
  <r>
    <x v="73"/>
    <x v="70"/>
    <x v="58"/>
    <n v="89.16109414090036"/>
    <n v="106.4144932459"/>
    <x v="73"/>
    <n v="47.279520103940619"/>
  </r>
  <r>
    <x v="74"/>
    <x v="71"/>
    <x v="0"/>
    <n v="62.707830912834616"/>
    <n v="84.814769354299997"/>
    <x v="74"/>
    <n v="30.055119469623122"/>
  </r>
  <r>
    <x v="75"/>
    <x v="27"/>
    <x v="0"/>
    <s v="NULL"/>
    <n v="86.802176295099997"/>
    <x v="75"/>
    <s v="NULL"/>
  </r>
  <r>
    <x v="76"/>
    <x v="72"/>
    <x v="59"/>
    <n v="89.655925390302087"/>
    <n v="127.2593961538"/>
    <x v="76"/>
    <n v="40.941799607210726"/>
  </r>
  <r>
    <x v="77"/>
    <x v="73"/>
    <x v="0"/>
    <n v="85.1523060966678"/>
    <n v="110.3934482534"/>
    <x v="77"/>
    <n v="35.436174971367343"/>
  </r>
  <r>
    <x v="78"/>
    <x v="74"/>
    <x v="60"/>
    <s v="NULL"/>
    <n v="102.50607384200001"/>
    <x v="78"/>
    <s v="NULL"/>
  </r>
  <r>
    <x v="79"/>
    <x v="75"/>
    <x v="0"/>
    <n v="61.838306063522616"/>
    <n v="110.03545054520001"/>
    <x v="79"/>
    <n v="3.0959255694578118"/>
  </r>
  <r>
    <x v="80"/>
    <x v="76"/>
    <x v="61"/>
    <n v="49.491532191391045"/>
    <n v="145.77536912330001"/>
    <x v="80"/>
    <n v="17.712104458195501"/>
  </r>
  <r>
    <x v="81"/>
    <x v="77"/>
    <x v="0"/>
    <n v="105.80301049553273"/>
    <n v="159.93046959099999"/>
    <x v="81"/>
    <n v="42.989750944876128"/>
  </r>
  <r>
    <x v="82"/>
    <x v="78"/>
    <x v="0"/>
    <n v="55.551337994957748"/>
    <n v="141.90953619960001"/>
    <x v="82"/>
    <n v="24.679003554253338"/>
  </r>
  <r>
    <x v="83"/>
    <x v="79"/>
    <x v="62"/>
    <s v="NULL"/>
    <n v="252.75485406210001"/>
    <x v="83"/>
    <s v="NULL"/>
  </r>
  <r>
    <x v="84"/>
    <x v="80"/>
    <x v="0"/>
    <n v="37.16540176794485"/>
    <n v="74.885685931400005"/>
    <x v="84"/>
    <n v="7.1375510030753473"/>
  </r>
  <r>
    <x v="85"/>
    <x v="81"/>
    <x v="63"/>
    <n v="103.37264345991841"/>
    <n v="113.7716306815"/>
    <x v="85"/>
    <n v="39.365398359925472"/>
  </r>
  <r>
    <x v="86"/>
    <x v="82"/>
    <x v="64"/>
    <n v="402.45968145446278"/>
    <n v="115.5857288358"/>
    <x v="86"/>
    <n v="204.01426373260838"/>
  </r>
  <r>
    <x v="87"/>
    <x v="83"/>
    <x v="65"/>
    <n v="159.68827412064678"/>
    <n v="128.16710558809999"/>
    <x v="87"/>
    <n v="79.941138278166477"/>
  </r>
  <r>
    <x v="88"/>
    <x v="84"/>
    <x v="66"/>
    <n v="76.296714083385481"/>
    <n v="121.1071388731"/>
    <x v="88"/>
    <n v="37.254627980021723"/>
  </r>
  <r>
    <x v="89"/>
    <x v="85"/>
    <x v="67"/>
    <n v="45.423088784043827"/>
    <n v="113.38480381869999"/>
    <x v="89"/>
    <n v="21.39915833055111"/>
  </r>
  <r>
    <x v="90"/>
    <x v="86"/>
    <x v="68"/>
    <n v="40.204758274967141"/>
    <n v="114.2857181289"/>
    <x v="90"/>
    <n v="21.416555639065315"/>
  </r>
  <r>
    <x v="91"/>
    <x v="87"/>
    <x v="69"/>
    <n v="44.373834050866513"/>
    <n v="91.105953102499996"/>
    <x v="91"/>
    <n v="22.839231988956669"/>
  </r>
  <r>
    <x v="92"/>
    <x v="88"/>
    <x v="0"/>
    <n v="61.503268311721783"/>
    <n v="90.968393308200007"/>
    <x v="92"/>
    <n v="37.321652834045679"/>
  </r>
  <r>
    <x v="93"/>
    <x v="89"/>
    <x v="70"/>
    <n v="227.40479029936526"/>
    <n v="132.1011029286"/>
    <x v="93"/>
    <n v="133.73935556991373"/>
  </r>
  <r>
    <x v="94"/>
    <x v="27"/>
    <x v="0"/>
    <s v="NULL"/>
    <n v="133.85693089349999"/>
    <x v="39"/>
    <s v="NULL"/>
  </r>
  <r>
    <x v="95"/>
    <x v="90"/>
    <x v="71"/>
    <n v="55.194922287876565"/>
    <n v="105.5267211649"/>
    <x v="94"/>
    <n v="29.397271109052873"/>
  </r>
  <r>
    <x v="96"/>
    <x v="91"/>
    <x v="72"/>
    <n v="62.067946895569136"/>
    <n v="90.706968934299994"/>
    <x v="95"/>
    <n v="32.112914481123525"/>
  </r>
  <r>
    <x v="97"/>
    <x v="92"/>
    <x v="73"/>
    <s v="NULL"/>
    <n v="104.5525043418"/>
    <x v="96"/>
    <s v="NULL"/>
  </r>
  <r>
    <x v="98"/>
    <x v="93"/>
    <x v="74"/>
    <n v="36.771483287046706"/>
    <n v="107.37954102889999"/>
    <x v="97"/>
    <n v="18.125476635236641"/>
  </r>
  <r>
    <x v="99"/>
    <x v="94"/>
    <x v="75"/>
    <n v="80.489242437969963"/>
    <n v="103.8676125126"/>
    <x v="98"/>
    <n v="30.307057987188905"/>
  </r>
  <r>
    <x v="100"/>
    <x v="95"/>
    <x v="76"/>
    <n v="58.668608577920658"/>
    <n v="98.424797378999997"/>
    <x v="99"/>
    <n v="33.644862124162394"/>
  </r>
  <r>
    <x v="101"/>
    <x v="96"/>
    <x v="77"/>
    <n v="30.68928192361907"/>
    <n v="126.8884345125"/>
    <x v="100"/>
    <n v="10.774181216598871"/>
  </r>
  <r>
    <x v="102"/>
    <x v="97"/>
    <x v="78"/>
    <n v="73.501088571428568"/>
    <n v="8.5484465118999999"/>
    <x v="101"/>
    <n v="3.7156264935064938"/>
  </r>
  <r>
    <x v="103"/>
    <x v="27"/>
    <x v="0"/>
    <s v="NULL"/>
    <n v="121.61492256779999"/>
    <x v="102"/>
    <s v="NULL"/>
  </r>
  <r>
    <x v="104"/>
    <x v="98"/>
    <x v="79"/>
    <n v="80.19945692682694"/>
    <n v="91.120263499499998"/>
    <x v="103"/>
    <n v="41.877229504780431"/>
  </r>
  <r>
    <x v="105"/>
    <x v="27"/>
    <x v="0"/>
    <n v="98.638430485525348"/>
    <n v="115.5375387192"/>
    <x v="39"/>
    <n v="33.409182727801081"/>
  </r>
  <r>
    <x v="106"/>
    <x v="99"/>
    <x v="80"/>
    <s v="NULL"/>
    <n v="88.6162085924"/>
    <x v="104"/>
    <s v="NULL"/>
  </r>
  <r>
    <x v="107"/>
    <x v="100"/>
    <x v="81"/>
    <n v="100.26137686156926"/>
    <n v="134.93463901850001"/>
    <x v="105"/>
    <n v="35.805589877963243"/>
  </r>
  <r>
    <x v="108"/>
    <x v="101"/>
    <x v="82"/>
    <s v="NULL"/>
    <n v="60.7894180881"/>
    <x v="106"/>
    <s v="NULL"/>
  </r>
  <r>
    <x v="109"/>
    <x v="102"/>
    <x v="83"/>
    <n v="132.33403096686877"/>
    <n v="78.166042552299999"/>
    <x v="107"/>
    <n v="64.591240882916438"/>
  </r>
  <r>
    <x v="110"/>
    <x v="103"/>
    <x v="84"/>
    <n v="78.828620402524123"/>
    <n v="80.925018282099998"/>
    <x v="108"/>
    <n v="26.025627692713734"/>
  </r>
  <r>
    <x v="111"/>
    <x v="104"/>
    <x v="85"/>
    <n v="138.56203203132787"/>
    <n v="95.077031724500003"/>
    <x v="109"/>
    <n v="45.352774449656621"/>
  </r>
  <r>
    <x v="112"/>
    <x v="105"/>
    <x v="0"/>
    <s v="NULL"/>
    <n v="127.02968836399999"/>
    <x v="110"/>
    <s v="NULL"/>
  </r>
  <r>
    <x v="113"/>
    <x v="106"/>
    <x v="0"/>
    <n v="121.13511548433407"/>
    <n v="88.714518670499999"/>
    <x v="111"/>
    <n v="68.788340940190423"/>
  </r>
  <r>
    <x v="114"/>
    <x v="27"/>
    <x v="0"/>
    <s v="NULL"/>
    <n v="160.190043452"/>
    <x v="39"/>
    <s v="NULL"/>
  </r>
  <r>
    <x v="115"/>
    <x v="107"/>
    <x v="86"/>
    <n v="155.63662571056074"/>
    <n v="127.05910314170001"/>
    <x v="112"/>
    <n v="80.066015668690881"/>
  </r>
  <r>
    <x v="116"/>
    <x v="108"/>
    <x v="87"/>
    <n v="393.1411981560197"/>
    <n v="122.73236365459999"/>
    <x v="113"/>
    <n v="213.22267866910369"/>
  </r>
  <r>
    <x v="117"/>
    <x v="109"/>
    <x v="4"/>
    <n v="167.6887458354509"/>
    <n v="130.12642073360001"/>
    <x v="114"/>
    <n v="90.938425175253911"/>
  </r>
  <r>
    <x v="118"/>
    <x v="110"/>
    <x v="88"/>
    <n v="54.45704159170679"/>
    <n v="110.7050763801"/>
    <x v="115"/>
    <n v="22.774289882703229"/>
  </r>
  <r>
    <x v="119"/>
    <x v="111"/>
    <x v="89"/>
    <s v="NULL"/>
    <n v="138.7681671485"/>
    <x v="116"/>
    <s v="NULL"/>
  </r>
  <r>
    <x v="120"/>
    <x v="112"/>
    <x v="90"/>
    <n v="134.01892634597772"/>
    <n v="94.181907371700007"/>
    <x v="117"/>
    <n v="70.624061030021451"/>
  </r>
  <r>
    <x v="121"/>
    <x v="113"/>
    <x v="91"/>
    <s v="NULL"/>
    <n v="71.233355578000001"/>
    <x v="118"/>
    <s v="NULL"/>
  </r>
  <r>
    <x v="122"/>
    <x v="114"/>
    <x v="0"/>
    <n v="67.20994466911732"/>
    <n v="79.224941501100005"/>
    <x v="119"/>
    <n v="27.867145923519764"/>
  </r>
  <r>
    <x v="123"/>
    <x v="115"/>
    <x v="92"/>
    <n v="314.68266416079331"/>
    <n v="91.659294812599995"/>
    <x v="120"/>
    <n v="166.17730714983514"/>
  </r>
  <r>
    <x v="124"/>
    <x v="116"/>
    <x v="0"/>
    <n v="118.04765721233181"/>
    <n v="110.7025096145"/>
    <x v="121"/>
    <n v="46.796398643557495"/>
  </r>
  <r>
    <x v="125"/>
    <x v="117"/>
    <x v="93"/>
    <n v="88.306873757123512"/>
    <n v="98.976494733300001"/>
    <x v="122"/>
    <n v="39.856023264302507"/>
  </r>
  <r>
    <x v="126"/>
    <x v="118"/>
    <x v="94"/>
    <n v="98.000029239338602"/>
    <n v="160.9271179122"/>
    <x v="123"/>
    <n v="44.201734728189017"/>
  </r>
  <r>
    <x v="127"/>
    <x v="119"/>
    <x v="95"/>
    <n v="83.290702693529312"/>
    <n v="147.69290078649999"/>
    <x v="124"/>
    <n v="40.677320362845208"/>
  </r>
  <r>
    <x v="128"/>
    <x v="120"/>
    <x v="0"/>
    <n v="87.606487179487175"/>
    <n v="118.504660878"/>
    <x v="125"/>
    <n v="20.100512820512819"/>
  </r>
  <r>
    <x v="129"/>
    <x v="121"/>
    <x v="96"/>
    <n v="88.470886539926667"/>
    <n v="74.559822467900005"/>
    <x v="126"/>
    <n v="30.648787712689828"/>
  </r>
  <r>
    <x v="130"/>
    <x v="27"/>
    <x v="0"/>
    <s v="NULL"/>
    <n v="65.280432406100005"/>
    <x v="39"/>
    <s v="NULL"/>
  </r>
  <r>
    <x v="131"/>
    <x v="122"/>
    <x v="97"/>
    <n v="119.09807843777105"/>
    <n v="93.445710114500002"/>
    <x v="127"/>
    <n v="58.54886395409158"/>
  </r>
  <r>
    <x v="132"/>
    <x v="123"/>
    <x v="98"/>
    <n v="105.02999324334688"/>
    <n v="45.9026818285"/>
    <x v="39"/>
    <n v="42.83435544193113"/>
  </r>
  <r>
    <x v="133"/>
    <x v="124"/>
    <x v="99"/>
    <n v="75.632194187461309"/>
    <n v="187.15742534169999"/>
    <x v="128"/>
    <n v="33.183811121910814"/>
  </r>
  <r>
    <x v="134"/>
    <x v="125"/>
    <x v="100"/>
    <n v="112.07896446082775"/>
    <n v="119.7227251627"/>
    <x v="129"/>
    <n v="40.350498525171375"/>
  </r>
  <r>
    <x v="135"/>
    <x v="126"/>
    <x v="101"/>
    <s v="NULL"/>
    <n v="84.164881145099997"/>
    <x v="130"/>
    <s v="NULL"/>
  </r>
  <r>
    <x v="136"/>
    <x v="127"/>
    <x v="102"/>
    <n v="83.544303123051051"/>
    <n v="128.0666813819"/>
    <x v="131"/>
    <n v="31.956410900348043"/>
  </r>
  <r>
    <x v="137"/>
    <x v="128"/>
    <x v="0"/>
    <n v="110.63829787234043"/>
    <n v="144.21785753489999"/>
    <x v="132"/>
    <n v="30.638297872340424"/>
  </r>
  <r>
    <x v="138"/>
    <x v="129"/>
    <x v="103"/>
    <n v="43.053804791221935"/>
    <n v="110.71956308670001"/>
    <x v="133"/>
    <n v="5.1191714848260608"/>
  </r>
  <r>
    <x v="139"/>
    <x v="130"/>
    <x v="104"/>
    <n v="156.95616865402309"/>
    <n v="95.883414219900004"/>
    <x v="134"/>
    <n v="84.105207176307488"/>
  </r>
  <r>
    <x v="140"/>
    <x v="131"/>
    <x v="0"/>
    <s v="NULL"/>
    <n v="132.66993271620001"/>
    <x v="135"/>
    <s v="NULL"/>
  </r>
  <r>
    <x v="141"/>
    <x v="132"/>
    <x v="105"/>
    <n v="48.549645568067106"/>
    <n v="91.251598925300001"/>
    <x v="136"/>
    <n v="22.337298732299317"/>
  </r>
  <r>
    <x v="142"/>
    <x v="133"/>
    <x v="106"/>
    <n v="106.6951982165436"/>
    <n v="107.2319276266"/>
    <x v="137"/>
    <n v="46.617322765000672"/>
  </r>
  <r>
    <x v="143"/>
    <x v="134"/>
    <x v="107"/>
    <n v="37.015893550371295"/>
    <n v="84.4784873344"/>
    <x v="138"/>
    <n v="9.9937206691706404"/>
  </r>
  <r>
    <x v="144"/>
    <x v="135"/>
    <x v="108"/>
    <s v="NULL"/>
    <n v="205.89706490430001"/>
    <x v="139"/>
    <s v="NULL"/>
  </r>
  <r>
    <x v="145"/>
    <x v="136"/>
    <x v="109"/>
    <n v="146.72141148407351"/>
    <n v="85.491627165400004"/>
    <x v="140"/>
    <n v="65.443864856157759"/>
  </r>
  <r>
    <x v="146"/>
    <x v="27"/>
    <x v="0"/>
    <s v="NULL"/>
    <n v="88.073011193799999"/>
    <x v="141"/>
    <s v="NULL"/>
  </r>
  <r>
    <x v="147"/>
    <x v="137"/>
    <x v="110"/>
    <n v="71.222713775959889"/>
    <n v="96.998696102500006"/>
    <x v="142"/>
    <n v="43.036301920636575"/>
  </r>
  <r>
    <x v="148"/>
    <x v="138"/>
    <x v="111"/>
    <n v="93.916146160784294"/>
    <n v="133.80373905740001"/>
    <x v="143"/>
    <n v="52.526601936401576"/>
  </r>
  <r>
    <x v="149"/>
    <x v="139"/>
    <x v="112"/>
    <n v="27.030421558764044"/>
    <n v="137.46616417710001"/>
    <x v="144"/>
    <n v="9.051600461886526"/>
  </r>
  <r>
    <x v="150"/>
    <x v="140"/>
    <x v="0"/>
    <n v="82.80012756915724"/>
    <n v="141.68873399559999"/>
    <x v="145"/>
    <n v="6.9443680112289092"/>
  </r>
  <r>
    <x v="151"/>
    <x v="141"/>
    <x v="113"/>
    <n v="78.762710030169814"/>
    <n v="134.56623505619999"/>
    <x v="146"/>
    <n v="41.106110407928938"/>
  </r>
  <r>
    <x v="152"/>
    <x v="142"/>
    <x v="114"/>
    <s v="NULL"/>
    <n v="116.0075726601"/>
    <x v="147"/>
    <s v="NULL"/>
  </r>
  <r>
    <x v="153"/>
    <x v="143"/>
    <x v="115"/>
    <n v="69.742273021135688"/>
    <n v="74.039238886999996"/>
    <x v="148"/>
    <n v="35.487092510159137"/>
  </r>
  <r>
    <x v="154"/>
    <x v="144"/>
    <x v="116"/>
    <n v="55.274254878298692"/>
    <n v="127.6692053332"/>
    <x v="149"/>
    <n v="29.145358500876611"/>
  </r>
  <r>
    <x v="155"/>
    <x v="145"/>
    <x v="117"/>
    <n v="63.484609813671156"/>
    <n v="141.45071963250001"/>
    <x v="150"/>
    <n v="25.752034916018662"/>
  </r>
  <r>
    <x v="156"/>
    <x v="146"/>
    <x v="118"/>
    <n v="112.08181349005169"/>
    <n v="97.909456407600004"/>
    <x v="151"/>
    <n v="57.69934427899193"/>
  </r>
  <r>
    <x v="157"/>
    <x v="147"/>
    <x v="119"/>
    <n v="85.625908014168857"/>
    <n v="83.566667421000005"/>
    <x v="152"/>
    <n v="41.401715074734206"/>
  </r>
  <r>
    <x v="158"/>
    <x v="27"/>
    <x v="0"/>
    <n v="96.744141032411065"/>
    <n v="95.311859772299997"/>
    <x v="39"/>
    <n v="54.413276380153086"/>
  </r>
  <r>
    <x v="159"/>
    <x v="148"/>
    <x v="120"/>
    <n v="92.779158571512454"/>
    <n v="104.4910133595"/>
    <x v="153"/>
    <n v="58.726017033686375"/>
  </r>
  <r>
    <x v="160"/>
    <x v="149"/>
    <x v="121"/>
    <n v="86.853120765143217"/>
    <n v="139.227708431"/>
    <x v="154"/>
    <n v="40.590996575700174"/>
  </r>
  <r>
    <x v="161"/>
    <x v="150"/>
    <x v="122"/>
    <n v="50.196441103259005"/>
    <n v="150.3221653009"/>
    <x v="155"/>
    <n v="29.771214492783709"/>
  </r>
  <r>
    <x v="162"/>
    <x v="151"/>
    <x v="123"/>
    <n v="54.638312804151191"/>
    <n v="99.821028101500005"/>
    <x v="156"/>
    <n v="19.51924293852942"/>
  </r>
  <r>
    <x v="163"/>
    <x v="152"/>
    <x v="124"/>
    <n v="60.888885652026445"/>
    <n v="99.845354995199997"/>
    <x v="157"/>
    <n v="11.685690045243655"/>
  </r>
  <r>
    <x v="164"/>
    <x v="27"/>
    <x v="0"/>
    <n v="342.47017401766129"/>
    <n v="118.9533161363"/>
    <x v="39"/>
    <n v="184.31428154957089"/>
  </r>
  <r>
    <x v="165"/>
    <x v="153"/>
    <x v="125"/>
    <s v="NULL"/>
    <n v="109.34054609179999"/>
    <x v="158"/>
    <s v="NULL"/>
  </r>
  <r>
    <x v="166"/>
    <x v="154"/>
    <x v="126"/>
    <n v="57.142813563406683"/>
    <n v="154.1973891008"/>
    <x v="159"/>
    <n v="32.774653494341969"/>
  </r>
  <r>
    <x v="167"/>
    <x v="155"/>
    <x v="127"/>
    <n v="69.375993988383158"/>
    <n v="102.2664444592"/>
    <x v="160"/>
    <n v="24.6396021156771"/>
  </r>
  <r>
    <x v="168"/>
    <x v="156"/>
    <x v="128"/>
    <n v="117.77307085237223"/>
    <n v="91.404301113900004"/>
    <x v="161"/>
    <n v="54.889634985885493"/>
  </r>
  <r>
    <x v="169"/>
    <x v="157"/>
    <x v="129"/>
    <n v="183.77081501466012"/>
    <n v="95.038582339000001"/>
    <x v="162"/>
    <n v="80.263871473189795"/>
  </r>
  <r>
    <x v="170"/>
    <x v="158"/>
    <x v="0"/>
    <n v="58.390828070977342"/>
    <n v="104.3233502506"/>
    <x v="163"/>
    <n v="16.928142017256391"/>
  </r>
  <r>
    <x v="171"/>
    <x v="159"/>
    <x v="130"/>
    <n v="329.78497877735992"/>
    <n v="105.8492308443"/>
    <x v="164"/>
    <n v="183.01053716298182"/>
  </r>
  <r>
    <x v="172"/>
    <x v="160"/>
    <x v="0"/>
    <s v="NULL"/>
    <n v="74.591152411600007"/>
    <x v="39"/>
    <s v="NULL"/>
  </r>
  <r>
    <x v="173"/>
    <x v="161"/>
    <x v="131"/>
    <n v="184.20120647560012"/>
    <n v="78.436057872099994"/>
    <x v="165"/>
    <n v="92.060642460681677"/>
  </r>
  <r>
    <x v="174"/>
    <x v="162"/>
    <x v="132"/>
    <n v="161.28564363151355"/>
    <n v="95.654914224300001"/>
    <x v="166"/>
    <n v="83.562901372343077"/>
  </r>
  <r>
    <x v="175"/>
    <x v="163"/>
    <x v="0"/>
    <n v="66.639407271716195"/>
    <n v="79.636709780100006"/>
    <x v="167"/>
    <n v="27.174890826123221"/>
  </r>
  <r>
    <x v="176"/>
    <x v="27"/>
    <x v="0"/>
    <n v="82.083919098055929"/>
    <n v="60.252266220300001"/>
    <x v="168"/>
    <n v="15.571144633251746"/>
  </r>
  <r>
    <x v="177"/>
    <x v="164"/>
    <x v="133"/>
    <n v="56.084624744803513"/>
    <n v="108.2582556763"/>
    <x v="169"/>
    <n v="31.111319846857871"/>
  </r>
  <r>
    <x v="178"/>
    <x v="165"/>
    <x v="0"/>
    <s v="NULL"/>
    <n v="78.194115921600002"/>
    <x v="39"/>
    <s v="NULL"/>
  </r>
  <r>
    <x v="179"/>
    <x v="166"/>
    <x v="134"/>
    <n v="67.391290119366104"/>
    <n v="95.785676195600004"/>
    <x v="170"/>
    <n v="34.176422943818565"/>
  </r>
  <r>
    <x v="180"/>
    <x v="167"/>
    <x v="135"/>
    <n v="41.229971749404335"/>
    <n v="76.6025752595"/>
    <x v="171"/>
    <n v="16.921417512643952"/>
  </r>
  <r>
    <x v="181"/>
    <x v="168"/>
    <x v="0"/>
    <s v="NULL"/>
    <n v="123.4912080726"/>
    <x v="172"/>
    <s v="NULL"/>
  </r>
  <r>
    <x v="182"/>
    <x v="169"/>
    <x v="0"/>
    <s v="NULL"/>
    <n v="86.913589921799996"/>
    <x v="173"/>
    <s v="NULL"/>
  </r>
  <r>
    <x v="183"/>
    <x v="170"/>
    <x v="0"/>
    <s v="NULL"/>
    <n v="110.0855803298"/>
    <x v="39"/>
    <s v="NULL"/>
  </r>
  <r>
    <x v="184"/>
    <x v="171"/>
    <x v="136"/>
    <s v="NULL"/>
    <n v="47.657980391700001"/>
    <x v="174"/>
    <s v="NULL"/>
  </r>
  <r>
    <x v="185"/>
    <x v="172"/>
    <x v="0"/>
    <n v="4.1275486382842583"/>
    <n v="89.643222544899999"/>
    <x v="175"/>
    <n v="2.2498704277992978"/>
  </r>
  <r>
    <x v="186"/>
    <x v="173"/>
    <x v="137"/>
    <s v="NULL"/>
    <n v="109.26681243439999"/>
    <x v="176"/>
    <s v="NULL"/>
  </r>
  <r>
    <x v="187"/>
    <x v="174"/>
    <x v="138"/>
    <n v="88.246401477939358"/>
    <n v="50.261820276400002"/>
    <x v="177"/>
    <n v="46.496856499101987"/>
  </r>
  <r>
    <x v="188"/>
    <x v="175"/>
    <x v="139"/>
    <n v="130.25616282246969"/>
    <n v="81.144876184500006"/>
    <x v="39"/>
    <n v="71.287556176361136"/>
  </r>
  <r>
    <x v="189"/>
    <x v="176"/>
    <x v="0"/>
    <n v="97.851254231197714"/>
    <n v="121.4736667926"/>
    <x v="178"/>
    <n v="24.795027760743853"/>
  </r>
  <r>
    <x v="190"/>
    <x v="177"/>
    <x v="140"/>
    <n v="71.825937435382968"/>
    <n v="127.0512163889"/>
    <x v="179"/>
    <n v="24.181929888608902"/>
  </r>
  <r>
    <x v="191"/>
    <x v="178"/>
    <x v="141"/>
    <n v="29.915184007404825"/>
    <n v="111.44371827160001"/>
    <x v="180"/>
    <n v="14.120022326581511"/>
  </r>
  <r>
    <x v="192"/>
    <x v="179"/>
    <x v="142"/>
    <n v="117.14450362665457"/>
    <n v="98.935719962299999"/>
    <x v="181"/>
    <n v="58.552237742941628"/>
  </r>
  <r>
    <x v="193"/>
    <x v="180"/>
    <x v="0"/>
    <n v="99.891798855757017"/>
    <n v="117.92725252290001"/>
    <x v="39"/>
    <n v="63.566557094256751"/>
  </r>
  <r>
    <x v="194"/>
    <x v="181"/>
    <x v="143"/>
    <n v="57.585013499696281"/>
    <n v="109.0099703927"/>
    <x v="182"/>
    <n v="23.629548446508128"/>
  </r>
  <r>
    <x v="195"/>
    <x v="182"/>
    <x v="0"/>
    <n v="73.367469327190975"/>
    <n v="177.28637159070001"/>
    <x v="183"/>
    <n v="12.522664291554941"/>
  </r>
  <r>
    <x v="196"/>
    <x v="183"/>
    <x v="144"/>
    <s v="NULL"/>
    <n v="79.291357665600003"/>
    <x v="184"/>
    <s v="NULL"/>
  </r>
  <r>
    <x v="197"/>
    <x v="184"/>
    <x v="145"/>
    <n v="94.221093235200144"/>
    <n v="20.5239396174"/>
    <x v="185"/>
    <n v="42.01309631740606"/>
  </r>
  <r>
    <x v="198"/>
    <x v="185"/>
    <x v="146"/>
    <n v="71.082441386896789"/>
    <n v="190.6667371515"/>
    <x v="186"/>
    <n v="35.743694811926233"/>
  </r>
  <r>
    <x v="199"/>
    <x v="186"/>
    <x v="0"/>
    <n v="33.058117079748151"/>
    <n v="77.876842648600004"/>
    <x v="187"/>
    <n v="20.560545290413994"/>
  </r>
  <r>
    <x v="200"/>
    <x v="187"/>
    <x v="0"/>
    <s v="NULL"/>
    <n v="63.053914319500002"/>
    <x v="188"/>
    <s v="NULL"/>
  </r>
  <r>
    <x v="201"/>
    <x v="188"/>
    <x v="0"/>
    <s v="NULL"/>
    <n v="69.648279761500007"/>
    <x v="39"/>
    <s v="NULL"/>
  </r>
  <r>
    <x v="202"/>
    <x v="189"/>
    <x v="147"/>
    <n v="41.713630742478145"/>
    <n v="87.897998769200001"/>
    <x v="189"/>
    <n v="15.781008169527574"/>
  </r>
  <r>
    <x v="203"/>
    <x v="190"/>
    <x v="148"/>
    <n v="82.697961363449991"/>
    <s v="NULL"/>
    <x v="190"/>
    <n v="40.688340476868831"/>
  </r>
  <r>
    <x v="204"/>
    <x v="191"/>
    <x v="149"/>
    <s v="NULL"/>
    <s v="NULL"/>
    <x v="191"/>
    <s v="NULL"/>
  </r>
  <r>
    <x v="205"/>
    <x v="192"/>
    <x v="150"/>
    <n v="59.348647748173335"/>
    <s v="NULL"/>
    <x v="192"/>
    <n v="29.59731252728124"/>
  </r>
  <r>
    <x v="206"/>
    <x v="193"/>
    <x v="151"/>
    <n v="25.253484663133651"/>
    <s v="NULL"/>
    <x v="193"/>
    <n v="10.807979357151815"/>
  </r>
  <r>
    <x v="207"/>
    <x v="194"/>
    <x v="152"/>
    <n v="56.823738109385978"/>
    <s v="NULL"/>
    <x v="194"/>
    <n v="31.982085347518531"/>
  </r>
  <r>
    <x v="208"/>
    <x v="195"/>
    <x v="153"/>
    <n v="63.848290989830957"/>
    <s v="NULL"/>
    <x v="195"/>
    <n v="23.676722982595564"/>
  </r>
  <r>
    <x v="209"/>
    <x v="196"/>
    <x v="0"/>
    <n v="61.820943445199617"/>
    <s v="NULL"/>
    <x v="196"/>
    <n v="9.3661978600886346"/>
  </r>
  <r>
    <x v="210"/>
    <x v="27"/>
    <x v="0"/>
    <s v="NULL"/>
    <s v="NULL"/>
    <x v="197"/>
    <s v="NULL"/>
  </r>
  <r>
    <x v="211"/>
    <x v="197"/>
    <x v="154"/>
    <n v="186.67583280003774"/>
    <s v="NULL"/>
    <x v="198"/>
    <n v="93.850207121655814"/>
  </r>
  <r>
    <x v="212"/>
    <x v="27"/>
    <x v="0"/>
    <n v="183.16831683168317"/>
    <s v="NULL"/>
    <x v="39"/>
    <n v="91.696669666966699"/>
  </r>
  <r>
    <x v="213"/>
    <x v="27"/>
    <x v="155"/>
    <n v="73.083549616212935"/>
    <s v="NULL"/>
    <x v="199"/>
    <n v="17.341101109945331"/>
  </r>
  <r>
    <x v="214"/>
    <x v="198"/>
    <x v="0"/>
    <s v="NULL"/>
    <s v="NULL"/>
    <x v="200"/>
    <s v="NULL"/>
  </r>
  <r>
    <x v="215"/>
    <x v="199"/>
    <x v="156"/>
    <n v="86.208511193464474"/>
    <s v="NULL"/>
    <x v="201"/>
    <n v="52.216090018319164"/>
  </r>
  <r>
    <x v="216"/>
    <x v="200"/>
    <x v="157"/>
    <n v="50.847128366456843"/>
    <s v="NULL"/>
    <x v="202"/>
    <n v="22.775240716701997"/>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r>
    <x v="217"/>
    <x v="201"/>
    <x v="158"/>
    <m/>
    <m/>
    <x v="20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x v="0"/>
    <e v="#DIV/0!"/>
    <s v="NULL"/>
    <s v="NULL"/>
    <s v="NULL"/>
    <x v="0"/>
  </r>
  <r>
    <x v="1"/>
    <e v="#DIV/0!"/>
    <s v="NULL"/>
    <s v="NULL"/>
    <s v="NULL"/>
    <x v="0"/>
  </r>
  <r>
    <x v="2"/>
    <e v="#DIV/0!"/>
    <s v="NULL"/>
    <s v="NULL"/>
    <s v="NULL"/>
    <x v="0"/>
  </r>
  <r>
    <x v="3"/>
    <e v="#DIV/0!"/>
    <s v="NULL"/>
    <s v="NULL"/>
    <s v="NULL"/>
    <x v="0"/>
  </r>
  <r>
    <x v="4"/>
    <e v="#DIV/0!"/>
    <s v="NULL"/>
    <s v="NULL"/>
    <s v="NULL"/>
    <x v="0"/>
  </r>
  <r>
    <x v="5"/>
    <e v="#DIV/0!"/>
    <s v="NULL"/>
    <s v="NULL"/>
    <s v="NULL"/>
    <x v="0"/>
  </r>
  <r>
    <x v="6"/>
    <e v="#DIV/0!"/>
    <s v="NULL"/>
    <s v="NULL"/>
    <s v="NULL"/>
    <x v="0"/>
  </r>
  <r>
    <x v="7"/>
    <e v="#DIV/0!"/>
    <s v="NULL"/>
    <s v="NULL"/>
    <s v="NULL"/>
    <x v="0"/>
  </r>
  <r>
    <x v="8"/>
    <e v="#DIV/0!"/>
    <s v="NULL"/>
    <s v="NULL"/>
    <s v="NULL"/>
    <x v="0"/>
  </r>
  <r>
    <x v="9"/>
    <e v="#DIV/0!"/>
    <s v="NULL"/>
    <s v="NULL"/>
    <s v="NULL"/>
    <x v="0"/>
  </r>
  <r>
    <x v="10"/>
    <e v="#DIV/0!"/>
    <s v="NULL"/>
    <s v="NULL"/>
    <s v="NULL"/>
    <x v="0"/>
  </r>
  <r>
    <x v="11"/>
    <e v="#DIV/0!"/>
    <s v="NULL"/>
    <s v="NULL"/>
    <s v="NULL"/>
    <x v="0"/>
  </r>
  <r>
    <x v="12"/>
    <e v="#DIV/0!"/>
    <s v="NULL"/>
    <s v="NULL"/>
    <s v="NULL"/>
    <x v="0"/>
  </r>
  <r>
    <x v="13"/>
    <e v="#DIV/0!"/>
    <s v="NULL"/>
    <s v="NULL"/>
    <s v="NULL"/>
    <x v="0"/>
  </r>
  <r>
    <x v="14"/>
    <e v="#DIV/0!"/>
    <s v="NULL"/>
    <s v="NULL"/>
    <s v="NULL"/>
    <x v="0"/>
  </r>
  <r>
    <x v="15"/>
    <e v="#DIV/0!"/>
    <s v="NULL"/>
    <s v="NULL"/>
    <s v="NULL"/>
    <x v="0"/>
  </r>
  <r>
    <x v="16"/>
    <e v="#DIV/0!"/>
    <s v="NULL"/>
    <s v="NULL"/>
    <s v="NULL"/>
    <x v="0"/>
  </r>
  <r>
    <x v="17"/>
    <e v="#DIV/0!"/>
    <s v="NULL"/>
    <s v="NULL"/>
    <s v="NULL"/>
    <x v="0"/>
  </r>
  <r>
    <x v="18"/>
    <e v="#DIV/0!"/>
    <s v="NULL"/>
    <s v="NULL"/>
    <s v="NULL"/>
    <x v="0"/>
  </r>
  <r>
    <x v="19"/>
    <e v="#DIV/0!"/>
    <s v="NULL"/>
    <s v="NULL"/>
    <s v="NULL"/>
    <x v="0"/>
  </r>
  <r>
    <x v="20"/>
    <e v="#DIV/0!"/>
    <s v="NULL"/>
    <s v="NULL"/>
    <s v="NULL"/>
    <x v="0"/>
  </r>
  <r>
    <x v="21"/>
    <e v="#DIV/0!"/>
    <s v="NULL"/>
    <s v="NULL"/>
    <s v="NULL"/>
    <x v="0"/>
  </r>
  <r>
    <x v="22"/>
    <e v="#DIV/0!"/>
    <s v="NULL"/>
    <s v="NULL"/>
    <s v="NULL"/>
    <x v="0"/>
  </r>
  <r>
    <x v="23"/>
    <e v="#DIV/0!"/>
    <s v="NULL"/>
    <s v="NULL"/>
    <s v="NULL"/>
    <x v="0"/>
  </r>
  <r>
    <x v="24"/>
    <e v="#DIV/0!"/>
    <s v="NULL"/>
    <s v="NULL"/>
    <s v="NULL"/>
    <x v="0"/>
  </r>
  <r>
    <x v="25"/>
    <e v="#DIV/0!"/>
    <s v="NULL"/>
    <s v="NULL"/>
    <s v="NULL"/>
    <x v="0"/>
  </r>
  <r>
    <x v="26"/>
    <e v="#DIV/0!"/>
    <s v="NULL"/>
    <s v="NULL"/>
    <s v="NULL"/>
    <x v="0"/>
  </r>
  <r>
    <x v="27"/>
    <e v="#DIV/0!"/>
    <s v="NULL"/>
    <s v="NULL"/>
    <s v="NULL"/>
    <x v="0"/>
  </r>
  <r>
    <x v="28"/>
    <e v="#DIV/0!"/>
    <s v="NULL"/>
    <s v="NULL"/>
    <s v="NULL"/>
    <x v="0"/>
  </r>
  <r>
    <x v="29"/>
    <e v="#DIV/0!"/>
    <s v="NULL"/>
    <s v="NULL"/>
    <s v="NULL"/>
    <x v="0"/>
  </r>
  <r>
    <x v="30"/>
    <e v="#DIV/0!"/>
    <s v="NULL"/>
    <s v="NULL"/>
    <s v="NULL"/>
    <x v="0"/>
  </r>
  <r>
    <x v="31"/>
    <e v="#DIV/0!"/>
    <s v="NULL"/>
    <s v="NULL"/>
    <s v="NULL"/>
    <x v="0"/>
  </r>
  <r>
    <x v="32"/>
    <e v="#DIV/0!"/>
    <s v="NULL"/>
    <s v="NULL"/>
    <s v="NULL"/>
    <x v="0"/>
  </r>
  <r>
    <x v="33"/>
    <e v="#DIV/0!"/>
    <s v="NULL"/>
    <s v="NULL"/>
    <s v="NULL"/>
    <x v="0"/>
  </r>
  <r>
    <x v="34"/>
    <e v="#DIV/0!"/>
    <s v="NULL"/>
    <s v="NULL"/>
    <s v="NULL"/>
    <x v="0"/>
  </r>
  <r>
    <x v="35"/>
    <e v="#DIV/0!"/>
    <s v="NULL"/>
    <s v="NULL"/>
    <s v="NULL"/>
    <x v="0"/>
  </r>
  <r>
    <x v="36"/>
    <e v="#DIV/0!"/>
    <s v="NULL"/>
    <s v="NULL"/>
    <s v="NULL"/>
    <x v="0"/>
  </r>
  <r>
    <x v="37"/>
    <e v="#DIV/0!"/>
    <s v="NULL"/>
    <s v="NULL"/>
    <s v="NULL"/>
    <x v="0"/>
  </r>
  <r>
    <x v="38"/>
    <e v="#DIV/0!"/>
    <s v="NULL"/>
    <s v="NULL"/>
    <s v="NULL"/>
    <x v="0"/>
  </r>
  <r>
    <x v="39"/>
    <e v="#DIV/0!"/>
    <s v="NULL"/>
    <s v="NULL"/>
    <s v="NULL"/>
    <x v="0"/>
  </r>
  <r>
    <x v="40"/>
    <e v="#DIV/0!"/>
    <s v="NULL"/>
    <s v="NULL"/>
    <s v="NULL"/>
    <x v="0"/>
  </r>
  <r>
    <x v="41"/>
    <e v="#DIV/0!"/>
    <s v="NULL"/>
    <s v="NULL"/>
    <s v="NULL"/>
    <x v="0"/>
  </r>
  <r>
    <x v="42"/>
    <e v="#DIV/0!"/>
    <s v="NULL"/>
    <s v="NULL"/>
    <s v="NULL"/>
    <x v="0"/>
  </r>
  <r>
    <x v="43"/>
    <e v="#DIV/0!"/>
    <s v="NULL"/>
    <s v="NULL"/>
    <s v="NULL"/>
    <x v="0"/>
  </r>
  <r>
    <x v="44"/>
    <e v="#DIV/0!"/>
    <s v="NULL"/>
    <s v="NULL"/>
    <s v="NULL"/>
    <x v="0"/>
  </r>
  <r>
    <x v="45"/>
    <e v="#DIV/0!"/>
    <s v="NULL"/>
    <s v="NULL"/>
    <s v="NULL"/>
    <x v="0"/>
  </r>
  <r>
    <x v="46"/>
    <e v="#DIV/0!"/>
    <s v="NULL"/>
    <s v="NULL"/>
    <s v="NULL"/>
    <x v="0"/>
  </r>
  <r>
    <x v="47"/>
    <e v="#DIV/0!"/>
    <s v="NULL"/>
    <s v="NULL"/>
    <s v="NULL"/>
    <x v="0"/>
  </r>
  <r>
    <x v="48"/>
    <e v="#DIV/0!"/>
    <s v="NULL"/>
    <s v="NULL"/>
    <s v="NULL"/>
    <x v="0"/>
  </r>
  <r>
    <x v="49"/>
    <e v="#DIV/0!"/>
    <s v="NULL"/>
    <s v="NULL"/>
    <s v="NULL"/>
    <x v="0"/>
  </r>
  <r>
    <x v="50"/>
    <e v="#DIV/0!"/>
    <s v="NULL"/>
    <s v="NULL"/>
    <s v="NULL"/>
    <x v="0"/>
  </r>
  <r>
    <x v="51"/>
    <e v="#DIV/0!"/>
    <s v="NULL"/>
    <s v="NULL"/>
    <s v="NULL"/>
    <x v="0"/>
  </r>
  <r>
    <x v="52"/>
    <n v="796193980601.25"/>
    <n v="715302940183"/>
    <n v="757458883661"/>
    <n v="942314815525"/>
    <x v="1"/>
  </r>
  <r>
    <x v="53"/>
    <n v="321964317887.25"/>
    <n v="322026746842"/>
    <n v="340121877076"/>
    <n v="431628771877"/>
    <x v="2"/>
  </r>
  <r>
    <x v="54"/>
    <n v="206440545418.75"/>
    <n v="208148360615"/>
    <n v="182351776932"/>
    <n v="211891202239"/>
    <x v="3"/>
  </r>
  <r>
    <x v="55"/>
    <n v="157778720090.25"/>
    <n v="153923490830"/>
    <n v="141538563122"/>
    <n v="169217253983"/>
    <x v="4"/>
  </r>
  <r>
    <x v="56"/>
    <n v="155250048866.75"/>
    <n v="153546690360"/>
    <n v="163935662525"/>
    <n v="204979876610"/>
    <x v="5"/>
  </r>
  <r>
    <x v="57"/>
    <n v="149106171330.5"/>
    <n v="150031230830"/>
    <n v="159927958418"/>
    <n v="192362521297"/>
    <x v="6"/>
  </r>
  <r>
    <x v="58"/>
    <n v="108855972657.5"/>
    <n v="90430118220"/>
    <n v="101534392934"/>
    <n v="120466015713"/>
    <x v="7"/>
  </r>
  <r>
    <x v="59"/>
    <n v="101566102753"/>
    <n v="103896710397"/>
    <n v="102751095238"/>
    <n v="116513861428"/>
    <x v="8"/>
  </r>
  <r>
    <x v="60"/>
    <n v="100234175502"/>
    <n v="120534304793"/>
    <n v="87120395046"/>
    <n v="97528027435"/>
    <x v="9"/>
  </r>
  <r>
    <x v="61"/>
    <n v="91893080576"/>
    <n v="86980976671"/>
    <n v="87143360465"/>
    <n v="101298570759"/>
    <x v="10"/>
  </r>
  <r>
    <x v="62"/>
    <n v="88474558640.25"/>
    <n v="86900596733"/>
    <n v="92100009675"/>
    <n v="108683179737"/>
    <x v="11"/>
  </r>
  <r>
    <x v="63"/>
    <n v="76749292699.25"/>
    <n v="75162629529"/>
    <n v="71003025509"/>
    <n v="74932930233"/>
    <x v="12"/>
  </r>
  <r>
    <x v="64"/>
    <n v="68600213786"/>
    <n v="76894056310"/>
    <n v="58143796335"/>
    <n v="66699915640"/>
    <x v="13"/>
  </r>
  <r>
    <x v="65"/>
    <n v="53079088172.25"/>
    <n v="39354029994"/>
    <n v="43116353946"/>
    <n v="49839637279"/>
    <x v="14"/>
  </r>
  <r>
    <x v="66"/>
    <n v="48506603386"/>
    <n v="33084265116"/>
    <n v="34318547685.999996"/>
    <n v="60841052178"/>
    <x v="15"/>
  </r>
  <r>
    <x v="67"/>
    <n v="45032804414.75"/>
    <n v="40141556044"/>
    <n v="45837990484"/>
    <n v="49287590790"/>
    <x v="16"/>
  </r>
  <r>
    <x v="68"/>
    <n v="43818560919.75"/>
    <n v="29872166791"/>
    <n v="29244241618"/>
    <n v="38184112955"/>
    <x v="17"/>
  </r>
  <r>
    <x v="69"/>
    <n v="40973469133.25"/>
    <n v="37656863124"/>
    <n v="39603323141"/>
    <n v="41415752357"/>
    <x v="18"/>
  </r>
  <r>
    <x v="70"/>
    <n v="37660869444.25"/>
    <n v="35825934134"/>
    <n v="34896245637"/>
    <n v="38194373381"/>
    <x v="19"/>
  </r>
  <r>
    <x v="71"/>
    <n v="36385790706.75"/>
    <n v="32548431190"/>
    <n v="32892825253"/>
    <n v="36845385469"/>
    <x v="20"/>
  </r>
  <r>
    <x v="72"/>
    <n v="29171182162.75"/>
    <n v="31536892938"/>
    <n v="25573108194"/>
    <n v="29239719472"/>
    <x v="21"/>
  </r>
  <r>
    <x v="73"/>
    <n v="26929868787.5"/>
    <n v="23470537791"/>
    <n v="21583196861"/>
    <n v="27446653652"/>
    <x v="22"/>
  </r>
  <r>
    <x v="74"/>
    <n v="22974770366.75"/>
    <n v="19829127576"/>
    <n v="19966820540"/>
    <n v="23834306356"/>
    <x v="23"/>
  </r>
  <r>
    <x v="75"/>
    <n v="21767234659.5"/>
    <n v="15036520591"/>
    <n v="15725222510"/>
    <n v="23455675754"/>
    <x v="24"/>
  </r>
  <r>
    <x v="76"/>
    <n v="19559212071.75"/>
    <n v="18426664252"/>
    <n v="18155662306"/>
    <n v="19657869162"/>
    <x v="25"/>
  </r>
  <r>
    <x v="77"/>
    <n v="19271102248.5"/>
    <n v="17416511319"/>
    <n v="17724963070"/>
    <n v="18966628167"/>
    <x v="26"/>
  </r>
  <r>
    <x v="78"/>
    <n v="18986810628.75"/>
    <n v="15959507308"/>
    <n v="15986052212"/>
    <n v="17002728739"/>
    <x v="27"/>
  </r>
  <r>
    <x v="79"/>
    <n v="13959085250"/>
    <n v="12563738000"/>
    <n v="12960522000"/>
    <n v="16090256000"/>
    <x v="28"/>
  </r>
  <r>
    <x v="80"/>
    <n v="11730055385"/>
    <n v="9579549585"/>
    <n v="10455650566"/>
    <n v="12558351706"/>
    <x v="29"/>
  </r>
  <r>
    <x v="81"/>
    <n v="9278200050.666666"/>
    <n v="10756539589"/>
    <n v="6524883012"/>
    <n v="10553177551"/>
    <x v="0"/>
  </r>
  <r>
    <x v="82"/>
    <n v="8057084536"/>
    <n v="8049032071"/>
    <n v="7860065656"/>
    <n v="8421816879.000001"/>
    <x v="30"/>
  </r>
  <r>
    <x v="83"/>
    <n v="7590726082.5"/>
    <n v="6994469286"/>
    <n v="6984613402"/>
    <n v="8026987930"/>
    <x v="31"/>
  </r>
  <r>
    <x v="84"/>
    <n v="7519221949.25"/>
    <n v="6281266981"/>
    <n v="6408687624"/>
    <n v="7492072748"/>
    <x v="32"/>
  </r>
  <r>
    <x v="85"/>
    <n v="7334667820.25"/>
    <n v="9391878589"/>
    <n v="5944927304"/>
    <n v="6350114829"/>
    <x v="33"/>
  </r>
  <r>
    <x v="86"/>
    <n v="6498198683.25"/>
    <n v="6334694580"/>
    <n v="5589428537"/>
    <n v="6309320488"/>
    <x v="34"/>
  </r>
  <r>
    <x v="87"/>
    <n v="5245778316.75"/>
    <n v="4280200491.0000005"/>
    <n v="4172699768"/>
    <n v="5715250928"/>
    <x v="35"/>
  </r>
  <r>
    <x v="88"/>
    <n v="4740723753.25"/>
    <n v="4563213722"/>
    <n v="4419533476"/>
    <n v="5489674612"/>
    <x v="36"/>
  </r>
  <r>
    <x v="89"/>
    <n v="4671593923.25"/>
    <n v="4610571780"/>
    <n v="4068984524"/>
    <n v="4733188001"/>
    <x v="37"/>
  </r>
  <r>
    <x v="90"/>
    <n v="3568400272"/>
    <n v="3594679150"/>
    <n v="3370854682"/>
    <n v="3561355842"/>
    <x v="38"/>
  </r>
  <r>
    <x v="91"/>
    <n v="3046877024"/>
    <n v="2224579005"/>
    <n v="2538725805"/>
    <n v="2835034302"/>
    <x v="39"/>
  </r>
  <r>
    <x v="92"/>
    <n v="2955647472.75"/>
    <n v="2526907344"/>
    <n v="2619106962"/>
    <n v="3107136428"/>
    <x v="40"/>
  </r>
  <r>
    <x v="93"/>
    <n v="2808257231.75"/>
    <n v="2333128839"/>
    <n v="2542422104"/>
    <n v="2476169281"/>
    <x v="41"/>
  </r>
  <r>
    <x v="94"/>
    <n v="2773515835.75"/>
    <n v="1778203351"/>
    <n v="2006301947"/>
    <n v="4490626006"/>
    <x v="42"/>
  </r>
  <r>
    <x v="95"/>
    <n v="2282051848"/>
    <n v="2098844335"/>
    <n v="2153930564"/>
    <n v="2627051878"/>
    <x v="43"/>
  </r>
  <r>
    <x v="96"/>
    <n v="2217711088"/>
    <n v="1734953949"/>
    <n v="2169142528"/>
    <n v="2680894652"/>
    <x v="44"/>
  </r>
  <r>
    <x v="97"/>
    <n v="2140391858.25"/>
    <n v="1832830758"/>
    <n v="1835041126"/>
    <n v="2418168759"/>
    <x v="45"/>
  </r>
  <r>
    <x v="98"/>
    <n v="1997747409"/>
    <n v="670369236"/>
    <n v="1202163087"/>
    <n v="2904969194"/>
    <x v="46"/>
  </r>
  <r>
    <x v="99"/>
    <n v="1793899915.25"/>
    <n v="1469863747"/>
    <n v="1837827445"/>
    <n v="1946931352"/>
    <x v="47"/>
  </r>
  <r>
    <x v="100"/>
    <n v="1392988609.5"/>
    <n v="1154572202"/>
    <n v="1038666156"/>
    <n v="1457227994"/>
    <x v="48"/>
  </r>
  <r>
    <x v="101"/>
    <n v="1272652185.5"/>
    <n v="952468294"/>
    <n v="1084082923"/>
    <n v="1330713426"/>
    <x v="49"/>
  </r>
  <r>
    <x v="102"/>
    <n v="1143598755"/>
    <n v="672133557"/>
    <n v="1368056902"/>
    <n v="1264181379"/>
    <x v="50"/>
  </r>
  <r>
    <x v="103"/>
    <n v="1128358060"/>
    <n v="1165828545"/>
    <n v="1175952420"/>
    <n v="1283585848"/>
    <x v="51"/>
  </r>
  <r>
    <x v="104"/>
    <n v="1067108537"/>
    <n v="1017946700"/>
    <n v="850002467"/>
    <n v="1132107323"/>
    <x v="52"/>
  </r>
  <r>
    <x v="105"/>
    <n v="918557287.5"/>
    <n v="840506111"/>
    <n v="832607037"/>
    <n v="959678975"/>
    <x v="53"/>
  </r>
  <r>
    <x v="106"/>
    <n v="805078168"/>
    <n v="756847198"/>
    <n v="801645501"/>
    <n v="856741805"/>
    <x v="0"/>
  </r>
  <r>
    <x v="107"/>
    <n v="776695707.5"/>
    <n v="505597610"/>
    <n v="701565611"/>
    <n v="913788852"/>
    <x v="54"/>
  </r>
  <r>
    <x v="108"/>
    <n v="765312160"/>
    <n v="753151214"/>
    <n v="689645045"/>
    <n v="735048087"/>
    <x v="55"/>
  </r>
  <r>
    <x v="109"/>
    <n v="755230882.25"/>
    <n v="790975094"/>
    <n v="618349395"/>
    <n v="806609802"/>
    <x v="56"/>
  </r>
  <r>
    <x v="110"/>
    <n v="663823080.5"/>
    <n v="572744454"/>
    <n v="588997833"/>
    <n v="673678726"/>
    <x v="57"/>
  </r>
  <r>
    <x v="111"/>
    <n v="642136202.75"/>
    <n v="754560019"/>
    <n v="844223002"/>
    <n v="763239121"/>
    <x v="58"/>
  </r>
  <r>
    <x v="112"/>
    <n v="559616767.5"/>
    <n v="561915855"/>
    <n v="546445789"/>
    <n v="466425814"/>
    <x v="59"/>
  </r>
  <r>
    <x v="113"/>
    <n v="529144490.75"/>
    <n v="160372355"/>
    <n v="308424330"/>
    <n v="454821941"/>
    <x v="60"/>
  </r>
  <r>
    <x v="114"/>
    <n v="528197246.25"/>
    <n v="77192098"/>
    <n v="589208754"/>
    <n v="662030648"/>
    <x v="61"/>
  </r>
  <r>
    <x v="115"/>
    <n v="464495180.75"/>
    <n v="399432211"/>
    <n v="486998934"/>
    <n v="565390971"/>
    <x v="62"/>
  </r>
  <r>
    <x v="116"/>
    <n v="458872692.75"/>
    <n v="326793593"/>
    <n v="343563046"/>
    <n v="526183187.99999994"/>
    <x v="63"/>
  </r>
  <r>
    <x v="117"/>
    <n v="338419205.5"/>
    <n v="396193875"/>
    <n v="309393322"/>
    <n v="318589665"/>
    <x v="64"/>
  </r>
  <r>
    <x v="118"/>
    <n v="310746664"/>
    <n v="241814990"/>
    <n v="300037201"/>
    <n v="332468059"/>
    <x v="65"/>
  </r>
  <r>
    <x v="119"/>
    <n v="305307233.5"/>
    <n v="230311118"/>
    <n v="228056199"/>
    <n v="348603292"/>
    <x v="66"/>
  </r>
  <r>
    <x v="120"/>
    <n v="282722427.75"/>
    <n v="253428421"/>
    <n v="212050904"/>
    <n v="323354390"/>
    <x v="67"/>
  </r>
  <r>
    <x v="121"/>
    <n v="262081344.25"/>
    <n v="252768041"/>
    <n v="232386333"/>
    <n v="276602873"/>
    <x v="68"/>
  </r>
  <r>
    <x v="122"/>
    <n v="252714688.75"/>
    <n v="305002018"/>
    <n v="144572358"/>
    <n v="239162345"/>
    <x v="69"/>
  </r>
  <r>
    <x v="123"/>
    <n v="237845708.75"/>
    <n v="219420966"/>
    <n v="225716431"/>
    <n v="305581286"/>
    <x v="70"/>
  </r>
  <r>
    <x v="124"/>
    <n v="220667220.5"/>
    <n v="122141"/>
    <n v="465899468"/>
    <n v="147164033"/>
    <x v="71"/>
  </r>
  <r>
    <x v="125"/>
    <n v="215474399"/>
    <n v="270579691"/>
    <n v="217407451"/>
    <n v="158436055"/>
    <x v="0"/>
  </r>
  <r>
    <x v="126"/>
    <n v="209402589.25"/>
    <n v="179192646"/>
    <n v="172740806"/>
    <n v="222576227"/>
    <x v="72"/>
  </r>
  <r>
    <x v="127"/>
    <n v="191671426.66666666"/>
    <n v="229427361"/>
    <n v="235751311"/>
    <n v="109835608"/>
    <x v="0"/>
  </r>
  <r>
    <x v="128"/>
    <n v="146612232.75"/>
    <n v="45573710"/>
    <n v="26514439"/>
    <n v="37562645"/>
    <x v="73"/>
  </r>
  <r>
    <x v="129"/>
    <n v="137155269.5"/>
    <n v="115769162"/>
    <n v="113936601"/>
    <n v="132818761"/>
    <x v="74"/>
  </r>
  <r>
    <x v="130"/>
    <n v="137049400.5"/>
    <n v="85424677"/>
    <n v="190326678"/>
    <n v="195947207"/>
    <x v="75"/>
  </r>
  <r>
    <x v="131"/>
    <n v="135635739.25"/>
    <n v="171028627"/>
    <n v="334578591"/>
    <n v="18783670"/>
    <x v="76"/>
  </r>
  <r>
    <x v="132"/>
    <n v="127282240"/>
    <n v="65234788"/>
    <n v="76215324"/>
    <n v="43838265"/>
    <x v="77"/>
  </r>
  <r>
    <x v="133"/>
    <n v="124584004.33333333"/>
    <n v="157768737"/>
    <n v="119892246"/>
    <n v="96091030"/>
    <x v="0"/>
  </r>
  <r>
    <x v="134"/>
    <n v="103247951"/>
    <n v="76176090"/>
    <n v="54397925"/>
    <n v="103189077"/>
    <x v="78"/>
  </r>
  <r>
    <x v="135"/>
    <n v="97191421.25"/>
    <n v="71400167"/>
    <n v="78697321"/>
    <n v="109412830"/>
    <x v="79"/>
  </r>
  <r>
    <x v="136"/>
    <n v="92955651"/>
    <n v="90992777"/>
    <n v="83149831"/>
    <n v="94325867"/>
    <x v="80"/>
  </r>
  <r>
    <x v="137"/>
    <n v="84364242.5"/>
    <n v="92911879"/>
    <n v="62939856"/>
    <n v="88015706"/>
    <x v="81"/>
  </r>
  <r>
    <x v="138"/>
    <n v="80779443.25"/>
    <n v="67994135"/>
    <n v="52973237"/>
    <n v="77485368"/>
    <x v="82"/>
  </r>
  <r>
    <x v="139"/>
    <n v="78319710.25"/>
    <n v="141805000"/>
    <n v="56250587"/>
    <n v="56851005"/>
    <x v="83"/>
  </r>
  <r>
    <x v="140"/>
    <n v="69823551.75"/>
    <n v="29752221"/>
    <n v="27637566"/>
    <n v="87115119"/>
    <x v="84"/>
  </r>
  <r>
    <x v="141"/>
    <n v="68101108"/>
    <n v="82475865"/>
    <n v="85950665"/>
    <n v="57055936"/>
    <x v="85"/>
  </r>
  <r>
    <x v="142"/>
    <n v="65019716"/>
    <n v="46982983"/>
    <n v="61780228"/>
    <n v="86295937"/>
    <x v="0"/>
  </r>
  <r>
    <x v="143"/>
    <n v="61542917.5"/>
    <n v="79251892"/>
    <n v="46119159"/>
    <n v="43596164"/>
    <x v="86"/>
  </r>
  <r>
    <x v="144"/>
    <n v="54501064.666666664"/>
    <n v="64376116"/>
    <n v="59109544"/>
    <n v="40017534"/>
    <x v="0"/>
  </r>
  <r>
    <x v="145"/>
    <n v="42086923"/>
    <n v="26496306"/>
    <n v="30598853"/>
    <n v="33548389.000000004"/>
    <x v="87"/>
  </r>
  <r>
    <x v="146"/>
    <n v="40436493"/>
    <n v="20474819"/>
    <n v="42220494"/>
    <n v="15074495"/>
    <x v="88"/>
  </r>
  <r>
    <x v="147"/>
    <n v="38285928.75"/>
    <n v="37391324"/>
    <n v="36290169"/>
    <n v="36063879"/>
    <x v="89"/>
  </r>
  <r>
    <x v="148"/>
    <n v="35485150"/>
    <n v="29719758"/>
    <n v="37906534"/>
    <n v="38829158"/>
    <x v="0"/>
  </r>
  <r>
    <x v="149"/>
    <n v="33395540.25"/>
    <n v="27996627"/>
    <n v="33914977"/>
    <n v="22212874"/>
    <x v="90"/>
  </r>
  <r>
    <x v="150"/>
    <n v="31196099.666666668"/>
    <n v="12597313"/>
    <n v="58998495"/>
    <n v="21992491"/>
    <x v="0"/>
  </r>
  <r>
    <x v="151"/>
    <n v="30653621.5"/>
    <n v="47339563"/>
    <n v="15965131"/>
    <n v="30887563"/>
    <x v="91"/>
  </r>
  <r>
    <x v="152"/>
    <n v="30263908.75"/>
    <n v="44073889"/>
    <n v="43185591"/>
    <n v="24782074"/>
    <x v="92"/>
  </r>
  <r>
    <x v="153"/>
    <n v="29771516"/>
    <n v="39589732"/>
    <n v="3052935"/>
    <n v="25335204"/>
    <x v="93"/>
  </r>
  <r>
    <x v="154"/>
    <n v="26532769"/>
    <n v="88772322"/>
    <n v="106849"/>
    <n v="878109"/>
    <x v="94"/>
  </r>
  <r>
    <x v="155"/>
    <n v="25402094.25"/>
    <n v="24126468"/>
    <n v="9890058"/>
    <n v="30355920"/>
    <x v="95"/>
  </r>
  <r>
    <x v="156"/>
    <n v="24410030.25"/>
    <n v="18648578"/>
    <n v="16833575"/>
    <n v="23414150"/>
    <x v="96"/>
  </r>
  <r>
    <x v="157"/>
    <n v="23275961.5"/>
    <n v="29762993"/>
    <n v="25313814"/>
    <n v="19196509"/>
    <x v="97"/>
  </r>
  <r>
    <x v="158"/>
    <n v="22055252.25"/>
    <n v="24947389"/>
    <n v="18904904"/>
    <n v="21773455"/>
    <x v="98"/>
  </r>
  <r>
    <x v="159"/>
    <n v="21322319.25"/>
    <n v="14175220"/>
    <n v="13485139"/>
    <n v="22371253"/>
    <x v="99"/>
  </r>
  <r>
    <x v="160"/>
    <n v="21253000"/>
    <n v="15542970"/>
    <n v="13231877"/>
    <n v="16787165"/>
    <x v="100"/>
  </r>
  <r>
    <x v="161"/>
    <n v="20130601.75"/>
    <n v="9412109"/>
    <n v="7555947"/>
    <n v="26333299"/>
    <x v="101"/>
  </r>
  <r>
    <x v="162"/>
    <n v="17952483.75"/>
    <n v="32092118"/>
    <n v="17461774"/>
    <n v="4658514"/>
    <x v="102"/>
  </r>
  <r>
    <x v="163"/>
    <n v="17308238.25"/>
    <n v="30906026"/>
    <n v="5106597"/>
    <n v="23343057"/>
    <x v="103"/>
  </r>
  <r>
    <x v="164"/>
    <n v="15971192.5"/>
    <n v="24298904"/>
    <n v="20091030"/>
    <n v="2679318"/>
    <x v="104"/>
  </r>
  <r>
    <x v="165"/>
    <n v="15123173.333333334"/>
    <n v="15781389"/>
    <n v="11771659"/>
    <n v="17816472"/>
    <x v="0"/>
  </r>
  <r>
    <x v="166"/>
    <n v="14859331.5"/>
    <n v="9216396"/>
    <n v="18385842"/>
    <n v="14674388"/>
    <x v="105"/>
  </r>
  <r>
    <x v="167"/>
    <n v="13144427"/>
    <n v="21434893"/>
    <n v="10714775"/>
    <n v="9190571"/>
    <x v="106"/>
  </r>
  <r>
    <x v="168"/>
    <n v="12224429.25"/>
    <n v="27782789"/>
    <n v="8275260"/>
    <n v="5017566"/>
    <x v="107"/>
  </r>
  <r>
    <x v="169"/>
    <n v="11770947.25"/>
    <n v="9697706"/>
    <n v="9914690"/>
    <n v="13067233"/>
    <x v="108"/>
  </r>
  <r>
    <x v="170"/>
    <n v="11494927.25"/>
    <n v="34843264"/>
    <n v="4097238.9999999995"/>
    <n v="3595403"/>
    <x v="109"/>
  </r>
  <r>
    <x v="171"/>
    <n v="11054062"/>
    <n v="6637323"/>
    <n v="11992939"/>
    <n v="14531924"/>
    <x v="0"/>
  </r>
  <r>
    <x v="172"/>
    <n v="11053681"/>
    <n v="11053681"/>
    <s v="NULL"/>
    <s v="NULL"/>
    <x v="0"/>
  </r>
  <r>
    <x v="173"/>
    <n v="10011483.75"/>
    <n v="2914166"/>
    <n v="2807564"/>
    <n v="5291087"/>
    <x v="110"/>
  </r>
  <r>
    <x v="174"/>
    <n v="9928827"/>
    <n v="9928827"/>
    <s v="NULL"/>
    <s v="NULL"/>
    <x v="0"/>
  </r>
  <r>
    <x v="175"/>
    <n v="9085740.5"/>
    <s v="NULL"/>
    <n v="10398276"/>
    <n v="7773205"/>
    <x v="0"/>
  </r>
  <r>
    <x v="176"/>
    <n v="8422425.333333334"/>
    <n v="12928297"/>
    <n v="6620517"/>
    <n v="5718462"/>
    <x v="0"/>
  </r>
  <r>
    <x v="177"/>
    <n v="8206322.5"/>
    <n v="4329718"/>
    <n v="2250359"/>
    <n v="8017648"/>
    <x v="111"/>
  </r>
  <r>
    <x v="178"/>
    <n v="7330780.5"/>
    <n v="1838136"/>
    <n v="8771623"/>
    <n v="12797212"/>
    <x v="112"/>
  </r>
  <r>
    <x v="179"/>
    <n v="7112919.75"/>
    <n v="6910597"/>
    <n v="5221135"/>
    <n v="9522721"/>
    <x v="113"/>
  </r>
  <r>
    <x v="180"/>
    <n v="6672611.5"/>
    <n v="10677516"/>
    <n v="4512408"/>
    <n v="5248961"/>
    <x v="114"/>
  </r>
  <r>
    <x v="181"/>
    <n v="6140569.75"/>
    <n v="5285142"/>
    <n v="9513473"/>
    <n v="6433383"/>
    <x v="115"/>
  </r>
  <r>
    <x v="182"/>
    <n v="5401163.25"/>
    <n v="6263592"/>
    <n v="11123689"/>
    <n v="1950223"/>
    <x v="116"/>
  </r>
  <r>
    <x v="183"/>
    <n v="4114479"/>
    <n v="5341649"/>
    <n v="2887309"/>
    <s v="NULL"/>
    <x v="0"/>
  </r>
  <r>
    <x v="184"/>
    <n v="3833980"/>
    <n v="3567427"/>
    <n v="3735562"/>
    <n v="4198951"/>
    <x v="0"/>
  </r>
  <r>
    <x v="185"/>
    <n v="3774344.5"/>
    <n v="2684168"/>
    <n v="3274142"/>
    <n v="3063465"/>
    <x v="117"/>
  </r>
  <r>
    <x v="186"/>
    <n v="3324194.3333333335"/>
    <n v="4273665"/>
    <n v="5698918"/>
    <s v="NULL"/>
    <x v="118"/>
  </r>
  <r>
    <x v="187"/>
    <n v="3297651.5"/>
    <n v="7874133"/>
    <n v="1554883"/>
    <n v="734896"/>
    <x v="119"/>
  </r>
  <r>
    <x v="188"/>
    <n v="3208519.5"/>
    <n v="1753201"/>
    <n v="3810240"/>
    <n v="6384226"/>
    <x v="120"/>
  </r>
  <r>
    <x v="189"/>
    <n v="3093123.5"/>
    <n v="4008678"/>
    <n v="1317536"/>
    <n v="4624983"/>
    <x v="121"/>
  </r>
  <r>
    <x v="190"/>
    <n v="1919120.5"/>
    <n v="2508917"/>
    <n v="3763321"/>
    <n v="639994"/>
    <x v="122"/>
  </r>
  <r>
    <x v="191"/>
    <n v="1587606"/>
    <n v="1655574"/>
    <n v="1788242"/>
    <n v="1171447"/>
    <x v="123"/>
  </r>
  <r>
    <x v="192"/>
    <n v="1392190.25"/>
    <n v="1569639"/>
    <n v="869524"/>
    <n v="1878816"/>
    <x v="124"/>
  </r>
  <r>
    <x v="193"/>
    <n v="1348882"/>
    <n v="1946595"/>
    <n v="1315182"/>
    <n v="784869"/>
    <x v="0"/>
  </r>
  <r>
    <x v="194"/>
    <n v="1305890.25"/>
    <n v="2128180"/>
    <n v="1133039"/>
    <n v="1034853.0000000001"/>
    <x v="125"/>
  </r>
  <r>
    <x v="195"/>
    <n v="1196483.75"/>
    <n v="700714"/>
    <n v="1410633"/>
    <n v="1211677"/>
    <x v="126"/>
  </r>
  <r>
    <x v="196"/>
    <n v="1124532"/>
    <n v="1124532"/>
    <s v="NULL"/>
    <s v="NULL"/>
    <x v="0"/>
  </r>
  <r>
    <x v="197"/>
    <n v="916869.25"/>
    <n v="3399"/>
    <n v="1190218"/>
    <n v="1380718"/>
    <x v="127"/>
  </r>
  <r>
    <x v="198"/>
    <n v="907106"/>
    <n v="198643"/>
    <n v="915082"/>
    <n v="1274941"/>
    <x v="128"/>
  </r>
  <r>
    <x v="199"/>
    <n v="690624"/>
    <n v="1323583"/>
    <n v="237290"/>
    <n v="535405"/>
    <x v="129"/>
  </r>
  <r>
    <x v="200"/>
    <n v="546099"/>
    <n v="1201516"/>
    <n v="145604"/>
    <n v="291177"/>
    <x v="0"/>
  </r>
  <r>
    <x v="201"/>
    <n v="446289.5"/>
    <n v="95124"/>
    <n v="1438979"/>
    <n v="139915"/>
    <x v="130"/>
  </r>
  <r>
    <x v="202"/>
    <n v="404391.25"/>
    <n v="255848"/>
    <n v="694221"/>
    <n v="333800"/>
    <x v="131"/>
  </r>
  <r>
    <x v="203"/>
    <n v="373391"/>
    <n v="1120027"/>
    <n v="0"/>
    <n v="146"/>
    <x v="0"/>
  </r>
  <r>
    <x v="204"/>
    <n v="299289"/>
    <n v="831114"/>
    <n v="38577"/>
    <n v="28176"/>
    <x v="0"/>
  </r>
  <r>
    <x v="205"/>
    <n v="277437"/>
    <n v="796929"/>
    <n v="112035"/>
    <n v="90309"/>
    <x v="132"/>
  </r>
  <r>
    <x v="206"/>
    <n v="106164.75"/>
    <n v="191951"/>
    <n v="139614"/>
    <n v="78068"/>
    <x v="133"/>
  </r>
  <r>
    <x v="207"/>
    <n v="99498"/>
    <n v="44806"/>
    <n v="22492"/>
    <n v="52895"/>
    <x v="134"/>
  </r>
  <r>
    <x v="208"/>
    <n v="79721"/>
    <n v="105678"/>
    <s v="NULL"/>
    <n v="53764"/>
    <x v="0"/>
  </r>
  <r>
    <x v="209"/>
    <n v="57626"/>
    <n v="0"/>
    <n v="230504"/>
    <n v="0"/>
    <x v="118"/>
  </r>
  <r>
    <x v="210"/>
    <n v="44021"/>
    <s v="NULL"/>
    <n v="83778"/>
    <n v="4264"/>
    <x v="0"/>
  </r>
  <r>
    <x v="211"/>
    <n v="41628"/>
    <s v="NULL"/>
    <n v="62460"/>
    <s v="NULL"/>
    <x v="135"/>
  </r>
  <r>
    <x v="212"/>
    <n v="24148"/>
    <s v="NULL"/>
    <s v="NULL"/>
    <n v="10421"/>
    <x v="136"/>
  </r>
  <r>
    <x v="213"/>
    <n v="19673.75"/>
    <n v="0"/>
    <n v="64217"/>
    <n v="14461"/>
    <x v="137"/>
  </r>
  <r>
    <x v="214"/>
    <n v="565.33333333333337"/>
    <n v="402"/>
    <n v="1274"/>
    <n v="20"/>
    <x v="0"/>
  </r>
  <r>
    <x v="215"/>
    <n v="0"/>
    <n v="0"/>
    <s v="NULL"/>
    <s v="NULL"/>
    <x v="0"/>
  </r>
  <r>
    <x v="216"/>
    <n v="0"/>
    <n v="0"/>
    <n v="0"/>
    <n v="0"/>
    <x v="11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r>
    <x v="217"/>
    <m/>
    <m/>
    <m/>
    <m/>
    <x v="13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715302940183"/>
    <n v="757458883661"/>
    <n v="942314815525"/>
    <n v="769699283036"/>
  </r>
  <r>
    <x v="1"/>
    <n v="322026746842"/>
    <n v="340121877076"/>
    <n v="431628771877"/>
    <n v="194079875754"/>
  </r>
  <r>
    <x v="2"/>
    <n v="208148360615"/>
    <n v="182351776932"/>
    <n v="211891202239"/>
    <n v="223370841889"/>
  </r>
  <r>
    <x v="3"/>
    <n v="153923490830"/>
    <n v="141538563122"/>
    <n v="169217253983"/>
    <n v="166435572426"/>
  </r>
  <r>
    <x v="4"/>
    <n v="153546690360"/>
    <n v="163935662525"/>
    <n v="204979876610"/>
    <n v="98537965972"/>
  </r>
  <r>
    <x v="5"/>
    <n v="150031230830"/>
    <n v="159927958418"/>
    <n v="192362521297"/>
    <n v="94102974777"/>
  </r>
  <r>
    <x v="6"/>
    <n v="90430118220"/>
    <n v="101534392934"/>
    <n v="120466015713"/>
    <n v="122993363763"/>
  </r>
  <r>
    <x v="7"/>
    <n v="103896710397"/>
    <n v="102751095238"/>
    <n v="116513861428"/>
    <n v="83102743949"/>
  </r>
  <r>
    <x v="8"/>
    <n v="120534304793"/>
    <n v="87120395046"/>
    <n v="97528027435"/>
    <n v="95753974734"/>
  </r>
  <r>
    <x v="9"/>
    <n v="86980976671"/>
    <n v="87143360465"/>
    <n v="101298570759"/>
    <n v="92149414409"/>
  </r>
  <r>
    <x v="10"/>
    <n v="86900596733"/>
    <n v="92100009675"/>
    <n v="108683179737"/>
    <n v="66214448416"/>
  </r>
  <r>
    <x v="11"/>
    <n v="75162629529"/>
    <n v="71003025509"/>
    <n v="74932930233"/>
    <n v="85898585526"/>
  </r>
  <r>
    <x v="12"/>
    <n v="76894056310"/>
    <n v="58143796335"/>
    <n v="66699915640"/>
    <n v="72663086859"/>
  </r>
  <r>
    <x v="13"/>
    <n v="39354029994"/>
    <n v="43116353946"/>
    <n v="49839637279"/>
    <n v="80006331470"/>
  </r>
  <r>
    <x v="14"/>
    <n v="33084265116"/>
    <n v="34318547685.999996"/>
    <n v="60841052178"/>
    <n v="65782548564"/>
  </r>
  <r>
    <x v="15"/>
    <n v="40141556044"/>
    <n v="45837990484"/>
    <n v="49287590790"/>
    <n v="44864080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08D6E-3536-4304-A3CA-681AB0D99A13}" name="PivotTable1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3:C39" firstHeaderRow="0" firstDataRow="1" firstDataCol="1"/>
  <pivotFields count="7">
    <pivotField axis="axisRow" showAll="0" measureFilter="1" sortType="descending">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showAll="0"/>
    <pivotField showAll="0"/>
  </pivotFields>
  <rowFields count="1">
    <field x="0"/>
  </rowFields>
  <rowItems count="16">
    <i>
      <x v="41"/>
    </i>
    <i>
      <x v="86"/>
    </i>
    <i>
      <x v="73"/>
    </i>
    <i>
      <x v="104"/>
    </i>
    <i>
      <x v="171"/>
    </i>
    <i>
      <x v="206"/>
    </i>
    <i>
      <x v="211"/>
    </i>
    <i>
      <x v="98"/>
    </i>
    <i>
      <x v="120"/>
    </i>
    <i>
      <x v="139"/>
    </i>
    <i>
      <x v="68"/>
    </i>
    <i>
      <x v="127"/>
    </i>
    <i>
      <x v="205"/>
    </i>
    <i>
      <x v="18"/>
    </i>
    <i>
      <x v="93"/>
    </i>
    <i t="grand">
      <x/>
    </i>
  </rowItems>
  <colFields count="1">
    <field x="-2"/>
  </colFields>
  <colItems count="2">
    <i>
      <x/>
    </i>
    <i i="1">
      <x v="1"/>
    </i>
  </colItems>
  <dataFields count="2">
    <dataField name="Sum of Total High-Tech Exports (%)" fld="2" showDataAs="percentOfTotal" baseField="0" baseItem="41" numFmtId="10"/>
    <dataField name="Sum of Trade (% in GDP)" fld="3" showDataAs="percentOfTotal" baseField="0" baseItem="41" numFmtId="10"/>
  </dataFields>
  <formats count="18">
    <format dxfId="130">
      <pivotArea type="all" dataOnly="0" outline="0" fieldPosition="0"/>
    </format>
    <format dxfId="129">
      <pivotArea outline="0" collapsedLevelsAreSubtotals="1" fieldPosition="0"/>
    </format>
    <format dxfId="128">
      <pivotArea field="0" type="button" dataOnly="0" labelOnly="1" outline="0" axis="axisRow" fieldPosition="0"/>
    </format>
    <format dxfId="127">
      <pivotArea dataOnly="0" labelOnly="1" fieldPosition="0">
        <references count="1">
          <reference field="0" count="15">
            <x v="18"/>
            <x v="41"/>
            <x v="68"/>
            <x v="73"/>
            <x v="86"/>
            <x v="93"/>
            <x v="98"/>
            <x v="104"/>
            <x v="120"/>
            <x v="127"/>
            <x v="139"/>
            <x v="171"/>
            <x v="205"/>
            <x v="206"/>
            <x v="211"/>
          </reference>
        </references>
      </pivotArea>
    </format>
    <format dxfId="126">
      <pivotArea dataOnly="0" labelOnly="1" grandRow="1" outline="0" fieldPosition="0"/>
    </format>
    <format dxfId="125">
      <pivotArea dataOnly="0" labelOnly="1" outline="0" fieldPosition="0">
        <references count="1">
          <reference field="4294967294" count="2">
            <x v="0"/>
            <x v="1"/>
          </reference>
        </references>
      </pivotArea>
    </format>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15">
            <x v="18"/>
            <x v="41"/>
            <x v="68"/>
            <x v="73"/>
            <x v="86"/>
            <x v="93"/>
            <x v="98"/>
            <x v="104"/>
            <x v="120"/>
            <x v="127"/>
            <x v="139"/>
            <x v="171"/>
            <x v="205"/>
            <x v="206"/>
            <x v="211"/>
          </reference>
        </references>
      </pivotArea>
    </format>
    <format dxfId="120">
      <pivotArea dataOnly="0" labelOnly="1" grandRow="1" outline="0" fieldPosition="0"/>
    </format>
    <format dxfId="119">
      <pivotArea dataOnly="0" labelOnly="1" outline="0" fieldPosition="0">
        <references count="1">
          <reference field="4294967294" count="2">
            <x v="0"/>
            <x v="1"/>
          </reference>
        </references>
      </pivotArea>
    </format>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fieldPosition="0">
        <references count="1">
          <reference field="0" count="15">
            <x v="18"/>
            <x v="41"/>
            <x v="68"/>
            <x v="73"/>
            <x v="86"/>
            <x v="93"/>
            <x v="98"/>
            <x v="104"/>
            <x v="120"/>
            <x v="127"/>
            <x v="139"/>
            <x v="171"/>
            <x v="205"/>
            <x v="206"/>
            <x v="211"/>
          </reference>
        </references>
      </pivotArea>
    </format>
    <format dxfId="114">
      <pivotArea dataOnly="0" labelOnly="1" grandRow="1" outline="0" fieldPosition="0"/>
    </format>
    <format dxfId="113">
      <pivotArea dataOnly="0" labelOnly="1" outline="0" fieldPosition="0">
        <references count="1">
          <reference field="4294967294" count="2">
            <x v="0"/>
            <x v="1"/>
          </reference>
        </references>
      </pivotArea>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CC8FB-5A35-4F2D-959A-5FBD4CDF79B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6:B102" firstHeaderRow="1" firstDataRow="1" firstDataCol="1"/>
  <pivotFields count="7">
    <pivotField axis="axisRow" showAll="0" measureFilter="1" sortType="descending">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205">
        <item x="102"/>
        <item x="197"/>
        <item x="71"/>
        <item x="173"/>
        <item x="6"/>
        <item x="145"/>
        <item x="21"/>
        <item x="9"/>
        <item x="174"/>
        <item x="49"/>
        <item x="157"/>
        <item x="36"/>
        <item x="187"/>
        <item x="55"/>
        <item x="60"/>
        <item x="75"/>
        <item x="50"/>
        <item x="184"/>
        <item x="147"/>
        <item x="19"/>
        <item x="45"/>
        <item x="139"/>
        <item x="176"/>
        <item x="91"/>
        <item x="34"/>
        <item x="153"/>
        <item x="16"/>
        <item x="27"/>
        <item x="123"/>
        <item x="101"/>
        <item x="3"/>
        <item x="82"/>
        <item x="168"/>
        <item x="178"/>
        <item x="32"/>
        <item x="12"/>
        <item x="23"/>
        <item x="66"/>
        <item x="2"/>
        <item x="188"/>
        <item x="5"/>
        <item x="99"/>
        <item x="22"/>
        <item x="38"/>
        <item x="195"/>
        <item x="105"/>
        <item x="183"/>
        <item x="200"/>
        <item x="130"/>
        <item x="113"/>
        <item x="104"/>
        <item x="70"/>
        <item x="96"/>
        <item x="138"/>
        <item x="167"/>
        <item x="172"/>
        <item x="135"/>
        <item x="148"/>
        <item x="69"/>
        <item x="14"/>
        <item x="78"/>
        <item x="116"/>
        <item x="61"/>
        <item x="42"/>
        <item x="129"/>
        <item x="190"/>
        <item x="63"/>
        <item x="108"/>
        <item x="180"/>
        <item x="118"/>
        <item x="68"/>
        <item x="13"/>
        <item x="94"/>
        <item x="31"/>
        <item x="192"/>
        <item x="163"/>
        <item x="162"/>
        <item x="74"/>
        <item x="120"/>
        <item x="73"/>
        <item x="28"/>
        <item x="106"/>
        <item x="100"/>
        <item x="51"/>
        <item x="84"/>
        <item x="182"/>
        <item x="191"/>
        <item x="35"/>
        <item x="40"/>
        <item x="169"/>
        <item x="193"/>
        <item x="165"/>
        <item x="95"/>
        <item x="185"/>
        <item x="146"/>
        <item x="88"/>
        <item x="11"/>
        <item x="136"/>
        <item x="64"/>
        <item x="10"/>
        <item x="201"/>
        <item x="47"/>
        <item x="170"/>
        <item x="53"/>
        <item x="59"/>
        <item x="177"/>
        <item x="79"/>
        <item x="127"/>
        <item x="175"/>
        <item x="152"/>
        <item x="85"/>
        <item x="154"/>
        <item x="52"/>
        <item x="67"/>
        <item x="97"/>
        <item x="109"/>
        <item x="18"/>
        <item x="150"/>
        <item x="155"/>
        <item x="92"/>
        <item x="142"/>
        <item x="143"/>
        <item x="103"/>
        <item x="87"/>
        <item x="124"/>
        <item x="159"/>
        <item x="114"/>
        <item x="57"/>
        <item x="196"/>
        <item x="181"/>
        <item x="25"/>
        <item x="80"/>
        <item x="7"/>
        <item x="56"/>
        <item x="171"/>
        <item x="199"/>
        <item x="86"/>
        <item x="26"/>
        <item x="194"/>
        <item x="119"/>
        <item x="164"/>
        <item x="29"/>
        <item x="98"/>
        <item x="134"/>
        <item x="24"/>
        <item x="131"/>
        <item x="90"/>
        <item x="89"/>
        <item x="17"/>
        <item x="15"/>
        <item x="122"/>
        <item x="58"/>
        <item x="0"/>
        <item x="189"/>
        <item x="115"/>
        <item x="107"/>
        <item x="112"/>
        <item x="62"/>
        <item x="126"/>
        <item x="65"/>
        <item x="151"/>
        <item x="76"/>
        <item x="117"/>
        <item x="137"/>
        <item x="8"/>
        <item x="41"/>
        <item x="179"/>
        <item x="128"/>
        <item x="202"/>
        <item x="149"/>
        <item x="48"/>
        <item x="166"/>
        <item x="72"/>
        <item x="20"/>
        <item x="4"/>
        <item x="186"/>
        <item x="125"/>
        <item x="1"/>
        <item x="121"/>
        <item x="30"/>
        <item x="93"/>
        <item x="144"/>
        <item x="156"/>
        <item x="160"/>
        <item x="140"/>
        <item x="161"/>
        <item x="46"/>
        <item x="158"/>
        <item x="77"/>
        <item x="133"/>
        <item x="44"/>
        <item x="37"/>
        <item x="33"/>
        <item x="198"/>
        <item x="111"/>
        <item x="110"/>
        <item x="141"/>
        <item x="83"/>
        <item x="43"/>
        <item x="81"/>
        <item x="132"/>
        <item x="54"/>
        <item x="39"/>
        <item x="203"/>
        <item t="default"/>
      </items>
    </pivotField>
    <pivotField showAll="0"/>
  </pivotFields>
  <rowFields count="1">
    <field x="0"/>
  </rowFields>
  <rowItems count="16">
    <i>
      <x v="54"/>
    </i>
    <i>
      <x v="137"/>
    </i>
    <i>
      <x v="81"/>
    </i>
    <i>
      <x v="43"/>
    </i>
    <i>
      <x v="83"/>
    </i>
    <i>
      <x v="146"/>
    </i>
    <i>
      <x v="112"/>
    </i>
    <i>
      <x v="113"/>
    </i>
    <i>
      <x v="211"/>
    </i>
    <i>
      <x v="33"/>
    </i>
    <i>
      <x v="37"/>
    </i>
    <i>
      <x v="44"/>
    </i>
    <i>
      <x v="138"/>
    </i>
    <i>
      <x v="77"/>
    </i>
    <i>
      <x v="165"/>
    </i>
    <i t="grand">
      <x/>
    </i>
  </rowItems>
  <colItems count="1">
    <i/>
  </colItems>
  <dataFields count="1">
    <dataField name="Sum of Export Volume Index" fld="5" baseField="0" baseItem="0"/>
  </dataFields>
  <formats count="18">
    <format dxfId="148">
      <pivotArea type="all" dataOnly="0" outline="0" fieldPosition="0"/>
    </format>
    <format dxfId="147">
      <pivotArea outline="0" collapsedLevelsAreSubtotals="1" fieldPosition="0"/>
    </format>
    <format dxfId="146">
      <pivotArea field="0" type="button" dataOnly="0" labelOnly="1" outline="0" axis="axisRow" fieldPosition="0"/>
    </format>
    <format dxfId="145">
      <pivotArea dataOnly="0" labelOnly="1" fieldPosition="0">
        <references count="1">
          <reference field="0" count="15">
            <x v="33"/>
            <x v="37"/>
            <x v="43"/>
            <x v="44"/>
            <x v="54"/>
            <x v="77"/>
            <x v="81"/>
            <x v="83"/>
            <x v="112"/>
            <x v="113"/>
            <x v="137"/>
            <x v="138"/>
            <x v="146"/>
            <x v="165"/>
            <x v="211"/>
          </reference>
        </references>
      </pivotArea>
    </format>
    <format dxfId="144">
      <pivotArea dataOnly="0" labelOnly="1" grandRow="1" outline="0"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0" type="button" dataOnly="0" labelOnly="1" outline="0" axis="axisRow" fieldPosition="0"/>
    </format>
    <format dxfId="139">
      <pivotArea dataOnly="0" labelOnly="1" fieldPosition="0">
        <references count="1">
          <reference field="0" count="15">
            <x v="33"/>
            <x v="37"/>
            <x v="43"/>
            <x v="44"/>
            <x v="54"/>
            <x v="77"/>
            <x v="81"/>
            <x v="83"/>
            <x v="112"/>
            <x v="113"/>
            <x v="137"/>
            <x v="138"/>
            <x v="146"/>
            <x v="165"/>
            <x v="211"/>
          </reference>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0" type="button" dataOnly="0" labelOnly="1" outline="0" axis="axisRow" fieldPosition="0"/>
    </format>
    <format dxfId="133">
      <pivotArea dataOnly="0" labelOnly="1" fieldPosition="0">
        <references count="1">
          <reference field="0" count="15">
            <x v="33"/>
            <x v="37"/>
            <x v="43"/>
            <x v="44"/>
            <x v="54"/>
            <x v="77"/>
            <x v="81"/>
            <x v="83"/>
            <x v="112"/>
            <x v="113"/>
            <x v="137"/>
            <x v="138"/>
            <x v="146"/>
            <x v="165"/>
            <x v="211"/>
          </reference>
        </references>
      </pivotArea>
    </format>
    <format dxfId="132">
      <pivotArea dataOnly="0" labelOnly="1" grandRow="1" outline="0" fieldPosition="0"/>
    </format>
    <format dxfId="131">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11B9A4-7983-4016-801D-133A77B2539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3:B82" firstHeaderRow="1" firstDataRow="1" firstDataCol="1"/>
  <pivotFields count="7">
    <pivotField axis="axisRow" showAll="0" measureFilter="1" sortType="descending">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0"/>
  </rowFields>
  <rowItems count="19">
    <i>
      <x v="54"/>
    </i>
    <i>
      <x v="83"/>
    </i>
    <i>
      <x v="28"/>
    </i>
    <i>
      <x v="144"/>
    </i>
    <i>
      <x v="198"/>
    </i>
    <i>
      <x v="133"/>
    </i>
    <i>
      <x v="195"/>
    </i>
    <i>
      <x v="33"/>
    </i>
    <i>
      <x v="126"/>
    </i>
    <i>
      <x v="114"/>
    </i>
    <i>
      <x v="81"/>
    </i>
    <i>
      <x v="166"/>
    </i>
    <i>
      <x v="161"/>
    </i>
    <i>
      <x v="36"/>
    </i>
    <i>
      <x v="15"/>
    </i>
    <i>
      <x v="1"/>
    </i>
    <i>
      <x v="127"/>
    </i>
    <i>
      <x v="37"/>
    </i>
    <i t="grand">
      <x/>
    </i>
  </rowItems>
  <colItems count="1">
    <i/>
  </colItems>
  <dataFields count="1">
    <dataField name="Sum of Import Volume Index" fld="4" baseField="0" baseItem="1"/>
  </dataFields>
  <formats count="24">
    <format dxfId="172">
      <pivotArea type="all" dataOnly="0" outline="0" fieldPosition="0"/>
    </format>
    <format dxfId="171">
      <pivotArea outline="0" collapsedLevelsAreSubtotals="1" fieldPosition="0"/>
    </format>
    <format dxfId="170">
      <pivotArea field="0" type="button" dataOnly="0" labelOnly="1" outline="0" axis="axisRow" fieldPosition="0"/>
    </format>
    <format dxfId="169">
      <pivotArea dataOnly="0" labelOnly="1" fieldPosition="0">
        <references count="1">
          <reference field="0" count="18">
            <x v="1"/>
            <x v="15"/>
            <x v="28"/>
            <x v="33"/>
            <x v="36"/>
            <x v="37"/>
            <x v="54"/>
            <x v="81"/>
            <x v="83"/>
            <x v="114"/>
            <x v="126"/>
            <x v="127"/>
            <x v="133"/>
            <x v="144"/>
            <x v="161"/>
            <x v="166"/>
            <x v="195"/>
            <x v="198"/>
          </reference>
        </references>
      </pivotArea>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0" type="button" dataOnly="0" labelOnly="1" outline="0" axis="axisRow" fieldPosition="0"/>
    </format>
    <format dxfId="163">
      <pivotArea dataOnly="0" labelOnly="1" fieldPosition="0">
        <references count="1">
          <reference field="0" count="18">
            <x v="1"/>
            <x v="15"/>
            <x v="28"/>
            <x v="33"/>
            <x v="36"/>
            <x v="37"/>
            <x v="54"/>
            <x v="81"/>
            <x v="83"/>
            <x v="114"/>
            <x v="126"/>
            <x v="127"/>
            <x v="133"/>
            <x v="144"/>
            <x v="161"/>
            <x v="166"/>
            <x v="195"/>
            <x v="198"/>
          </reference>
        </references>
      </pivotArea>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field="0" type="button" dataOnly="0" labelOnly="1" outline="0" axis="axisRow" fieldPosition="0"/>
    </format>
    <format dxfId="157">
      <pivotArea dataOnly="0" labelOnly="1" fieldPosition="0">
        <references count="1">
          <reference field="0" count="18">
            <x v="1"/>
            <x v="15"/>
            <x v="28"/>
            <x v="33"/>
            <x v="36"/>
            <x v="37"/>
            <x v="54"/>
            <x v="81"/>
            <x v="83"/>
            <x v="114"/>
            <x v="126"/>
            <x v="127"/>
            <x v="133"/>
            <x v="144"/>
            <x v="161"/>
            <x v="166"/>
            <x v="195"/>
            <x v="198"/>
          </reference>
        </references>
      </pivotArea>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0" type="button" dataOnly="0" labelOnly="1" outline="0" axis="axisRow" fieldPosition="0"/>
    </format>
    <format dxfId="151">
      <pivotArea dataOnly="0" labelOnly="1" fieldPosition="0">
        <references count="1">
          <reference field="0" count="18">
            <x v="1"/>
            <x v="15"/>
            <x v="28"/>
            <x v="33"/>
            <x v="36"/>
            <x v="37"/>
            <x v="54"/>
            <x v="81"/>
            <x v="83"/>
            <x v="114"/>
            <x v="126"/>
            <x v="127"/>
            <x v="133"/>
            <x v="144"/>
            <x v="161"/>
            <x v="166"/>
            <x v="195"/>
            <x v="198"/>
          </reference>
        </references>
      </pivotArea>
    </format>
    <format dxfId="150">
      <pivotArea dataOnly="0" labelOnly="1" grandRow="1" outline="0" fieldPosition="0"/>
    </format>
    <format dxfId="149">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percent" evalOrder="-1" id="5" iMeasureFld="0">
      <autoFilter ref="A1">
        <filterColumn colId="0">
          <top10 percent="1"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9DEB0-CA80-4085-BB53-48709E4D1809}"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8">
  <location ref="A3:D19" firstHeaderRow="0" firstDataRow="1" firstDataCol="1"/>
  <pivotFields count="7">
    <pivotField axis="axisRow" compact="0" outline="0" showAll="0" measureFilter="1" sortType="descending">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autoSortScope>
        <pivotArea dataOnly="0" outline="0" fieldPosition="0">
          <references count="1">
            <reference field="4294967294" count="1" selected="0">
              <x v="0"/>
            </reference>
          </references>
        </pivotArea>
      </autoSortScope>
    </pivotField>
    <pivotField dataField="1" compact="0" outline="0" showAll="0">
      <items count="203">
        <item x="75"/>
        <item x="21"/>
        <item x="62"/>
        <item x="193"/>
        <item x="135"/>
        <item x="178"/>
        <item x="96"/>
        <item x="37"/>
        <item x="34"/>
        <item x="36"/>
        <item x="80"/>
        <item x="186"/>
        <item x="56"/>
        <item x="42"/>
        <item x="7"/>
        <item x="139"/>
        <item x="198"/>
        <item x="15"/>
        <item x="93"/>
        <item x="85"/>
        <item x="26"/>
        <item x="90"/>
        <item x="68"/>
        <item x="41"/>
        <item x="134"/>
        <item x="189"/>
        <item x="111"/>
        <item x="194"/>
        <item x="87"/>
        <item x="40"/>
        <item x="66"/>
        <item x="13"/>
        <item x="71"/>
        <item x="153"/>
        <item x="169"/>
        <item x="86"/>
        <item x="168"/>
        <item x="38"/>
        <item x="192"/>
        <item x="132"/>
        <item x="167"/>
        <item x="165"/>
        <item x="9"/>
        <item x="6"/>
        <item x="10"/>
        <item x="59"/>
        <item x="54"/>
        <item x="187"/>
        <item x="151"/>
        <item x="46"/>
        <item x="2"/>
        <item x="16"/>
        <item x="180"/>
        <item x="78"/>
        <item x="196"/>
        <item x="32"/>
        <item x="31"/>
        <item x="74"/>
        <item x="0"/>
        <item x="150"/>
        <item x="172"/>
        <item x="65"/>
        <item x="126"/>
        <item x="181"/>
        <item x="53"/>
        <item x="20"/>
        <item x="131"/>
        <item x="171"/>
        <item x="76"/>
        <item x="152"/>
        <item x="129"/>
        <item x="200"/>
        <item x="49"/>
        <item x="55"/>
        <item x="144"/>
        <item x="110"/>
        <item x="154"/>
        <item x="30"/>
        <item x="23"/>
        <item x="141"/>
        <item x="108"/>
        <item x="145"/>
        <item x="35"/>
        <item x="92"/>
        <item x="137"/>
        <item x="95"/>
        <item x="43"/>
        <item x="4"/>
        <item x="84"/>
        <item x="155"/>
        <item x="113"/>
        <item x="195"/>
        <item x="91"/>
        <item x="166"/>
        <item x="45"/>
        <item x="182"/>
        <item x="115"/>
        <item x="188"/>
        <item x="164"/>
        <item x="64"/>
        <item x="73"/>
        <item x="67"/>
        <item x="114"/>
        <item x="72"/>
        <item x="183"/>
        <item x="158"/>
        <item x="174"/>
        <item x="163"/>
        <item x="123"/>
        <item x="39"/>
        <item x="143"/>
        <item x="8"/>
        <item x="89"/>
        <item x="185"/>
        <item x="51"/>
        <item x="58"/>
        <item x="19"/>
        <item x="118"/>
        <item x="12"/>
        <item x="142"/>
        <item x="1"/>
        <item x="105"/>
        <item x="128"/>
        <item x="97"/>
        <item x="148"/>
        <item x="44"/>
        <item x="124"/>
        <item x="116"/>
        <item x="48"/>
        <item x="94"/>
        <item x="99"/>
        <item x="109"/>
        <item x="88"/>
        <item x="147"/>
        <item x="160"/>
        <item x="63"/>
        <item x="140"/>
        <item x="5"/>
        <item x="98"/>
        <item x="190"/>
        <item x="177"/>
        <item x="149"/>
        <item x="70"/>
        <item x="57"/>
        <item x="22"/>
        <item x="101"/>
        <item x="199"/>
        <item x="121"/>
        <item x="69"/>
        <item x="117"/>
        <item x="119"/>
        <item x="103"/>
        <item x="47"/>
        <item x="184"/>
        <item x="25"/>
        <item x="138"/>
        <item x="61"/>
        <item x="175"/>
        <item x="127"/>
        <item x="11"/>
        <item x="125"/>
        <item x="77"/>
        <item x="81"/>
        <item x="100"/>
        <item x="24"/>
        <item x="14"/>
        <item x="156"/>
        <item x="120"/>
        <item x="146"/>
        <item x="29"/>
        <item x="122"/>
        <item x="106"/>
        <item x="179"/>
        <item x="157"/>
        <item x="79"/>
        <item x="176"/>
        <item x="104"/>
        <item x="102"/>
        <item x="17"/>
        <item x="133"/>
        <item x="173"/>
        <item x="60"/>
        <item x="107"/>
        <item x="136"/>
        <item x="28"/>
        <item x="112"/>
        <item x="170"/>
        <item x="130"/>
        <item x="50"/>
        <item x="83"/>
        <item x="3"/>
        <item x="161"/>
        <item x="33"/>
        <item x="18"/>
        <item x="197"/>
        <item x="162"/>
        <item x="191"/>
        <item x="159"/>
        <item x="52"/>
        <item x="82"/>
        <item x="27"/>
        <item x="201"/>
        <item t="default"/>
      </items>
    </pivotField>
    <pivotField dataField="1" compact="0" outline="0" showAll="0">
      <items count="160">
        <item x="4"/>
        <item x="56"/>
        <item x="136"/>
        <item x="78"/>
        <item x="91"/>
        <item x="15"/>
        <item x="34"/>
        <item x="25"/>
        <item x="124"/>
        <item x="125"/>
        <item x="60"/>
        <item x="62"/>
        <item x="43"/>
        <item x="113"/>
        <item x="85"/>
        <item x="102"/>
        <item x="140"/>
        <item x="129"/>
        <item x="30"/>
        <item x="73"/>
        <item x="7"/>
        <item x="16"/>
        <item x="143"/>
        <item x="93"/>
        <item x="17"/>
        <item x="51"/>
        <item x="94"/>
        <item x="88"/>
        <item x="24"/>
        <item x="49"/>
        <item x="89"/>
        <item x="35"/>
        <item x="157"/>
        <item x="144"/>
        <item x="137"/>
        <item x="27"/>
        <item x="1"/>
        <item x="103"/>
        <item x="29"/>
        <item x="100"/>
        <item x="156"/>
        <item x="123"/>
        <item x="107"/>
        <item x="98"/>
        <item x="155"/>
        <item x="141"/>
        <item x="153"/>
        <item x="57"/>
        <item x="147"/>
        <item x="11"/>
        <item x="12"/>
        <item x="96"/>
        <item x="63"/>
        <item x="10"/>
        <item x="18"/>
        <item x="54"/>
        <item x="20"/>
        <item x="50"/>
        <item x="97"/>
        <item x="127"/>
        <item x="106"/>
        <item x="22"/>
        <item x="80"/>
        <item x="2"/>
        <item x="6"/>
        <item x="36"/>
        <item x="55"/>
        <item x="3"/>
        <item x="84"/>
        <item x="38"/>
        <item x="77"/>
        <item x="45"/>
        <item x="114"/>
        <item x="81"/>
        <item x="40"/>
        <item x="135"/>
        <item x="69"/>
        <item x="115"/>
        <item x="75"/>
        <item x="82"/>
        <item x="152"/>
        <item x="120"/>
        <item x="126"/>
        <item x="108"/>
        <item x="116"/>
        <item x="66"/>
        <item x="109"/>
        <item x="101"/>
        <item x="112"/>
        <item x="19"/>
        <item x="61"/>
        <item x="47"/>
        <item x="26"/>
        <item x="5"/>
        <item x="46"/>
        <item x="44"/>
        <item x="111"/>
        <item x="105"/>
        <item x="33"/>
        <item x="92"/>
        <item x="87"/>
        <item x="13"/>
        <item x="128"/>
        <item x="145"/>
        <item x="99"/>
        <item x="31"/>
        <item x="148"/>
        <item x="39"/>
        <item x="37"/>
        <item x="83"/>
        <item x="133"/>
        <item x="132"/>
        <item x="23"/>
        <item x="48"/>
        <item x="76"/>
        <item x="149"/>
        <item x="86"/>
        <item x="119"/>
        <item x="59"/>
        <item x="110"/>
        <item x="52"/>
        <item x="146"/>
        <item x="8"/>
        <item x="21"/>
        <item x="68"/>
        <item x="121"/>
        <item x="131"/>
        <item x="122"/>
        <item x="42"/>
        <item x="71"/>
        <item x="9"/>
        <item x="138"/>
        <item x="65"/>
        <item x="134"/>
        <item x="118"/>
        <item x="67"/>
        <item x="28"/>
        <item x="72"/>
        <item x="139"/>
        <item x="117"/>
        <item x="41"/>
        <item x="142"/>
        <item x="70"/>
        <item x="14"/>
        <item x="150"/>
        <item x="95"/>
        <item x="53"/>
        <item x="104"/>
        <item x="90"/>
        <item x="74"/>
        <item x="154"/>
        <item x="151"/>
        <item x="130"/>
        <item x="79"/>
        <item x="58"/>
        <item x="64"/>
        <item x="32"/>
        <item x="0"/>
        <item x="158"/>
        <item t="default"/>
      </items>
    </pivotField>
    <pivotField dataField="1" compact="0" outline="0" showAll="0"/>
    <pivotField compact="0" outline="0" showAll="0"/>
    <pivotField compact="0" outline="0" showAll="0"/>
    <pivotField compact="0" outline="0" showAll="0"/>
  </pivotFields>
  <rowFields count="1">
    <field x="0"/>
  </rowFields>
  <rowItems count="16">
    <i>
      <x v="41"/>
    </i>
    <i>
      <x v="86"/>
    </i>
    <i>
      <x v="73"/>
    </i>
    <i>
      <x v="104"/>
    </i>
    <i>
      <x v="171"/>
    </i>
    <i>
      <x v="206"/>
    </i>
    <i>
      <x v="211"/>
    </i>
    <i>
      <x v="98"/>
    </i>
    <i>
      <x v="120"/>
    </i>
    <i>
      <x v="139"/>
    </i>
    <i>
      <x v="68"/>
    </i>
    <i>
      <x v="127"/>
    </i>
    <i>
      <x v="205"/>
    </i>
    <i>
      <x v="18"/>
    </i>
    <i>
      <x v="93"/>
    </i>
    <i t="grand">
      <x/>
    </i>
  </rowItems>
  <colFields count="1">
    <field x="-2"/>
  </colFields>
  <colItems count="3">
    <i>
      <x/>
    </i>
    <i i="1">
      <x v="1"/>
    </i>
    <i i="2">
      <x v="2"/>
    </i>
  </colItems>
  <dataFields count="3">
    <dataField name="Sum of Total High-Tech Exports" fld="2" baseField="0" baseItem="0"/>
    <dataField name="Sum of Merchandise Trade (% in GDP)" fld="1" baseField="0" baseItem="41"/>
    <dataField name="Sum of Trade (% in GDP)" fld="3" baseField="0" baseItem="41"/>
  </dataFields>
  <formats count="21">
    <format dxfId="193">
      <pivotArea outline="0" fieldPosition="0">
        <references count="2">
          <reference field="4294967294" count="1" selected="0">
            <x v="0"/>
          </reference>
          <reference field="0" count="10" selected="0">
            <x v="41"/>
            <x v="73"/>
            <x v="86"/>
            <x v="98"/>
            <x v="104"/>
            <x v="120"/>
            <x v="139"/>
            <x v="171"/>
            <x v="206"/>
            <x v="211"/>
          </reference>
        </references>
      </pivotArea>
    </format>
    <format dxfId="192">
      <pivotArea outline="0" fieldPosition="0">
        <references count="2">
          <reference field="4294967294" count="1" selected="0">
            <x v="0"/>
          </reference>
          <reference field="0" count="5" selected="0">
            <x v="18"/>
            <x v="68"/>
            <x v="93"/>
            <x v="127"/>
            <x v="205"/>
          </reference>
        </references>
      </pivotArea>
    </format>
    <format dxfId="191">
      <pivotArea field="0" grandRow="1" outline="0" axis="axisRow" fieldPosition="0">
        <references count="1">
          <reference field="4294967294" count="1" selected="0">
            <x v="0"/>
          </reference>
        </references>
      </pivotArea>
    </format>
    <format dxfId="190">
      <pivotArea type="all" dataOnly="0" outline="0" fieldPosition="0"/>
    </format>
    <format dxfId="189">
      <pivotArea outline="0" collapsedLevelsAreSubtotals="1" fieldPosition="0"/>
    </format>
    <format dxfId="188">
      <pivotArea field="0" type="button" dataOnly="0" labelOnly="1" outline="0" axis="axisRow" fieldPosition="0"/>
    </format>
    <format dxfId="187">
      <pivotArea dataOnly="0" labelOnly="1" outline="0" fieldPosition="0">
        <references count="1">
          <reference field="0" count="15">
            <x v="18"/>
            <x v="41"/>
            <x v="68"/>
            <x v="73"/>
            <x v="86"/>
            <x v="93"/>
            <x v="98"/>
            <x v="104"/>
            <x v="120"/>
            <x v="127"/>
            <x v="139"/>
            <x v="171"/>
            <x v="205"/>
            <x v="206"/>
            <x v="211"/>
          </reference>
        </references>
      </pivotArea>
    </format>
    <format dxfId="186">
      <pivotArea dataOnly="0" labelOnly="1" grandRow="1" outline="0" fieldPosition="0"/>
    </format>
    <format dxfId="185">
      <pivotArea dataOnly="0" labelOnly="1" outline="0" fieldPosition="0">
        <references count="1">
          <reference field="4294967294" count="3">
            <x v="0"/>
            <x v="1"/>
            <x v="2"/>
          </reference>
        </references>
      </pivotArea>
    </format>
    <format dxfId="184">
      <pivotArea type="all" dataOnly="0" outline="0" fieldPosition="0"/>
    </format>
    <format dxfId="183">
      <pivotArea outline="0" collapsedLevelsAreSubtotals="1" fieldPosition="0"/>
    </format>
    <format dxfId="182">
      <pivotArea field="0" type="button" dataOnly="0" labelOnly="1" outline="0" axis="axisRow" fieldPosition="0"/>
    </format>
    <format dxfId="181">
      <pivotArea dataOnly="0" labelOnly="1" outline="0" fieldPosition="0">
        <references count="1">
          <reference field="0" count="15">
            <x v="18"/>
            <x v="41"/>
            <x v="68"/>
            <x v="73"/>
            <x v="86"/>
            <x v="93"/>
            <x v="98"/>
            <x v="104"/>
            <x v="120"/>
            <x v="127"/>
            <x v="139"/>
            <x v="171"/>
            <x v="205"/>
            <x v="206"/>
            <x v="211"/>
          </reference>
        </references>
      </pivotArea>
    </format>
    <format dxfId="180">
      <pivotArea dataOnly="0" labelOnly="1" grandRow="1" outline="0" fieldPosition="0"/>
    </format>
    <format dxfId="179">
      <pivotArea dataOnly="0" labelOnly="1" outline="0" fieldPosition="0">
        <references count="1">
          <reference field="4294967294" count="3">
            <x v="0"/>
            <x v="1"/>
            <x v="2"/>
          </reference>
        </references>
      </pivotArea>
    </format>
    <format dxfId="178">
      <pivotArea type="all" dataOnly="0" outline="0" fieldPosition="0"/>
    </format>
    <format dxfId="177">
      <pivotArea outline="0" collapsedLevelsAreSubtotals="1" fieldPosition="0"/>
    </format>
    <format dxfId="176">
      <pivotArea field="0" type="button" dataOnly="0" labelOnly="1" outline="0" axis="axisRow" fieldPosition="0"/>
    </format>
    <format dxfId="175">
      <pivotArea dataOnly="0" labelOnly="1" outline="0" fieldPosition="0">
        <references count="1">
          <reference field="0" count="15">
            <x v="18"/>
            <x v="41"/>
            <x v="68"/>
            <x v="73"/>
            <x v="86"/>
            <x v="93"/>
            <x v="98"/>
            <x v="104"/>
            <x v="120"/>
            <x v="127"/>
            <x v="139"/>
            <x v="171"/>
            <x v="205"/>
            <x v="206"/>
            <x v="211"/>
          </reference>
        </references>
      </pivotArea>
    </format>
    <format dxfId="174">
      <pivotArea dataOnly="0" labelOnly="1" grandRow="1" outline="0" fieldPosition="0"/>
    </format>
    <format dxfId="173">
      <pivotArea dataOnly="0" labelOnly="1" outline="0" fieldPosition="0">
        <references count="1">
          <reference field="4294967294" count="3">
            <x v="0"/>
            <x v="1"/>
            <x v="2"/>
          </reference>
        </references>
      </pivotArea>
    </format>
  </formats>
  <chartFormats count="6">
    <chartFormat chart="30"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1"/>
          </reference>
        </references>
      </pivotArea>
    </chartFormat>
    <chartFormat chart="30" format="5" series="1">
      <pivotArea type="data" outline="0" fieldPosition="0">
        <references count="1">
          <reference field="4294967294"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4086CF-7626-47C9-B01B-10A3C9739A7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3:C59" firstHeaderRow="0" firstDataRow="1" firstDataCol="1"/>
  <pivotFields count="7">
    <pivotField axis="axisRow" showAll="0" measureFilter="1" sortType="descending">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showAll="0"/>
    <pivotField showAll="0"/>
  </pivotFields>
  <rowFields count="1">
    <field x="0"/>
  </rowFields>
  <rowItems count="16">
    <i>
      <x v="86"/>
    </i>
    <i>
      <x v="116"/>
    </i>
    <i>
      <x v="164"/>
    </i>
    <i>
      <x v="171"/>
    </i>
    <i>
      <x v="123"/>
    </i>
    <i>
      <x v="54"/>
    </i>
    <i>
      <x v="93"/>
    </i>
    <i>
      <x v="211"/>
    </i>
    <i>
      <x v="173"/>
    </i>
    <i>
      <x v="169"/>
    </i>
    <i>
      <x v="212"/>
    </i>
    <i>
      <x v="51"/>
    </i>
    <i>
      <x v="18"/>
    </i>
    <i>
      <x v="117"/>
    </i>
    <i>
      <x v="62"/>
    </i>
    <i t="grand">
      <x/>
    </i>
  </rowItems>
  <colFields count="1">
    <field x="-2"/>
  </colFields>
  <colItems count="2">
    <i>
      <x/>
    </i>
    <i i="1">
      <x v="1"/>
    </i>
  </colItems>
  <dataFields count="2">
    <dataField name="Sum of Trade (% in GDP)" fld="3" showDataAs="percentOfTotal" baseField="0" baseItem="0" numFmtId="10"/>
    <dataField name="Sum of Total High-Tech Exports (%)" fld="2" showDataAs="percentOfTotal" baseField="0" baseItem="0" numFmtId="10"/>
  </dataFields>
  <formats count="24">
    <format dxfId="217">
      <pivotArea type="all" dataOnly="0" outline="0" fieldPosition="0"/>
    </format>
    <format dxfId="216">
      <pivotArea outline="0" collapsedLevelsAreSubtotals="1" fieldPosition="0"/>
    </format>
    <format dxfId="215">
      <pivotArea field="0" type="button" dataOnly="0" labelOnly="1" outline="0" axis="axisRow" fieldPosition="0"/>
    </format>
    <format dxfId="214">
      <pivotArea dataOnly="0" labelOnly="1" fieldPosition="0">
        <references count="1">
          <reference field="0" count="15">
            <x v="18"/>
            <x v="51"/>
            <x v="54"/>
            <x v="62"/>
            <x v="86"/>
            <x v="93"/>
            <x v="116"/>
            <x v="117"/>
            <x v="123"/>
            <x v="164"/>
            <x v="169"/>
            <x v="171"/>
            <x v="173"/>
            <x v="211"/>
            <x v="212"/>
          </reference>
        </references>
      </pivotArea>
    </format>
    <format dxfId="213">
      <pivotArea dataOnly="0" labelOnly="1" grandRow="1" outline="0" fieldPosition="0"/>
    </format>
    <format dxfId="212">
      <pivotArea dataOnly="0" labelOnly="1" outline="0" fieldPosition="0">
        <references count="1">
          <reference field="4294967294" count="2">
            <x v="0"/>
            <x v="1"/>
          </reference>
        </references>
      </pivotArea>
    </format>
    <format dxfId="211">
      <pivotArea type="all" dataOnly="0" outline="0" fieldPosition="0"/>
    </format>
    <format dxfId="210">
      <pivotArea outline="0" collapsedLevelsAreSubtotals="1" fieldPosition="0"/>
    </format>
    <format dxfId="209">
      <pivotArea field="0" type="button" dataOnly="0" labelOnly="1" outline="0" axis="axisRow" fieldPosition="0"/>
    </format>
    <format dxfId="208">
      <pivotArea dataOnly="0" labelOnly="1" fieldPosition="0">
        <references count="1">
          <reference field="0" count="15">
            <x v="18"/>
            <x v="51"/>
            <x v="54"/>
            <x v="62"/>
            <x v="86"/>
            <x v="93"/>
            <x v="116"/>
            <x v="117"/>
            <x v="123"/>
            <x v="164"/>
            <x v="169"/>
            <x v="171"/>
            <x v="173"/>
            <x v="211"/>
            <x v="212"/>
          </reference>
        </references>
      </pivotArea>
    </format>
    <format dxfId="207">
      <pivotArea dataOnly="0" labelOnly="1" grandRow="1" outline="0" fieldPosition="0"/>
    </format>
    <format dxfId="206">
      <pivotArea dataOnly="0" labelOnly="1" outline="0" fieldPosition="0">
        <references count="1">
          <reference field="4294967294" count="2">
            <x v="0"/>
            <x v="1"/>
          </reference>
        </references>
      </pivotArea>
    </format>
    <format dxfId="205">
      <pivotArea type="all" dataOnly="0" outline="0" fieldPosition="0"/>
    </format>
    <format dxfId="204">
      <pivotArea outline="0" collapsedLevelsAreSubtotals="1" fieldPosition="0"/>
    </format>
    <format dxfId="203">
      <pivotArea field="0" type="button" dataOnly="0" labelOnly="1" outline="0" axis="axisRow" fieldPosition="0"/>
    </format>
    <format dxfId="202">
      <pivotArea dataOnly="0" labelOnly="1" fieldPosition="0">
        <references count="1">
          <reference field="0" count="15">
            <x v="18"/>
            <x v="51"/>
            <x v="54"/>
            <x v="62"/>
            <x v="86"/>
            <x v="93"/>
            <x v="116"/>
            <x v="117"/>
            <x v="123"/>
            <x v="164"/>
            <x v="169"/>
            <x v="171"/>
            <x v="173"/>
            <x v="211"/>
            <x v="212"/>
          </reference>
        </references>
      </pivotArea>
    </format>
    <format dxfId="201">
      <pivotArea dataOnly="0" labelOnly="1" grandRow="1" outline="0" fieldPosition="0"/>
    </format>
    <format dxfId="200">
      <pivotArea dataOnly="0" labelOnly="1" outline="0" fieldPosition="0">
        <references count="1">
          <reference field="4294967294" count="2">
            <x v="0"/>
            <x v="1"/>
          </reference>
        </references>
      </pivotArea>
    </format>
    <format dxfId="199">
      <pivotArea type="all" dataOnly="0" outline="0" fieldPosition="0"/>
    </format>
    <format dxfId="198">
      <pivotArea outline="0" collapsedLevelsAreSubtotals="1" fieldPosition="0"/>
    </format>
    <format dxfId="197">
      <pivotArea field="0" type="button" dataOnly="0" labelOnly="1" outline="0" axis="axisRow" fieldPosition="0"/>
    </format>
    <format dxfId="196">
      <pivotArea dataOnly="0" labelOnly="1" fieldPosition="0">
        <references count="1">
          <reference field="0" count="15">
            <x v="18"/>
            <x v="51"/>
            <x v="54"/>
            <x v="62"/>
            <x v="86"/>
            <x v="93"/>
            <x v="116"/>
            <x v="117"/>
            <x v="123"/>
            <x v="164"/>
            <x v="169"/>
            <x v="171"/>
            <x v="173"/>
            <x v="211"/>
            <x v="212"/>
          </reference>
        </references>
      </pivotArea>
    </format>
    <format dxfId="195">
      <pivotArea dataOnly="0" labelOnly="1" grandRow="1" outline="0" fieldPosition="0"/>
    </format>
    <format dxfId="194">
      <pivotArea dataOnly="0" labelOnly="1" outline="0" fieldPosition="0">
        <references count="1">
          <reference field="4294967294" count="2">
            <x v="0"/>
            <x v="1"/>
          </reference>
        </references>
      </pivotArea>
    </format>
  </format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F8B013-A114-4776-9C5F-8D1E61DAEF2B}"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2:E243" firstHeaderRow="0" firstDataRow="1" firstDataCol="1"/>
  <pivotFields count="6">
    <pivotField axis="axisRow" showAll="0">
      <items count="219">
        <item h="1" x="215"/>
        <item h="1" x="188"/>
        <item h="1" x="0"/>
        <item h="1" x="1"/>
        <item h="1" x="147"/>
        <item h="1" x="143"/>
        <item h="1" x="209"/>
        <item h="1" x="112"/>
        <item h="1" x="128"/>
        <item h="1" x="191"/>
        <item h="1" x="86"/>
        <item h="1" x="78"/>
        <item h="1" x="149"/>
        <item h="1" x="186"/>
        <item h="1" x="131"/>
        <item h="1" x="2"/>
        <item h="1" x="157"/>
        <item h="1" x="106"/>
        <item h="1" x="66"/>
        <item h="1" x="213"/>
        <item h="1" x="195"/>
        <item h="1" x="192"/>
        <item h="1" x="3"/>
        <item h="1" x="159"/>
        <item h="1" x="120"/>
        <item h="1" x="156"/>
        <item h="1" x="85"/>
        <item h="1" x="4"/>
        <item h="1" x="151"/>
        <item h="1" x="95"/>
        <item h="1" x="170"/>
        <item h="1" x="207"/>
        <item h="1" x="211"/>
        <item x="113"/>
        <item h="1" x="176"/>
        <item h="1" x="72"/>
        <item h="1" x="175"/>
        <item x="154"/>
        <item h="1" x="5"/>
        <item h="1" x="6"/>
        <item h="1" x="102"/>
        <item h="1" x="52"/>
        <item h="1" x="108"/>
        <item x="204"/>
        <item x="162"/>
        <item h="1" x="148"/>
        <item x="100"/>
        <item h="1" x="139"/>
        <item h="1" x="101"/>
        <item h="1" x="7"/>
        <item h="1" x="8"/>
        <item h="1" x="137"/>
        <item h="1" x="69"/>
        <item h="1" x="80"/>
        <item x="9"/>
        <item h="1" x="200"/>
        <item h="1" x="115"/>
        <item h="1" x="138"/>
        <item h="1" x="116"/>
        <item h="1" x="119"/>
        <item h="1" x="10"/>
        <item h="1" x="11"/>
        <item h="1" x="96"/>
        <item h="1" x="184"/>
        <item h="1" x="152"/>
        <item h="1" x="12"/>
        <item h="1" x="182"/>
        <item h="1" x="88"/>
        <item h="1" x="60"/>
        <item h="1" x="163"/>
        <item h="1" x="144"/>
        <item h="1" x="214"/>
        <item h="1" x="160"/>
        <item h="1" x="54"/>
        <item h="1" x="174"/>
        <item h="1" x="13"/>
        <item h="1" x="94"/>
        <item x="14"/>
        <item h="1" x="205"/>
        <item h="1" x="15"/>
        <item h="1" x="118"/>
        <item x="16"/>
        <item h="1" x="17"/>
        <item x="201"/>
        <item h="1" x="18"/>
        <item h="1" x="150"/>
        <item h="1" x="53"/>
        <item h="1" x="76"/>
        <item h="1" x="122"/>
        <item h="1" x="73"/>
        <item h="1" x="84"/>
        <item h="1" x="133"/>
        <item h="1" x="19"/>
        <item h="1" x="65"/>
        <item h="1" x="20"/>
        <item h="1" x="79"/>
        <item h="1" x="71"/>
        <item h="1" x="194"/>
        <item h="1" x="59"/>
        <item h="1" x="135"/>
        <item h="1" x="91"/>
        <item h="1" x="141"/>
        <item h="1" x="210"/>
        <item h="1" x="21"/>
        <item h="1" x="56"/>
        <item h="1" x="22"/>
        <item h="1" x="145"/>
        <item h="1" x="140"/>
        <item h="1" x="127"/>
        <item h="1" x="99"/>
        <item h="1" x="132"/>
        <item h="1" x="199"/>
        <item x="23"/>
        <item x="196"/>
        <item h="1" x="24"/>
        <item h="1" x="92"/>
        <item h="1" x="109"/>
        <item h="1" x="216"/>
        <item h="1" x="185"/>
        <item h="1" x="189"/>
        <item h="1" x="62"/>
        <item h="1" x="212"/>
        <item h="1" x="172"/>
        <item h="1" x="111"/>
        <item h="1" x="25"/>
        <item h="1" x="197"/>
        <item h="1" x="164"/>
        <item h="1" x="63"/>
        <item h="1" x="26"/>
        <item h="1" x="158"/>
        <item h="1" x="27"/>
        <item h="1" x="153"/>
        <item h="1" x="169"/>
        <item h="1" x="104"/>
        <item h="1" x="177"/>
        <item h="1" x="123"/>
        <item h="1" x="190"/>
        <item x="28"/>
        <item x="181"/>
        <item h="1" x="61"/>
        <item h="1" x="29"/>
        <item h="1" x="110"/>
        <item h="1" x="155"/>
        <item h="1" x="178"/>
        <item h="1" x="130"/>
        <item x="121"/>
        <item x="30"/>
        <item h="1" x="89"/>
        <item h="1" x="114"/>
        <item h="1" x="117"/>
        <item h="1" x="31"/>
        <item h="1" x="202"/>
        <item h="1" x="142"/>
        <item h="1" x="134"/>
        <item h="1" x="126"/>
        <item h="1" x="70"/>
        <item h="1" x="74"/>
        <item h="1" x="90"/>
        <item h="1" x="32"/>
        <item h="1" x="124"/>
        <item h="1" x="83"/>
        <item h="1" x="81"/>
        <item x="179"/>
        <item h="1" x="208"/>
        <item h="1" x="33"/>
        <item x="206"/>
        <item h="1" x="125"/>
        <item x="161"/>
        <item x="107"/>
        <item h="1" x="193"/>
        <item h="1" x="34"/>
        <item h="1" x="57"/>
        <item h="1" x="35"/>
        <item h="1" x="82"/>
        <item h="1" x="93"/>
        <item h="1" x="36"/>
        <item h="1" x="37"/>
        <item h="1" x="97"/>
        <item h="1" x="38"/>
        <item h="1" x="75"/>
        <item h="1" x="136"/>
        <item h="1" x="39"/>
        <item h="1" x="183"/>
        <item h="1" x="40"/>
        <item h="1" x="203"/>
        <item h="1" x="41"/>
        <item h="1" x="173"/>
        <item h="1" x="77"/>
        <item h="1" x="68"/>
        <item h="1" x="42"/>
        <item h="1" x="187"/>
        <item h="1" x="166"/>
        <item h="1" x="67"/>
        <item h="1" x="43"/>
        <item h="1" x="198"/>
        <item h="1" x="44"/>
        <item h="1" x="180"/>
        <item h="1" x="105"/>
        <item h="1" x="87"/>
        <item h="1" x="45"/>
        <item h="1" x="46"/>
        <item h="1" x="47"/>
        <item h="1" x="165"/>
        <item h="1" x="103"/>
        <item h="1" x="98"/>
        <item h="1" x="64"/>
        <item h="1" x="55"/>
        <item h="1" x="129"/>
        <item h="1" x="146"/>
        <item h="1" x="48"/>
        <item h="1" x="49"/>
        <item x="58"/>
        <item h="1" x="50"/>
        <item h="1" x="171"/>
        <item h="1" x="51"/>
        <item h="1" x="167"/>
        <item h="1" x="168"/>
        <item h="1" x="217"/>
        <item t="default"/>
      </items>
    </pivotField>
    <pivotField showAll="0"/>
    <pivotField dataField="1" showAll="0"/>
    <pivotField dataField="1" showAll="0"/>
    <pivotField dataField="1" showAll="0"/>
    <pivotField dataField="1" showAll="0"/>
  </pivotFields>
  <rowFields count="1">
    <field x="0"/>
  </rowFields>
  <rowItems count="21">
    <i>
      <x v="33"/>
    </i>
    <i>
      <x v="37"/>
    </i>
    <i>
      <x v="43"/>
    </i>
    <i>
      <x v="44"/>
    </i>
    <i>
      <x v="46"/>
    </i>
    <i>
      <x v="54"/>
    </i>
    <i>
      <x v="77"/>
    </i>
    <i>
      <x v="81"/>
    </i>
    <i>
      <x v="83"/>
    </i>
    <i>
      <x v="112"/>
    </i>
    <i>
      <x v="113"/>
    </i>
    <i>
      <x v="137"/>
    </i>
    <i>
      <x v="138"/>
    </i>
    <i>
      <x v="145"/>
    </i>
    <i>
      <x v="146"/>
    </i>
    <i>
      <x v="162"/>
    </i>
    <i>
      <x v="165"/>
    </i>
    <i>
      <x v="167"/>
    </i>
    <i>
      <x v="168"/>
    </i>
    <i>
      <x v="211"/>
    </i>
    <i t="grand">
      <x/>
    </i>
  </rowItems>
  <colFields count="1">
    <field x="-2"/>
  </colFields>
  <colItems count="4">
    <i>
      <x/>
    </i>
    <i i="1">
      <x v="1"/>
    </i>
    <i i="2">
      <x v="2"/>
    </i>
    <i i="3">
      <x v="3"/>
    </i>
  </colItems>
  <dataFields count="4">
    <dataField name="Sum of 2019" fld="2" baseField="0" baseItem="33"/>
    <dataField name="Sum of 2020" fld="3" baseField="0" baseItem="33"/>
    <dataField name="Sum of 2021" fld="4" baseField="0" baseItem="33"/>
    <dataField name="Sum of 2022" fld="5" baseField="0" baseItem="33"/>
  </dataFields>
  <formats count="21">
    <format dxfId="53">
      <pivotArea outline="0" collapsedLevelsAreSubtotals="1" fieldPosition="0"/>
    </format>
    <format dxfId="54">
      <pivotArea type="all" dataOnly="0" outline="0" fieldPosition="0"/>
    </format>
    <format dxfId="55">
      <pivotArea outline="0" collapsedLevelsAreSubtotals="1" fieldPosition="0"/>
    </format>
    <format dxfId="56">
      <pivotArea field="0" type="button" dataOnly="0" labelOnly="1" outline="0" axis="axisRow" fieldPosition="0"/>
    </format>
    <format dxfId="57">
      <pivotArea dataOnly="0" labelOnly="1" fieldPosition="0">
        <references count="1">
          <reference field="0" count="0"/>
        </references>
      </pivotArea>
    </format>
    <format dxfId="58">
      <pivotArea dataOnly="0" labelOnly="1" grandRow="1" outline="0" fieldPosition="0"/>
    </format>
    <format dxfId="59">
      <pivotArea dataOnly="0" labelOnly="1" outline="0" fieldPosition="0">
        <references count="1">
          <reference field="4294967294" count="3">
            <x v="0"/>
            <x v="1"/>
            <x v="2"/>
          </reference>
        </references>
      </pivotArea>
    </format>
    <format dxfId="60">
      <pivotArea collapsedLevelsAreSubtotals="1" fieldPosition="0">
        <references count="1">
          <reference field="0" count="0"/>
        </references>
      </pivotArea>
    </format>
    <format dxfId="61">
      <pivotArea field="0" type="button" dataOnly="0" labelOnly="1" outline="0" axis="axisRow" fieldPosition="0"/>
    </format>
    <format dxfId="62">
      <pivotArea dataOnly="0" labelOnly="1" fieldPosition="0">
        <references count="1">
          <reference field="0" count="0"/>
        </references>
      </pivotArea>
    </format>
    <format dxfId="63">
      <pivotArea dataOnly="0" labelOnly="1" outline="0" fieldPosition="0">
        <references count="1">
          <reference field="4294967294" count="3">
            <x v="0"/>
            <x v="1"/>
            <x v="2"/>
          </reference>
        </references>
      </pivotArea>
    </format>
    <format dxfId="64">
      <pivotArea collapsedLevelsAreSubtotals="1" fieldPosition="0">
        <references count="1">
          <reference field="0" count="0"/>
        </references>
      </pivotArea>
    </format>
    <format dxfId="65">
      <pivotArea field="0" type="button" dataOnly="0" labelOnly="1" outline="0" axis="axisRow" fieldPosition="0"/>
    </format>
    <format dxfId="66">
      <pivotArea dataOnly="0" labelOnly="1" fieldPosition="0">
        <references count="1">
          <reference field="0" count="0"/>
        </references>
      </pivotArea>
    </format>
    <format dxfId="67">
      <pivotArea dataOnly="0" labelOnly="1" outline="0" fieldPosition="0">
        <references count="1">
          <reference field="4294967294" count="3">
            <x v="0"/>
            <x v="1"/>
            <x v="2"/>
          </reference>
        </references>
      </pivotArea>
    </format>
    <format dxfId="68">
      <pivotArea type="all" dataOnly="0" outline="0" fieldPosition="0"/>
    </format>
    <format dxfId="69">
      <pivotArea outline="0" collapsedLevelsAreSubtotals="1" fieldPosition="0"/>
    </format>
    <format dxfId="70">
      <pivotArea field="0" type="button" dataOnly="0" labelOnly="1" outline="0" axis="axisRow" fieldPosition="0"/>
    </format>
    <format dxfId="71">
      <pivotArea dataOnly="0" labelOnly="1" fieldPosition="0">
        <references count="1">
          <reference field="0" count="0"/>
        </references>
      </pivotArea>
    </format>
    <format dxfId="72">
      <pivotArea dataOnly="0" labelOnly="1" grandRow="1" outline="0" fieldPosition="0"/>
    </format>
    <format dxfId="73">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pivotAreas>
    </conditionalFormat>
  </conditional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D16F92-F221-4021-9B07-1069878644F2}"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E74" firstHeaderRow="0" firstDataRow="1" firstDataCol="1"/>
  <pivotFields count="5">
    <pivotField axis="axisRow" showAll="0">
      <items count="17">
        <item x="14"/>
        <item x="0"/>
        <item x="8"/>
        <item x="2"/>
        <item x="1"/>
        <item x="13"/>
        <item x="7"/>
        <item x="4"/>
        <item x="10"/>
        <item x="11"/>
        <item x="9"/>
        <item x="5"/>
        <item x="15"/>
        <item x="12"/>
        <item x="3"/>
        <item x="6"/>
        <item t="default"/>
      </items>
    </pivotField>
    <pivotField dataField="1" numFmtId="165" showAll="0"/>
    <pivotField dataField="1" numFmtId="165" showAll="0"/>
    <pivotField dataField="1" numFmtId="165" showAll="0"/>
    <pivotField dataField="1" numFmtId="165"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4">
    <i>
      <x/>
    </i>
    <i i="1">
      <x v="1"/>
    </i>
    <i i="2">
      <x v="2"/>
    </i>
    <i i="3">
      <x v="3"/>
    </i>
  </colItems>
  <dataFields count="4">
    <dataField name="Sum of 2019" fld="1" baseField="0" baseItem="0"/>
    <dataField name="Sum of 2020" fld="2" baseField="0" baseItem="0"/>
    <dataField name="Sum of 2021" fld="3" baseField="0" baseItem="0"/>
    <dataField name="Sum of 2022" fld="4" baseField="0" baseItem="0"/>
  </dataFields>
  <formats count="20">
    <format dxfId="112">
      <pivotArea outline="0" collapsedLevelsAreSubtotals="1" fieldPosition="0"/>
    </format>
    <format dxfId="111">
      <pivotArea outline="0" collapsedLevelsAreSubtotals="1" fieldPosition="0"/>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outline="0" fieldPosition="0">
        <references count="1">
          <reference field="4294967294" count="4">
            <x v="0"/>
            <x v="1"/>
            <x v="2"/>
            <x v="3"/>
          </reference>
        </references>
      </pivotArea>
    </format>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fieldPosition="0">
        <references count="1">
          <reference field="4294967294" count="4">
            <x v="0"/>
            <x v="1"/>
            <x v="2"/>
            <x v="3"/>
          </reference>
        </references>
      </pivotArea>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3D50C8-BC68-458E-B3D6-B73EEFFE6AF9}" name="PivotTable2" cacheId="18"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1:E213" firstHeaderRow="0" firstDataRow="1" firstDataCol="1"/>
  <pivotFields count="6">
    <pivotField axis="axisRow" showAll="0">
      <items count="219">
        <item h="1" x="215"/>
        <item x="188"/>
        <item h="1" x="0"/>
        <item h="1" x="1"/>
        <item h="1" x="147"/>
        <item h="1" x="143"/>
        <item h="1" x="209"/>
        <item h="1" x="112"/>
        <item h="1" x="128"/>
        <item h="1" x="191"/>
        <item h="1" x="86"/>
        <item h="1" x="78"/>
        <item h="1" x="149"/>
        <item h="1" x="186"/>
        <item h="1" x="131"/>
        <item x="2"/>
        <item h="1" x="157"/>
        <item h="1" x="106"/>
        <item h="1" x="66"/>
        <item h="1" x="213"/>
        <item h="1" x="195"/>
        <item h="1" x="192"/>
        <item h="1" x="3"/>
        <item h="1" x="159"/>
        <item h="1" x="120"/>
        <item h="1" x="156"/>
        <item h="1" x="85"/>
        <item h="1" x="4"/>
        <item x="151"/>
        <item h="1" x="95"/>
        <item h="1" x="170"/>
        <item h="1" x="207"/>
        <item h="1" x="211"/>
        <item x="113"/>
        <item h="1" x="176"/>
        <item h="1" x="72"/>
        <item x="175"/>
        <item x="154"/>
        <item h="1" x="5"/>
        <item h="1" x="6"/>
        <item h="1" x="102"/>
        <item h="1" x="52"/>
        <item h="1" x="108"/>
        <item h="1" x="204"/>
        <item h="1" x="162"/>
        <item h="1" x="148"/>
        <item h="1" x="100"/>
        <item h="1" x="139"/>
        <item h="1" x="101"/>
        <item h="1" x="7"/>
        <item h="1" x="8"/>
        <item h="1" x="137"/>
        <item h="1" x="69"/>
        <item h="1" x="80"/>
        <item x="9"/>
        <item h="1" x="200"/>
        <item h="1" x="115"/>
        <item h="1" x="138"/>
        <item h="1" x="116"/>
        <item h="1" x="119"/>
        <item h="1" x="10"/>
        <item h="1" x="11"/>
        <item h="1" x="96"/>
        <item h="1" x="184"/>
        <item h="1" x="152"/>
        <item h="1" x="12"/>
        <item h="1" x="182"/>
        <item h="1" x="88"/>
        <item h="1" x="60"/>
        <item h="1" x="163"/>
        <item h="1" x="144"/>
        <item h="1" x="214"/>
        <item h="1" x="160"/>
        <item h="1" x="54"/>
        <item h="1" x="174"/>
        <item h="1" x="13"/>
        <item h="1" x="94"/>
        <item h="1" x="14"/>
        <item h="1" x="205"/>
        <item h="1" x="15"/>
        <item x="118"/>
        <item x="16"/>
        <item x="17"/>
        <item x="201"/>
        <item h="1" x="18"/>
        <item h="1" x="150"/>
        <item h="1" x="53"/>
        <item h="1" x="76"/>
        <item h="1" x="122"/>
        <item h="1" x="73"/>
        <item h="1" x="84"/>
        <item h="1" x="133"/>
        <item h="1" x="19"/>
        <item h="1" x="65"/>
        <item h="1" x="20"/>
        <item h="1" x="79"/>
        <item h="1" x="71"/>
        <item h="1" x="194"/>
        <item h="1" x="59"/>
        <item h="1" x="135"/>
        <item h="1" x="91"/>
        <item h="1" x="141"/>
        <item h="1" x="210"/>
        <item h="1" x="21"/>
        <item h="1" x="56"/>
        <item h="1" x="22"/>
        <item h="1" x="145"/>
        <item h="1" x="140"/>
        <item h="1" x="127"/>
        <item h="1" x="99"/>
        <item h="1" x="132"/>
        <item h="1" x="199"/>
        <item h="1" x="23"/>
        <item h="1" x="196"/>
        <item x="24"/>
        <item h="1" x="92"/>
        <item h="1" x="109"/>
        <item h="1" x="216"/>
        <item h="1" x="185"/>
        <item h="1" x="189"/>
        <item h="1" x="62"/>
        <item h="1" x="212"/>
        <item h="1" x="172"/>
        <item h="1" x="111"/>
        <item h="1" x="25"/>
        <item h="1" x="197"/>
        <item x="164"/>
        <item x="63"/>
        <item h="1" x="26"/>
        <item h="1" x="158"/>
        <item h="1" x="27"/>
        <item h="1" x="153"/>
        <item h="1" x="169"/>
        <item x="104"/>
        <item h="1" x="177"/>
        <item h="1" x="123"/>
        <item h="1" x="190"/>
        <item x="28"/>
        <item h="1" x="181"/>
        <item h="1" x="61"/>
        <item h="1" x="29"/>
        <item h="1" x="110"/>
        <item h="1" x="155"/>
        <item h="1" x="178"/>
        <item x="130"/>
        <item h="1" x="121"/>
        <item h="1" x="30"/>
        <item h="1" x="89"/>
        <item h="1" x="114"/>
        <item h="1" x="117"/>
        <item h="1" x="31"/>
        <item h="1" x="202"/>
        <item h="1" x="142"/>
        <item h="1" x="134"/>
        <item h="1" x="126"/>
        <item h="1" x="70"/>
        <item h="1" x="74"/>
        <item h="1" x="90"/>
        <item h="1" x="32"/>
        <item h="1" x="124"/>
        <item h="1" x="83"/>
        <item x="81"/>
        <item h="1" x="179"/>
        <item h="1" x="208"/>
        <item h="1" x="33"/>
        <item h="1" x="206"/>
        <item x="125"/>
        <item h="1" x="161"/>
        <item h="1" x="107"/>
        <item h="1" x="193"/>
        <item h="1" x="34"/>
        <item h="1" x="57"/>
        <item h="1" x="35"/>
        <item h="1" x="82"/>
        <item h="1" x="93"/>
        <item h="1" x="36"/>
        <item h="1" x="37"/>
        <item h="1" x="97"/>
        <item h="1" x="38"/>
        <item h="1" x="75"/>
        <item h="1" x="136"/>
        <item h="1" x="39"/>
        <item h="1" x="183"/>
        <item h="1" x="40"/>
        <item h="1" x="203"/>
        <item h="1" x="41"/>
        <item h="1" x="173"/>
        <item h="1" x="77"/>
        <item h="1" x="68"/>
        <item h="1" x="42"/>
        <item h="1" x="187"/>
        <item h="1" x="166"/>
        <item h="1" x="67"/>
        <item h="1" x="43"/>
        <item h="1" x="198"/>
        <item x="44"/>
        <item h="1" x="180"/>
        <item h="1" x="105"/>
        <item x="87"/>
        <item h="1" x="45"/>
        <item h="1" x="46"/>
        <item h="1" x="47"/>
        <item h="1" x="165"/>
        <item h="1" x="103"/>
        <item h="1" x="98"/>
        <item h="1" x="64"/>
        <item h="1" x="55"/>
        <item h="1" x="129"/>
        <item h="1" x="146"/>
        <item h="1" x="48"/>
        <item h="1" x="49"/>
        <item h="1" x="58"/>
        <item h="1" x="50"/>
        <item h="1" x="171"/>
        <item h="1" x="51"/>
        <item h="1" x="167"/>
        <item h="1" x="168"/>
        <item h="1" x="217"/>
        <item t="default"/>
      </items>
    </pivotField>
    <pivotField showAll="0"/>
    <pivotField dataField="1" showAll="0"/>
    <pivotField dataField="1" showAll="0"/>
    <pivotField dataField="1" showAll="0"/>
    <pivotField dataField="1" showAll="0"/>
  </pivotFields>
  <rowFields count="1">
    <field x="0"/>
  </rowFields>
  <rowItems count="22">
    <i>
      <x v="1"/>
    </i>
    <i>
      <x v="15"/>
    </i>
    <i>
      <x v="28"/>
    </i>
    <i>
      <x v="33"/>
    </i>
    <i>
      <x v="36"/>
    </i>
    <i>
      <x v="37"/>
    </i>
    <i>
      <x v="54"/>
    </i>
    <i>
      <x v="80"/>
    </i>
    <i>
      <x v="81"/>
    </i>
    <i>
      <x v="82"/>
    </i>
    <i>
      <x v="83"/>
    </i>
    <i>
      <x v="114"/>
    </i>
    <i>
      <x v="126"/>
    </i>
    <i>
      <x v="127"/>
    </i>
    <i>
      <x v="133"/>
    </i>
    <i>
      <x v="137"/>
    </i>
    <i>
      <x v="144"/>
    </i>
    <i>
      <x v="161"/>
    </i>
    <i>
      <x v="166"/>
    </i>
    <i>
      <x v="195"/>
    </i>
    <i>
      <x v="198"/>
    </i>
    <i t="grand">
      <x/>
    </i>
  </rowItems>
  <colFields count="1">
    <field x="-2"/>
  </colFields>
  <colItems count="4">
    <i>
      <x/>
    </i>
    <i i="1">
      <x v="1"/>
    </i>
    <i i="2">
      <x v="2"/>
    </i>
    <i i="3">
      <x v="3"/>
    </i>
  </colItems>
  <dataFields count="4">
    <dataField name="Sum of 2019" fld="2" baseField="0" baseItem="1"/>
    <dataField name="Sum of 2020" fld="3" baseField="0" baseItem="1"/>
    <dataField name="Sum of 2021" fld="4" baseField="0" baseItem="1"/>
    <dataField name="Sum of 2022" fld="5" baseField="0" baseItem="1"/>
  </dataFields>
  <formats count="25">
    <format dxfId="74">
      <pivotArea type="all" dataOnly="0" outline="0" fieldPosition="0"/>
    </format>
    <format dxfId="75">
      <pivotArea outline="0" collapsedLevelsAreSubtotals="1" fieldPosition="0"/>
    </format>
    <format dxfId="76">
      <pivotArea field="0" type="button" dataOnly="0" labelOnly="1" outline="0" axis="axisRow" fieldPosition="0"/>
    </format>
    <format dxfId="77">
      <pivotArea dataOnly="0" labelOnly="1" fieldPosition="0">
        <references count="1">
          <reference field="0" count="0"/>
        </references>
      </pivotArea>
    </format>
    <format dxfId="78">
      <pivotArea dataOnly="0" labelOnly="1" grandRow="1" outline="0" fieldPosition="0"/>
    </format>
    <format dxfId="79">
      <pivotArea dataOnly="0" labelOnly="1" outline="0" fieldPosition="0">
        <references count="1">
          <reference field="4294967294" count="4">
            <x v="0"/>
            <x v="1"/>
            <x v="2"/>
            <x v="3"/>
          </reference>
        </references>
      </pivotArea>
    </format>
    <format dxfId="80">
      <pivotArea type="all" dataOnly="0" outline="0" fieldPosition="0"/>
    </format>
    <format dxfId="81">
      <pivotArea outline="0" collapsedLevelsAreSubtotals="1" fieldPosition="0"/>
    </format>
    <format dxfId="82">
      <pivotArea field="0" type="button" dataOnly="0" labelOnly="1" outline="0" axis="axisRow" fieldPosition="0"/>
    </format>
    <format dxfId="83">
      <pivotArea dataOnly="0" labelOnly="1" fieldPosition="0">
        <references count="1">
          <reference field="0" count="0"/>
        </references>
      </pivotArea>
    </format>
    <format dxfId="84">
      <pivotArea dataOnly="0" labelOnly="1" grandRow="1" outline="0" fieldPosition="0"/>
    </format>
    <format dxfId="85">
      <pivotArea dataOnly="0" labelOnly="1" outline="0" fieldPosition="0">
        <references count="1">
          <reference field="4294967294" count="4">
            <x v="0"/>
            <x v="1"/>
            <x v="2"/>
            <x v="3"/>
          </reference>
        </references>
      </pivotArea>
    </format>
    <format dxfId="86">
      <pivotArea type="all" dataOnly="0" outline="0" fieldPosition="0"/>
    </format>
    <format dxfId="87">
      <pivotArea outline="0" collapsedLevelsAreSubtotals="1" fieldPosition="0"/>
    </format>
    <format dxfId="88">
      <pivotArea field="0" type="button" dataOnly="0" labelOnly="1" outline="0" axis="axisRow" fieldPosition="0"/>
    </format>
    <format dxfId="89">
      <pivotArea dataOnly="0" labelOnly="1" fieldPosition="0">
        <references count="1">
          <reference field="0" count="0"/>
        </references>
      </pivotArea>
    </format>
    <format dxfId="90">
      <pivotArea dataOnly="0" labelOnly="1" grandRow="1" outline="0" fieldPosition="0"/>
    </format>
    <format dxfId="91">
      <pivotArea dataOnly="0" labelOnly="1" outline="0" fieldPosition="0">
        <references count="1">
          <reference field="4294967294" count="4">
            <x v="0"/>
            <x v="1"/>
            <x v="2"/>
            <x v="3"/>
          </reference>
        </references>
      </pivotArea>
    </format>
    <format dxfId="92">
      <pivotArea outline="0" collapsedLevelsAreSubtotals="1" fieldPosition="0"/>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fieldPosition="0">
        <references count="1">
          <reference field="4294967294" count="4">
            <x v="0"/>
            <x v="1"/>
            <x v="2"/>
            <x v="3"/>
          </reference>
        </references>
      </pivotArea>
    </format>
  </formats>
  <conditionalFormats count="1">
    <conditionalFormat priority="2">
      <pivotAreas count="1">
        <pivotArea type="data" outline="0" collapsedLevelsAreSubtotals="1" fieldPosition="0"/>
      </pivotAreas>
    </conditionalFormat>
  </conditional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A647-E4E5-4F4B-BA1F-50FA376B35F7}">
  <dimension ref="B1:DK272"/>
  <sheetViews>
    <sheetView tabSelected="1" topLeftCell="A48" zoomScale="38" zoomScaleNormal="70" workbookViewId="0">
      <selection activeCell="AA54" sqref="AA54"/>
    </sheetView>
  </sheetViews>
  <sheetFormatPr defaultRowHeight="14.4" x14ac:dyDescent="0.3"/>
  <cols>
    <col min="1" max="1" width="25.5546875" customWidth="1"/>
    <col min="2" max="2" width="17.88671875" customWidth="1"/>
    <col min="3" max="3" width="32.44140625" customWidth="1"/>
    <col min="4" max="4" width="12" customWidth="1"/>
    <col min="6" max="6" width="19.21875" style="7" customWidth="1"/>
    <col min="7" max="7" width="20.88671875" style="8" customWidth="1"/>
    <col min="8" max="8" width="17.21875" style="8" customWidth="1"/>
    <col min="9" max="9" width="18.109375" style="8" customWidth="1"/>
    <col min="11" max="11" width="21" style="15" bestFit="1" customWidth="1"/>
    <col min="12" max="14" width="21" style="6" bestFit="1" customWidth="1"/>
    <col min="15" max="15" width="19.5546875" style="5" bestFit="1" customWidth="1"/>
    <col min="16" max="16" width="18.77734375" style="10" customWidth="1"/>
    <col min="17" max="17" width="13.109375" style="14" bestFit="1" customWidth="1"/>
    <col min="18" max="18" width="17.88671875" style="10" customWidth="1"/>
    <col min="19" max="19" width="18.21875" style="10" customWidth="1"/>
    <col min="20" max="20" width="14.44140625" customWidth="1"/>
    <col min="21" max="21" width="17.5546875" style="11" customWidth="1"/>
    <col min="22" max="22" width="13.109375" style="11" bestFit="1" customWidth="1"/>
    <col min="23" max="23" width="16.5546875" style="11" customWidth="1"/>
    <col min="24" max="24" width="18" style="11" customWidth="1"/>
    <col min="25" max="25" width="17.21875" customWidth="1"/>
    <col min="26" max="27" width="13.109375" style="12" bestFit="1" customWidth="1"/>
    <col min="28" max="28" width="17.5546875" style="12" customWidth="1"/>
    <col min="29" max="29" width="18.21875" style="12" customWidth="1"/>
    <col min="30" max="30" width="16.6640625" customWidth="1"/>
    <col min="31" max="32" width="13.109375" style="13" bestFit="1" customWidth="1"/>
    <col min="33" max="33" width="17.109375" style="13" customWidth="1"/>
    <col min="34" max="34" width="15.77734375" style="13" customWidth="1"/>
    <col min="35" max="35" width="14.88671875" customWidth="1"/>
    <col min="36" max="36" width="13.44140625" customWidth="1"/>
    <col min="42" max="42" width="32.44140625" customWidth="1"/>
    <col min="44" max="44" width="19" style="7" customWidth="1"/>
    <col min="45" max="45" width="18" style="8" customWidth="1"/>
    <col min="46" max="46" width="16.44140625" style="8" customWidth="1"/>
    <col min="47" max="47" width="18.21875" style="8" customWidth="1"/>
    <col min="48" max="48" width="21" style="15" bestFit="1" customWidth="1"/>
    <col min="50" max="50" width="32.44140625" customWidth="1"/>
    <col min="51" max="51" width="19.5546875" style="10" customWidth="1"/>
    <col min="52" max="55" width="19.33203125" style="5" customWidth="1"/>
    <col min="59" max="59" width="19.6640625" customWidth="1"/>
    <col min="60" max="60" width="18.109375" customWidth="1"/>
    <col min="61" max="61" width="20.88671875" customWidth="1"/>
    <col min="62" max="63" width="19.44140625" customWidth="1"/>
    <col min="64" max="64" width="20.88671875" customWidth="1"/>
    <col min="65" max="65" width="17.33203125" customWidth="1"/>
    <col min="66" max="66" width="32.44140625" style="16" customWidth="1"/>
    <col min="67" max="67" width="17.88671875" style="17" customWidth="1"/>
    <col min="68" max="68" width="16.77734375" style="17" customWidth="1"/>
    <col min="69" max="69" width="16.6640625" style="16" customWidth="1"/>
    <col min="70" max="70" width="16.44140625" style="17" customWidth="1"/>
    <col min="71" max="71" width="13.109375" style="12" bestFit="1" customWidth="1"/>
    <col min="72" max="72" width="32.44140625" style="35" customWidth="1"/>
    <col min="73" max="73" width="17" style="36" customWidth="1"/>
    <col min="74" max="74" width="16.6640625" style="35" customWidth="1"/>
    <col min="75" max="75" width="17.109375" style="36" customWidth="1"/>
    <col min="76" max="76" width="18.44140625" style="35" customWidth="1"/>
    <col min="80" max="80" width="32.44140625" style="18" customWidth="1"/>
    <col min="81" max="81" width="15.77734375" style="19" customWidth="1"/>
    <col min="82" max="82" width="15.6640625" style="19" customWidth="1"/>
    <col min="83" max="83" width="16.77734375" style="18" customWidth="1"/>
    <col min="84" max="84" width="15.6640625" style="19" customWidth="1"/>
    <col min="85" max="85" width="13.21875" style="12" bestFit="1" customWidth="1"/>
    <col min="86" max="86" width="32.44140625" style="20" customWidth="1"/>
    <col min="87" max="87" width="17.33203125" style="13" customWidth="1"/>
    <col min="88" max="88" width="17.21875" style="20" customWidth="1"/>
    <col min="89" max="89" width="15.77734375" style="13" customWidth="1"/>
    <col min="90" max="90" width="18.44140625" style="20" customWidth="1"/>
    <col min="91" max="91" width="9" bestFit="1" customWidth="1"/>
    <col min="94" max="94" width="27.109375" customWidth="1"/>
    <col min="95" max="97" width="15.21875" bestFit="1" customWidth="1"/>
    <col min="100" max="100" width="24.109375" customWidth="1"/>
    <col min="101" max="102" width="15.21875" bestFit="1" customWidth="1"/>
    <col min="109" max="109" width="35" customWidth="1"/>
    <col min="110" max="110" width="27.109375" style="8" customWidth="1"/>
    <col min="111" max="111" width="23.33203125" style="5" customWidth="1"/>
    <col min="112" max="112" width="16.88671875" style="11" customWidth="1"/>
    <col min="113" max="113" width="18.88671875" customWidth="1"/>
    <col min="114" max="114" width="19.6640625" customWidth="1"/>
    <col min="115" max="115" width="27" customWidth="1"/>
  </cols>
  <sheetData>
    <row r="1" spans="2:115" x14ac:dyDescent="0.3">
      <c r="B1" s="2"/>
      <c r="C1" t="s">
        <v>0</v>
      </c>
      <c r="D1" s="2" t="s">
        <v>1</v>
      </c>
      <c r="F1" s="7">
        <v>2019</v>
      </c>
      <c r="G1" s="7">
        <v>2020</v>
      </c>
      <c r="H1" s="7">
        <v>2021</v>
      </c>
      <c r="I1" s="7">
        <v>2022</v>
      </c>
      <c r="J1" t="s">
        <v>437</v>
      </c>
      <c r="L1" s="4">
        <f>VLOOKUP(D1, [1]Data!$D$1:$M$267, 7, FALSE)</f>
        <v>2019</v>
      </c>
      <c r="M1" s="4">
        <f>VLOOKUP(D1, [1]Data!$D$1:$M$267, 8, FALSE)</f>
        <v>2020</v>
      </c>
      <c r="N1" s="4">
        <f>VLOOKUP(D1, [1]Data!$D$1:$M$267, 9, FALSE)</f>
        <v>2021</v>
      </c>
      <c r="O1" s="4">
        <v>2022</v>
      </c>
      <c r="P1" t="s">
        <v>437</v>
      </c>
      <c r="R1" s="10">
        <f>VLOOKUP(D1, [2]Data!$D$1:$M$267, 7, FALSE)</f>
        <v>2019</v>
      </c>
      <c r="S1" s="10">
        <f>VLOOKUP(D1, [2]Data!$D$1:$M$267, 8, FALSE)</f>
        <v>2020</v>
      </c>
      <c r="T1" s="10">
        <f>VLOOKUP(D1, [2]Data!$D$1:$M$267, 9, FALSE)</f>
        <v>2021</v>
      </c>
      <c r="U1" s="10">
        <f>VLOOKUP(D1, [2]Data!$D$1:$M$267, 10, FALSE)</f>
        <v>2022</v>
      </c>
      <c r="V1"/>
      <c r="W1" s="11">
        <f>VLOOKUP(D1, [3]Data!$D$1:$M$267, 7, FALSE)</f>
        <v>2019</v>
      </c>
      <c r="X1" s="11">
        <f>VLOOKUP(D1, [3]Data!$D$1:$M$267, 8, FALSE)</f>
        <v>2020</v>
      </c>
      <c r="Y1" s="11">
        <f>VLOOKUP(D1, [3]Data!$D$1:$M$267, 9, FALSE)</f>
        <v>2021</v>
      </c>
      <c r="Z1" s="11">
        <f>VLOOKUP(D1, [3]Data!$D$1:$M$267, 10, FALSE)</f>
        <v>2022</v>
      </c>
      <c r="AA1" s="1"/>
      <c r="AB1" s="12">
        <f>VLOOKUP(D1, [4]Data!$D$1:$M$267, 7, FALSE)</f>
        <v>2019</v>
      </c>
      <c r="AC1" s="12">
        <f>VLOOKUP(D1, [4]Data!$D$1:$M$267, 8, FALSE)</f>
        <v>2020</v>
      </c>
      <c r="AD1" s="12">
        <f>VLOOKUP(D1, [4]Data!$D$1:$M$267, 9, FALSE)</f>
        <v>2021</v>
      </c>
      <c r="AE1" s="12">
        <f>VLOOKUP(D1, [4]Data!$D$1:$M$267, 10, FALSE)</f>
        <v>2022</v>
      </c>
      <c r="AF1"/>
      <c r="AG1" s="13">
        <f>VLOOKUP(D1,[5]Data!$D$1:$M$267, 7, FALSE)</f>
        <v>2019</v>
      </c>
      <c r="AH1" s="13">
        <f>VLOOKUP(D1,[5]Data!$D$1:$M$267, 8, FALSE)</f>
        <v>2020</v>
      </c>
      <c r="AI1" s="13">
        <f>VLOOKUP(D1,[5]Data!$D$1:$M$267, 9, FALSE)</f>
        <v>2021</v>
      </c>
      <c r="AJ1" s="13">
        <f>VLOOKUP(D1,[5]Data!$D$1:$M$267, 10, FALSE)</f>
        <v>2022</v>
      </c>
      <c r="AP1" t="s">
        <v>0</v>
      </c>
      <c r="AQ1" t="s">
        <v>437</v>
      </c>
      <c r="AR1" s="7">
        <v>2019</v>
      </c>
      <c r="AS1" s="7">
        <v>2020</v>
      </c>
      <c r="AT1" s="7">
        <v>2021</v>
      </c>
      <c r="AU1" s="7">
        <v>2022</v>
      </c>
      <c r="AX1" t="s">
        <v>0</v>
      </c>
      <c r="AY1" t="s">
        <v>437</v>
      </c>
      <c r="AZ1" s="4">
        <v>2019</v>
      </c>
      <c r="BA1" s="4">
        <v>2020</v>
      </c>
      <c r="BB1" s="4">
        <v>2021</v>
      </c>
      <c r="BC1" s="4">
        <v>2022</v>
      </c>
      <c r="BG1" t="s">
        <v>438</v>
      </c>
      <c r="BH1">
        <v>2019</v>
      </c>
      <c r="BI1">
        <v>2020</v>
      </c>
      <c r="BJ1">
        <v>2021</v>
      </c>
      <c r="BK1">
        <v>2022</v>
      </c>
      <c r="BN1" s="16" t="s">
        <v>0</v>
      </c>
      <c r="BO1" s="17">
        <v>2019</v>
      </c>
      <c r="BP1" s="17">
        <v>2020</v>
      </c>
      <c r="BQ1" s="17">
        <v>2021</v>
      </c>
      <c r="BR1" s="17">
        <v>2022</v>
      </c>
      <c r="BS1" s="1" t="s">
        <v>439</v>
      </c>
      <c r="BT1" s="35" t="s">
        <v>0</v>
      </c>
      <c r="BU1" s="36">
        <v>2019</v>
      </c>
      <c r="BV1" s="36">
        <v>2020</v>
      </c>
      <c r="BW1" s="36">
        <v>2021</v>
      </c>
      <c r="BX1" s="36">
        <v>2022</v>
      </c>
      <c r="BY1" t="s">
        <v>439</v>
      </c>
      <c r="CB1" s="18" t="s">
        <v>0</v>
      </c>
      <c r="CC1" s="19">
        <v>2019</v>
      </c>
      <c r="CD1" s="19">
        <v>2020</v>
      </c>
      <c r="CE1" s="19">
        <v>2021</v>
      </c>
      <c r="CF1" s="19">
        <v>2022</v>
      </c>
      <c r="CG1" s="1" t="s">
        <v>439</v>
      </c>
      <c r="CH1" s="20" t="s">
        <v>0</v>
      </c>
      <c r="CI1" s="13">
        <v>2019</v>
      </c>
      <c r="CJ1" s="13">
        <v>2020</v>
      </c>
      <c r="CK1" s="13">
        <v>2021</v>
      </c>
      <c r="CL1" s="13">
        <v>2022</v>
      </c>
      <c r="CM1" t="s">
        <v>439</v>
      </c>
      <c r="CP1" s="18" t="s">
        <v>0</v>
      </c>
      <c r="CQ1" s="19">
        <v>2019</v>
      </c>
      <c r="CR1" s="19">
        <v>2020</v>
      </c>
      <c r="CS1" s="19">
        <v>2021</v>
      </c>
      <c r="CT1" s="19">
        <v>2022</v>
      </c>
      <c r="CV1" s="20" t="s">
        <v>0</v>
      </c>
      <c r="CW1" s="13">
        <v>2019</v>
      </c>
      <c r="CX1" s="13">
        <v>2020</v>
      </c>
      <c r="CY1" s="13">
        <v>2021</v>
      </c>
      <c r="CZ1" s="13">
        <v>2022</v>
      </c>
      <c r="DE1" t="s">
        <v>0</v>
      </c>
      <c r="DF1" s="7" t="s">
        <v>454</v>
      </c>
      <c r="DG1" s="4" t="s">
        <v>458</v>
      </c>
      <c r="DH1" s="10" t="s">
        <v>455</v>
      </c>
      <c r="DI1" s="11" t="s">
        <v>456</v>
      </c>
      <c r="DJ1" s="12" t="s">
        <v>457</v>
      </c>
      <c r="DK1" s="13" t="s">
        <v>459</v>
      </c>
    </row>
    <row r="2" spans="2:115" x14ac:dyDescent="0.3">
      <c r="B2" s="2"/>
      <c r="C2" t="s">
        <v>2</v>
      </c>
      <c r="D2" s="2" t="s">
        <v>3</v>
      </c>
      <c r="F2" s="7">
        <v>40.644818010546224</v>
      </c>
      <c r="G2" s="7">
        <v>36.655772732425348</v>
      </c>
      <c r="H2" s="7">
        <v>43.164057379800695</v>
      </c>
      <c r="I2" s="7">
        <v>43.772795165496497</v>
      </c>
      <c r="J2">
        <f t="shared" ref="J2:J65" si="0">AVERAGE(F2:I2)</f>
        <v>41.059360822067191</v>
      </c>
      <c r="L2" s="5">
        <f>VLOOKUP(D2, [1]Data!$D$1:$M$267, 7, FALSE)</f>
        <v>0</v>
      </c>
      <c r="M2" s="5" t="str">
        <f>VLOOKUP(D2, [1]Data!$D$1:$M$267, 8, FALSE)</f>
        <v>NULL</v>
      </c>
      <c r="N2" s="5" t="str">
        <f>VLOOKUP(D2, [1]Data!$D$1:$M$267, 9, FALSE)</f>
        <v>NULL</v>
      </c>
      <c r="O2" s="5" t="s">
        <v>4</v>
      </c>
      <c r="P2" s="3">
        <f t="shared" ref="P2:P7" si="1">AVERAGE(L2:O2)</f>
        <v>0</v>
      </c>
      <c r="R2" s="10" t="str">
        <f>VLOOKUP(D2, [2]Data!$D$1:$M$267, 7, FALSE)</f>
        <v>NULL</v>
      </c>
      <c r="S2" s="10">
        <f>VLOOKUP(D2, [2]Data!$D$1:$M$267, 8, FALSE)</f>
        <v>46.709894551410258</v>
      </c>
      <c r="T2" s="10">
        <f>VLOOKUP(D2, [2]Data!$D$1:$M$267, 9, FALSE)</f>
        <v>51.411716374727057</v>
      </c>
      <c r="U2" s="10">
        <f>VLOOKUP(D2, [2]Data!$D$1:$M$267, 10, FALSE)</f>
        <v>72.885469608653608</v>
      </c>
      <c r="V2"/>
      <c r="W2" s="11">
        <f>VLOOKUP(D2, [3]Data!$D$1:$M$267, 7, FALSE)</f>
        <v>85.241848009799995</v>
      </c>
      <c r="X2" s="11">
        <f>VLOOKUP(D2, [3]Data!$D$1:$M$267, 8, FALSE)</f>
        <v>82.152808094600005</v>
      </c>
      <c r="Y2" s="11">
        <f>VLOOKUP(D2, [3]Data!$D$1:$M$267, 9, FALSE)</f>
        <v>54.613196319499998</v>
      </c>
      <c r="Z2" s="11" t="str">
        <f>VLOOKUP(D2, [3]Data!$D$1:$M$267, 10, FALSE)</f>
        <v>NULL</v>
      </c>
      <c r="AA2"/>
      <c r="AB2" s="12">
        <f>VLOOKUP(D2, [4]Data!$D$1:$M$267, 7, FALSE)</f>
        <v>131.23515564990001</v>
      </c>
      <c r="AC2" s="12">
        <f>VLOOKUP(D2, [4]Data!$D$1:$M$267, 8, FALSE)</f>
        <v>111.6586000834</v>
      </c>
      <c r="AD2" s="12">
        <f>VLOOKUP(D2, [4]Data!$D$1:$M$267, 9, FALSE)</f>
        <v>129.51377011299999</v>
      </c>
      <c r="AE2" s="12" t="str">
        <f>VLOOKUP(D2, [4]Data!$D$1:$M$267, 10, FALSE)</f>
        <v>NULL</v>
      </c>
      <c r="AF2"/>
      <c r="AG2" s="13" t="str">
        <f>VLOOKUP(D2,[5]Data!$D$1:$M$267, 7, FALSE)</f>
        <v>NULL</v>
      </c>
      <c r="AH2" s="13">
        <f>VLOOKUP(D2,[5]Data!$D$1:$M$267, 8, FALSE)</f>
        <v>10.420817138620659</v>
      </c>
      <c r="AI2" s="13">
        <f>VLOOKUP(D2,[5]Data!$D$1:$M$267, 9, FALSE)</f>
        <v>14.342152797537031</v>
      </c>
      <c r="AJ2" s="13">
        <f>VLOOKUP(D2,[5]Data!$D$1:$M$267, 10, FALSE)</f>
        <v>18.380042401637471</v>
      </c>
      <c r="AP2" t="s">
        <v>57</v>
      </c>
      <c r="AQ2" t="e">
        <f t="shared" ref="AQ2:AQ17" si="2">AVERAGE(AR2:AU2)</f>
        <v>#DIV/0!</v>
      </c>
      <c r="AR2" s="7" t="s">
        <v>4</v>
      </c>
      <c r="AS2" s="7" t="s">
        <v>4</v>
      </c>
      <c r="AT2" s="7" t="s">
        <v>4</v>
      </c>
      <c r="AU2" s="7" t="s">
        <v>4</v>
      </c>
      <c r="AX2" t="s">
        <v>7</v>
      </c>
      <c r="AY2" s="15" t="e">
        <f t="shared" ref="AY2:AY65" si="3">AVERAGE(AZ2:BC2)</f>
        <v>#DIV/0!</v>
      </c>
      <c r="AZ2" s="5" t="s">
        <v>4</v>
      </c>
      <c r="BA2" s="5" t="s">
        <v>4</v>
      </c>
      <c r="BB2" s="5" t="s">
        <v>4</v>
      </c>
      <c r="BC2" s="5" t="s">
        <v>4</v>
      </c>
      <c r="BG2" t="s">
        <v>85</v>
      </c>
      <c r="BH2" s="3">
        <v>715302940183</v>
      </c>
      <c r="BI2" s="3">
        <v>757458883661</v>
      </c>
      <c r="BJ2" s="3">
        <v>942314815525</v>
      </c>
      <c r="BK2" s="3">
        <v>769699283036</v>
      </c>
      <c r="BN2" s="16" t="s">
        <v>81</v>
      </c>
      <c r="BO2" s="17" t="s">
        <v>4</v>
      </c>
      <c r="BP2" s="17" t="s">
        <v>4</v>
      </c>
      <c r="BQ2" s="17" t="s">
        <v>4</v>
      </c>
      <c r="BR2" s="17" t="s">
        <v>4</v>
      </c>
      <c r="BS2"/>
      <c r="BT2" s="35" t="s">
        <v>81</v>
      </c>
      <c r="BU2" s="36" t="s">
        <v>4</v>
      </c>
      <c r="BV2" s="36" t="s">
        <v>4</v>
      </c>
      <c r="BW2" s="36" t="s">
        <v>4</v>
      </c>
      <c r="BX2" s="36" t="s">
        <v>4</v>
      </c>
      <c r="CB2" s="18" t="s">
        <v>81</v>
      </c>
      <c r="CC2" s="19" t="s">
        <v>4</v>
      </c>
      <c r="CD2" s="19" t="s">
        <v>4</v>
      </c>
      <c r="CE2" s="19" t="s">
        <v>4</v>
      </c>
      <c r="CF2" s="19" t="s">
        <v>4</v>
      </c>
      <c r="CG2"/>
      <c r="CH2" s="20" t="s">
        <v>81</v>
      </c>
      <c r="CI2" s="13" t="s">
        <v>4</v>
      </c>
      <c r="CJ2" s="13" t="s">
        <v>4</v>
      </c>
      <c r="CK2" s="13" t="s">
        <v>4</v>
      </c>
      <c r="CL2" s="13" t="s">
        <v>4</v>
      </c>
      <c r="CP2" s="18" t="s">
        <v>413</v>
      </c>
      <c r="CQ2" s="19" t="s">
        <v>4</v>
      </c>
      <c r="CR2" s="19" t="s">
        <v>4</v>
      </c>
      <c r="CS2" s="19" t="s">
        <v>4</v>
      </c>
      <c r="CT2" s="19" t="s">
        <v>4</v>
      </c>
      <c r="CV2" s="20" t="s">
        <v>425</v>
      </c>
      <c r="CW2" s="13">
        <v>155.0107017659</v>
      </c>
      <c r="CX2" s="13">
        <v>167.99841490130001</v>
      </c>
      <c r="CY2" s="13">
        <v>194.12879629950001</v>
      </c>
      <c r="CZ2" s="13" t="s">
        <v>4</v>
      </c>
      <c r="DE2" t="s">
        <v>2</v>
      </c>
      <c r="DF2" s="7">
        <v>43.164057379800695</v>
      </c>
      <c r="DG2" s="5" t="s">
        <v>4</v>
      </c>
      <c r="DH2" s="10">
        <v>51.411716374727057</v>
      </c>
      <c r="DI2" s="11">
        <v>54.613196319499998</v>
      </c>
      <c r="DJ2" s="12">
        <v>129.51377011299999</v>
      </c>
      <c r="DK2" s="13">
        <v>14.342152797537031</v>
      </c>
    </row>
    <row r="3" spans="2:115" x14ac:dyDescent="0.3">
      <c r="B3" s="2"/>
      <c r="C3" t="s">
        <v>5</v>
      </c>
      <c r="D3" s="2" t="s">
        <v>6</v>
      </c>
      <c r="F3" s="7">
        <v>55.921940222134538</v>
      </c>
      <c r="G3" s="7">
        <v>53.262161630491143</v>
      </c>
      <c r="H3" s="7">
        <v>62.892607819510992</v>
      </c>
      <c r="I3" s="7">
        <v>67.179876728432674</v>
      </c>
      <c r="J3">
        <f t="shared" si="0"/>
        <v>59.814146600142337</v>
      </c>
      <c r="L3" s="5">
        <f>VLOOKUP(D3, [1]Data!$D$1:$M$267, 7, FALSE)</f>
        <v>1753201</v>
      </c>
      <c r="M3" s="5">
        <f>VLOOKUP(D3, [1]Data!$D$1:$M$267, 8, FALSE)</f>
        <v>3810240</v>
      </c>
      <c r="N3" s="5">
        <f>VLOOKUP(D3, [1]Data!$D$1:$M$267, 9, FALSE)</f>
        <v>6384226</v>
      </c>
      <c r="O3" s="5">
        <v>886411</v>
      </c>
      <c r="P3" s="3">
        <f t="shared" si="1"/>
        <v>3208519.5</v>
      </c>
      <c r="R3" s="10">
        <f>VLOOKUP(D3, [2]Data!$D$1:$M$267, 7, FALSE)</f>
        <v>76.279194649576326</v>
      </c>
      <c r="S3" s="10">
        <f>VLOOKUP(D3, [2]Data!$D$1:$M$267, 8, FALSE)</f>
        <v>59.829729432162758</v>
      </c>
      <c r="T3" s="10">
        <f>VLOOKUP(D3, [2]Data!$D$1:$M$267, 9, FALSE)</f>
        <v>76.017982107575165</v>
      </c>
      <c r="U3" s="10">
        <f>VLOOKUP(D3, [2]Data!$D$1:$M$267, 10, FALSE)</f>
        <v>85.149680523060184</v>
      </c>
      <c r="V3"/>
      <c r="W3" s="11">
        <f>VLOOKUP(D3, [3]Data!$D$1:$M$267, 7, FALSE)</f>
        <v>133.04692473470001</v>
      </c>
      <c r="X3" s="11">
        <f>VLOOKUP(D3, [3]Data!$D$1:$M$267, 8, FALSE)</f>
        <v>126.4745595305</v>
      </c>
      <c r="Y3" s="11">
        <f>VLOOKUP(D3, [3]Data!$D$1:$M$267, 9, FALSE)</f>
        <v>148.1834178025</v>
      </c>
      <c r="Z3" s="11" t="str">
        <f>VLOOKUP(D3, [3]Data!$D$1:$M$267, 10, FALSE)</f>
        <v>NULL</v>
      </c>
      <c r="AA3"/>
      <c r="AB3" s="12">
        <f>VLOOKUP(D3, [4]Data!$D$1:$M$267, 7, FALSE)</f>
        <v>132.28536197369999</v>
      </c>
      <c r="AC3" s="12">
        <f>VLOOKUP(D3, [4]Data!$D$1:$M$267, 8, FALSE)</f>
        <v>122.9137675985</v>
      </c>
      <c r="AD3" s="12">
        <f>VLOOKUP(D3, [4]Data!$D$1:$M$267, 9, FALSE)</f>
        <v>147.87482040629999</v>
      </c>
      <c r="AE3" s="12" t="str">
        <f>VLOOKUP(D3, [4]Data!$D$1:$M$267, 10, FALSE)</f>
        <v>NULL</v>
      </c>
      <c r="AF3"/>
      <c r="AG3" s="13">
        <f>VLOOKUP(D3,[5]Data!$D$1:$M$267, 7, FALSE)</f>
        <v>31.304269887472746</v>
      </c>
      <c r="AH3" s="13">
        <f>VLOOKUP(D3,[5]Data!$D$1:$M$267, 8, FALSE)</f>
        <v>22.657789614395881</v>
      </c>
      <c r="AI3" s="13">
        <f>VLOOKUP(D3,[5]Data!$D$1:$M$267, 9, FALSE)</f>
        <v>31.309160759155858</v>
      </c>
      <c r="AJ3" s="13">
        <f>VLOOKUP(D3,[5]Data!$D$1:$M$267, 10, FALSE)</f>
        <v>37.39542220854598</v>
      </c>
      <c r="AP3" t="s">
        <v>81</v>
      </c>
      <c r="AQ3" t="e">
        <f t="shared" si="2"/>
        <v>#DIV/0!</v>
      </c>
      <c r="AR3" s="7" t="s">
        <v>4</v>
      </c>
      <c r="AS3" s="7" t="s">
        <v>4</v>
      </c>
      <c r="AT3" s="7" t="s">
        <v>4</v>
      </c>
      <c r="AU3" s="7" t="s">
        <v>4</v>
      </c>
      <c r="AX3" t="s">
        <v>9</v>
      </c>
      <c r="AY3" s="15" t="e">
        <f t="shared" si="3"/>
        <v>#DIV/0!</v>
      </c>
      <c r="AZ3" s="5" t="s">
        <v>4</v>
      </c>
      <c r="BA3" s="5" t="s">
        <v>4</v>
      </c>
      <c r="BB3" s="5" t="s">
        <v>4</v>
      </c>
      <c r="BC3" s="5" t="s">
        <v>4</v>
      </c>
      <c r="BG3" t="s">
        <v>175</v>
      </c>
      <c r="BH3" s="3">
        <v>322026746842</v>
      </c>
      <c r="BI3" s="3">
        <v>340121877076</v>
      </c>
      <c r="BJ3" s="3">
        <v>431628771877</v>
      </c>
      <c r="BK3" s="3">
        <v>194079875754</v>
      </c>
      <c r="BN3" s="16" t="s">
        <v>409</v>
      </c>
      <c r="BO3" s="17" t="s">
        <v>4</v>
      </c>
      <c r="BP3" s="17" t="s">
        <v>4</v>
      </c>
      <c r="BQ3" s="17" t="s">
        <v>4</v>
      </c>
      <c r="BR3" s="17" t="s">
        <v>4</v>
      </c>
      <c r="BS3"/>
      <c r="BT3" s="35" t="s">
        <v>191</v>
      </c>
      <c r="BU3" s="36" t="s">
        <v>4</v>
      </c>
      <c r="BV3" s="36" t="s">
        <v>4</v>
      </c>
      <c r="BW3" s="36" t="s">
        <v>4</v>
      </c>
      <c r="BX3" s="36" t="s">
        <v>4</v>
      </c>
      <c r="CB3" s="18" t="s">
        <v>409</v>
      </c>
      <c r="CC3" s="19" t="s">
        <v>4</v>
      </c>
      <c r="CD3" s="19" t="s">
        <v>4</v>
      </c>
      <c r="CE3" s="19" t="s">
        <v>4</v>
      </c>
      <c r="CF3" s="19" t="s">
        <v>4</v>
      </c>
      <c r="CG3"/>
      <c r="CH3" s="20" t="s">
        <v>191</v>
      </c>
      <c r="CI3" s="13" t="s">
        <v>4</v>
      </c>
      <c r="CJ3" s="13" t="s">
        <v>4</v>
      </c>
      <c r="CK3" s="13" t="s">
        <v>4</v>
      </c>
      <c r="CL3" s="13" t="s">
        <v>4</v>
      </c>
      <c r="CP3" s="18" t="s">
        <v>415</v>
      </c>
      <c r="CQ3" s="19" t="s">
        <v>4</v>
      </c>
      <c r="CR3" s="19" t="s">
        <v>4</v>
      </c>
      <c r="CS3" s="19" t="s">
        <v>4</v>
      </c>
      <c r="CT3" s="19" t="s">
        <v>4</v>
      </c>
      <c r="CV3" s="20" t="s">
        <v>189</v>
      </c>
      <c r="CW3" s="13">
        <v>135.2761660072</v>
      </c>
      <c r="CX3" s="13">
        <v>145.3273650292</v>
      </c>
      <c r="CY3" s="13">
        <v>149.2978605479</v>
      </c>
      <c r="CZ3" s="13" t="s">
        <v>4</v>
      </c>
      <c r="DE3" t="s">
        <v>5</v>
      </c>
      <c r="DF3" s="7">
        <v>62.892607819510992</v>
      </c>
      <c r="DG3" s="5">
        <v>6384226</v>
      </c>
      <c r="DH3" s="10">
        <v>76.017982107575165</v>
      </c>
      <c r="DI3" s="11">
        <v>148.1834178025</v>
      </c>
      <c r="DJ3" s="12">
        <v>147.87482040629999</v>
      </c>
      <c r="DK3" s="13">
        <v>31.309160759155858</v>
      </c>
    </row>
    <row r="4" spans="2:115" x14ac:dyDescent="0.3">
      <c r="B4" s="2"/>
      <c r="C4" t="s">
        <v>7</v>
      </c>
      <c r="D4" s="2" t="s">
        <v>8</v>
      </c>
      <c r="F4" s="7">
        <v>41.323343138338217</v>
      </c>
      <c r="G4" s="7">
        <v>34.862503385780315</v>
      </c>
      <c r="H4" s="7">
        <v>40.85728880002236</v>
      </c>
      <c r="I4" s="7">
        <v>46.367210946820578</v>
      </c>
      <c r="J4">
        <f t="shared" si="0"/>
        <v>40.852586567740367</v>
      </c>
      <c r="L4" s="5" t="str">
        <f>VLOOKUP(D4, [1]Data!$D$1:$M$267, 7, FALSE)</f>
        <v>NULL</v>
      </c>
      <c r="M4" s="5" t="str">
        <f>VLOOKUP(D4, [1]Data!$D$1:$M$267, 8, FALSE)</f>
        <v>NULL</v>
      </c>
      <c r="N4" s="5" t="str">
        <f>VLOOKUP(D4, [1]Data!$D$1:$M$267, 9, FALSE)</f>
        <v>NULL</v>
      </c>
      <c r="O4" s="5" t="s">
        <v>4</v>
      </c>
      <c r="P4" s="3" t="e">
        <f t="shared" si="1"/>
        <v>#DIV/0!</v>
      </c>
      <c r="R4" s="10">
        <f>VLOOKUP(D4, [2]Data!$D$1:$M$267, 7, FALSE)</f>
        <v>46.506842608167247</v>
      </c>
      <c r="S4" s="10">
        <f>VLOOKUP(D4, [2]Data!$D$1:$M$267, 8, FALSE)</f>
        <v>40.389756562538814</v>
      </c>
      <c r="T4" s="10">
        <f>VLOOKUP(D4, [2]Data!$D$1:$M$267, 9, FALSE)</f>
        <v>47.270903007640527</v>
      </c>
      <c r="U4" s="10">
        <f>VLOOKUP(D4, [2]Data!$D$1:$M$267, 10, FALSE)</f>
        <v>51.841206793103737</v>
      </c>
      <c r="V4"/>
      <c r="W4" s="11">
        <f>VLOOKUP(D4, [3]Data!$D$1:$M$267, 7, FALSE)</f>
        <v>75.737302763800002</v>
      </c>
      <c r="X4" s="11">
        <f>VLOOKUP(D4, [3]Data!$D$1:$M$267, 8, FALSE)</f>
        <v>62.272635705200003</v>
      </c>
      <c r="Y4" s="11">
        <f>VLOOKUP(D4, [3]Data!$D$1:$M$267, 9, FALSE)</f>
        <v>57.828413701999999</v>
      </c>
      <c r="Z4" s="11" t="str">
        <f>VLOOKUP(D4, [3]Data!$D$1:$M$267, 10, FALSE)</f>
        <v>NULL</v>
      </c>
      <c r="AA4"/>
      <c r="AB4" s="12">
        <f>VLOOKUP(D4, [4]Data!$D$1:$M$267, 7, FALSE)</f>
        <v>94.886772007100006</v>
      </c>
      <c r="AC4" s="12">
        <f>VLOOKUP(D4, [4]Data!$D$1:$M$267, 8, FALSE)</f>
        <v>88.2847158947</v>
      </c>
      <c r="AD4" s="12">
        <f>VLOOKUP(D4, [4]Data!$D$1:$M$267, 9, FALSE)</f>
        <v>75.940414114600003</v>
      </c>
      <c r="AE4" s="12" t="str">
        <f>VLOOKUP(D4, [4]Data!$D$1:$M$267, 10, FALSE)</f>
        <v>NULL</v>
      </c>
      <c r="AF4"/>
      <c r="AG4" s="13">
        <f>VLOOKUP(D4,[5]Data!$D$1:$M$267, 7, FALSE)</f>
        <v>20.407941949490993</v>
      </c>
      <c r="AH4" s="13">
        <f>VLOOKUP(D4,[5]Data!$D$1:$M$267, 8, FALSE)</f>
        <v>15.535201111619088</v>
      </c>
      <c r="AI4" s="13">
        <f>VLOOKUP(D4,[5]Data!$D$1:$M$267, 9, FALSE)</f>
        <v>23.8825078175472</v>
      </c>
      <c r="AJ4" s="13">
        <f>VLOOKUP(D4,[5]Data!$D$1:$M$267, 10, FALSE)</f>
        <v>31.446855813038312</v>
      </c>
      <c r="AP4" t="s">
        <v>133</v>
      </c>
      <c r="AQ4" t="e">
        <f t="shared" si="2"/>
        <v>#DIV/0!</v>
      </c>
      <c r="AR4" s="7" t="s">
        <v>4</v>
      </c>
      <c r="AS4" s="7" t="s">
        <v>4</v>
      </c>
      <c r="AT4" s="7" t="s">
        <v>4</v>
      </c>
      <c r="AU4" s="7" t="s">
        <v>4</v>
      </c>
      <c r="AX4" t="s">
        <v>33</v>
      </c>
      <c r="AY4" s="15" t="e">
        <f t="shared" si="3"/>
        <v>#DIV/0!</v>
      </c>
      <c r="AZ4" s="5" t="s">
        <v>4</v>
      </c>
      <c r="BA4" s="5" t="s">
        <v>4</v>
      </c>
      <c r="BB4" s="5" t="s">
        <v>4</v>
      </c>
      <c r="BC4" s="5" t="s">
        <v>4</v>
      </c>
      <c r="BG4" t="s">
        <v>149</v>
      </c>
      <c r="BH4" s="3">
        <v>208148360615</v>
      </c>
      <c r="BI4" s="3">
        <v>182351776932</v>
      </c>
      <c r="BJ4" s="3">
        <v>211891202239</v>
      </c>
      <c r="BK4" s="3">
        <v>223370841889</v>
      </c>
      <c r="BN4" s="16" t="s">
        <v>411</v>
      </c>
      <c r="BO4" s="17" t="s">
        <v>4</v>
      </c>
      <c r="BP4" s="17" t="s">
        <v>4</v>
      </c>
      <c r="BQ4" s="17" t="s">
        <v>4</v>
      </c>
      <c r="BR4" s="17" t="s">
        <v>4</v>
      </c>
      <c r="BS4"/>
      <c r="BT4" s="35" t="s">
        <v>213</v>
      </c>
      <c r="BU4" s="36" t="s">
        <v>4</v>
      </c>
      <c r="BV4" s="36" t="s">
        <v>4</v>
      </c>
      <c r="BW4" s="36" t="s">
        <v>4</v>
      </c>
      <c r="BX4" s="36" t="s">
        <v>4</v>
      </c>
      <c r="CB4" s="18" t="s">
        <v>411</v>
      </c>
      <c r="CC4" s="19" t="s">
        <v>4</v>
      </c>
      <c r="CD4" s="19" t="s">
        <v>4</v>
      </c>
      <c r="CE4" s="19" t="s">
        <v>4</v>
      </c>
      <c r="CF4" s="19" t="s">
        <v>4</v>
      </c>
      <c r="CG4"/>
      <c r="CH4" s="20" t="s">
        <v>213</v>
      </c>
      <c r="CI4" s="13" t="s">
        <v>4</v>
      </c>
      <c r="CJ4" s="13" t="s">
        <v>4</v>
      </c>
      <c r="CK4" s="13" t="s">
        <v>4</v>
      </c>
      <c r="CL4" s="13" t="s">
        <v>4</v>
      </c>
      <c r="CP4" s="18" t="s">
        <v>425</v>
      </c>
      <c r="CQ4" s="19" t="s">
        <v>4</v>
      </c>
      <c r="CR4" s="19" t="s">
        <v>4</v>
      </c>
      <c r="CS4" s="19" t="s">
        <v>4</v>
      </c>
      <c r="CT4" s="19" t="s">
        <v>4</v>
      </c>
      <c r="CV4" s="20" t="s">
        <v>85</v>
      </c>
      <c r="CW4" s="13">
        <v>115.2664669758</v>
      </c>
      <c r="CX4" s="13">
        <v>118.5367946556</v>
      </c>
      <c r="CY4" s="13">
        <v>139.11803355009999</v>
      </c>
      <c r="CZ4" s="13" t="s">
        <v>4</v>
      </c>
      <c r="DE4" t="s">
        <v>7</v>
      </c>
      <c r="DF4" s="7">
        <v>40.85728880002236</v>
      </c>
      <c r="DG4" s="5" t="s">
        <v>4</v>
      </c>
      <c r="DH4" s="10">
        <v>47.270903007640527</v>
      </c>
      <c r="DI4" s="11">
        <v>57.828413701999999</v>
      </c>
      <c r="DJ4" s="12">
        <v>75.940414114600003</v>
      </c>
      <c r="DK4" s="13">
        <v>23.8825078175472</v>
      </c>
    </row>
    <row r="5" spans="2:115" x14ac:dyDescent="0.3">
      <c r="B5" s="2"/>
      <c r="C5" t="s">
        <v>9</v>
      </c>
      <c r="D5" s="2" t="s">
        <v>10</v>
      </c>
      <c r="F5" s="7">
        <v>164.60587326120557</v>
      </c>
      <c r="G5" s="7">
        <v>162.96809986130373</v>
      </c>
      <c r="H5" s="7">
        <v>159.20000000000002</v>
      </c>
      <c r="I5" s="7">
        <v>116.99196326061998</v>
      </c>
      <c r="J5">
        <f t="shared" si="0"/>
        <v>150.94148409578233</v>
      </c>
      <c r="L5" s="5" t="str">
        <f>VLOOKUP(D5, [1]Data!$D$1:$M$267, 7, FALSE)</f>
        <v>NULL</v>
      </c>
      <c r="M5" s="5" t="str">
        <f>VLOOKUP(D5, [1]Data!$D$1:$M$267, 8, FALSE)</f>
        <v>NULL</v>
      </c>
      <c r="N5" s="5" t="str">
        <f>VLOOKUP(D5, [1]Data!$D$1:$M$267, 9, FALSE)</f>
        <v>NULL</v>
      </c>
      <c r="O5" s="5" t="s">
        <v>4</v>
      </c>
      <c r="P5" s="3" t="e">
        <f t="shared" si="1"/>
        <v>#DIV/0!</v>
      </c>
      <c r="R5" s="10">
        <f>VLOOKUP(D5, [2]Data!$D$1:$M$267, 7, FALSE)</f>
        <v>156.56877897990725</v>
      </c>
      <c r="S5" s="10">
        <f>VLOOKUP(D5, [2]Data!$D$1:$M$267, 8, FALSE)</f>
        <v>154.36893203883494</v>
      </c>
      <c r="T5" s="10">
        <f>VLOOKUP(D5, [2]Data!$D$1:$M$267, 9, FALSE)</f>
        <v>136.80000000000001</v>
      </c>
      <c r="U5" s="10">
        <f>VLOOKUP(D5, [2]Data!$D$1:$M$267, 10, FALSE)</f>
        <v>124.68427095292766</v>
      </c>
      <c r="V5"/>
      <c r="W5" s="11">
        <f>VLOOKUP(D5, [3]Data!$D$1:$M$267, 7, FALSE)</f>
        <v>97.3940194905</v>
      </c>
      <c r="X5" s="11">
        <f>VLOOKUP(D5, [3]Data!$D$1:$M$267, 8, FALSE)</f>
        <v>102.2602896154</v>
      </c>
      <c r="Y5" s="11">
        <f>VLOOKUP(D5, [3]Data!$D$1:$M$267, 9, FALSE)</f>
        <v>88.884789067499995</v>
      </c>
      <c r="Z5" s="11" t="str">
        <f>VLOOKUP(D5, [3]Data!$D$1:$M$267, 10, FALSE)</f>
        <v>NULL</v>
      </c>
      <c r="AA5"/>
      <c r="AB5" s="12">
        <f>VLOOKUP(D5, [4]Data!$D$1:$M$267, 7, FALSE)</f>
        <v>87.970707146899997</v>
      </c>
      <c r="AC5" s="12">
        <f>VLOOKUP(D5, [4]Data!$D$1:$M$267, 8, FALSE)</f>
        <v>100.1938594977</v>
      </c>
      <c r="AD5" s="12">
        <f>VLOOKUP(D5, [4]Data!$D$1:$M$267, 9, FALSE)</f>
        <v>67.404276551699994</v>
      </c>
      <c r="AE5" s="12" t="str">
        <f>VLOOKUP(D5, [4]Data!$D$1:$M$267, 10, FALSE)</f>
        <v>NULL</v>
      </c>
      <c r="AF5"/>
      <c r="AG5" s="13">
        <f>VLOOKUP(D5,[5]Data!$D$1:$M$267, 7, FALSE)</f>
        <v>61.669242658423492</v>
      </c>
      <c r="AH5" s="13">
        <f>VLOOKUP(D5,[5]Data!$D$1:$M$267, 8, FALSE)</f>
        <v>59.22330097087378</v>
      </c>
      <c r="AI5" s="13">
        <f>VLOOKUP(D5,[5]Data!$D$1:$M$267, 9, FALSE)</f>
        <v>44.266666666666666</v>
      </c>
      <c r="AJ5" s="13">
        <f>VLOOKUP(D5,[5]Data!$D$1:$M$267, 10, FALSE)</f>
        <v>46.957520091848451</v>
      </c>
      <c r="AP5" t="s">
        <v>153</v>
      </c>
      <c r="AQ5" t="e">
        <f t="shared" si="2"/>
        <v>#DIV/0!</v>
      </c>
      <c r="AR5" s="7" t="s">
        <v>4</v>
      </c>
      <c r="AS5" s="7" t="s">
        <v>4</v>
      </c>
      <c r="AT5" s="7" t="s">
        <v>4</v>
      </c>
      <c r="AU5" s="7" t="s">
        <v>4</v>
      </c>
      <c r="AX5" t="s">
        <v>47</v>
      </c>
      <c r="AY5" s="15" t="e">
        <f t="shared" si="3"/>
        <v>#DIV/0!</v>
      </c>
      <c r="AZ5" s="5" t="s">
        <v>4</v>
      </c>
      <c r="BA5" s="5" t="s">
        <v>4</v>
      </c>
      <c r="BB5" s="5" t="s">
        <v>4</v>
      </c>
      <c r="BC5" s="5" t="s">
        <v>4</v>
      </c>
      <c r="BG5" t="s">
        <v>415</v>
      </c>
      <c r="BH5" s="3">
        <v>153923490830</v>
      </c>
      <c r="BI5" s="3">
        <v>141538563122</v>
      </c>
      <c r="BJ5" s="3">
        <v>169217253983</v>
      </c>
      <c r="BK5" s="3">
        <v>166435572426</v>
      </c>
      <c r="BN5" s="16" t="s">
        <v>413</v>
      </c>
      <c r="BO5" s="17" t="s">
        <v>4</v>
      </c>
      <c r="BP5" s="17" t="s">
        <v>4</v>
      </c>
      <c r="BQ5" s="17" t="s">
        <v>4</v>
      </c>
      <c r="BR5" s="17" t="s">
        <v>4</v>
      </c>
      <c r="BS5"/>
      <c r="BT5" s="35" t="s">
        <v>231</v>
      </c>
      <c r="BU5" s="36" t="s">
        <v>4</v>
      </c>
      <c r="BV5" s="36" t="s">
        <v>4</v>
      </c>
      <c r="BW5" s="36" t="s">
        <v>4</v>
      </c>
      <c r="BX5" s="36" t="s">
        <v>4</v>
      </c>
      <c r="CB5" s="18" t="s">
        <v>450</v>
      </c>
      <c r="CC5" s="19" t="s">
        <v>4</v>
      </c>
      <c r="CD5" s="19" t="s">
        <v>4</v>
      </c>
      <c r="CE5" s="19" t="s">
        <v>4</v>
      </c>
      <c r="CF5" s="19" t="s">
        <v>4</v>
      </c>
      <c r="CG5"/>
      <c r="CH5" s="20" t="s">
        <v>231</v>
      </c>
      <c r="CI5" s="13" t="s">
        <v>4</v>
      </c>
      <c r="CJ5" s="13" t="s">
        <v>4</v>
      </c>
      <c r="CK5" s="13" t="s">
        <v>4</v>
      </c>
      <c r="CL5" s="13" t="s">
        <v>4</v>
      </c>
      <c r="CP5" s="18" t="s">
        <v>257</v>
      </c>
      <c r="CQ5" s="19">
        <v>151.78115882040001</v>
      </c>
      <c r="CR5" s="19">
        <v>135.22460554610001</v>
      </c>
      <c r="CS5" s="19">
        <v>147.69290078649999</v>
      </c>
      <c r="CT5" s="19" t="s">
        <v>4</v>
      </c>
      <c r="CV5" s="20" t="s">
        <v>243</v>
      </c>
      <c r="CW5" s="13">
        <v>117.33836833389999</v>
      </c>
      <c r="CX5" s="13">
        <v>119.9912545583</v>
      </c>
      <c r="CY5" s="13">
        <v>137.11481315559999</v>
      </c>
      <c r="CZ5" s="13" t="s">
        <v>4</v>
      </c>
      <c r="DE5" t="s">
        <v>9</v>
      </c>
      <c r="DF5" s="7">
        <v>159.20000000000002</v>
      </c>
      <c r="DG5" s="5" t="s">
        <v>4</v>
      </c>
      <c r="DH5" s="10">
        <v>136.80000000000001</v>
      </c>
      <c r="DI5" s="11">
        <v>88.884789067499995</v>
      </c>
      <c r="DJ5" s="12">
        <v>67.404276551699994</v>
      </c>
      <c r="DK5" s="13">
        <v>44.266666666666666</v>
      </c>
    </row>
    <row r="6" spans="2:115" x14ac:dyDescent="0.3">
      <c r="B6" s="2"/>
      <c r="C6" t="s">
        <v>11</v>
      </c>
      <c r="D6" s="2" t="s">
        <v>12</v>
      </c>
      <c r="F6" s="7" t="s">
        <v>4</v>
      </c>
      <c r="G6" s="7">
        <v>57.488735359627675</v>
      </c>
      <c r="H6" s="7">
        <v>51.944801774468161</v>
      </c>
      <c r="I6" s="7">
        <v>66.5561924025792</v>
      </c>
      <c r="J6">
        <f t="shared" si="0"/>
        <v>58.663243178891683</v>
      </c>
      <c r="L6" s="5">
        <f>VLOOKUP(D6, [1]Data!$D$1:$M$267, 7, FALSE)</f>
        <v>37391324</v>
      </c>
      <c r="M6" s="5">
        <f>VLOOKUP(D6, [1]Data!$D$1:$M$267, 8, FALSE)</f>
        <v>36290169</v>
      </c>
      <c r="N6" s="5">
        <f>VLOOKUP(D6, [1]Data!$D$1:$M$267, 9, FALSE)</f>
        <v>36063879</v>
      </c>
      <c r="O6" s="5">
        <v>43398343</v>
      </c>
      <c r="P6" s="3">
        <f t="shared" si="1"/>
        <v>38285928.75</v>
      </c>
      <c r="R6" s="10" t="str">
        <f>VLOOKUP(D6, [2]Data!$D$1:$M$267, 7, FALSE)</f>
        <v>NULL</v>
      </c>
      <c r="S6" s="10" t="str">
        <f>VLOOKUP(D6, [2]Data!$D$1:$M$267, 8, FALSE)</f>
        <v>NULL</v>
      </c>
      <c r="T6" s="10" t="str">
        <f>VLOOKUP(D6, [2]Data!$D$1:$M$267, 9, FALSE)</f>
        <v>NULL</v>
      </c>
      <c r="U6" s="10" t="str">
        <f>VLOOKUP(D6, [2]Data!$D$1:$M$267, 10, FALSE)</f>
        <v>NULL</v>
      </c>
      <c r="V6"/>
      <c r="W6" s="11">
        <f>VLOOKUP(D6, [3]Data!$D$1:$M$267, 7, FALSE)</f>
        <v>115.0174256976</v>
      </c>
      <c r="X6" s="11">
        <f>VLOOKUP(D6, [3]Data!$D$1:$M$267, 8, FALSE)</f>
        <v>106.2827459743</v>
      </c>
      <c r="Y6" s="11">
        <f>VLOOKUP(D6, [3]Data!$D$1:$M$267, 9, FALSE)</f>
        <v>114.25011780459999</v>
      </c>
      <c r="Z6" s="11" t="str">
        <f>VLOOKUP(D6, [3]Data!$D$1:$M$267, 10, FALSE)</f>
        <v>NULL</v>
      </c>
      <c r="AA6"/>
      <c r="AB6" s="12">
        <f>VLOOKUP(D6, [4]Data!$D$1:$M$267, 7, FALSE)</f>
        <v>131.82461881559999</v>
      </c>
      <c r="AC6" s="12">
        <f>VLOOKUP(D6, [4]Data!$D$1:$M$267, 8, FALSE)</f>
        <v>118.6926400838</v>
      </c>
      <c r="AD6" s="12">
        <f>VLOOKUP(D6, [4]Data!$D$1:$M$267, 9, FALSE)</f>
        <v>143.95756189830001</v>
      </c>
      <c r="AE6" s="12" t="str">
        <f>VLOOKUP(D6, [4]Data!$D$1:$M$267, 10, FALSE)</f>
        <v>NULL</v>
      </c>
      <c r="AF6"/>
      <c r="AG6" s="13" t="str">
        <f>VLOOKUP(D6,[5]Data!$D$1:$M$267, 7, FALSE)</f>
        <v>NULL</v>
      </c>
      <c r="AH6" s="13" t="str">
        <f>VLOOKUP(D6,[5]Data!$D$1:$M$267, 8, FALSE)</f>
        <v>NULL</v>
      </c>
      <c r="AI6" s="13" t="str">
        <f>VLOOKUP(D6,[5]Data!$D$1:$M$267, 9, FALSE)</f>
        <v>NULL</v>
      </c>
      <c r="AJ6" s="13" t="str">
        <f>VLOOKUP(D6,[5]Data!$D$1:$M$267, 10, FALSE)</f>
        <v>NULL</v>
      </c>
      <c r="AP6" t="s">
        <v>191</v>
      </c>
      <c r="AQ6" t="e">
        <f t="shared" si="2"/>
        <v>#DIV/0!</v>
      </c>
      <c r="AR6" s="7" t="s">
        <v>4</v>
      </c>
      <c r="AS6" s="7" t="s">
        <v>4</v>
      </c>
      <c r="AT6" s="7" t="s">
        <v>4</v>
      </c>
      <c r="AU6" s="7" t="s">
        <v>4</v>
      </c>
      <c r="AX6" t="s">
        <v>57</v>
      </c>
      <c r="AY6" s="15" t="e">
        <f t="shared" si="3"/>
        <v>#DIV/0!</v>
      </c>
      <c r="AZ6" s="5" t="s">
        <v>4</v>
      </c>
      <c r="BA6" s="5" t="s">
        <v>4</v>
      </c>
      <c r="BB6" s="5" t="s">
        <v>4</v>
      </c>
      <c r="BC6" s="5" t="s">
        <v>4</v>
      </c>
      <c r="BG6" t="s">
        <v>211</v>
      </c>
      <c r="BH6" s="3">
        <v>153546690360</v>
      </c>
      <c r="BI6" s="3">
        <v>163935662525</v>
      </c>
      <c r="BJ6" s="3">
        <v>204979876610</v>
      </c>
      <c r="BK6" s="3">
        <v>98537965972</v>
      </c>
      <c r="BN6" s="16" t="s">
        <v>415</v>
      </c>
      <c r="BO6" s="17" t="s">
        <v>4</v>
      </c>
      <c r="BP6" s="17" t="s">
        <v>4</v>
      </c>
      <c r="BQ6" s="17" t="s">
        <v>4</v>
      </c>
      <c r="BR6" s="17" t="s">
        <v>4</v>
      </c>
      <c r="BS6"/>
      <c r="BT6" s="35" t="s">
        <v>263</v>
      </c>
      <c r="BU6" s="36" t="s">
        <v>4</v>
      </c>
      <c r="BV6" s="36" t="s">
        <v>4</v>
      </c>
      <c r="BW6" s="36" t="s">
        <v>4</v>
      </c>
      <c r="BX6" s="36" t="s">
        <v>4</v>
      </c>
      <c r="CB6" s="18" t="s">
        <v>441</v>
      </c>
      <c r="CC6" s="19" t="s">
        <v>4</v>
      </c>
      <c r="CD6" s="19" t="s">
        <v>4</v>
      </c>
      <c r="CE6" s="19" t="s">
        <v>4</v>
      </c>
      <c r="CF6" s="19" t="s">
        <v>4</v>
      </c>
      <c r="CG6"/>
      <c r="CH6" s="20" t="s">
        <v>263</v>
      </c>
      <c r="CI6" s="13" t="s">
        <v>4</v>
      </c>
      <c r="CJ6" s="13" t="s">
        <v>4</v>
      </c>
      <c r="CK6" s="13" t="s">
        <v>4</v>
      </c>
      <c r="CL6" s="13" t="s">
        <v>4</v>
      </c>
      <c r="CP6" s="18" t="s">
        <v>189</v>
      </c>
      <c r="CQ6" s="19">
        <v>123.7705349658</v>
      </c>
      <c r="CR6" s="19">
        <v>121.1657901813</v>
      </c>
      <c r="CS6" s="19">
        <v>132.1011029286</v>
      </c>
      <c r="CT6" s="19" t="s">
        <v>4</v>
      </c>
      <c r="CV6" s="20" t="s">
        <v>281</v>
      </c>
      <c r="CW6" s="13">
        <v>114.8891069159</v>
      </c>
      <c r="CX6" s="13">
        <v>111.7755403713</v>
      </c>
      <c r="CY6" s="13">
        <v>122.3630931547</v>
      </c>
      <c r="CZ6" s="13" t="s">
        <v>4</v>
      </c>
      <c r="DE6" t="s">
        <v>11</v>
      </c>
      <c r="DF6" s="7">
        <v>51.944801774468161</v>
      </c>
      <c r="DG6" s="5">
        <v>36063879</v>
      </c>
      <c r="DH6" s="10" t="s">
        <v>4</v>
      </c>
      <c r="DI6" s="11">
        <v>114.25011780459999</v>
      </c>
      <c r="DJ6" s="12">
        <v>143.95756189830001</v>
      </c>
      <c r="DK6" s="13" t="s">
        <v>4</v>
      </c>
    </row>
    <row r="7" spans="2:115" x14ac:dyDescent="0.3">
      <c r="B7" s="2"/>
      <c r="C7" t="s">
        <v>13</v>
      </c>
      <c r="D7" s="2" t="s">
        <v>14</v>
      </c>
      <c r="F7" s="7">
        <v>69.669138712340668</v>
      </c>
      <c r="G7" s="7">
        <v>64.890694688987224</v>
      </c>
      <c r="H7" s="7">
        <v>68.943553690465421</v>
      </c>
      <c r="I7" s="7">
        <v>66.166827106391011</v>
      </c>
      <c r="J7">
        <f t="shared" si="0"/>
        <v>67.417553549546085</v>
      </c>
      <c r="L7" s="5">
        <f>VLOOKUP(D7, [1]Data!$D$1:$M$267, 7, FALSE)</f>
        <v>79251892</v>
      </c>
      <c r="M7" s="5">
        <f>VLOOKUP(D7, [1]Data!$D$1:$M$267, 8, FALSE)</f>
        <v>46119159</v>
      </c>
      <c r="N7" s="5">
        <f>VLOOKUP(D7, [1]Data!$D$1:$M$267, 9, FALSE)</f>
        <v>43596164</v>
      </c>
      <c r="O7" s="5">
        <v>77204455</v>
      </c>
      <c r="P7" s="3">
        <f t="shared" si="1"/>
        <v>61542917.5</v>
      </c>
      <c r="R7" s="10">
        <f>VLOOKUP(D7, [2]Data!$D$1:$M$267, 7, FALSE)</f>
        <v>57.829538118303567</v>
      </c>
      <c r="S7" s="10">
        <f>VLOOKUP(D7, [2]Data!$D$1:$M$267, 8, FALSE)</f>
        <v>65.94202893046355</v>
      </c>
      <c r="T7" s="10">
        <f>VLOOKUP(D7, [2]Data!$D$1:$M$267, 9, FALSE)</f>
        <v>74.464498594517181</v>
      </c>
      <c r="U7" s="10">
        <f>VLOOKUP(D7, [2]Data!$D$1:$M$267, 10, FALSE)</f>
        <v>69.699045488965623</v>
      </c>
      <c r="V7"/>
      <c r="W7" s="11">
        <f>VLOOKUP(D7, [3]Data!$D$1:$M$267, 7, FALSE)</f>
        <v>67.599729908300006</v>
      </c>
      <c r="X7" s="11">
        <f>VLOOKUP(D7, [3]Data!$D$1:$M$267, 8, FALSE)</f>
        <v>44.889375100499997</v>
      </c>
      <c r="Y7" s="11">
        <f>VLOOKUP(D7, [3]Data!$D$1:$M$267, 9, FALSE)</f>
        <v>48.043892937700001</v>
      </c>
      <c r="Z7" s="11" t="str">
        <f>VLOOKUP(D7, [3]Data!$D$1:$M$267, 10, FALSE)</f>
        <v>NULL</v>
      </c>
      <c r="AA7"/>
      <c r="AB7" s="12">
        <f>VLOOKUP(D7, [4]Data!$D$1:$M$267, 7, FALSE)</f>
        <v>82.031132631999995</v>
      </c>
      <c r="AC7" s="12">
        <f>VLOOKUP(D7, [4]Data!$D$1:$M$267, 8, FALSE)</f>
        <v>77.049752224399995</v>
      </c>
      <c r="AD7" s="12">
        <f>VLOOKUP(D7, [4]Data!$D$1:$M$267, 9, FALSE)</f>
        <v>76.292270293200005</v>
      </c>
      <c r="AE7" s="12" t="str">
        <f>VLOOKUP(D7, [4]Data!$D$1:$M$267, 10, FALSE)</f>
        <v>NULL</v>
      </c>
      <c r="AF7"/>
      <c r="AG7" s="13">
        <f>VLOOKUP(D7,[5]Data!$D$1:$M$267, 7, FALSE)</f>
        <v>40.790755053283291</v>
      </c>
      <c r="AH7" s="13">
        <f>VLOOKUP(D7,[5]Data!$D$1:$M$267, 8, FALSE)</f>
        <v>38.314540740980718</v>
      </c>
      <c r="AI7" s="13">
        <f>VLOOKUP(D7,[5]Data!$D$1:$M$267, 9, FALSE)</f>
        <v>47.745275978338483</v>
      </c>
      <c r="AJ7" s="13">
        <f>VLOOKUP(D7,[5]Data!$D$1:$M$267, 10, FALSE)</f>
        <v>44.39961707800223</v>
      </c>
      <c r="AP7" t="s">
        <v>209</v>
      </c>
      <c r="AQ7" t="e">
        <f t="shared" si="2"/>
        <v>#DIV/0!</v>
      </c>
      <c r="AR7" s="7" t="s">
        <v>4</v>
      </c>
      <c r="AS7" s="7" t="s">
        <v>4</v>
      </c>
      <c r="AT7" s="7" t="s">
        <v>4</v>
      </c>
      <c r="AU7" s="7" t="s">
        <v>4</v>
      </c>
      <c r="AX7" t="s">
        <v>79</v>
      </c>
      <c r="AY7" s="15" t="e">
        <f t="shared" si="3"/>
        <v>#DIV/0!</v>
      </c>
      <c r="AZ7" s="5" t="s">
        <v>4</v>
      </c>
      <c r="BA7" s="5" t="s">
        <v>4</v>
      </c>
      <c r="BB7" s="5" t="s">
        <v>4</v>
      </c>
      <c r="BC7" s="5" t="s">
        <v>4</v>
      </c>
      <c r="BG7" t="s">
        <v>345</v>
      </c>
      <c r="BH7" s="3">
        <v>150031230830</v>
      </c>
      <c r="BI7" s="3">
        <v>159927958418</v>
      </c>
      <c r="BJ7" s="3">
        <v>192362521297</v>
      </c>
      <c r="BK7" s="3">
        <v>94102974777</v>
      </c>
      <c r="BN7" s="16" t="s">
        <v>417</v>
      </c>
      <c r="BO7" s="17" t="s">
        <v>4</v>
      </c>
      <c r="BP7" s="17" t="s">
        <v>4</v>
      </c>
      <c r="BQ7" s="17" t="s">
        <v>4</v>
      </c>
      <c r="BR7" s="17" t="s">
        <v>4</v>
      </c>
      <c r="BS7"/>
      <c r="BT7" s="35" t="s">
        <v>267</v>
      </c>
      <c r="BU7" s="36" t="s">
        <v>4</v>
      </c>
      <c r="BV7" s="36" t="s">
        <v>4</v>
      </c>
      <c r="BW7" s="36" t="s">
        <v>4</v>
      </c>
      <c r="BX7" s="36" t="s">
        <v>4</v>
      </c>
      <c r="CB7" s="18" t="s">
        <v>417</v>
      </c>
      <c r="CC7" s="19" t="s">
        <v>4</v>
      </c>
      <c r="CD7" s="19" t="s">
        <v>4</v>
      </c>
      <c r="CE7" s="19" t="s">
        <v>4</v>
      </c>
      <c r="CF7" s="19" t="s">
        <v>4</v>
      </c>
      <c r="CG7"/>
      <c r="CH7" s="20" t="s">
        <v>267</v>
      </c>
      <c r="CI7" s="13" t="s">
        <v>4</v>
      </c>
      <c r="CJ7" s="13" t="s">
        <v>4</v>
      </c>
      <c r="CK7" s="13" t="s">
        <v>4</v>
      </c>
      <c r="CL7" s="13" t="s">
        <v>4</v>
      </c>
      <c r="CP7" s="18" t="s">
        <v>39</v>
      </c>
      <c r="CQ7" s="19">
        <v>106.42041073439999</v>
      </c>
      <c r="CR7" s="19">
        <v>99.715642796300003</v>
      </c>
      <c r="CS7" s="19">
        <v>110.74923844849999</v>
      </c>
      <c r="CT7" s="19" t="s">
        <v>4</v>
      </c>
      <c r="CV7" s="20" t="s">
        <v>345</v>
      </c>
      <c r="CW7" s="13">
        <v>107.344324601</v>
      </c>
      <c r="CX7" s="13">
        <v>110.6447582949</v>
      </c>
      <c r="CY7" s="13">
        <v>120.89517808390001</v>
      </c>
      <c r="CZ7" s="13" t="s">
        <v>4</v>
      </c>
      <c r="DE7" t="s">
        <v>13</v>
      </c>
      <c r="DF7" s="7">
        <v>68.943553690465421</v>
      </c>
      <c r="DG7" s="5">
        <v>43596164</v>
      </c>
      <c r="DH7" s="10">
        <v>74.464498594517181</v>
      </c>
      <c r="DI7" s="11">
        <v>48.043892937700001</v>
      </c>
      <c r="DJ7" s="12">
        <v>76.292270293200005</v>
      </c>
      <c r="DK7" s="13">
        <v>47.745275978338483</v>
      </c>
    </row>
    <row r="8" spans="2:115" x14ac:dyDescent="0.3">
      <c r="B8" s="2"/>
      <c r="C8" t="s">
        <v>15</v>
      </c>
      <c r="D8" s="2" t="s">
        <v>16</v>
      </c>
      <c r="F8" s="7">
        <v>42.831843209651282</v>
      </c>
      <c r="G8" s="7">
        <v>36.858616751768771</v>
      </c>
      <c r="H8" s="7">
        <v>38.404695988842867</v>
      </c>
      <c r="I8" s="7">
        <v>45.081382067390066</v>
      </c>
      <c r="J8">
        <f t="shared" si="0"/>
        <v>40.79413450441325</v>
      </c>
      <c r="L8" s="5">
        <f>VLOOKUP(D8, [1]Data!$D$1:$M$267, 7, FALSE)</f>
        <v>0</v>
      </c>
      <c r="M8" s="5">
        <f>VLOOKUP(D8, [1]Data!$D$1:$M$267, 8, FALSE)</f>
        <v>230504</v>
      </c>
      <c r="N8" s="5">
        <f>VLOOKUP(D8, [1]Data!$D$1:$M$267, 9, FALSE)</f>
        <v>0</v>
      </c>
      <c r="O8" s="5">
        <v>0</v>
      </c>
      <c r="P8" s="3">
        <f t="shared" ref="P8:P71" si="4">AVERAGE(L8:O8)</f>
        <v>57626</v>
      </c>
      <c r="R8" s="10">
        <f>VLOOKUP(D8, [2]Data!$D$1:$M$267, 7, FALSE)</f>
        <v>137.62517575588447</v>
      </c>
      <c r="S8" s="10">
        <f>VLOOKUP(D8, [2]Data!$D$1:$M$267, 8, FALSE)</f>
        <v>94.34572017379206</v>
      </c>
      <c r="T8" s="10">
        <f>VLOOKUP(D8, [2]Data!$D$1:$M$267, 9, FALSE)</f>
        <v>101.12288346296798</v>
      </c>
      <c r="U8" s="10">
        <f>VLOOKUP(D8, [2]Data!$D$1:$M$267, 10, FALSE)</f>
        <v>117.63000507646424</v>
      </c>
      <c r="V8"/>
      <c r="W8" s="11">
        <f>VLOOKUP(D8, [3]Data!$D$1:$M$267, 7, FALSE)</f>
        <v>150.51142420639999</v>
      </c>
      <c r="X8" s="11">
        <f>VLOOKUP(D8, [3]Data!$D$1:$M$267, 8, FALSE)</f>
        <v>106.68561926860001</v>
      </c>
      <c r="Y8" s="11">
        <f>VLOOKUP(D8, [3]Data!$D$1:$M$267, 9, FALSE)</f>
        <v>109.3848875207</v>
      </c>
      <c r="Z8" s="11" t="str">
        <f>VLOOKUP(D8, [3]Data!$D$1:$M$267, 10, FALSE)</f>
        <v>NULL</v>
      </c>
      <c r="AA8"/>
      <c r="AB8" s="12">
        <f>VLOOKUP(D8, [4]Data!$D$1:$M$267, 7, FALSE)</f>
        <v>60.411862891699997</v>
      </c>
      <c r="AC8" s="12">
        <f>VLOOKUP(D8, [4]Data!$D$1:$M$267, 8, FALSE)</f>
        <v>38.472245939300002</v>
      </c>
      <c r="AD8" s="12">
        <f>VLOOKUP(D8, [4]Data!$D$1:$M$267, 9, FALSE)</f>
        <v>25.4241123754</v>
      </c>
      <c r="AE8" s="12" t="str">
        <f>VLOOKUP(D8, [4]Data!$D$1:$M$267, 10, FALSE)</f>
        <v>NULL</v>
      </c>
      <c r="AF8"/>
      <c r="AG8" s="13">
        <f>VLOOKUP(D8,[5]Data!$D$1:$M$267, 7, FALSE)</f>
        <v>69.208642359583123</v>
      </c>
      <c r="AH8" s="13">
        <f>VLOOKUP(D8,[5]Data!$D$1:$M$267, 8, FALSE)</f>
        <v>41.910925009516561</v>
      </c>
      <c r="AI8" s="13">
        <f>VLOOKUP(D8,[5]Data!$D$1:$M$267, 9, FALSE)</f>
        <v>46.983479389132896</v>
      </c>
      <c r="AJ8" s="13">
        <f>VLOOKUP(D8,[5]Data!$D$1:$M$267, 10, FALSE)</f>
        <v>54.689582143537031</v>
      </c>
      <c r="AP8" t="s">
        <v>213</v>
      </c>
      <c r="AQ8" t="e">
        <f t="shared" si="2"/>
        <v>#DIV/0!</v>
      </c>
      <c r="AR8" s="7" t="s">
        <v>4</v>
      </c>
      <c r="AS8" s="7" t="s">
        <v>4</v>
      </c>
      <c r="AT8" s="7" t="s">
        <v>4</v>
      </c>
      <c r="AU8" s="7" t="s">
        <v>4</v>
      </c>
      <c r="AX8" t="s">
        <v>81</v>
      </c>
      <c r="AY8" s="15" t="e">
        <f t="shared" si="3"/>
        <v>#DIV/0!</v>
      </c>
      <c r="AZ8" s="5" t="s">
        <v>4</v>
      </c>
      <c r="BA8" s="5" t="s">
        <v>4</v>
      </c>
      <c r="BB8" s="5" t="s">
        <v>4</v>
      </c>
      <c r="BC8" s="5" t="s">
        <v>4</v>
      </c>
      <c r="BG8" t="s">
        <v>425</v>
      </c>
      <c r="BH8" s="3">
        <v>90430118220</v>
      </c>
      <c r="BI8" s="3">
        <v>101534392934</v>
      </c>
      <c r="BJ8" s="3">
        <v>120466015713</v>
      </c>
      <c r="BK8" s="3">
        <v>122993363763</v>
      </c>
      <c r="BN8" s="16" t="s">
        <v>419</v>
      </c>
      <c r="BO8" s="17" t="s">
        <v>4</v>
      </c>
      <c r="BP8" s="17" t="s">
        <v>4</v>
      </c>
      <c r="BQ8" s="17" t="s">
        <v>4</v>
      </c>
      <c r="BR8" s="17" t="s">
        <v>4</v>
      </c>
      <c r="BS8"/>
      <c r="BT8" s="35" t="s">
        <v>319</v>
      </c>
      <c r="BU8" s="36" t="s">
        <v>4</v>
      </c>
      <c r="BV8" s="36" t="s">
        <v>4</v>
      </c>
      <c r="BW8" s="36" t="s">
        <v>4</v>
      </c>
      <c r="BX8" s="36" t="s">
        <v>4</v>
      </c>
      <c r="CB8" s="18" t="s">
        <v>419</v>
      </c>
      <c r="CC8" s="19" t="s">
        <v>4</v>
      </c>
      <c r="CD8" s="19" t="s">
        <v>4</v>
      </c>
      <c r="CE8" s="19" t="s">
        <v>4</v>
      </c>
      <c r="CF8" s="19" t="s">
        <v>4</v>
      </c>
      <c r="CG8"/>
      <c r="CH8" s="20" t="s">
        <v>319</v>
      </c>
      <c r="CI8" s="13" t="s">
        <v>4</v>
      </c>
      <c r="CJ8" s="13" t="s">
        <v>4</v>
      </c>
      <c r="CK8" s="13" t="s">
        <v>4</v>
      </c>
      <c r="CL8" s="13" t="s">
        <v>4</v>
      </c>
      <c r="CP8" s="18" t="s">
        <v>199</v>
      </c>
      <c r="CQ8" s="19">
        <v>99.851677606400003</v>
      </c>
      <c r="CR8" s="19">
        <v>91.2542783241</v>
      </c>
      <c r="CS8" s="19">
        <v>107.37954102889999</v>
      </c>
      <c r="CT8" s="19" t="s">
        <v>4</v>
      </c>
      <c r="CV8" s="20" t="s">
        <v>387</v>
      </c>
      <c r="CW8" s="13">
        <v>107.278039484</v>
      </c>
      <c r="CX8" s="13">
        <v>101.6616447105</v>
      </c>
      <c r="CY8" s="13">
        <v>117.075576216</v>
      </c>
      <c r="CZ8" s="13" t="s">
        <v>4</v>
      </c>
      <c r="DE8" t="s">
        <v>15</v>
      </c>
      <c r="DF8" s="7">
        <v>38.404695988842867</v>
      </c>
      <c r="DG8" s="5">
        <v>0</v>
      </c>
      <c r="DH8" s="10">
        <v>101.12288346296798</v>
      </c>
      <c r="DI8" s="11">
        <v>109.3848875207</v>
      </c>
      <c r="DJ8" s="12">
        <v>25.4241123754</v>
      </c>
      <c r="DK8" s="13">
        <v>46.983479389132896</v>
      </c>
    </row>
    <row r="9" spans="2:115" x14ac:dyDescent="0.3">
      <c r="B9" s="2"/>
      <c r="C9" t="s">
        <v>17</v>
      </c>
      <c r="D9" s="2" t="s">
        <v>18</v>
      </c>
      <c r="F9" s="7">
        <v>25.513970971249851</v>
      </c>
      <c r="G9" s="7">
        <v>25.208138080704039</v>
      </c>
      <c r="H9" s="7">
        <v>28.923807344156444</v>
      </c>
      <c r="I9" s="7">
        <v>26.930440409332078</v>
      </c>
      <c r="J9">
        <f t="shared" si="0"/>
        <v>26.644089201360604</v>
      </c>
      <c r="L9" s="5">
        <f>VLOOKUP(D9, [1]Data!$D$1:$M$267, 7, FALSE)</f>
        <v>561915855</v>
      </c>
      <c r="M9" s="5">
        <f>VLOOKUP(D9, [1]Data!$D$1:$M$267, 8, FALSE)</f>
        <v>546445789</v>
      </c>
      <c r="N9" s="5">
        <f>VLOOKUP(D9, [1]Data!$D$1:$M$267, 9, FALSE)</f>
        <v>466425814</v>
      </c>
      <c r="O9" s="5">
        <v>663679612</v>
      </c>
      <c r="P9" s="3">
        <f t="shared" si="4"/>
        <v>559616767.5</v>
      </c>
      <c r="R9" s="10">
        <f>VLOOKUP(D9, [2]Data!$D$1:$M$267, 7, FALSE)</f>
        <v>32.630615045849886</v>
      </c>
      <c r="S9" s="10">
        <f>VLOOKUP(D9, [2]Data!$D$1:$M$267, 8, FALSE)</f>
        <v>30.203698807415957</v>
      </c>
      <c r="T9" s="10">
        <f>VLOOKUP(D9, [2]Data!$D$1:$M$267, 9, FALSE)</f>
        <v>32.930024254529791</v>
      </c>
      <c r="U9" s="10">
        <f>VLOOKUP(D9, [2]Data!$D$1:$M$267, 10, FALSE)</f>
        <v>31.650513975650558</v>
      </c>
      <c r="V9"/>
      <c r="W9" s="11">
        <f>VLOOKUP(D9, [3]Data!$D$1:$M$267, 7, FALSE)</f>
        <v>87.875127195800005</v>
      </c>
      <c r="X9" s="11">
        <f>VLOOKUP(D9, [3]Data!$D$1:$M$267, 8, FALSE)</f>
        <v>78.426936091200005</v>
      </c>
      <c r="Y9" s="11">
        <f>VLOOKUP(D9, [3]Data!$D$1:$M$267, 9, FALSE)</f>
        <v>102.4808330794</v>
      </c>
      <c r="Z9" s="11" t="str">
        <f>VLOOKUP(D9, [3]Data!$D$1:$M$267, 10, FALSE)</f>
        <v>NULL</v>
      </c>
      <c r="AA9"/>
      <c r="AB9" s="12">
        <f>VLOOKUP(D9, [4]Data!$D$1:$M$267, 7, FALSE)</f>
        <v>119.51287802509999</v>
      </c>
      <c r="AC9" s="12">
        <f>VLOOKUP(D9, [4]Data!$D$1:$M$267, 8, FALSE)</f>
        <v>103.6319013291</v>
      </c>
      <c r="AD9" s="12">
        <f>VLOOKUP(D9, [4]Data!$D$1:$M$267, 9, FALSE)</f>
        <v>117.6653120548</v>
      </c>
      <c r="AE9" s="12" t="str">
        <f>VLOOKUP(D9, [4]Data!$D$1:$M$267, 10, FALSE)</f>
        <v>NULL</v>
      </c>
      <c r="AF9"/>
      <c r="AG9" s="13">
        <f>VLOOKUP(D9,[5]Data!$D$1:$M$267, 7, FALSE)</f>
        <v>17.924878377846202</v>
      </c>
      <c r="AH9" s="13">
        <f>VLOOKUP(D9,[5]Data!$D$1:$M$267, 8, FALSE)</f>
        <v>16.605414437248417</v>
      </c>
      <c r="AI9" s="13">
        <f>VLOOKUP(D9,[5]Data!$D$1:$M$267, 9, FALSE)</f>
        <v>17.996587944179502</v>
      </c>
      <c r="AJ9" s="13">
        <f>VLOOKUP(D9,[5]Data!$D$1:$M$267, 10, FALSE)</f>
        <v>16.299561677037879</v>
      </c>
      <c r="AP9" t="s">
        <v>231</v>
      </c>
      <c r="AQ9" t="e">
        <f t="shared" si="2"/>
        <v>#DIV/0!</v>
      </c>
      <c r="AR9" s="7" t="s">
        <v>4</v>
      </c>
      <c r="AS9" s="7" t="s">
        <v>4</v>
      </c>
      <c r="AT9" s="7" t="s">
        <v>4</v>
      </c>
      <c r="AU9" s="7" t="s">
        <v>4</v>
      </c>
      <c r="AX9" t="s">
        <v>101</v>
      </c>
      <c r="AY9" s="15" t="e">
        <f t="shared" si="3"/>
        <v>#DIV/0!</v>
      </c>
      <c r="AZ9" s="5" t="s">
        <v>4</v>
      </c>
      <c r="BA9" s="5" t="s">
        <v>4</v>
      </c>
      <c r="BB9" s="5" t="s">
        <v>4</v>
      </c>
      <c r="BC9" s="5" t="s">
        <v>4</v>
      </c>
      <c r="BG9" t="s">
        <v>199</v>
      </c>
      <c r="BH9" s="3">
        <v>103896710397</v>
      </c>
      <c r="BI9" s="3">
        <v>102751095238</v>
      </c>
      <c r="BJ9" s="3">
        <v>116513861428</v>
      </c>
      <c r="BK9" s="3">
        <v>83102743949</v>
      </c>
      <c r="BN9" s="16" t="s">
        <v>421</v>
      </c>
      <c r="BO9" s="17" t="s">
        <v>4</v>
      </c>
      <c r="BP9" s="17" t="s">
        <v>4</v>
      </c>
      <c r="BQ9" s="17" t="s">
        <v>4</v>
      </c>
      <c r="BR9" s="17" t="s">
        <v>4</v>
      </c>
      <c r="BS9"/>
      <c r="BT9" s="35" t="s">
        <v>331</v>
      </c>
      <c r="BU9" s="36" t="s">
        <v>4</v>
      </c>
      <c r="BV9" s="36" t="s">
        <v>4</v>
      </c>
      <c r="BW9" s="36" t="s">
        <v>4</v>
      </c>
      <c r="BX9" s="36" t="s">
        <v>4</v>
      </c>
      <c r="CB9" s="18" t="s">
        <v>421</v>
      </c>
      <c r="CC9" s="19" t="s">
        <v>4</v>
      </c>
      <c r="CD9" s="19" t="s">
        <v>4</v>
      </c>
      <c r="CE9" s="19" t="s">
        <v>4</v>
      </c>
      <c r="CF9" s="19" t="s">
        <v>4</v>
      </c>
      <c r="CG9"/>
      <c r="CH9" s="20" t="s">
        <v>331</v>
      </c>
      <c r="CI9" s="13" t="s">
        <v>4</v>
      </c>
      <c r="CJ9" s="13" t="s">
        <v>4</v>
      </c>
      <c r="CK9" s="13" t="s">
        <v>4</v>
      </c>
      <c r="CL9" s="13" t="s">
        <v>4</v>
      </c>
      <c r="CP9" s="18" t="s">
        <v>149</v>
      </c>
      <c r="CQ9" s="19">
        <v>106.46729406119999</v>
      </c>
      <c r="CR9" s="19">
        <v>99.903143595399996</v>
      </c>
      <c r="CS9" s="19">
        <v>106.4144932459</v>
      </c>
      <c r="CT9" s="19" t="s">
        <v>4</v>
      </c>
      <c r="CV9" s="20" t="s">
        <v>257</v>
      </c>
      <c r="CW9" s="13">
        <v>113.4385211904</v>
      </c>
      <c r="CX9" s="13">
        <v>108.3704715489</v>
      </c>
      <c r="CY9" s="13">
        <v>115.3542009726</v>
      </c>
      <c r="CZ9" s="13" t="s">
        <v>4</v>
      </c>
      <c r="DE9" t="s">
        <v>17</v>
      </c>
      <c r="DF9" s="7">
        <v>28.923807344156444</v>
      </c>
      <c r="DG9" s="5">
        <v>466425814</v>
      </c>
      <c r="DH9" s="10">
        <v>32.930024254529791</v>
      </c>
      <c r="DI9" s="11">
        <v>102.4808330794</v>
      </c>
      <c r="DJ9" s="12">
        <v>117.6653120548</v>
      </c>
      <c r="DK9" s="13">
        <v>17.996587944179502</v>
      </c>
    </row>
    <row r="10" spans="2:115" x14ac:dyDescent="0.3">
      <c r="B10" s="2"/>
      <c r="C10" t="s">
        <v>19</v>
      </c>
      <c r="D10" s="2" t="s">
        <v>20</v>
      </c>
      <c r="F10" s="7">
        <v>59.870960065971381</v>
      </c>
      <c r="G10" s="7">
        <v>56.187069745760787</v>
      </c>
      <c r="H10" s="7">
        <v>60.379387342658397</v>
      </c>
      <c r="I10" s="7">
        <v>72.406376899524787</v>
      </c>
      <c r="J10">
        <f t="shared" si="0"/>
        <v>62.21094851347884</v>
      </c>
      <c r="L10" s="5">
        <f>VLOOKUP(D10, [1]Data!$D$1:$M$267, 7, FALSE)</f>
        <v>45573710</v>
      </c>
      <c r="M10" s="5">
        <f>VLOOKUP(D10, [1]Data!$D$1:$M$267, 8, FALSE)</f>
        <v>26514439</v>
      </c>
      <c r="N10" s="5">
        <f>VLOOKUP(D10, [1]Data!$D$1:$M$267, 9, FALSE)</f>
        <v>37562645</v>
      </c>
      <c r="O10" s="5">
        <v>476798137</v>
      </c>
      <c r="P10" s="3">
        <f t="shared" si="4"/>
        <v>146612232.75</v>
      </c>
      <c r="R10" s="10">
        <f>VLOOKUP(D10, [2]Data!$D$1:$M$267, 7, FALSE)</f>
        <v>96.114154128870751</v>
      </c>
      <c r="S10" s="10">
        <f>VLOOKUP(D10, [2]Data!$D$1:$M$267, 8, FALSE)</f>
        <v>69.488807539607635</v>
      </c>
      <c r="T10" s="10">
        <f>VLOOKUP(D10, [2]Data!$D$1:$M$267, 9, FALSE)</f>
        <v>79.66988882283988</v>
      </c>
      <c r="U10" s="10">
        <f>VLOOKUP(D10, [2]Data!$D$1:$M$267, 10, FALSE)</f>
        <v>101.00649237414081</v>
      </c>
      <c r="V10"/>
      <c r="W10" s="11">
        <f>VLOOKUP(D10, [3]Data!$D$1:$M$267, 7, FALSE)</f>
        <v>169.7626826062</v>
      </c>
      <c r="X10" s="11">
        <f>VLOOKUP(D10, [3]Data!$D$1:$M$267, 8, FALSE)</f>
        <v>144.16478997350001</v>
      </c>
      <c r="Y10" s="11">
        <f>VLOOKUP(D10, [3]Data!$D$1:$M$267, 9, FALSE)</f>
        <v>121.70851452540001</v>
      </c>
      <c r="Z10" s="11" t="str">
        <f>VLOOKUP(D10, [3]Data!$D$1:$M$267, 10, FALSE)</f>
        <v>NULL</v>
      </c>
      <c r="AA10"/>
      <c r="AB10" s="12">
        <f>VLOOKUP(D10, [4]Data!$D$1:$M$267, 7, FALSE)</f>
        <v>155.61379105060001</v>
      </c>
      <c r="AC10" s="12">
        <f>VLOOKUP(D10, [4]Data!$D$1:$M$267, 8, FALSE)</f>
        <v>146.658613256</v>
      </c>
      <c r="AD10" s="12">
        <f>VLOOKUP(D10, [4]Data!$D$1:$M$267, 9, FALSE)</f>
        <v>138.28498537670001</v>
      </c>
      <c r="AE10" s="12" t="str">
        <f>VLOOKUP(D10, [4]Data!$D$1:$M$267, 10, FALSE)</f>
        <v>NULL</v>
      </c>
      <c r="AF10"/>
      <c r="AG10" s="13">
        <f>VLOOKUP(D10,[5]Data!$D$1:$M$267, 7, FALSE)</f>
        <v>41.35080136208493</v>
      </c>
      <c r="AH10" s="13">
        <f>VLOOKUP(D10,[5]Data!$D$1:$M$267, 8, FALSE)</f>
        <v>29.764986915193393</v>
      </c>
      <c r="AI10" s="13">
        <f>VLOOKUP(D10,[5]Data!$D$1:$M$267, 9, FALSE)</f>
        <v>35.906439990126685</v>
      </c>
      <c r="AJ10" s="13">
        <f>VLOOKUP(D10,[5]Data!$D$1:$M$267, 10, FALSE)</f>
        <v>50.013647695145139</v>
      </c>
      <c r="AP10" t="s">
        <v>263</v>
      </c>
      <c r="AQ10" t="e">
        <f t="shared" si="2"/>
        <v>#DIV/0!</v>
      </c>
      <c r="AR10" s="7" t="s">
        <v>4</v>
      </c>
      <c r="AS10" s="7" t="s">
        <v>4</v>
      </c>
      <c r="AT10" s="7" t="s">
        <v>4</v>
      </c>
      <c r="AU10" s="7" t="s">
        <v>4</v>
      </c>
      <c r="AX10" t="s">
        <v>103</v>
      </c>
      <c r="AY10" s="15" t="e">
        <f t="shared" si="3"/>
        <v>#DIV/0!</v>
      </c>
      <c r="AZ10" s="5" t="s">
        <v>4</v>
      </c>
      <c r="BA10" s="5" t="s">
        <v>4</v>
      </c>
      <c r="BB10" s="5" t="s">
        <v>4</v>
      </c>
      <c r="BC10" s="5" t="s">
        <v>4</v>
      </c>
      <c r="BG10" t="s">
        <v>139</v>
      </c>
      <c r="BH10" s="3">
        <v>120534304793</v>
      </c>
      <c r="BI10" s="3">
        <v>87120395046</v>
      </c>
      <c r="BJ10" s="3">
        <v>97528027435</v>
      </c>
      <c r="BK10" s="3">
        <v>95753974734</v>
      </c>
      <c r="BN10" s="16" t="s">
        <v>423</v>
      </c>
      <c r="BO10" s="17" t="s">
        <v>4</v>
      </c>
      <c r="BP10" s="17" t="s">
        <v>4</v>
      </c>
      <c r="BQ10" s="17" t="s">
        <v>4</v>
      </c>
      <c r="BR10" s="17" t="s">
        <v>4</v>
      </c>
      <c r="BS10"/>
      <c r="BT10" s="35" t="s">
        <v>347</v>
      </c>
      <c r="BU10" s="36" t="s">
        <v>4</v>
      </c>
      <c r="BV10" s="36" t="s">
        <v>4</v>
      </c>
      <c r="BW10" s="36" t="s">
        <v>4</v>
      </c>
      <c r="BX10" s="36" t="s">
        <v>4</v>
      </c>
      <c r="CB10" s="18" t="s">
        <v>423</v>
      </c>
      <c r="CC10" s="19" t="s">
        <v>4</v>
      </c>
      <c r="CD10" s="19" t="s">
        <v>4</v>
      </c>
      <c r="CE10" s="19" t="s">
        <v>4</v>
      </c>
      <c r="CF10" s="19" t="s">
        <v>4</v>
      </c>
      <c r="CG10"/>
      <c r="CH10" s="20" t="s">
        <v>347</v>
      </c>
      <c r="CI10" s="13" t="s">
        <v>4</v>
      </c>
      <c r="CJ10" s="13" t="s">
        <v>4</v>
      </c>
      <c r="CK10" s="13" t="s">
        <v>4</v>
      </c>
      <c r="CL10" s="13" t="s">
        <v>4</v>
      </c>
      <c r="CP10" s="18" t="s">
        <v>345</v>
      </c>
      <c r="CQ10" s="19">
        <v>110.7694554869</v>
      </c>
      <c r="CR10" s="19">
        <v>98.291229829299994</v>
      </c>
      <c r="CS10" s="19">
        <v>105.8492308443</v>
      </c>
      <c r="CT10" s="19" t="s">
        <v>4</v>
      </c>
      <c r="CV10" s="20" t="s">
        <v>211</v>
      </c>
      <c r="CW10" s="13">
        <v>106.0888386127</v>
      </c>
      <c r="CX10" s="13">
        <v>107.0802972744</v>
      </c>
      <c r="CY10" s="13">
        <v>114.3839487253</v>
      </c>
      <c r="CZ10" s="13" t="s">
        <v>4</v>
      </c>
      <c r="DE10" t="s">
        <v>19</v>
      </c>
      <c r="DF10" s="7">
        <v>60.379387342658397</v>
      </c>
      <c r="DG10" s="5">
        <v>37562645</v>
      </c>
      <c r="DH10" s="10">
        <v>79.66988882283988</v>
      </c>
      <c r="DI10" s="11">
        <v>121.70851452540001</v>
      </c>
      <c r="DJ10" s="12">
        <v>138.28498537670001</v>
      </c>
      <c r="DK10" s="13">
        <v>35.906439990126685</v>
      </c>
    </row>
    <row r="11" spans="2:115" x14ac:dyDescent="0.3">
      <c r="B11" s="2"/>
      <c r="C11" t="s">
        <v>21</v>
      </c>
      <c r="D11" s="2" t="s">
        <v>22</v>
      </c>
      <c r="F11" s="7">
        <v>39.372178570958525</v>
      </c>
      <c r="G11" s="7">
        <v>37.125235830603799</v>
      </c>
      <c r="H11" s="7">
        <v>38.25103381462462</v>
      </c>
      <c r="I11" s="7">
        <v>44.658124016136938</v>
      </c>
      <c r="J11">
        <f t="shared" si="0"/>
        <v>39.851643058080967</v>
      </c>
      <c r="L11" s="5">
        <f>VLOOKUP(D11, [1]Data!$D$1:$M$267, 7, FALSE)</f>
        <v>1655574</v>
      </c>
      <c r="M11" s="5">
        <f>VLOOKUP(D11, [1]Data!$D$1:$M$267, 8, FALSE)</f>
        <v>1788242</v>
      </c>
      <c r="N11" s="5">
        <f>VLOOKUP(D11, [1]Data!$D$1:$M$267, 9, FALSE)</f>
        <v>1171447</v>
      </c>
      <c r="O11" s="5">
        <v>1735161</v>
      </c>
      <c r="P11" s="3">
        <f t="shared" si="4"/>
        <v>1587606</v>
      </c>
      <c r="R11" s="10">
        <f>VLOOKUP(D11, [2]Data!$D$1:$M$267, 7, FALSE)</f>
        <v>145.34357273528909</v>
      </c>
      <c r="S11" s="10">
        <f>VLOOKUP(D11, [2]Data!$D$1:$M$267, 8, FALSE)</f>
        <v>124.16237444868257</v>
      </c>
      <c r="T11" s="10">
        <f>VLOOKUP(D11, [2]Data!$D$1:$M$267, 9, FALSE)</f>
        <v>139.90008715410684</v>
      </c>
      <c r="U11" s="10">
        <f>VLOOKUP(D11, [2]Data!$D$1:$M$267, 10, FALSE)</f>
        <v>160.45925723055987</v>
      </c>
      <c r="V11"/>
      <c r="W11" s="11">
        <f>VLOOKUP(D11, [3]Data!$D$1:$M$267, 7, FALSE)</f>
        <v>88.598374280599998</v>
      </c>
      <c r="X11" s="11">
        <f>VLOOKUP(D11, [3]Data!$D$1:$M$267, 8, FALSE)</f>
        <v>64.326468947199999</v>
      </c>
      <c r="Y11" s="11">
        <f>VLOOKUP(D11, [3]Data!$D$1:$M$267, 9, FALSE)</f>
        <v>70.878192402899998</v>
      </c>
      <c r="Z11" s="11" t="str">
        <f>VLOOKUP(D11, [3]Data!$D$1:$M$267, 10, FALSE)</f>
        <v>NULL</v>
      </c>
      <c r="AA11"/>
      <c r="AB11" s="12">
        <f>VLOOKUP(D11, [4]Data!$D$1:$M$267, 7, FALSE)</f>
        <v>36.6016296755</v>
      </c>
      <c r="AC11" s="12">
        <f>VLOOKUP(D11, [4]Data!$D$1:$M$267, 8, FALSE)</f>
        <v>31.2676739214</v>
      </c>
      <c r="AD11" s="12">
        <f>VLOOKUP(D11, [4]Data!$D$1:$M$267, 9, FALSE)</f>
        <v>34.3622434734</v>
      </c>
      <c r="AE11" s="12" t="str">
        <f>VLOOKUP(D11, [4]Data!$D$1:$M$267, 10, FALSE)</f>
        <v>NULL</v>
      </c>
      <c r="AF11"/>
      <c r="AG11" s="13">
        <f>VLOOKUP(D11,[5]Data!$D$1:$M$267, 7, FALSE)</f>
        <v>73.234591542622496</v>
      </c>
      <c r="AH11" s="13">
        <f>VLOOKUP(D11,[5]Data!$D$1:$M$267, 8, FALSE)</f>
        <v>55.326810008754848</v>
      </c>
      <c r="AI11" s="13">
        <f>VLOOKUP(D11,[5]Data!$D$1:$M$267, 9, FALSE)</f>
        <v>69.069708832881943</v>
      </c>
      <c r="AJ11" s="13">
        <f>VLOOKUP(D11,[5]Data!$D$1:$M$267, 10, FALSE)</f>
        <v>83.124605291013495</v>
      </c>
      <c r="AP11" t="s">
        <v>319</v>
      </c>
      <c r="AQ11" t="e">
        <f t="shared" si="2"/>
        <v>#DIV/0!</v>
      </c>
      <c r="AR11" s="7" t="s">
        <v>4</v>
      </c>
      <c r="AS11" s="7" t="s">
        <v>4</v>
      </c>
      <c r="AT11" s="7" t="s">
        <v>4</v>
      </c>
      <c r="AU11" s="7" t="s">
        <v>4</v>
      </c>
      <c r="AX11" t="s">
        <v>111</v>
      </c>
      <c r="AY11" s="15" t="e">
        <f t="shared" si="3"/>
        <v>#DIV/0!</v>
      </c>
      <c r="AZ11" s="5" t="s">
        <v>4</v>
      </c>
      <c r="BA11" s="5" t="s">
        <v>4</v>
      </c>
      <c r="BB11" s="5" t="s">
        <v>4</v>
      </c>
      <c r="BC11" s="5" t="s">
        <v>4</v>
      </c>
      <c r="BG11" t="s">
        <v>281</v>
      </c>
      <c r="BH11" s="3">
        <v>86980976671</v>
      </c>
      <c r="BI11" s="3">
        <v>87143360465</v>
      </c>
      <c r="BJ11" s="3">
        <v>101298570759</v>
      </c>
      <c r="BK11" s="3">
        <v>92149414409</v>
      </c>
      <c r="BN11" s="16" t="s">
        <v>425</v>
      </c>
      <c r="BO11" s="17" t="s">
        <v>4</v>
      </c>
      <c r="BP11" s="17" t="s">
        <v>4</v>
      </c>
      <c r="BQ11" s="17" t="s">
        <v>4</v>
      </c>
      <c r="BR11" s="17" t="s">
        <v>4</v>
      </c>
      <c r="BS11"/>
      <c r="BT11" s="35" t="s">
        <v>359</v>
      </c>
      <c r="BU11" s="36" t="s">
        <v>4</v>
      </c>
      <c r="BV11" s="36" t="s">
        <v>4</v>
      </c>
      <c r="BW11" s="36" t="s">
        <v>4</v>
      </c>
      <c r="BX11" s="36" t="s">
        <v>4</v>
      </c>
      <c r="CB11" s="18" t="s">
        <v>444</v>
      </c>
      <c r="CC11" s="19" t="s">
        <v>4</v>
      </c>
      <c r="CD11" s="19" t="s">
        <v>4</v>
      </c>
      <c r="CE11" s="19" t="s">
        <v>4</v>
      </c>
      <c r="CF11" s="19" t="s">
        <v>4</v>
      </c>
      <c r="CG11"/>
      <c r="CH11" s="20" t="s">
        <v>359</v>
      </c>
      <c r="CI11" s="13" t="s">
        <v>4</v>
      </c>
      <c r="CJ11" s="13" t="s">
        <v>4</v>
      </c>
      <c r="CK11" s="13" t="s">
        <v>4</v>
      </c>
      <c r="CL11" s="13" t="s">
        <v>4</v>
      </c>
      <c r="CP11" s="18" t="s">
        <v>387</v>
      </c>
      <c r="CQ11" s="19">
        <v>109.0505484899</v>
      </c>
      <c r="CR11" s="19">
        <v>94.593098319800006</v>
      </c>
      <c r="CS11" s="19">
        <v>98.935719962299999</v>
      </c>
      <c r="CT11" s="19" t="s">
        <v>4</v>
      </c>
      <c r="CV11" s="20" t="s">
        <v>39</v>
      </c>
      <c r="CW11" s="13">
        <v>105.46570882570001</v>
      </c>
      <c r="CX11" s="13">
        <v>99.341597534399995</v>
      </c>
      <c r="CY11" s="13">
        <v>112.69238285510001</v>
      </c>
      <c r="CZ11" s="13" t="s">
        <v>4</v>
      </c>
      <c r="DE11" t="s">
        <v>21</v>
      </c>
      <c r="DF11" s="7">
        <v>38.25103381462462</v>
      </c>
      <c r="DG11" s="5">
        <v>1171447</v>
      </c>
      <c r="DH11" s="10">
        <v>139.90008715410684</v>
      </c>
      <c r="DI11" s="11">
        <v>70.878192402899998</v>
      </c>
      <c r="DJ11" s="12">
        <v>34.3622434734</v>
      </c>
      <c r="DK11" s="13">
        <v>69.069708832881943</v>
      </c>
    </row>
    <row r="12" spans="2:115" x14ac:dyDescent="0.3">
      <c r="B12" s="2"/>
      <c r="C12" t="s">
        <v>23</v>
      </c>
      <c r="D12" s="2" t="s">
        <v>24</v>
      </c>
      <c r="F12" s="7">
        <v>35.317926943163272</v>
      </c>
      <c r="G12" s="7">
        <v>34.775512466353391</v>
      </c>
      <c r="H12" s="7">
        <v>38.872089687400219</v>
      </c>
      <c r="I12" s="7">
        <v>42.639721539279819</v>
      </c>
      <c r="J12">
        <f t="shared" si="0"/>
        <v>37.901312659049175</v>
      </c>
      <c r="L12" s="5">
        <f>VLOOKUP(D12, [1]Data!$D$1:$M$267, 7, FALSE)</f>
        <v>6334694580</v>
      </c>
      <c r="M12" s="5">
        <f>VLOOKUP(D12, [1]Data!$D$1:$M$267, 8, FALSE)</f>
        <v>5589428537</v>
      </c>
      <c r="N12" s="5">
        <f>VLOOKUP(D12, [1]Data!$D$1:$M$267, 9, FALSE)</f>
        <v>6309320488</v>
      </c>
      <c r="O12" s="5">
        <v>7759351128</v>
      </c>
      <c r="P12" s="3">
        <f t="shared" si="4"/>
        <v>6498198683.25</v>
      </c>
      <c r="R12" s="10">
        <f>VLOOKUP(D12, [2]Data!$D$1:$M$267, 7, FALSE)</f>
        <v>45.748963355661061</v>
      </c>
      <c r="S12" s="10">
        <f>VLOOKUP(D12, [2]Data!$D$1:$M$267, 8, FALSE)</f>
        <v>44.143045594120323</v>
      </c>
      <c r="T12" s="10">
        <f>VLOOKUP(D12, [2]Data!$D$1:$M$267, 9, FALSE)</f>
        <v>39.702360236315656</v>
      </c>
      <c r="U12" s="10">
        <f>VLOOKUP(D12, [2]Data!$D$1:$M$267, 10, FALSE)</f>
        <v>45.136744440410915</v>
      </c>
      <c r="V12"/>
      <c r="W12" s="11">
        <f>VLOOKUP(D12, [3]Data!$D$1:$M$267, 7, FALSE)</f>
        <v>108.25080010169999</v>
      </c>
      <c r="X12" s="11">
        <f>VLOOKUP(D12, [3]Data!$D$1:$M$267, 8, FALSE)</f>
        <v>108.4670797313</v>
      </c>
      <c r="Y12" s="11">
        <f>VLOOKUP(D12, [3]Data!$D$1:$M$267, 9, FALSE)</f>
        <v>119.2413367003</v>
      </c>
      <c r="Z12" s="11" t="str">
        <f>VLOOKUP(D12, [3]Data!$D$1:$M$267, 10, FALSE)</f>
        <v>NULL</v>
      </c>
      <c r="AA12"/>
      <c r="AB12" s="12">
        <f>VLOOKUP(D12, [4]Data!$D$1:$M$267, 7, FALSE)</f>
        <v>112.95192716050001</v>
      </c>
      <c r="AC12" s="12">
        <f>VLOOKUP(D12, [4]Data!$D$1:$M$267, 8, FALSE)</f>
        <v>108.7501421664</v>
      </c>
      <c r="AD12" s="12">
        <f>VLOOKUP(D12, [4]Data!$D$1:$M$267, 9, FALSE)</f>
        <v>106.8491645652</v>
      </c>
      <c r="AE12" s="12" t="str">
        <f>VLOOKUP(D12, [4]Data!$D$1:$M$267, 10, FALSE)</f>
        <v>NULL</v>
      </c>
      <c r="AF12"/>
      <c r="AG12" s="13">
        <f>VLOOKUP(D12,[5]Data!$D$1:$M$267, 7, FALSE)</f>
        <v>24.111788361481445</v>
      </c>
      <c r="AH12" s="13">
        <f>VLOOKUP(D12,[5]Data!$D$1:$M$267, 8, FALSE)</f>
        <v>23.967372737451111</v>
      </c>
      <c r="AI12" s="13">
        <f>VLOOKUP(D12,[5]Data!$D$1:$M$267, 9, FALSE)</f>
        <v>21.976819389717367</v>
      </c>
      <c r="AJ12" s="13">
        <f>VLOOKUP(D12,[5]Data!$D$1:$M$267, 10, FALSE)</f>
        <v>25.427124134404757</v>
      </c>
      <c r="AP12" t="s">
        <v>331</v>
      </c>
      <c r="AQ12" t="e">
        <f t="shared" si="2"/>
        <v>#DIV/0!</v>
      </c>
      <c r="AR12" s="7" t="s">
        <v>4</v>
      </c>
      <c r="AS12" s="7" t="s">
        <v>4</v>
      </c>
      <c r="AT12" s="7" t="s">
        <v>4</v>
      </c>
      <c r="AU12" s="7" t="s">
        <v>4</v>
      </c>
      <c r="AX12" t="s">
        <v>123</v>
      </c>
      <c r="AY12" s="15" t="e">
        <f t="shared" si="3"/>
        <v>#DIV/0!</v>
      </c>
      <c r="AZ12" s="5" t="s">
        <v>4</v>
      </c>
      <c r="BA12" s="5" t="s">
        <v>4</v>
      </c>
      <c r="BB12" s="5" t="s">
        <v>4</v>
      </c>
      <c r="BC12" s="5" t="s">
        <v>4</v>
      </c>
      <c r="BG12" t="s">
        <v>243</v>
      </c>
      <c r="BH12" s="3">
        <v>86900596733</v>
      </c>
      <c r="BI12" s="3">
        <v>92100009675</v>
      </c>
      <c r="BJ12" s="3">
        <v>108683179737</v>
      </c>
      <c r="BK12" s="3">
        <v>66214448416</v>
      </c>
      <c r="BN12" s="16" t="s">
        <v>427</v>
      </c>
      <c r="BO12" s="17" t="s">
        <v>4</v>
      </c>
      <c r="BP12" s="17" t="s">
        <v>4</v>
      </c>
      <c r="BQ12" s="17" t="s">
        <v>4</v>
      </c>
      <c r="BR12" s="17" t="s">
        <v>4</v>
      </c>
      <c r="BS12"/>
      <c r="BT12" s="35" t="s">
        <v>369</v>
      </c>
      <c r="BU12" s="36" t="s">
        <v>4</v>
      </c>
      <c r="BV12" s="36" t="s">
        <v>4</v>
      </c>
      <c r="BW12" s="36" t="s">
        <v>4</v>
      </c>
      <c r="BX12" s="36" t="s">
        <v>4</v>
      </c>
      <c r="CB12" s="18" t="s">
        <v>427</v>
      </c>
      <c r="CC12" s="19" t="s">
        <v>4</v>
      </c>
      <c r="CD12" s="19" t="s">
        <v>4</v>
      </c>
      <c r="CE12" s="19" t="s">
        <v>4</v>
      </c>
      <c r="CF12" s="19" t="s">
        <v>4</v>
      </c>
      <c r="CG12"/>
      <c r="CH12" s="20" t="s">
        <v>369</v>
      </c>
      <c r="CI12" s="13" t="s">
        <v>4</v>
      </c>
      <c r="CJ12" s="13" t="s">
        <v>4</v>
      </c>
      <c r="CK12" s="13" t="s">
        <v>4</v>
      </c>
      <c r="CL12" s="13" t="s">
        <v>4</v>
      </c>
      <c r="CP12" s="18" t="s">
        <v>139</v>
      </c>
      <c r="CQ12" s="19">
        <v>101.7047892495</v>
      </c>
      <c r="CR12" s="19">
        <v>89.162883155599999</v>
      </c>
      <c r="CS12" s="19">
        <v>97.361279960900006</v>
      </c>
      <c r="CT12" s="19" t="s">
        <v>4</v>
      </c>
      <c r="CV12" s="20" t="s">
        <v>199</v>
      </c>
      <c r="CW12" s="13">
        <v>109.1825244174</v>
      </c>
      <c r="CX12" s="13">
        <v>100.3276398444</v>
      </c>
      <c r="CY12" s="13">
        <v>112.31025173819999</v>
      </c>
      <c r="CZ12" s="13" t="s">
        <v>4</v>
      </c>
      <c r="DE12" t="s">
        <v>23</v>
      </c>
      <c r="DF12" s="7">
        <v>38.872089687400219</v>
      </c>
      <c r="DG12" s="5">
        <v>6309320488</v>
      </c>
      <c r="DH12" s="10">
        <v>39.702360236315656</v>
      </c>
      <c r="DI12" s="11">
        <v>119.2413367003</v>
      </c>
      <c r="DJ12" s="12">
        <v>106.8491645652</v>
      </c>
      <c r="DK12" s="13">
        <v>21.976819389717367</v>
      </c>
    </row>
    <row r="13" spans="2:115" x14ac:dyDescent="0.3">
      <c r="B13" s="2"/>
      <c r="C13" t="s">
        <v>25</v>
      </c>
      <c r="D13" s="2" t="s">
        <v>26</v>
      </c>
      <c r="F13" s="7">
        <v>81.743396838207133</v>
      </c>
      <c r="G13" s="7">
        <v>78.581206009520685</v>
      </c>
      <c r="H13" s="7">
        <v>88.113934084291827</v>
      </c>
      <c r="I13" s="7">
        <v>94.586609239352242</v>
      </c>
      <c r="J13">
        <f t="shared" si="0"/>
        <v>85.756286542842972</v>
      </c>
      <c r="L13" s="5">
        <f>VLOOKUP(D13, [1]Data!$D$1:$M$267, 7, FALSE)</f>
        <v>15959507308</v>
      </c>
      <c r="M13" s="5">
        <f>VLOOKUP(D13, [1]Data!$D$1:$M$267, 8, FALSE)</f>
        <v>15986052212</v>
      </c>
      <c r="N13" s="5">
        <f>VLOOKUP(D13, [1]Data!$D$1:$M$267, 9, FALSE)</f>
        <v>17002728739</v>
      </c>
      <c r="O13" s="5">
        <v>26998954256</v>
      </c>
      <c r="P13" s="3">
        <f t="shared" si="4"/>
        <v>18986810628.75</v>
      </c>
      <c r="R13" s="10">
        <f>VLOOKUP(D13, [2]Data!$D$1:$M$267, 7, FALSE)</f>
        <v>107.89251461152224</v>
      </c>
      <c r="S13" s="10">
        <f>VLOOKUP(D13, [2]Data!$D$1:$M$267, 8, FALSE)</f>
        <v>99.708295179118849</v>
      </c>
      <c r="T13" s="10">
        <f>VLOOKUP(D13, [2]Data!$D$1:$M$267, 9, FALSE)</f>
        <v>110.98495805290585</v>
      </c>
      <c r="U13" s="10">
        <f>VLOOKUP(D13, [2]Data!$D$1:$M$267, 10, FALSE)</f>
        <v>123.685438704967</v>
      </c>
      <c r="V13"/>
      <c r="W13" s="11">
        <f>VLOOKUP(D13, [3]Data!$D$1:$M$267, 7, FALSE)</f>
        <v>105.18858831590001</v>
      </c>
      <c r="X13" s="11">
        <f>VLOOKUP(D13, [3]Data!$D$1:$M$267, 8, FALSE)</f>
        <v>96.864737255199998</v>
      </c>
      <c r="Y13" s="11">
        <f>VLOOKUP(D13, [3]Data!$D$1:$M$267, 9, FALSE)</f>
        <v>108.18997388450001</v>
      </c>
      <c r="Z13" s="11" t="str">
        <f>VLOOKUP(D13, [3]Data!$D$1:$M$267, 10, FALSE)</f>
        <v>NULL</v>
      </c>
      <c r="AA13"/>
      <c r="AB13" s="12">
        <f>VLOOKUP(D13, [4]Data!$D$1:$M$267, 7, FALSE)</f>
        <v>106.5261521975</v>
      </c>
      <c r="AC13" s="12">
        <f>VLOOKUP(D13, [4]Data!$D$1:$M$267, 8, FALSE)</f>
        <v>98.6668742966</v>
      </c>
      <c r="AD13" s="12">
        <f>VLOOKUP(D13, [4]Data!$D$1:$M$267, 9, FALSE)</f>
        <v>106.23400940579999</v>
      </c>
      <c r="AE13" s="12" t="str">
        <f>VLOOKUP(D13, [4]Data!$D$1:$M$267, 10, FALSE)</f>
        <v>NULL</v>
      </c>
      <c r="AF13"/>
      <c r="AG13" s="13">
        <f>VLOOKUP(D13,[5]Data!$D$1:$M$267, 7, FALSE)</f>
        <v>55.76078481129376</v>
      </c>
      <c r="AH13" s="13">
        <f>VLOOKUP(D13,[5]Data!$D$1:$M$267, 8, FALSE)</f>
        <v>51.584946942209797</v>
      </c>
      <c r="AI13" s="13">
        <f>VLOOKUP(D13,[5]Data!$D$1:$M$267, 9, FALSE)</f>
        <v>55.951837302317223</v>
      </c>
      <c r="AJ13" s="13">
        <f>VLOOKUP(D13,[5]Data!$D$1:$M$267, 10, FALSE)</f>
        <v>62.083174983884803</v>
      </c>
      <c r="AP13" t="s">
        <v>355</v>
      </c>
      <c r="AQ13" t="e">
        <f t="shared" si="2"/>
        <v>#DIV/0!</v>
      </c>
      <c r="AR13" s="7" t="s">
        <v>4</v>
      </c>
      <c r="AS13" s="7" t="s">
        <v>4</v>
      </c>
      <c r="AT13" s="7" t="s">
        <v>4</v>
      </c>
      <c r="AU13" s="7" t="s">
        <v>4</v>
      </c>
      <c r="AX13" t="s">
        <v>125</v>
      </c>
      <c r="AY13" s="15" t="e">
        <f t="shared" si="3"/>
        <v>#DIV/0!</v>
      </c>
      <c r="AZ13" s="5" t="s">
        <v>4</v>
      </c>
      <c r="BA13" s="5" t="s">
        <v>4</v>
      </c>
      <c r="BB13" s="5" t="s">
        <v>4</v>
      </c>
      <c r="BC13" s="5" t="s">
        <v>4</v>
      </c>
      <c r="BG13" t="s">
        <v>257</v>
      </c>
      <c r="BH13" s="3">
        <v>75162629529</v>
      </c>
      <c r="BI13" s="3">
        <v>71003025509</v>
      </c>
      <c r="BJ13" s="3">
        <v>74932930233</v>
      </c>
      <c r="BK13" s="3">
        <v>85898585526</v>
      </c>
      <c r="BN13" s="16" t="s">
        <v>429</v>
      </c>
      <c r="BO13" s="17" t="s">
        <v>4</v>
      </c>
      <c r="BP13" s="17" t="s">
        <v>4</v>
      </c>
      <c r="BQ13" s="17" t="s">
        <v>4</v>
      </c>
      <c r="BR13" s="17" t="s">
        <v>4</v>
      </c>
      <c r="BS13"/>
      <c r="BT13" s="35" t="s">
        <v>379</v>
      </c>
      <c r="BU13" s="36" t="s">
        <v>4</v>
      </c>
      <c r="BV13" s="36" t="s">
        <v>4</v>
      </c>
      <c r="BW13" s="36" t="s">
        <v>4</v>
      </c>
      <c r="BX13" s="36" t="s">
        <v>4</v>
      </c>
      <c r="CB13" s="18" t="s">
        <v>429</v>
      </c>
      <c r="CC13" s="19" t="s">
        <v>4</v>
      </c>
      <c r="CD13" s="19" t="s">
        <v>4</v>
      </c>
      <c r="CE13" s="19" t="s">
        <v>4</v>
      </c>
      <c r="CF13" s="19" t="s">
        <v>4</v>
      </c>
      <c r="CG13"/>
      <c r="CH13" s="20" t="s">
        <v>379</v>
      </c>
      <c r="CI13" s="13" t="s">
        <v>4</v>
      </c>
      <c r="CJ13" s="13" t="s">
        <v>4</v>
      </c>
      <c r="CK13" s="13" t="s">
        <v>4</v>
      </c>
      <c r="CL13" s="13" t="s">
        <v>4</v>
      </c>
      <c r="CP13" s="18" t="s">
        <v>281</v>
      </c>
      <c r="CQ13" s="19">
        <v>118.63424118010001</v>
      </c>
      <c r="CR13" s="19">
        <v>78.947492968600002</v>
      </c>
      <c r="CS13" s="19">
        <v>95.883414219900004</v>
      </c>
      <c r="CT13" s="19" t="s">
        <v>4</v>
      </c>
      <c r="CV13" s="20" t="s">
        <v>415</v>
      </c>
      <c r="CW13" s="13">
        <v>107.61933866130001</v>
      </c>
      <c r="CX13" s="13">
        <v>95.995209910100002</v>
      </c>
      <c r="CY13" s="13">
        <v>103.7712732769</v>
      </c>
      <c r="CZ13" s="13" t="s">
        <v>4</v>
      </c>
      <c r="DE13" t="s">
        <v>25</v>
      </c>
      <c r="DF13" s="7">
        <v>88.113934084291827</v>
      </c>
      <c r="DG13" s="5">
        <v>17002728739</v>
      </c>
      <c r="DH13" s="10">
        <v>110.98495805290585</v>
      </c>
      <c r="DI13" s="11">
        <v>108.18997388450001</v>
      </c>
      <c r="DJ13" s="12">
        <v>106.23400940579999</v>
      </c>
      <c r="DK13" s="13">
        <v>55.951837302317223</v>
      </c>
    </row>
    <row r="14" spans="2:115" x14ac:dyDescent="0.3">
      <c r="B14" s="2"/>
      <c r="C14" t="s">
        <v>27</v>
      </c>
      <c r="D14" s="2" t="s">
        <v>28</v>
      </c>
      <c r="F14" s="7">
        <v>69.130313738610582</v>
      </c>
      <c r="G14" s="7">
        <v>57.304476143630097</v>
      </c>
      <c r="H14" s="7">
        <v>61.852704628167267</v>
      </c>
      <c r="I14" s="7">
        <v>66.855336945512022</v>
      </c>
      <c r="J14">
        <f t="shared" si="0"/>
        <v>63.785707863979994</v>
      </c>
      <c r="L14" s="5">
        <f>VLOOKUP(D14, [1]Data!$D$1:$M$267, 7, FALSE)</f>
        <v>27996627</v>
      </c>
      <c r="M14" s="5">
        <f>VLOOKUP(D14, [1]Data!$D$1:$M$267, 8, FALSE)</f>
        <v>33914977</v>
      </c>
      <c r="N14" s="5">
        <f>VLOOKUP(D14, [1]Data!$D$1:$M$267, 9, FALSE)</f>
        <v>22212874</v>
      </c>
      <c r="O14" s="5">
        <v>49457683</v>
      </c>
      <c r="P14" s="3">
        <f t="shared" si="4"/>
        <v>33395540.25</v>
      </c>
      <c r="R14" s="10">
        <f>VLOOKUP(D14, [2]Data!$D$1:$M$267, 7, FALSE)</f>
        <v>85.818145408456076</v>
      </c>
      <c r="S14" s="10">
        <f>VLOOKUP(D14, [2]Data!$D$1:$M$267, 8, FALSE)</f>
        <v>72.017867648781106</v>
      </c>
      <c r="T14" s="10">
        <f>VLOOKUP(D14, [2]Data!$D$1:$M$267, 9, FALSE)</f>
        <v>76.286865687015037</v>
      </c>
      <c r="U14" s="10">
        <f>VLOOKUP(D14, [2]Data!$D$1:$M$267, 10, FALSE)</f>
        <v>86.982273254177883</v>
      </c>
      <c r="V14"/>
      <c r="W14" s="11">
        <f>VLOOKUP(D14, [3]Data!$D$1:$M$267, 7, FALSE)</f>
        <v>141.64955328080001</v>
      </c>
      <c r="X14" s="11">
        <f>VLOOKUP(D14, [3]Data!$D$1:$M$267, 8, FALSE)</f>
        <v>109.28243477159999</v>
      </c>
      <c r="Y14" s="11">
        <f>VLOOKUP(D14, [3]Data!$D$1:$M$267, 9, FALSE)</f>
        <v>108.7940717833</v>
      </c>
      <c r="Z14" s="11" t="str">
        <f>VLOOKUP(D14, [3]Data!$D$1:$M$267, 10, FALSE)</f>
        <v>NULL</v>
      </c>
      <c r="AA14"/>
      <c r="AB14" s="12">
        <f>VLOOKUP(D14, [4]Data!$D$1:$M$267, 7, FALSE)</f>
        <v>100.4692399594</v>
      </c>
      <c r="AC14" s="12">
        <f>VLOOKUP(D14, [4]Data!$D$1:$M$267, 8, FALSE)</f>
        <v>96.570443706800006</v>
      </c>
      <c r="AD14" s="12">
        <f>VLOOKUP(D14, [4]Data!$D$1:$M$267, 9, FALSE)</f>
        <v>73.125550581699997</v>
      </c>
      <c r="AE14" s="12" t="str">
        <f>VLOOKUP(D14, [4]Data!$D$1:$M$267, 10, FALSE)</f>
        <v>NULL</v>
      </c>
      <c r="AF14"/>
      <c r="AG14" s="13">
        <f>VLOOKUP(D14,[5]Data!$D$1:$M$267, 7, FALSE)</f>
        <v>49.050627501642325</v>
      </c>
      <c r="AH14" s="13">
        <f>VLOOKUP(D14,[5]Data!$D$1:$M$267, 8, FALSE)</f>
        <v>35.623555866025704</v>
      </c>
      <c r="AI14" s="13">
        <f>VLOOKUP(D14,[5]Data!$D$1:$M$267, 9, FALSE)</f>
        <v>46.488747167479225</v>
      </c>
      <c r="AJ14" s="13">
        <f>VLOOKUP(D14,[5]Data!$D$1:$M$267, 10, FALSE)</f>
        <v>59.986848066807632</v>
      </c>
      <c r="AP14" t="s">
        <v>423</v>
      </c>
      <c r="AQ14" t="e">
        <f t="shared" si="2"/>
        <v>#DIV/0!</v>
      </c>
      <c r="AR14" s="7" t="s">
        <v>4</v>
      </c>
      <c r="AS14" s="7" t="s">
        <v>4</v>
      </c>
      <c r="AT14" s="7" t="s">
        <v>4</v>
      </c>
      <c r="AU14" s="7" t="s">
        <v>4</v>
      </c>
      <c r="AX14" t="s">
        <v>133</v>
      </c>
      <c r="AY14" s="15" t="e">
        <f t="shared" si="3"/>
        <v>#DIV/0!</v>
      </c>
      <c r="AZ14" s="5" t="s">
        <v>4</v>
      </c>
      <c r="BA14" s="5" t="s">
        <v>4</v>
      </c>
      <c r="BB14" s="5" t="s">
        <v>4</v>
      </c>
      <c r="BC14" s="5" t="s">
        <v>4</v>
      </c>
      <c r="BG14" t="s">
        <v>413</v>
      </c>
      <c r="BH14" s="3">
        <v>76894056310</v>
      </c>
      <c r="BI14" s="3">
        <v>58143796335</v>
      </c>
      <c r="BJ14" s="3">
        <v>66699915640</v>
      </c>
      <c r="BK14" s="3">
        <v>72663086859</v>
      </c>
      <c r="BN14" s="16" t="s">
        <v>431</v>
      </c>
      <c r="BO14" s="17" t="s">
        <v>4</v>
      </c>
      <c r="BP14" s="17" t="s">
        <v>4</v>
      </c>
      <c r="BQ14" s="17" t="s">
        <v>4</v>
      </c>
      <c r="BR14" s="17" t="s">
        <v>4</v>
      </c>
      <c r="BS14"/>
      <c r="BT14" s="35" t="s">
        <v>389</v>
      </c>
      <c r="BU14" s="36" t="s">
        <v>4</v>
      </c>
      <c r="BV14" s="36" t="s">
        <v>4</v>
      </c>
      <c r="BW14" s="36" t="s">
        <v>4</v>
      </c>
      <c r="BX14" s="36" t="s">
        <v>4</v>
      </c>
      <c r="CB14" s="18" t="s">
        <v>431</v>
      </c>
      <c r="CC14" s="19" t="s">
        <v>4</v>
      </c>
      <c r="CD14" s="19" t="s">
        <v>4</v>
      </c>
      <c r="CE14" s="19" t="s">
        <v>4</v>
      </c>
      <c r="CF14" s="19" t="s">
        <v>4</v>
      </c>
      <c r="CG14"/>
      <c r="CH14" s="20" t="s">
        <v>389</v>
      </c>
      <c r="CI14" s="13" t="s">
        <v>4</v>
      </c>
      <c r="CJ14" s="13" t="s">
        <v>4</v>
      </c>
      <c r="CK14" s="13" t="s">
        <v>4</v>
      </c>
      <c r="CL14" s="13" t="s">
        <v>4</v>
      </c>
      <c r="CP14" s="18" t="s">
        <v>243</v>
      </c>
      <c r="CQ14" s="19">
        <v>112.87691123490001</v>
      </c>
      <c r="CR14" s="19">
        <v>83.514362581</v>
      </c>
      <c r="CS14" s="19">
        <v>94.181907371700007</v>
      </c>
      <c r="CT14" s="19" t="s">
        <v>4</v>
      </c>
      <c r="CV14" s="20" t="s">
        <v>149</v>
      </c>
      <c r="CW14" s="13">
        <v>101.64973792959999</v>
      </c>
      <c r="CX14" s="13">
        <v>91.682866466999997</v>
      </c>
      <c r="CY14" s="13">
        <v>98.067031886099997</v>
      </c>
      <c r="CZ14" s="13" t="s">
        <v>4</v>
      </c>
      <c r="DE14" t="s">
        <v>27</v>
      </c>
      <c r="DF14" s="7">
        <v>61.852704628167267</v>
      </c>
      <c r="DG14" s="5">
        <v>22212874</v>
      </c>
      <c r="DH14" s="10">
        <v>76.286865687015037</v>
      </c>
      <c r="DI14" s="11">
        <v>108.7940717833</v>
      </c>
      <c r="DJ14" s="12">
        <v>73.125550581699997</v>
      </c>
      <c r="DK14" s="13">
        <v>46.488747167479225</v>
      </c>
    </row>
    <row r="15" spans="2:115" x14ac:dyDescent="0.3">
      <c r="B15" s="2"/>
      <c r="C15" t="s">
        <v>29</v>
      </c>
      <c r="D15" s="2" t="s">
        <v>30</v>
      </c>
      <c r="F15" s="7">
        <v>29.639987093007175</v>
      </c>
      <c r="G15" s="7">
        <v>25.506617661826436</v>
      </c>
      <c r="H15" s="7">
        <v>35.412396977719915</v>
      </c>
      <c r="I15" s="7">
        <v>33.251119028044215</v>
      </c>
      <c r="J15">
        <f t="shared" si="0"/>
        <v>30.952530190149435</v>
      </c>
      <c r="L15" s="5">
        <f>VLOOKUP(D15, [1]Data!$D$1:$M$267, 7, FALSE)</f>
        <v>4273665</v>
      </c>
      <c r="M15" s="5">
        <f>VLOOKUP(D15, [1]Data!$D$1:$M$267, 8, FALSE)</f>
        <v>5698918</v>
      </c>
      <c r="N15" s="5" t="str">
        <f>VLOOKUP(D15, [1]Data!$D$1:$M$267, 9, FALSE)</f>
        <v>NULL</v>
      </c>
      <c r="O15" s="5">
        <v>0</v>
      </c>
      <c r="P15" s="3">
        <f t="shared" si="4"/>
        <v>3324194.3333333335</v>
      </c>
      <c r="R15" s="10">
        <f>VLOOKUP(D15, [2]Data!$D$1:$M$267, 7, FALSE)</f>
        <v>72.547287226686734</v>
      </c>
      <c r="S15" s="10">
        <f>VLOOKUP(D15, [2]Data!$D$1:$M$267, 8, FALSE)</f>
        <v>57.930148018718242</v>
      </c>
      <c r="T15" s="10">
        <f>VLOOKUP(D15, [2]Data!$D$1:$M$267, 9, FALSE)</f>
        <v>72.951648796277567</v>
      </c>
      <c r="U15" s="10">
        <f>VLOOKUP(D15, [2]Data!$D$1:$M$267, 10, FALSE)</f>
        <v>83.174233427727543</v>
      </c>
      <c r="V15"/>
      <c r="W15" s="11">
        <f>VLOOKUP(D15, [3]Data!$D$1:$M$267, 7, FALSE)</f>
        <v>97.969526387100004</v>
      </c>
      <c r="X15" s="11">
        <f>VLOOKUP(D15, [3]Data!$D$1:$M$267, 8, FALSE)</f>
        <v>68.805481737799994</v>
      </c>
      <c r="Y15" s="11">
        <f>VLOOKUP(D15, [3]Data!$D$1:$M$267, 9, FALSE)</f>
        <v>88.808273813</v>
      </c>
      <c r="Z15" s="11" t="str">
        <f>VLOOKUP(D15, [3]Data!$D$1:$M$267, 10, FALSE)</f>
        <v>NULL</v>
      </c>
      <c r="AA15"/>
      <c r="AB15" s="12">
        <f>VLOOKUP(D15, [4]Data!$D$1:$M$267, 7, FALSE)</f>
        <v>133.38901560869999</v>
      </c>
      <c r="AC15" s="12">
        <f>VLOOKUP(D15, [4]Data!$D$1:$M$267, 8, FALSE)</f>
        <v>82.0012898178</v>
      </c>
      <c r="AD15" s="12">
        <f>VLOOKUP(D15, [4]Data!$D$1:$M$267, 9, FALSE)</f>
        <v>93.268435209800003</v>
      </c>
      <c r="AE15" s="12" t="str">
        <f>VLOOKUP(D15, [4]Data!$D$1:$M$267, 10, FALSE)</f>
        <v>NULL</v>
      </c>
      <c r="AF15"/>
      <c r="AG15" s="13">
        <f>VLOOKUP(D15,[5]Data!$D$1:$M$267, 7, FALSE)</f>
        <v>35.564143144696608</v>
      </c>
      <c r="AH15" s="13">
        <f>VLOOKUP(D15,[5]Data!$D$1:$M$267, 8, FALSE)</f>
        <v>24.240324556646783</v>
      </c>
      <c r="AI15" s="13">
        <f>VLOOKUP(D15,[5]Data!$D$1:$M$267, 9, FALSE)</f>
        <v>29.497136926175791</v>
      </c>
      <c r="AJ15" s="13">
        <f>VLOOKUP(D15,[5]Data!$D$1:$M$267, 10, FALSE)</f>
        <v>39.427088091105631</v>
      </c>
      <c r="AP15" t="s">
        <v>427</v>
      </c>
      <c r="AQ15" t="e">
        <f t="shared" si="2"/>
        <v>#DIV/0!</v>
      </c>
      <c r="AR15" s="7" t="s">
        <v>4</v>
      </c>
      <c r="AS15" s="7" t="s">
        <v>4</v>
      </c>
      <c r="AT15" s="7" t="s">
        <v>4</v>
      </c>
      <c r="AU15" s="7" t="s">
        <v>4</v>
      </c>
      <c r="AX15" t="s">
        <v>153</v>
      </c>
      <c r="AY15" s="15" t="e">
        <f t="shared" si="3"/>
        <v>#DIV/0!</v>
      </c>
      <c r="AZ15" s="5" t="s">
        <v>4</v>
      </c>
      <c r="BA15" s="5" t="s">
        <v>4</v>
      </c>
      <c r="BB15" s="5" t="s">
        <v>4</v>
      </c>
      <c r="BC15" s="5" t="s">
        <v>4</v>
      </c>
      <c r="BG15" t="s">
        <v>189</v>
      </c>
      <c r="BH15" s="3">
        <v>39354029994</v>
      </c>
      <c r="BI15" s="3">
        <v>43116353946</v>
      </c>
      <c r="BJ15" s="3">
        <v>49839637279</v>
      </c>
      <c r="BK15" s="3">
        <v>80006331470</v>
      </c>
      <c r="BN15" s="16" t="s">
        <v>433</v>
      </c>
      <c r="BO15" s="17" t="s">
        <v>4</v>
      </c>
      <c r="BP15" s="17" t="s">
        <v>4</v>
      </c>
      <c r="BQ15" s="17" t="s">
        <v>4</v>
      </c>
      <c r="BR15" s="17" t="s">
        <v>4</v>
      </c>
      <c r="BS15"/>
      <c r="BT15" s="35" t="s">
        <v>405</v>
      </c>
      <c r="BU15" s="36" t="s">
        <v>4</v>
      </c>
      <c r="BV15" s="36" t="s">
        <v>4</v>
      </c>
      <c r="BW15" s="36" t="s">
        <v>4</v>
      </c>
      <c r="BX15" s="36" t="s">
        <v>4</v>
      </c>
      <c r="CB15" s="18" t="s">
        <v>433</v>
      </c>
      <c r="CC15" s="19" t="s">
        <v>4</v>
      </c>
      <c r="CD15" s="19" t="s">
        <v>4</v>
      </c>
      <c r="CE15" s="19" t="s">
        <v>4</v>
      </c>
      <c r="CF15" s="19" t="s">
        <v>4</v>
      </c>
      <c r="CG15"/>
      <c r="CH15" s="20" t="s">
        <v>405</v>
      </c>
      <c r="CI15" s="13" t="s">
        <v>4</v>
      </c>
      <c r="CJ15" s="13" t="s">
        <v>4</v>
      </c>
      <c r="CK15" s="13" t="s">
        <v>4</v>
      </c>
      <c r="CL15" s="13" t="s">
        <v>4</v>
      </c>
      <c r="CP15" s="18" t="s">
        <v>211</v>
      </c>
      <c r="CQ15" s="19">
        <v>105.69686259860001</v>
      </c>
      <c r="CR15" s="19">
        <v>85.078090341899994</v>
      </c>
      <c r="CS15" s="19">
        <v>91.120263499499998</v>
      </c>
      <c r="CT15" s="19" t="s">
        <v>4</v>
      </c>
      <c r="CV15" s="20" t="s">
        <v>413</v>
      </c>
      <c r="CW15" s="13">
        <v>112.0575901342</v>
      </c>
      <c r="CX15" s="13">
        <v>96.213682374399994</v>
      </c>
      <c r="CY15" s="13">
        <v>94.857380473800006</v>
      </c>
      <c r="CZ15" s="13" t="s">
        <v>4</v>
      </c>
      <c r="DE15" t="s">
        <v>29</v>
      </c>
      <c r="DF15" s="7">
        <v>35.412396977719915</v>
      </c>
      <c r="DG15" s="5" t="s">
        <v>4</v>
      </c>
      <c r="DH15" s="10">
        <v>72.951648796277567</v>
      </c>
      <c r="DI15" s="11">
        <v>88.808273813</v>
      </c>
      <c r="DJ15" s="12">
        <v>93.268435209800003</v>
      </c>
      <c r="DK15" s="13">
        <v>29.497136926175791</v>
      </c>
    </row>
    <row r="16" spans="2:115" x14ac:dyDescent="0.3">
      <c r="B16" s="2"/>
      <c r="C16" t="s">
        <v>31</v>
      </c>
      <c r="D16" s="2" t="s">
        <v>32</v>
      </c>
      <c r="F16" s="7">
        <v>81.172850234788967</v>
      </c>
      <c r="G16" s="7">
        <v>77.260552718444416</v>
      </c>
      <c r="H16" s="7">
        <v>93.047180782722521</v>
      </c>
      <c r="I16" s="7">
        <v>103.03650740766486</v>
      </c>
      <c r="J16">
        <f t="shared" si="0"/>
        <v>88.629272785905187</v>
      </c>
      <c r="L16" s="5">
        <f>VLOOKUP(D16, [1]Data!$D$1:$M$267, 7, FALSE)</f>
        <v>171028627</v>
      </c>
      <c r="M16" s="5">
        <f>VLOOKUP(D16, [1]Data!$D$1:$M$267, 8, FALSE)</f>
        <v>334578591</v>
      </c>
      <c r="N16" s="5">
        <f>VLOOKUP(D16, [1]Data!$D$1:$M$267, 9, FALSE)</f>
        <v>18783670</v>
      </c>
      <c r="O16" s="5">
        <v>18152069</v>
      </c>
      <c r="P16" s="3">
        <f t="shared" si="4"/>
        <v>135635739.25</v>
      </c>
      <c r="R16" s="10">
        <f>VLOOKUP(D16, [2]Data!$D$1:$M$267, 7, FALSE)</f>
        <v>141.70083496451366</v>
      </c>
      <c r="S16" s="10">
        <f>VLOOKUP(D16, [2]Data!$D$1:$M$267, 8, FALSE)</f>
        <v>140.21801241879609</v>
      </c>
      <c r="T16" s="10">
        <f>VLOOKUP(D16, [2]Data!$D$1:$M$267, 9, FALSE)</f>
        <v>159.87298054363029</v>
      </c>
      <c r="U16" s="10" t="str">
        <f>VLOOKUP(D16, [2]Data!$D$1:$M$267, 10, FALSE)</f>
        <v>NULL</v>
      </c>
      <c r="V16"/>
      <c r="W16" s="11">
        <f>VLOOKUP(D16, [3]Data!$D$1:$M$267, 7, FALSE)</f>
        <v>97.495660736900007</v>
      </c>
      <c r="X16" s="11">
        <f>VLOOKUP(D16, [3]Data!$D$1:$M$267, 8, FALSE)</f>
        <v>93.9171713944</v>
      </c>
      <c r="Y16" s="11">
        <f>VLOOKUP(D16, [3]Data!$D$1:$M$267, 9, FALSE)</f>
        <v>83.870704497199995</v>
      </c>
      <c r="Z16" s="11" t="str">
        <f>VLOOKUP(D16, [3]Data!$D$1:$M$267, 10, FALSE)</f>
        <v>NULL</v>
      </c>
      <c r="AA16"/>
      <c r="AB16" s="12">
        <f>VLOOKUP(D16, [4]Data!$D$1:$M$267, 7, FALSE)</f>
        <v>94.071901755799999</v>
      </c>
      <c r="AC16" s="12">
        <f>VLOOKUP(D16, [4]Data!$D$1:$M$267, 8, FALSE)</f>
        <v>77.9674915736</v>
      </c>
      <c r="AD16" s="12">
        <f>VLOOKUP(D16, [4]Data!$D$1:$M$267, 9, FALSE)</f>
        <v>88.943777333499995</v>
      </c>
      <c r="AE16" s="12" t="str">
        <f>VLOOKUP(D16, [4]Data!$D$1:$M$267, 10, FALSE)</f>
        <v>NULL</v>
      </c>
      <c r="AF16"/>
      <c r="AG16" s="13">
        <f>VLOOKUP(D16,[5]Data!$D$1:$M$267, 7, FALSE)</f>
        <v>76.485960757710956</v>
      </c>
      <c r="AH16" s="13">
        <f>VLOOKUP(D16,[5]Data!$D$1:$M$267, 8, FALSE)</f>
        <v>72.928607128591779</v>
      </c>
      <c r="AI16" s="13">
        <f>VLOOKUP(D16,[5]Data!$D$1:$M$267, 9, FALSE)</f>
        <v>89.681259959357021</v>
      </c>
      <c r="AJ16" s="13" t="str">
        <f>VLOOKUP(D16,[5]Data!$D$1:$M$267, 10, FALSE)</f>
        <v>NULL</v>
      </c>
      <c r="AP16" t="s">
        <v>429</v>
      </c>
      <c r="AQ16" t="e">
        <f t="shared" si="2"/>
        <v>#DIV/0!</v>
      </c>
      <c r="AR16" s="7" t="s">
        <v>4</v>
      </c>
      <c r="AS16" s="7" t="s">
        <v>4</v>
      </c>
      <c r="AT16" s="7" t="s">
        <v>4</v>
      </c>
      <c r="AU16" s="7" t="s">
        <v>4</v>
      </c>
      <c r="AX16" t="s">
        <v>157</v>
      </c>
      <c r="AY16" s="15" t="e">
        <f t="shared" si="3"/>
        <v>#DIV/0!</v>
      </c>
      <c r="AZ16" s="5" t="s">
        <v>4</v>
      </c>
      <c r="BA16" s="5" t="s">
        <v>4</v>
      </c>
      <c r="BB16" s="5" t="s">
        <v>4</v>
      </c>
      <c r="BC16" s="5" t="s">
        <v>4</v>
      </c>
      <c r="BG16" t="s">
        <v>39</v>
      </c>
      <c r="BH16" s="3">
        <v>33084265116</v>
      </c>
      <c r="BI16" s="3">
        <v>34318547685.999996</v>
      </c>
      <c r="BJ16" s="3">
        <v>60841052178</v>
      </c>
      <c r="BK16" s="3">
        <v>65782548564</v>
      </c>
      <c r="BN16" s="16" t="s">
        <v>435</v>
      </c>
      <c r="BO16" s="17" t="s">
        <v>4</v>
      </c>
      <c r="BP16" s="17" t="s">
        <v>4</v>
      </c>
      <c r="BQ16" s="17" t="s">
        <v>4</v>
      </c>
      <c r="BR16" s="17" t="s">
        <v>4</v>
      </c>
      <c r="BS16"/>
      <c r="BT16" s="35" t="s">
        <v>427</v>
      </c>
      <c r="BU16" s="36" t="s">
        <v>4</v>
      </c>
      <c r="BV16" s="36" t="s">
        <v>4</v>
      </c>
      <c r="BW16" s="36" t="s">
        <v>4</v>
      </c>
      <c r="BX16" s="36" t="s">
        <v>4</v>
      </c>
      <c r="CB16" s="18" t="s">
        <v>435</v>
      </c>
      <c r="CC16" s="19" t="s">
        <v>4</v>
      </c>
      <c r="CD16" s="19" t="s">
        <v>4</v>
      </c>
      <c r="CE16" s="19" t="s">
        <v>4</v>
      </c>
      <c r="CF16" s="19" t="s">
        <v>4</v>
      </c>
      <c r="CG16"/>
      <c r="CH16" s="20" t="s">
        <v>427</v>
      </c>
      <c r="CI16" s="13" t="s">
        <v>4</v>
      </c>
      <c r="CJ16" s="13" t="s">
        <v>4</v>
      </c>
      <c r="CK16" s="13" t="s">
        <v>4</v>
      </c>
      <c r="CL16" s="13" t="s">
        <v>4</v>
      </c>
      <c r="CV16" s="20" t="s">
        <v>139</v>
      </c>
      <c r="CW16" s="13">
        <v>103.19324931</v>
      </c>
      <c r="CX16" s="13">
        <v>86.232672815499996</v>
      </c>
      <c r="CY16" s="13">
        <v>93.245231273300007</v>
      </c>
      <c r="CZ16" s="13" t="s">
        <v>4</v>
      </c>
      <c r="DE16" t="s">
        <v>31</v>
      </c>
      <c r="DF16" s="7">
        <v>93.047180782722521</v>
      </c>
      <c r="DG16" s="5">
        <v>18783670</v>
      </c>
      <c r="DH16" s="10">
        <v>159.87298054363029</v>
      </c>
      <c r="DI16" s="11">
        <v>83.870704497199995</v>
      </c>
      <c r="DJ16" s="12">
        <v>88.943777333499995</v>
      </c>
      <c r="DK16" s="13">
        <v>89.681259959357021</v>
      </c>
    </row>
    <row r="17" spans="2:115" x14ac:dyDescent="0.3">
      <c r="B17" s="2"/>
      <c r="C17" t="s">
        <v>33</v>
      </c>
      <c r="D17" s="2" t="s">
        <v>34</v>
      </c>
      <c r="F17" s="7">
        <v>28.024524144252123</v>
      </c>
      <c r="G17" s="7">
        <v>23.105280703917234</v>
      </c>
      <c r="H17" s="7">
        <v>29.949433476373827</v>
      </c>
      <c r="I17" s="7">
        <v>31.062629122284473</v>
      </c>
      <c r="J17">
        <f t="shared" si="0"/>
        <v>28.035466861706915</v>
      </c>
      <c r="L17" s="5" t="str">
        <f>VLOOKUP(D17, [1]Data!$D$1:$M$267, 7, FALSE)</f>
        <v>NULL</v>
      </c>
      <c r="M17" s="5" t="str">
        <f>VLOOKUP(D17, [1]Data!$D$1:$M$267, 8, FALSE)</f>
        <v>NULL</v>
      </c>
      <c r="N17" s="5" t="str">
        <f>VLOOKUP(D17, [1]Data!$D$1:$M$267, 9, FALSE)</f>
        <v>NULL</v>
      </c>
      <c r="O17" s="5" t="s">
        <v>4</v>
      </c>
      <c r="P17" s="3" t="e">
        <f t="shared" si="4"/>
        <v>#DIV/0!</v>
      </c>
      <c r="R17" s="10">
        <f>VLOOKUP(D17, [2]Data!$D$1:$M$267, 7, FALSE)</f>
        <v>31.578054491240426</v>
      </c>
      <c r="S17" s="10">
        <f>VLOOKUP(D17, [2]Data!$D$1:$M$267, 8, FALSE)</f>
        <v>26.271447376215018</v>
      </c>
      <c r="T17" s="10">
        <f>VLOOKUP(D17, [2]Data!$D$1:$M$267, 9, FALSE)</f>
        <v>27.724004703663109</v>
      </c>
      <c r="U17" s="10">
        <f>VLOOKUP(D17, [2]Data!$D$1:$M$267, 10, FALSE)</f>
        <v>33.779967270573493</v>
      </c>
      <c r="V17"/>
      <c r="W17" s="11">
        <f>VLOOKUP(D17, [3]Data!$D$1:$M$267, 7, FALSE)</f>
        <v>133.06755050999999</v>
      </c>
      <c r="X17" s="11">
        <f>VLOOKUP(D17, [3]Data!$D$1:$M$267, 8, FALSE)</f>
        <v>117.0281202493</v>
      </c>
      <c r="Y17" s="11">
        <f>VLOOKUP(D17, [3]Data!$D$1:$M$267, 9, FALSE)</f>
        <v>148.6773428393</v>
      </c>
      <c r="Z17" s="11" t="str">
        <f>VLOOKUP(D17, [3]Data!$D$1:$M$267, 10, FALSE)</f>
        <v>NULL</v>
      </c>
      <c r="AA17"/>
      <c r="AB17" s="12">
        <f>VLOOKUP(D17, [4]Data!$D$1:$M$267, 7, FALSE)</f>
        <v>121.2582164624</v>
      </c>
      <c r="AC17" s="12">
        <f>VLOOKUP(D17, [4]Data!$D$1:$M$267, 8, FALSE)</f>
        <v>98.309326855199998</v>
      </c>
      <c r="AD17" s="12">
        <f>VLOOKUP(D17, [4]Data!$D$1:$M$267, 9, FALSE)</f>
        <v>128.0890522649</v>
      </c>
      <c r="AE17" s="12" t="str">
        <f>VLOOKUP(D17, [4]Data!$D$1:$M$267, 10, FALSE)</f>
        <v>NULL</v>
      </c>
      <c r="AF17"/>
      <c r="AG17" s="13">
        <f>VLOOKUP(D17,[5]Data!$D$1:$M$267, 7, FALSE)</f>
        <v>13.094757335303905</v>
      </c>
      <c r="AH17" s="13">
        <f>VLOOKUP(D17,[5]Data!$D$1:$M$267, 8, FALSE)</f>
        <v>10.442788061603748</v>
      </c>
      <c r="AI17" s="13">
        <f>VLOOKUP(D17,[5]Data!$D$1:$M$267, 9, FALSE)</f>
        <v>10.662778900413372</v>
      </c>
      <c r="AJ17" s="13">
        <f>VLOOKUP(D17,[5]Data!$D$1:$M$267, 10, FALSE)</f>
        <v>12.882226434898525</v>
      </c>
      <c r="AP17" t="s">
        <v>175</v>
      </c>
      <c r="AQ17">
        <f t="shared" si="2"/>
        <v>340.38208614716604</v>
      </c>
      <c r="AR17" s="7">
        <v>306.47177421323983</v>
      </c>
      <c r="AS17" s="7">
        <v>324.26850665952111</v>
      </c>
      <c r="AT17" s="7">
        <v>374.64300808445546</v>
      </c>
      <c r="AU17" s="7">
        <v>356.1450556314478</v>
      </c>
      <c r="AX17" t="s">
        <v>161</v>
      </c>
      <c r="AY17" s="15" t="e">
        <f t="shared" si="3"/>
        <v>#DIV/0!</v>
      </c>
      <c r="AZ17" s="5" t="s">
        <v>4</v>
      </c>
      <c r="BA17" s="5" t="s">
        <v>4</v>
      </c>
      <c r="BB17" s="5" t="s">
        <v>4</v>
      </c>
      <c r="BC17" s="5" t="s">
        <v>4</v>
      </c>
      <c r="BG17" t="s">
        <v>387</v>
      </c>
      <c r="BH17" s="3">
        <v>40141556044</v>
      </c>
      <c r="BI17" s="3">
        <v>45837990484</v>
      </c>
      <c r="BJ17" s="3">
        <v>49287590790</v>
      </c>
      <c r="BK17" s="3">
        <v>44864080341</v>
      </c>
      <c r="BN17" s="16" t="s">
        <v>111</v>
      </c>
      <c r="BO17" s="17">
        <v>451.0403833524</v>
      </c>
      <c r="BP17" s="17">
        <v>307.29818550009998</v>
      </c>
      <c r="BQ17" s="17">
        <v>370.44128652440003</v>
      </c>
      <c r="BR17" s="17" t="s">
        <v>4</v>
      </c>
      <c r="BS17">
        <f>BO17-BQ17</f>
        <v>80.599096827999972</v>
      </c>
      <c r="BT17" s="35" t="s">
        <v>111</v>
      </c>
      <c r="BU17" s="36">
        <v>2886.3423158047999</v>
      </c>
      <c r="BV17" s="36">
        <v>2015.3035966114001</v>
      </c>
      <c r="BW17" s="36">
        <v>1926.4198630971</v>
      </c>
      <c r="BX17" s="36" t="s">
        <v>4</v>
      </c>
      <c r="BY17">
        <f>BU17-BW17</f>
        <v>959.9224527076999</v>
      </c>
      <c r="CB17" s="18" t="s">
        <v>111</v>
      </c>
      <c r="CC17" s="19">
        <v>451.0403833524</v>
      </c>
      <c r="CD17" s="19">
        <v>307.29818550009998</v>
      </c>
      <c r="CE17" s="19">
        <v>370.44128652440003</v>
      </c>
      <c r="CF17" s="19" t="s">
        <v>4</v>
      </c>
      <c r="CG17">
        <f>CC17-CE17</f>
        <v>80.599096827999972</v>
      </c>
      <c r="CH17" s="20" t="s">
        <v>111</v>
      </c>
      <c r="CI17" s="13">
        <v>2886.3423158047999</v>
      </c>
      <c r="CJ17" s="13">
        <v>2015.3035966114001</v>
      </c>
      <c r="CK17" s="13">
        <v>1926.4198630971</v>
      </c>
      <c r="CL17" s="13" t="s">
        <v>4</v>
      </c>
      <c r="CM17">
        <f>CI17-CK17</f>
        <v>959.9224527076999</v>
      </c>
      <c r="DE17" t="s">
        <v>33</v>
      </c>
      <c r="DF17" s="7">
        <v>29.949433476373827</v>
      </c>
      <c r="DG17" s="5" t="s">
        <v>4</v>
      </c>
      <c r="DH17" s="10">
        <v>27.724004703663109</v>
      </c>
      <c r="DI17" s="11">
        <v>148.6773428393</v>
      </c>
      <c r="DJ17" s="12">
        <v>128.0890522649</v>
      </c>
      <c r="DK17" s="13">
        <v>10.662778900413372</v>
      </c>
    </row>
    <row r="18" spans="2:115" x14ac:dyDescent="0.3">
      <c r="B18" s="2"/>
      <c r="C18" t="s">
        <v>35</v>
      </c>
      <c r="D18" s="2" t="s">
        <v>36</v>
      </c>
      <c r="F18" s="7">
        <v>37.729596823857328</v>
      </c>
      <c r="G18" s="7">
        <v>38.642135445161955</v>
      </c>
      <c r="H18" s="7">
        <v>40.927948207541903</v>
      </c>
      <c r="I18" s="7">
        <v>45.354356981113327</v>
      </c>
      <c r="J18">
        <f t="shared" si="0"/>
        <v>40.66350936441863</v>
      </c>
      <c r="L18" s="5">
        <f>VLOOKUP(D18, [1]Data!$D$1:$M$267, 7, FALSE)</f>
        <v>29762993</v>
      </c>
      <c r="M18" s="5">
        <f>VLOOKUP(D18, [1]Data!$D$1:$M$267, 8, FALSE)</f>
        <v>25313814</v>
      </c>
      <c r="N18" s="5">
        <f>VLOOKUP(D18, [1]Data!$D$1:$M$267, 9, FALSE)</f>
        <v>19196509</v>
      </c>
      <c r="O18" s="5">
        <v>18830530</v>
      </c>
      <c r="P18" s="3">
        <f t="shared" si="4"/>
        <v>23275961.5</v>
      </c>
      <c r="R18" s="10">
        <f>VLOOKUP(D18, [2]Data!$D$1:$M$267, 7, FALSE)</f>
        <v>80.463113566505655</v>
      </c>
      <c r="S18" s="10">
        <f>VLOOKUP(D18, [2]Data!$D$1:$M$267, 8, FALSE)</f>
        <v>64.739128816090016</v>
      </c>
      <c r="T18" s="10">
        <f>VLOOKUP(D18, [2]Data!$D$1:$M$267, 9, FALSE)</f>
        <v>69.868803075905163</v>
      </c>
      <c r="U18" s="10">
        <f>VLOOKUP(D18, [2]Data!$D$1:$M$267, 10, FALSE)</f>
        <v>76.460147054611184</v>
      </c>
      <c r="V18"/>
      <c r="W18" s="11">
        <f>VLOOKUP(D18, [3]Data!$D$1:$M$267, 7, FALSE)</f>
        <v>91.930078530399996</v>
      </c>
      <c r="X18" s="11">
        <f>VLOOKUP(D18, [3]Data!$D$1:$M$267, 8, FALSE)</f>
        <v>90.389253616600001</v>
      </c>
      <c r="Y18" s="11">
        <f>VLOOKUP(D18, [3]Data!$D$1:$M$267, 9, FALSE)</f>
        <v>84.004694310600001</v>
      </c>
      <c r="Z18" s="11" t="str">
        <f>VLOOKUP(D18, [3]Data!$D$1:$M$267, 10, FALSE)</f>
        <v>NULL</v>
      </c>
      <c r="AA18"/>
      <c r="AB18" s="12">
        <f>VLOOKUP(D18, [4]Data!$D$1:$M$267, 7, FALSE)</f>
        <v>87.895516095299996</v>
      </c>
      <c r="AC18" s="12">
        <f>VLOOKUP(D18, [4]Data!$D$1:$M$267, 8, FALSE)</f>
        <v>68.6500546348</v>
      </c>
      <c r="AD18" s="12">
        <f>VLOOKUP(D18, [4]Data!$D$1:$M$267, 9, FALSE)</f>
        <v>63.632919598199997</v>
      </c>
      <c r="AE18" s="12" t="str">
        <f>VLOOKUP(D18, [4]Data!$D$1:$M$267, 10, FALSE)</f>
        <v>NULL</v>
      </c>
      <c r="AF18"/>
      <c r="AG18" s="13">
        <f>VLOOKUP(D18,[5]Data!$D$1:$M$267, 7, FALSE)</f>
        <v>41.777531671085299</v>
      </c>
      <c r="AH18" s="13">
        <f>VLOOKUP(D18,[5]Data!$D$1:$M$267, 8, FALSE)</f>
        <v>29.200764419685772</v>
      </c>
      <c r="AI18" s="13">
        <f>VLOOKUP(D18,[5]Data!$D$1:$M$267, 9, FALSE)</f>
        <v>30.22779820580287</v>
      </c>
      <c r="AJ18" s="13">
        <f>VLOOKUP(D18,[5]Data!$D$1:$M$267, 10, FALSE)</f>
        <v>34.282001578002898</v>
      </c>
      <c r="AP18" t="s">
        <v>111</v>
      </c>
      <c r="AQ18">
        <f t="shared" ref="AQ18:AQ81" si="5">AVERAGE(AR18:AU18)</f>
        <v>237.8730776636298</v>
      </c>
      <c r="AR18" s="7">
        <v>263.33394041195504</v>
      </c>
      <c r="AS18" s="7">
        <v>178.82982734320359</v>
      </c>
      <c r="AT18" s="7">
        <v>266.31616786107566</v>
      </c>
      <c r="AU18" s="7">
        <v>243.01237503828483</v>
      </c>
      <c r="AX18" t="s">
        <v>165</v>
      </c>
      <c r="AY18" s="15" t="e">
        <f t="shared" si="3"/>
        <v>#DIV/0!</v>
      </c>
      <c r="AZ18" s="5" t="s">
        <v>4</v>
      </c>
      <c r="BA18" s="5" t="s">
        <v>4</v>
      </c>
      <c r="BB18" s="5" t="s">
        <v>4</v>
      </c>
      <c r="BC18" s="5" t="s">
        <v>4</v>
      </c>
      <c r="BN18" s="16" t="s">
        <v>169</v>
      </c>
      <c r="BO18" s="17">
        <v>257.46121574070003</v>
      </c>
      <c r="BP18" s="17">
        <v>146.35095366460001</v>
      </c>
      <c r="BQ18" s="17">
        <v>252.75485406210001</v>
      </c>
      <c r="BR18" s="17" t="s">
        <v>4</v>
      </c>
      <c r="BS18">
        <f t="shared" ref="BS18:BS81" si="6">BO18-BQ18</f>
        <v>4.7063616786000182</v>
      </c>
      <c r="BT18" s="35" t="s">
        <v>277</v>
      </c>
      <c r="BU18" s="36">
        <v>197.88414632109999</v>
      </c>
      <c r="BV18" s="36">
        <v>729.83307569839997</v>
      </c>
      <c r="BW18" s="36">
        <v>1017.9029854583</v>
      </c>
      <c r="BX18" s="36" t="s">
        <v>4</v>
      </c>
      <c r="BY18">
        <f t="shared" ref="BY18:BY81" si="7">BU18-BW18</f>
        <v>-820.01883913720008</v>
      </c>
      <c r="CB18" s="18" t="s">
        <v>169</v>
      </c>
      <c r="CC18" s="19">
        <v>257.46121574070003</v>
      </c>
      <c r="CD18" s="19">
        <v>146.35095366460001</v>
      </c>
      <c r="CE18" s="19">
        <v>252.75485406210001</v>
      </c>
      <c r="CF18" s="19" t="s">
        <v>4</v>
      </c>
      <c r="CG18">
        <f t="shared" ref="CG18:CG81" si="8">CC18-CE18</f>
        <v>4.7063616786000182</v>
      </c>
      <c r="CH18" s="20" t="s">
        <v>277</v>
      </c>
      <c r="CI18" s="13">
        <v>197.88414632109999</v>
      </c>
      <c r="CJ18" s="13">
        <v>729.83307569839997</v>
      </c>
      <c r="CK18" s="13">
        <v>1017.9029854583</v>
      </c>
      <c r="CL18" s="13" t="s">
        <v>4</v>
      </c>
      <c r="CM18">
        <f t="shared" ref="CM18:CM81" si="9">CI18-CK18</f>
        <v>-820.01883913720008</v>
      </c>
      <c r="DE18" t="s">
        <v>35</v>
      </c>
      <c r="DF18" s="7">
        <v>40.927948207541903</v>
      </c>
      <c r="DG18" s="5">
        <v>19196509</v>
      </c>
      <c r="DH18" s="10">
        <v>69.868803075905163</v>
      </c>
      <c r="DI18" s="11">
        <v>84.004694310600001</v>
      </c>
      <c r="DJ18" s="12">
        <v>63.632919598199997</v>
      </c>
      <c r="DK18" s="13">
        <v>30.22779820580287</v>
      </c>
    </row>
    <row r="19" spans="2:115" x14ac:dyDescent="0.3">
      <c r="B19" s="2"/>
      <c r="C19" t="s">
        <v>37</v>
      </c>
      <c r="D19" s="2" t="s">
        <v>38</v>
      </c>
      <c r="F19" s="7">
        <v>112.45437331591603</v>
      </c>
      <c r="G19" s="7">
        <v>100.93568233581126</v>
      </c>
      <c r="H19" s="7">
        <v>116.4699809332934</v>
      </c>
      <c r="I19" s="7">
        <v>103.73542982641774</v>
      </c>
      <c r="J19">
        <f t="shared" si="0"/>
        <v>108.39886660285961</v>
      </c>
      <c r="L19" s="5">
        <f>VLOOKUP(D19, [1]Data!$D$1:$M$267, 7, FALSE)</f>
        <v>756847198</v>
      </c>
      <c r="M19" s="5">
        <f>VLOOKUP(D19, [1]Data!$D$1:$M$267, 8, FALSE)</f>
        <v>801645501</v>
      </c>
      <c r="N19" s="5">
        <f>VLOOKUP(D19, [1]Data!$D$1:$M$267, 9, FALSE)</f>
        <v>856741805</v>
      </c>
      <c r="O19" s="5" t="s">
        <v>4</v>
      </c>
      <c r="P19" s="3">
        <f t="shared" si="4"/>
        <v>805078168</v>
      </c>
      <c r="R19" s="10">
        <f>VLOOKUP(D19, [2]Data!$D$1:$M$267, 7, FALSE)</f>
        <v>130.85013211412283</v>
      </c>
      <c r="S19" s="10">
        <f>VLOOKUP(D19, [2]Data!$D$1:$M$267, 8, FALSE)</f>
        <v>118.93388369033069</v>
      </c>
      <c r="T19" s="10">
        <f>VLOOKUP(D19, [2]Data!$D$1:$M$267, 9, FALSE)</f>
        <v>136.01445055659519</v>
      </c>
      <c r="U19" s="10">
        <f>VLOOKUP(D19, [2]Data!$D$1:$M$267, 10, FALSE)</f>
        <v>120.02420757609387</v>
      </c>
      <c r="V19"/>
      <c r="W19" s="11">
        <f>VLOOKUP(D19, [3]Data!$D$1:$M$267, 7, FALSE)</f>
        <v>123.0260537689</v>
      </c>
      <c r="X19" s="11">
        <f>VLOOKUP(D19, [3]Data!$D$1:$M$267, 8, FALSE)</f>
        <v>111.8969987064</v>
      </c>
      <c r="Y19" s="11">
        <f>VLOOKUP(D19, [3]Data!$D$1:$M$267, 9, FALSE)</f>
        <v>116.5132571417</v>
      </c>
      <c r="Z19" s="11" t="str">
        <f>VLOOKUP(D19, [3]Data!$D$1:$M$267, 10, FALSE)</f>
        <v>NULL</v>
      </c>
      <c r="AA19"/>
      <c r="AB19" s="12">
        <f>VLOOKUP(D19, [4]Data!$D$1:$M$267, 7, FALSE)</f>
        <v>113.5853894342</v>
      </c>
      <c r="AC19" s="12">
        <f>VLOOKUP(D19, [4]Data!$D$1:$M$267, 8, FALSE)</f>
        <v>113.66621435330001</v>
      </c>
      <c r="AD19" s="12">
        <f>VLOOKUP(D19, [4]Data!$D$1:$M$267, 9, FALSE)</f>
        <v>127.3087834934</v>
      </c>
      <c r="AE19" s="12" t="str">
        <f>VLOOKUP(D19, [4]Data!$D$1:$M$267, 10, FALSE)</f>
        <v>NULL</v>
      </c>
      <c r="AF19"/>
      <c r="AG19" s="13">
        <f>VLOOKUP(D19,[5]Data!$D$1:$M$267, 7, FALSE)</f>
        <v>65.094409642846543</v>
      </c>
      <c r="AH19" s="13">
        <f>VLOOKUP(D19,[5]Data!$D$1:$M$267, 8, FALSE)</f>
        <v>61.012149264298266</v>
      </c>
      <c r="AI19" s="13">
        <f>VLOOKUP(D19,[5]Data!$D$1:$M$267, 9, FALSE)</f>
        <v>70.83203772070172</v>
      </c>
      <c r="AJ19" s="13">
        <f>VLOOKUP(D19,[5]Data!$D$1:$M$267, 10, FALSE)</f>
        <v>63.051186893842811</v>
      </c>
      <c r="AP19" t="s">
        <v>345</v>
      </c>
      <c r="AQ19">
        <f t="shared" si="5"/>
        <v>198.73009232606495</v>
      </c>
      <c r="AR19" s="7">
        <v>198.99859858594729</v>
      </c>
      <c r="AS19" s="7">
        <v>198.10787266462853</v>
      </c>
      <c r="AT19" s="7">
        <v>198.9311230105543</v>
      </c>
      <c r="AU19" s="7">
        <v>198.88277504312967</v>
      </c>
      <c r="AX19" t="s">
        <v>167</v>
      </c>
      <c r="AY19" s="15" t="e">
        <f t="shared" si="3"/>
        <v>#DIV/0!</v>
      </c>
      <c r="AZ19" s="5" t="s">
        <v>4</v>
      </c>
      <c r="BA19" s="5" t="s">
        <v>4</v>
      </c>
      <c r="BB19" s="5" t="s">
        <v>4</v>
      </c>
      <c r="BC19" s="5" t="s">
        <v>4</v>
      </c>
      <c r="BN19" s="16" t="s">
        <v>59</v>
      </c>
      <c r="BO19" s="17">
        <v>156.05684503149999</v>
      </c>
      <c r="BP19" s="17">
        <v>181.4107966638</v>
      </c>
      <c r="BQ19" s="17">
        <v>218.95940353660001</v>
      </c>
      <c r="BR19" s="17" t="s">
        <v>4</v>
      </c>
      <c r="BS19">
        <f t="shared" si="6"/>
        <v>-62.902558505100018</v>
      </c>
      <c r="BT19" s="35" t="s">
        <v>165</v>
      </c>
      <c r="BU19" s="36">
        <v>197.2655942287</v>
      </c>
      <c r="BV19" s="36">
        <v>396.48917872549998</v>
      </c>
      <c r="BW19" s="36">
        <v>371.92325480250003</v>
      </c>
      <c r="BX19" s="36" t="s">
        <v>4</v>
      </c>
      <c r="BY19">
        <f t="shared" si="7"/>
        <v>-174.65766057380003</v>
      </c>
      <c r="CB19" s="18" t="s">
        <v>59</v>
      </c>
      <c r="CC19" s="19">
        <v>156.05684503149999</v>
      </c>
      <c r="CD19" s="19">
        <v>181.4107966638</v>
      </c>
      <c r="CE19" s="19">
        <v>218.95940353660001</v>
      </c>
      <c r="CF19" s="19" t="s">
        <v>4</v>
      </c>
      <c r="CG19">
        <f t="shared" si="8"/>
        <v>-62.902558505100018</v>
      </c>
      <c r="CH19" s="20" t="s">
        <v>165</v>
      </c>
      <c r="CI19" s="13">
        <v>197.2655942287</v>
      </c>
      <c r="CJ19" s="13">
        <v>396.48917872549998</v>
      </c>
      <c r="CK19" s="13">
        <v>371.92325480250003</v>
      </c>
      <c r="CL19" s="13" t="s">
        <v>4</v>
      </c>
      <c r="CM19">
        <f t="shared" si="9"/>
        <v>-174.65766057380003</v>
      </c>
      <c r="DE19" t="s">
        <v>37</v>
      </c>
      <c r="DF19" s="7">
        <v>116.4699809332934</v>
      </c>
      <c r="DG19" s="5">
        <v>856741805</v>
      </c>
      <c r="DH19" s="10">
        <v>136.01445055659519</v>
      </c>
      <c r="DI19" s="11">
        <v>116.5132571417</v>
      </c>
      <c r="DJ19" s="12">
        <v>127.3087834934</v>
      </c>
      <c r="DK19" s="13">
        <v>70.83203772070172</v>
      </c>
    </row>
    <row r="20" spans="2:115" x14ac:dyDescent="0.3">
      <c r="B20" s="2"/>
      <c r="C20" t="s">
        <v>39</v>
      </c>
      <c r="D20" s="2" t="s">
        <v>40</v>
      </c>
      <c r="F20" s="7">
        <v>163.43420178912967</v>
      </c>
      <c r="G20" s="7">
        <v>155.84894894990688</v>
      </c>
      <c r="H20" s="7">
        <v>179.18805225751407</v>
      </c>
      <c r="I20" s="7">
        <v>215.30344349401247</v>
      </c>
      <c r="J20">
        <f t="shared" si="0"/>
        <v>178.44366162264078</v>
      </c>
      <c r="L20" s="5">
        <f>VLOOKUP(D20, [1]Data!$D$1:$M$267, 7, FALSE)</f>
        <v>33084265116</v>
      </c>
      <c r="M20" s="5">
        <f>VLOOKUP(D20, [1]Data!$D$1:$M$267, 8, FALSE)</f>
        <v>34318547685.999996</v>
      </c>
      <c r="N20" s="5">
        <f>VLOOKUP(D20, [1]Data!$D$1:$M$267, 9, FALSE)</f>
        <v>60841052178</v>
      </c>
      <c r="O20" s="5">
        <v>65782548564</v>
      </c>
      <c r="P20" s="3">
        <f t="shared" si="4"/>
        <v>48506603386</v>
      </c>
      <c r="R20" s="10">
        <f>VLOOKUP(D20, [2]Data!$D$1:$M$267, 7, FALSE)</f>
        <v>164.16621507398946</v>
      </c>
      <c r="S20" s="10">
        <f>VLOOKUP(D20, [2]Data!$D$1:$M$267, 8, FALSE)</f>
        <v>155.33507536448897</v>
      </c>
      <c r="T20" s="10">
        <f>VLOOKUP(D20, [2]Data!$D$1:$M$267, 9, FALSE)</f>
        <v>174.03899372752733</v>
      </c>
      <c r="U20" s="10">
        <f>VLOOKUP(D20, [2]Data!$D$1:$M$267, 10, FALSE)</f>
        <v>193.03313866113379</v>
      </c>
      <c r="V20"/>
      <c r="W20" s="11">
        <f>VLOOKUP(D20, [3]Data!$D$1:$M$267, 7, FALSE)</f>
        <v>106.42041073439999</v>
      </c>
      <c r="X20" s="11">
        <f>VLOOKUP(D20, [3]Data!$D$1:$M$267, 8, FALSE)</f>
        <v>99.715642796300003</v>
      </c>
      <c r="Y20" s="11">
        <f>VLOOKUP(D20, [3]Data!$D$1:$M$267, 9, FALSE)</f>
        <v>110.74923844849999</v>
      </c>
      <c r="Z20" s="11" t="str">
        <f>VLOOKUP(D20, [3]Data!$D$1:$M$267, 10, FALSE)</f>
        <v>NULL</v>
      </c>
      <c r="AA20"/>
      <c r="AB20" s="12">
        <f>VLOOKUP(D20, [4]Data!$D$1:$M$267, 7, FALSE)</f>
        <v>105.46570882570001</v>
      </c>
      <c r="AC20" s="12">
        <f>VLOOKUP(D20, [4]Data!$D$1:$M$267, 8, FALSE)</f>
        <v>99.341597534399995</v>
      </c>
      <c r="AD20" s="12">
        <f>VLOOKUP(D20, [4]Data!$D$1:$M$267, 9, FALSE)</f>
        <v>112.69238285510001</v>
      </c>
      <c r="AE20" s="12" t="str">
        <f>VLOOKUP(D20, [4]Data!$D$1:$M$267, 10, FALSE)</f>
        <v>NULL</v>
      </c>
      <c r="AF20"/>
      <c r="AG20" s="13">
        <f>VLOOKUP(D20,[5]Data!$D$1:$M$267, 7, FALSE)</f>
        <v>82.397182061694323</v>
      </c>
      <c r="AH20" s="13">
        <f>VLOOKUP(D20,[5]Data!$D$1:$M$267, 8, FALSE)</f>
        <v>78.667906383703141</v>
      </c>
      <c r="AI20" s="13">
        <f>VLOOKUP(D20,[5]Data!$D$1:$M$267, 9, FALSE)</f>
        <v>87.90139849293746</v>
      </c>
      <c r="AJ20" s="13">
        <f>VLOOKUP(D20,[5]Data!$D$1:$M$267, 10, FALSE)</f>
        <v>95.70223543734123</v>
      </c>
      <c r="AP20" t="s">
        <v>351</v>
      </c>
      <c r="AQ20">
        <f t="shared" si="5"/>
        <v>185.90630354321877</v>
      </c>
      <c r="AR20" s="7">
        <v>163.55115261641365</v>
      </c>
      <c r="AS20" s="7">
        <v>162.01315075532028</v>
      </c>
      <c r="AT20" s="7">
        <v>185.84491111568627</v>
      </c>
      <c r="AU20" s="7">
        <v>232.21599968545485</v>
      </c>
      <c r="AX20" t="s">
        <v>171</v>
      </c>
      <c r="AY20" s="15" t="e">
        <f t="shared" si="3"/>
        <v>#DIV/0!</v>
      </c>
      <c r="AZ20" s="5" t="s">
        <v>4</v>
      </c>
      <c r="BA20" s="5" t="s">
        <v>4</v>
      </c>
      <c r="BB20" s="5" t="s">
        <v>4</v>
      </c>
      <c r="BC20" s="5" t="s">
        <v>4</v>
      </c>
      <c r="BN20" s="16" t="s">
        <v>291</v>
      </c>
      <c r="BO20" s="17">
        <v>160.04470116140001</v>
      </c>
      <c r="BP20" s="17">
        <v>156.57712245740001</v>
      </c>
      <c r="BQ20" s="17">
        <v>205.89706490430001</v>
      </c>
      <c r="BR20" s="17" t="s">
        <v>4</v>
      </c>
      <c r="BS20">
        <f t="shared" si="6"/>
        <v>-45.852363742899996</v>
      </c>
      <c r="BT20" s="35" t="s">
        <v>89</v>
      </c>
      <c r="BU20" s="36">
        <v>455.61430815770001</v>
      </c>
      <c r="BV20" s="36">
        <v>243.7373866886</v>
      </c>
      <c r="BW20" s="36">
        <v>302.79929187340002</v>
      </c>
      <c r="BX20" s="36" t="s">
        <v>4</v>
      </c>
      <c r="BY20">
        <f t="shared" si="7"/>
        <v>152.81501628429999</v>
      </c>
      <c r="CB20" s="18" t="s">
        <v>291</v>
      </c>
      <c r="CC20" s="19">
        <v>160.04470116140001</v>
      </c>
      <c r="CD20" s="19">
        <v>156.57712245740001</v>
      </c>
      <c r="CE20" s="19">
        <v>205.89706490430001</v>
      </c>
      <c r="CF20" s="19" t="s">
        <v>4</v>
      </c>
      <c r="CG20">
        <f t="shared" si="8"/>
        <v>-45.852363742899996</v>
      </c>
      <c r="CH20" s="20" t="s">
        <v>89</v>
      </c>
      <c r="CI20" s="13">
        <v>455.61430815770001</v>
      </c>
      <c r="CJ20" s="13">
        <v>243.7373866886</v>
      </c>
      <c r="CK20" s="13">
        <v>302.79929187340002</v>
      </c>
      <c r="CL20" s="13" t="s">
        <v>4</v>
      </c>
      <c r="CM20">
        <f t="shared" si="9"/>
        <v>152.81501628429999</v>
      </c>
      <c r="DE20" t="s">
        <v>39</v>
      </c>
      <c r="DF20" s="7">
        <v>179.18805225751407</v>
      </c>
      <c r="DG20" s="5">
        <v>60841052178</v>
      </c>
      <c r="DH20" s="10">
        <v>174.03899372752733</v>
      </c>
      <c r="DI20" s="11">
        <v>110.74923844849999</v>
      </c>
      <c r="DJ20" s="12">
        <v>112.69238285510001</v>
      </c>
      <c r="DK20" s="13">
        <v>87.90139849293746</v>
      </c>
    </row>
    <row r="21" spans="2:115" x14ac:dyDescent="0.3">
      <c r="B21" s="2"/>
      <c r="C21" t="s">
        <v>41</v>
      </c>
      <c r="D21" s="2" t="s">
        <v>42</v>
      </c>
      <c r="F21" s="7">
        <v>59.116995470917523</v>
      </c>
      <c r="G21" s="7">
        <v>52.546046144892159</v>
      </c>
      <c r="H21" s="7">
        <v>61.165354352108068</v>
      </c>
      <c r="I21" s="7">
        <v>67.090440467767948</v>
      </c>
      <c r="J21">
        <f t="shared" si="0"/>
        <v>59.979709108921426</v>
      </c>
      <c r="L21" s="5">
        <f>VLOOKUP(D21, [1]Data!$D$1:$M$267, 7, FALSE)</f>
        <v>0</v>
      </c>
      <c r="M21" s="5">
        <f>VLOOKUP(D21, [1]Data!$D$1:$M$267, 8, FALSE)</f>
        <v>64217</v>
      </c>
      <c r="N21" s="5">
        <f>VLOOKUP(D21, [1]Data!$D$1:$M$267, 9, FALSE)</f>
        <v>14461</v>
      </c>
      <c r="O21" s="5">
        <v>17</v>
      </c>
      <c r="P21" s="3">
        <f t="shared" si="4"/>
        <v>19673.75</v>
      </c>
      <c r="R21" s="10">
        <f>VLOOKUP(D21, [2]Data!$D$1:$M$267, 7, FALSE)</f>
        <v>102.20130347651737</v>
      </c>
      <c r="S21" s="10">
        <f>VLOOKUP(D21, [2]Data!$D$1:$M$267, 8, FALSE)</f>
        <v>81.62547244668653</v>
      </c>
      <c r="T21" s="10">
        <f>VLOOKUP(D21, [2]Data!$D$1:$M$267, 9, FALSE)</f>
        <v>99.147003328733746</v>
      </c>
      <c r="U21" s="10">
        <f>VLOOKUP(D21, [2]Data!$D$1:$M$267, 10, FALSE)</f>
        <v>107.95068433230935</v>
      </c>
      <c r="V21"/>
      <c r="W21" s="11">
        <f>VLOOKUP(D21, [3]Data!$D$1:$M$267, 7, FALSE)</f>
        <v>94.299507516999995</v>
      </c>
      <c r="X21" s="11">
        <f>VLOOKUP(D21, [3]Data!$D$1:$M$267, 8, FALSE)</f>
        <v>77.814647250799993</v>
      </c>
      <c r="Y21" s="11">
        <f>VLOOKUP(D21, [3]Data!$D$1:$M$267, 9, FALSE)</f>
        <v>91.629446197600004</v>
      </c>
      <c r="Z21" s="11" t="str">
        <f>VLOOKUP(D21, [3]Data!$D$1:$M$267, 10, FALSE)</f>
        <v>NULL</v>
      </c>
      <c r="AA21"/>
      <c r="AB21" s="12">
        <f>VLOOKUP(D21, [4]Data!$D$1:$M$267, 7, FALSE)</f>
        <v>69.310899728899997</v>
      </c>
      <c r="AC21" s="12">
        <f>VLOOKUP(D21, [4]Data!$D$1:$M$267, 8, FALSE)</f>
        <v>47.206783185200003</v>
      </c>
      <c r="AD21" s="12">
        <f>VLOOKUP(D21, [4]Data!$D$1:$M$267, 9, FALSE)</f>
        <v>57.289370167400001</v>
      </c>
      <c r="AE21" s="12" t="str">
        <f>VLOOKUP(D21, [4]Data!$D$1:$M$267, 10, FALSE)</f>
        <v>NULL</v>
      </c>
      <c r="AF21"/>
      <c r="AG21" s="13">
        <f>VLOOKUP(D21,[5]Data!$D$1:$M$267, 7, FALSE)</f>
        <v>51.896769471858548</v>
      </c>
      <c r="AH21" s="13">
        <f>VLOOKUP(D21,[5]Data!$D$1:$M$267, 8, FALSE)</f>
        <v>37.629176264775822</v>
      </c>
      <c r="AI21" s="13">
        <f>VLOOKUP(D21,[5]Data!$D$1:$M$267, 9, FALSE)</f>
        <v>47.660589954421553</v>
      </c>
      <c r="AJ21" s="13">
        <f>VLOOKUP(D21,[5]Data!$D$1:$M$267, 10, FALSE)</f>
        <v>52.374955870020081</v>
      </c>
      <c r="AP21" t="s">
        <v>39</v>
      </c>
      <c r="AQ21">
        <f t="shared" si="5"/>
        <v>178.44366162264078</v>
      </c>
      <c r="AR21" s="7">
        <v>163.43420178912967</v>
      </c>
      <c r="AS21" s="7">
        <v>155.84894894990688</v>
      </c>
      <c r="AT21" s="7">
        <v>179.18805225751407</v>
      </c>
      <c r="AU21" s="7">
        <v>215.30344349401247</v>
      </c>
      <c r="AX21" t="s">
        <v>187</v>
      </c>
      <c r="AY21" s="15" t="e">
        <f t="shared" si="3"/>
        <v>#DIV/0!</v>
      </c>
      <c r="AZ21" s="5" t="s">
        <v>4</v>
      </c>
      <c r="BA21" s="5" t="s">
        <v>4</v>
      </c>
      <c r="BB21" s="5" t="s">
        <v>4</v>
      </c>
      <c r="BC21" s="5" t="s">
        <v>4</v>
      </c>
      <c r="BN21" s="16" t="s">
        <v>399</v>
      </c>
      <c r="BO21" s="17">
        <v>152.79918477070001</v>
      </c>
      <c r="BP21" s="17">
        <v>159.35214701129999</v>
      </c>
      <c r="BQ21" s="17">
        <v>190.6667371515</v>
      </c>
      <c r="BR21" s="17" t="s">
        <v>4</v>
      </c>
      <c r="BS21">
        <f t="shared" si="6"/>
        <v>-37.867552380799992</v>
      </c>
      <c r="BT21" s="35" t="s">
        <v>169</v>
      </c>
      <c r="BU21" s="36">
        <v>118.3063771627</v>
      </c>
      <c r="BV21" s="36">
        <v>168.8528127774</v>
      </c>
      <c r="BW21" s="36">
        <v>263.06822272929998</v>
      </c>
      <c r="BX21" s="36" t="s">
        <v>4</v>
      </c>
      <c r="BY21">
        <f t="shared" si="7"/>
        <v>-144.76184556659996</v>
      </c>
      <c r="CB21" s="18" t="s">
        <v>399</v>
      </c>
      <c r="CC21" s="19">
        <v>152.79918477070001</v>
      </c>
      <c r="CD21" s="19">
        <v>159.35214701129999</v>
      </c>
      <c r="CE21" s="19">
        <v>190.6667371515</v>
      </c>
      <c r="CF21" s="19" t="s">
        <v>4</v>
      </c>
      <c r="CG21">
        <f t="shared" si="8"/>
        <v>-37.867552380799992</v>
      </c>
      <c r="CH21" s="20" t="s">
        <v>169</v>
      </c>
      <c r="CI21" s="13">
        <v>118.3063771627</v>
      </c>
      <c r="CJ21" s="13">
        <v>168.8528127774</v>
      </c>
      <c r="CK21" s="13">
        <v>263.06822272929998</v>
      </c>
      <c r="CL21" s="13" t="s">
        <v>4</v>
      </c>
      <c r="CM21">
        <f t="shared" si="9"/>
        <v>-144.76184556659996</v>
      </c>
      <c r="DE21" t="s">
        <v>41</v>
      </c>
      <c r="DF21" s="7">
        <v>61.165354352108068</v>
      </c>
      <c r="DG21" s="5">
        <v>14461</v>
      </c>
      <c r="DH21" s="10">
        <v>99.147003328733746</v>
      </c>
      <c r="DI21" s="11">
        <v>91.629446197600004</v>
      </c>
      <c r="DJ21" s="12">
        <v>57.289370167400001</v>
      </c>
      <c r="DK21" s="13">
        <v>47.660589954421553</v>
      </c>
    </row>
    <row r="22" spans="2:115" x14ac:dyDescent="0.3">
      <c r="B22" s="2"/>
      <c r="C22" t="s">
        <v>43</v>
      </c>
      <c r="D22" s="2" t="s">
        <v>44</v>
      </c>
      <c r="F22" s="7">
        <v>48.531313647095892</v>
      </c>
      <c r="G22" s="7">
        <v>41.761380715452475</v>
      </c>
      <c r="H22" s="7">
        <v>45.297210143911357</v>
      </c>
      <c r="I22" s="7">
        <v>47.929983537677714</v>
      </c>
      <c r="J22">
        <f t="shared" si="0"/>
        <v>45.879972011034361</v>
      </c>
      <c r="L22" s="5">
        <f>VLOOKUP(D22, [1]Data!$D$1:$M$267, 7, FALSE)</f>
        <v>700714</v>
      </c>
      <c r="M22" s="5">
        <f>VLOOKUP(D22, [1]Data!$D$1:$M$267, 8, FALSE)</f>
        <v>1410633</v>
      </c>
      <c r="N22" s="5">
        <f>VLOOKUP(D22, [1]Data!$D$1:$M$267, 9, FALSE)</f>
        <v>1211677</v>
      </c>
      <c r="O22" s="5">
        <v>1462911</v>
      </c>
      <c r="P22" s="3">
        <f t="shared" si="4"/>
        <v>1196483.75</v>
      </c>
      <c r="R22" s="10">
        <f>VLOOKUP(D22, [2]Data!$D$1:$M$267, 7, FALSE)</f>
        <v>63.681332314229991</v>
      </c>
      <c r="S22" s="10">
        <f>VLOOKUP(D22, [2]Data!$D$1:$M$267, 8, FALSE)</f>
        <v>44.833233376872613</v>
      </c>
      <c r="T22" s="10">
        <f>VLOOKUP(D22, [2]Data!$D$1:$M$267, 9, FALSE)</f>
        <v>48.05486083244088</v>
      </c>
      <c r="U22" s="10">
        <f>VLOOKUP(D22, [2]Data!$D$1:$M$267, 10, FALSE)</f>
        <v>50.933520070340023</v>
      </c>
      <c r="V22"/>
      <c r="W22" s="11">
        <f>VLOOKUP(D22, [3]Data!$D$1:$M$267, 7, FALSE)</f>
        <v>145.87305835870001</v>
      </c>
      <c r="X22" s="11">
        <f>VLOOKUP(D22, [3]Data!$D$1:$M$267, 8, FALSE)</f>
        <v>127.4071864733</v>
      </c>
      <c r="Y22" s="11">
        <f>VLOOKUP(D22, [3]Data!$D$1:$M$267, 9, FALSE)</f>
        <v>137.64038042530001</v>
      </c>
      <c r="Z22" s="11" t="str">
        <f>VLOOKUP(D22, [3]Data!$D$1:$M$267, 10, FALSE)</f>
        <v>NULL</v>
      </c>
      <c r="AA22"/>
      <c r="AB22" s="12">
        <f>VLOOKUP(D22, [4]Data!$D$1:$M$267, 7, FALSE)</f>
        <v>163.75789851409999</v>
      </c>
      <c r="AC22" s="12">
        <f>VLOOKUP(D22, [4]Data!$D$1:$M$267, 8, FALSE)</f>
        <v>153.9095287932</v>
      </c>
      <c r="AD22" s="12">
        <f>VLOOKUP(D22, [4]Data!$D$1:$M$267, 9, FALSE)</f>
        <v>143.86342561219999</v>
      </c>
      <c r="AE22" s="12" t="str">
        <f>VLOOKUP(D22, [4]Data!$D$1:$M$267, 10, FALSE)</f>
        <v>NULL</v>
      </c>
      <c r="AF22"/>
      <c r="AG22" s="13">
        <f>VLOOKUP(D22,[5]Data!$D$1:$M$267, 7, FALSE)</f>
        <v>29.630527193547803</v>
      </c>
      <c r="AH22" s="13">
        <f>VLOOKUP(D22,[5]Data!$D$1:$M$267, 8, FALSE)</f>
        <v>19.872470427652374</v>
      </c>
      <c r="AI22" s="13">
        <f>VLOOKUP(D22,[5]Data!$D$1:$M$267, 9, FALSE)</f>
        <v>20.918806175473271</v>
      </c>
      <c r="AJ22" s="13">
        <f>VLOOKUP(D22,[5]Data!$D$1:$M$267, 10, FALSE)</f>
        <v>21.653209549892548</v>
      </c>
      <c r="AP22" t="s">
        <v>411</v>
      </c>
      <c r="AQ22">
        <f t="shared" si="5"/>
        <v>174.87746140154439</v>
      </c>
      <c r="AR22" s="7">
        <v>162.17504037510889</v>
      </c>
      <c r="AS22" s="7">
        <v>166.61028876576501</v>
      </c>
      <c r="AT22" s="7">
        <v>186.10993949594362</v>
      </c>
      <c r="AU22" s="7">
        <v>184.61457696936009</v>
      </c>
      <c r="AX22" t="s">
        <v>191</v>
      </c>
      <c r="AY22" s="15" t="e">
        <f t="shared" si="3"/>
        <v>#DIV/0!</v>
      </c>
      <c r="AZ22" s="5" t="s">
        <v>4</v>
      </c>
      <c r="BA22" s="5" t="s">
        <v>4</v>
      </c>
      <c r="BB22" s="5" t="s">
        <v>4</v>
      </c>
      <c r="BC22" s="5" t="s">
        <v>4</v>
      </c>
      <c r="BN22" s="16" t="s">
        <v>269</v>
      </c>
      <c r="BO22" s="17">
        <v>175.32598175090001</v>
      </c>
      <c r="BP22" s="17">
        <v>140.51430347440001</v>
      </c>
      <c r="BQ22" s="17">
        <v>187.15742534169999</v>
      </c>
      <c r="BR22" s="17" t="s">
        <v>4</v>
      </c>
      <c r="BS22">
        <f t="shared" si="6"/>
        <v>-11.831443590799978</v>
      </c>
      <c r="BT22" s="35" t="s">
        <v>295</v>
      </c>
      <c r="BU22" s="36">
        <v>245.4715209007</v>
      </c>
      <c r="BV22" s="36">
        <v>241.29719847210001</v>
      </c>
      <c r="BW22" s="36">
        <v>224.4158221701</v>
      </c>
      <c r="BX22" s="36" t="s">
        <v>4</v>
      </c>
      <c r="BY22">
        <f t="shared" si="7"/>
        <v>21.0556987306</v>
      </c>
      <c r="CB22" s="18" t="s">
        <v>269</v>
      </c>
      <c r="CC22" s="19">
        <v>175.32598175090001</v>
      </c>
      <c r="CD22" s="19">
        <v>140.51430347440001</v>
      </c>
      <c r="CE22" s="19">
        <v>187.15742534169999</v>
      </c>
      <c r="CF22" s="19" t="s">
        <v>4</v>
      </c>
      <c r="CG22">
        <f t="shared" si="8"/>
        <v>-11.831443590799978</v>
      </c>
      <c r="CH22" s="20" t="s">
        <v>295</v>
      </c>
      <c r="CI22" s="13">
        <v>245.4715209007</v>
      </c>
      <c r="CJ22" s="13">
        <v>241.29719847210001</v>
      </c>
      <c r="CK22" s="13">
        <v>224.4158221701</v>
      </c>
      <c r="CL22" s="13" t="s">
        <v>4</v>
      </c>
      <c r="CM22">
        <f t="shared" si="9"/>
        <v>21.0556987306</v>
      </c>
      <c r="DE22" t="s">
        <v>43</v>
      </c>
      <c r="DF22" s="7">
        <v>45.297210143911357</v>
      </c>
      <c r="DG22" s="5">
        <v>1211677</v>
      </c>
      <c r="DH22" s="10">
        <v>48.05486083244088</v>
      </c>
      <c r="DI22" s="11">
        <v>137.64038042530001</v>
      </c>
      <c r="DJ22" s="12">
        <v>143.86342561219999</v>
      </c>
      <c r="DK22" s="13">
        <v>20.918806175473271</v>
      </c>
    </row>
    <row r="23" spans="2:115" x14ac:dyDescent="0.3">
      <c r="B23" s="2"/>
      <c r="C23" t="s">
        <v>45</v>
      </c>
      <c r="D23" s="2" t="s">
        <v>46</v>
      </c>
      <c r="F23" s="7">
        <v>15.424064099446822</v>
      </c>
      <c r="G23" s="7">
        <v>13.401775800632688</v>
      </c>
      <c r="H23" s="7">
        <v>14.876608550454279</v>
      </c>
      <c r="I23" s="7">
        <v>15.661767148102065</v>
      </c>
      <c r="J23">
        <f t="shared" si="0"/>
        <v>14.841053899658963</v>
      </c>
      <c r="L23" s="5">
        <f>VLOOKUP(D23, [1]Data!$D$1:$M$267, 7, FALSE)</f>
        <v>1569639</v>
      </c>
      <c r="M23" s="5">
        <f>VLOOKUP(D23, [1]Data!$D$1:$M$267, 8, FALSE)</f>
        <v>869524</v>
      </c>
      <c r="N23" s="5">
        <f>VLOOKUP(D23, [1]Data!$D$1:$M$267, 9, FALSE)</f>
        <v>1878816</v>
      </c>
      <c r="O23" s="5">
        <v>1250782</v>
      </c>
      <c r="P23" s="3">
        <f t="shared" si="4"/>
        <v>1392190.25</v>
      </c>
      <c r="R23" s="10">
        <f>VLOOKUP(D23, [2]Data!$D$1:$M$267, 7, FALSE)</f>
        <v>77.56010165064427</v>
      </c>
      <c r="S23" s="10">
        <f>VLOOKUP(D23, [2]Data!$D$1:$M$267, 8, FALSE)</f>
        <v>69.195880384141645</v>
      </c>
      <c r="T23" s="10">
        <f>VLOOKUP(D23, [2]Data!$D$1:$M$267, 9, FALSE)</f>
        <v>72.20267265683465</v>
      </c>
      <c r="U23" s="10">
        <f>VLOOKUP(D23, [2]Data!$D$1:$M$267, 10, FALSE)</f>
        <v>75.511191903913911</v>
      </c>
      <c r="V23"/>
      <c r="W23" s="11">
        <f>VLOOKUP(D23, [3]Data!$D$1:$M$267, 7, FALSE)</f>
        <v>128.03605364059999</v>
      </c>
      <c r="X23" s="11">
        <f>VLOOKUP(D23, [3]Data!$D$1:$M$267, 8, FALSE)</f>
        <v>101.1694873635</v>
      </c>
      <c r="Y23" s="11">
        <f>VLOOKUP(D23, [3]Data!$D$1:$M$267, 9, FALSE)</f>
        <v>108.61882897469999</v>
      </c>
      <c r="Z23" s="11" t="str">
        <f>VLOOKUP(D23, [3]Data!$D$1:$M$267, 10, FALSE)</f>
        <v>NULL</v>
      </c>
      <c r="AA23"/>
      <c r="AB23" s="12">
        <f>VLOOKUP(D23, [4]Data!$D$1:$M$267, 7, FALSE)</f>
        <v>69.836348453300005</v>
      </c>
      <c r="AC23" s="12">
        <f>VLOOKUP(D23, [4]Data!$D$1:$M$267, 8, FALSE)</f>
        <v>42.8480669984</v>
      </c>
      <c r="AD23" s="12">
        <f>VLOOKUP(D23, [4]Data!$D$1:$M$267, 9, FALSE)</f>
        <v>32.524000009200002</v>
      </c>
      <c r="AE23" s="12" t="str">
        <f>VLOOKUP(D23, [4]Data!$D$1:$M$267, 10, FALSE)</f>
        <v>NULL</v>
      </c>
      <c r="AF23"/>
      <c r="AG23" s="13">
        <f>VLOOKUP(D23,[5]Data!$D$1:$M$267, 7, FALSE)</f>
        <v>51.743424398175243</v>
      </c>
      <c r="AH23" s="13">
        <f>VLOOKUP(D23,[5]Data!$D$1:$M$267, 8, FALSE)</f>
        <v>47.13613634208766</v>
      </c>
      <c r="AI23" s="13">
        <f>VLOOKUP(D23,[5]Data!$D$1:$M$267, 9, FALSE)</f>
        <v>48.68356424327537</v>
      </c>
      <c r="AJ23" s="13">
        <f>VLOOKUP(D23,[5]Data!$D$1:$M$267, 10, FALSE)</f>
        <v>50.463452895893958</v>
      </c>
      <c r="AP23" t="s">
        <v>349</v>
      </c>
      <c r="AQ23">
        <f t="shared" si="5"/>
        <v>174.09274331630397</v>
      </c>
      <c r="AR23" s="7">
        <v>169.81094207696034</v>
      </c>
      <c r="AS23" s="7">
        <v>160.23647633624037</v>
      </c>
      <c r="AT23" s="7">
        <v>175.24989480668259</v>
      </c>
      <c r="AU23" s="7">
        <v>191.07366004533256</v>
      </c>
      <c r="AX23" t="s">
        <v>209</v>
      </c>
      <c r="AY23" s="15" t="e">
        <f t="shared" si="3"/>
        <v>#DIV/0!</v>
      </c>
      <c r="AZ23" s="5" t="s">
        <v>4</v>
      </c>
      <c r="BA23" s="5" t="s">
        <v>4</v>
      </c>
      <c r="BB23" s="5" t="s">
        <v>4</v>
      </c>
      <c r="BC23" s="5" t="s">
        <v>4</v>
      </c>
      <c r="BN23" s="16" t="s">
        <v>393</v>
      </c>
      <c r="BO23" s="17">
        <v>181.78827339290001</v>
      </c>
      <c r="BP23" s="17">
        <v>166.13610176949999</v>
      </c>
      <c r="BQ23" s="17">
        <v>177.28637159070001</v>
      </c>
      <c r="BR23" s="17" t="s">
        <v>4</v>
      </c>
      <c r="BS23">
        <f t="shared" si="6"/>
        <v>4.5019018021999955</v>
      </c>
      <c r="BT23" s="35" t="s">
        <v>227</v>
      </c>
      <c r="BU23" s="36">
        <v>172.9333408672</v>
      </c>
      <c r="BV23" s="36">
        <v>171.39380241789999</v>
      </c>
      <c r="BW23" s="36">
        <v>201.3492353812</v>
      </c>
      <c r="BX23" s="36" t="s">
        <v>4</v>
      </c>
      <c r="BY23">
        <f t="shared" si="7"/>
        <v>-28.415894514000001</v>
      </c>
      <c r="CB23" s="18" t="s">
        <v>393</v>
      </c>
      <c r="CC23" s="19">
        <v>181.78827339290001</v>
      </c>
      <c r="CD23" s="19">
        <v>166.13610176949999</v>
      </c>
      <c r="CE23" s="19">
        <v>177.28637159070001</v>
      </c>
      <c r="CF23" s="19" t="s">
        <v>4</v>
      </c>
      <c r="CG23">
        <f t="shared" si="8"/>
        <v>4.5019018021999955</v>
      </c>
      <c r="CH23" s="20" t="s">
        <v>227</v>
      </c>
      <c r="CI23" s="13">
        <v>172.9333408672</v>
      </c>
      <c r="CJ23" s="13">
        <v>171.39380241789999</v>
      </c>
      <c r="CK23" s="13">
        <v>201.3492353812</v>
      </c>
      <c r="CL23" s="13" t="s">
        <v>4</v>
      </c>
      <c r="CM23">
        <f t="shared" si="9"/>
        <v>-28.415894514000001</v>
      </c>
      <c r="DE23" t="s">
        <v>45</v>
      </c>
      <c r="DF23" s="7">
        <v>14.876608550454279</v>
      </c>
      <c r="DG23" s="5">
        <v>1878816</v>
      </c>
      <c r="DH23" s="10">
        <v>72.20267265683465</v>
      </c>
      <c r="DI23" s="11">
        <v>108.61882897469999</v>
      </c>
      <c r="DJ23" s="12">
        <v>32.524000009200002</v>
      </c>
      <c r="DK23" s="13">
        <v>48.68356424327537</v>
      </c>
    </row>
    <row r="24" spans="2:115" x14ac:dyDescent="0.3">
      <c r="B24" s="2"/>
      <c r="C24" t="s">
        <v>47</v>
      </c>
      <c r="D24" s="2" t="s">
        <v>48</v>
      </c>
      <c r="F24" s="7">
        <v>60.496766358690849</v>
      </c>
      <c r="G24" s="7">
        <v>63.069557717698252</v>
      </c>
      <c r="H24" s="7">
        <v>72.377852178470874</v>
      </c>
      <c r="I24" s="7">
        <v>77.116093735589516</v>
      </c>
      <c r="J24">
        <f t="shared" si="0"/>
        <v>68.265067497612364</v>
      </c>
      <c r="L24" s="5" t="str">
        <f>VLOOKUP(D24, [1]Data!$D$1:$M$267, 7, FALSE)</f>
        <v>NULL</v>
      </c>
      <c r="M24" s="5" t="str">
        <f>VLOOKUP(D24, [1]Data!$D$1:$M$267, 8, FALSE)</f>
        <v>NULL</v>
      </c>
      <c r="N24" s="5" t="str">
        <f>VLOOKUP(D24, [1]Data!$D$1:$M$267, 9, FALSE)</f>
        <v>NULL</v>
      </c>
      <c r="O24" s="5" t="s">
        <v>4</v>
      </c>
      <c r="P24" s="3" t="e">
        <f t="shared" si="4"/>
        <v>#DIV/0!</v>
      </c>
      <c r="R24" s="10">
        <f>VLOOKUP(D24, [2]Data!$D$1:$M$267, 7, FALSE)</f>
        <v>76.123517419487655</v>
      </c>
      <c r="S24" s="10">
        <f>VLOOKUP(D24, [2]Data!$D$1:$M$267, 8, FALSE)</f>
        <v>71.830355770384045</v>
      </c>
      <c r="T24" s="10">
        <f>VLOOKUP(D24, [2]Data!$D$1:$M$267, 9, FALSE)</f>
        <v>77.582451446700446</v>
      </c>
      <c r="U24" s="10">
        <f>VLOOKUP(D24, [2]Data!$D$1:$M$267, 10, FALSE)</f>
        <v>85.930169168015794</v>
      </c>
      <c r="V24"/>
      <c r="W24" s="11">
        <f>VLOOKUP(D24, [3]Data!$D$1:$M$267, 7, FALSE)</f>
        <v>86.329088680300003</v>
      </c>
      <c r="X24" s="11">
        <f>VLOOKUP(D24, [3]Data!$D$1:$M$267, 8, FALSE)</f>
        <v>80.320043943000002</v>
      </c>
      <c r="Y24" s="11">
        <f>VLOOKUP(D24, [3]Data!$D$1:$M$267, 9, FALSE)</f>
        <v>93.063685077200006</v>
      </c>
      <c r="Z24" s="11" t="str">
        <f>VLOOKUP(D24, [3]Data!$D$1:$M$267, 10, FALSE)</f>
        <v>NULL</v>
      </c>
      <c r="AA24"/>
      <c r="AB24" s="12">
        <f>VLOOKUP(D24, [4]Data!$D$1:$M$267, 7, FALSE)</f>
        <v>104.6793488415</v>
      </c>
      <c r="AC24" s="12">
        <f>VLOOKUP(D24, [4]Data!$D$1:$M$267, 8, FALSE)</f>
        <v>106.8623195816</v>
      </c>
      <c r="AD24" s="12">
        <f>VLOOKUP(D24, [4]Data!$D$1:$M$267, 9, FALSE)</f>
        <v>76.399941505900003</v>
      </c>
      <c r="AE24" s="12" t="str">
        <f>VLOOKUP(D24, [4]Data!$D$1:$M$267, 10, FALSE)</f>
        <v>NULL</v>
      </c>
      <c r="AF24"/>
      <c r="AG24" s="13">
        <f>VLOOKUP(D24,[5]Data!$D$1:$M$267, 7, FALSE)</f>
        <v>31.457505901891924</v>
      </c>
      <c r="AH24" s="13">
        <f>VLOOKUP(D24,[5]Data!$D$1:$M$267, 8, FALSE)</f>
        <v>28.065636701759122</v>
      </c>
      <c r="AI24" s="13">
        <f>VLOOKUP(D24,[5]Data!$D$1:$M$267, 9, FALSE)</f>
        <v>29.198741712198178</v>
      </c>
      <c r="AJ24" s="13">
        <f>VLOOKUP(D24,[5]Data!$D$1:$M$267, 10, FALSE)</f>
        <v>25.791651835506574</v>
      </c>
      <c r="AP24" t="s">
        <v>425</v>
      </c>
      <c r="AQ24">
        <f t="shared" si="5"/>
        <v>168.13966575562978</v>
      </c>
      <c r="AR24" s="7">
        <v>154.81900953142201</v>
      </c>
      <c r="AS24" s="7">
        <v>157.32984379199939</v>
      </c>
      <c r="AT24" s="7">
        <v>182.39537510996519</v>
      </c>
      <c r="AU24" s="7">
        <v>178.01443458913246</v>
      </c>
      <c r="AX24" t="s">
        <v>213</v>
      </c>
      <c r="AY24" s="15" t="e">
        <f t="shared" si="3"/>
        <v>#DIV/0!</v>
      </c>
      <c r="AZ24" s="5" t="s">
        <v>4</v>
      </c>
      <c r="BA24" s="5" t="s">
        <v>4</v>
      </c>
      <c r="BB24" s="5" t="s">
        <v>4</v>
      </c>
      <c r="BC24" s="5" t="s">
        <v>4</v>
      </c>
      <c r="BN24" s="16" t="s">
        <v>69</v>
      </c>
      <c r="BO24" s="17">
        <v>142.41263800979999</v>
      </c>
      <c r="BP24" s="17">
        <v>134.69393563310001</v>
      </c>
      <c r="BQ24" s="17">
        <v>172.03800139820001</v>
      </c>
      <c r="BR24" s="17" t="s">
        <v>4</v>
      </c>
      <c r="BS24">
        <f t="shared" si="6"/>
        <v>-29.625363388400018</v>
      </c>
      <c r="BT24" s="35" t="s">
        <v>229</v>
      </c>
      <c r="BU24" s="36">
        <v>201.54538475499999</v>
      </c>
      <c r="BV24" s="36">
        <v>84.473630055499996</v>
      </c>
      <c r="BW24" s="36">
        <v>197.3026095724</v>
      </c>
      <c r="BX24" s="36" t="s">
        <v>4</v>
      </c>
      <c r="BY24">
        <f t="shared" si="7"/>
        <v>4.2427751825999849</v>
      </c>
      <c r="CB24" s="18" t="s">
        <v>69</v>
      </c>
      <c r="CC24" s="19">
        <v>142.41263800979999</v>
      </c>
      <c r="CD24" s="19">
        <v>134.69393563310001</v>
      </c>
      <c r="CE24" s="19">
        <v>172.03800139820001</v>
      </c>
      <c r="CF24" s="19" t="s">
        <v>4</v>
      </c>
      <c r="CG24">
        <f t="shared" si="8"/>
        <v>-29.625363388400018</v>
      </c>
      <c r="CH24" s="20" t="s">
        <v>229</v>
      </c>
      <c r="CI24" s="13">
        <v>201.54538475499999</v>
      </c>
      <c r="CJ24" s="13">
        <v>84.473630055499996</v>
      </c>
      <c r="CK24" s="13">
        <v>197.3026095724</v>
      </c>
      <c r="CL24" s="13" t="s">
        <v>4</v>
      </c>
      <c r="CM24">
        <f t="shared" si="9"/>
        <v>4.2427751825999849</v>
      </c>
      <c r="DE24" t="s">
        <v>47</v>
      </c>
      <c r="DF24" s="7">
        <v>72.377852178470874</v>
      </c>
      <c r="DG24" s="5" t="s">
        <v>4</v>
      </c>
      <c r="DH24" s="10">
        <v>77.582451446700446</v>
      </c>
      <c r="DI24" s="11">
        <v>93.063685077200006</v>
      </c>
      <c r="DJ24" s="12">
        <v>76.399941505900003</v>
      </c>
      <c r="DK24" s="13">
        <v>29.198741712198178</v>
      </c>
    </row>
    <row r="25" spans="2:115" x14ac:dyDescent="0.3">
      <c r="B25" s="2"/>
      <c r="C25" t="s">
        <v>49</v>
      </c>
      <c r="D25" s="2" t="s">
        <v>50</v>
      </c>
      <c r="F25" s="7">
        <v>45.337702963197231</v>
      </c>
      <c r="G25" s="7">
        <v>38.479552559984313</v>
      </c>
      <c r="H25" s="7">
        <v>49.871168384143495</v>
      </c>
      <c r="I25" s="7">
        <v>60.674941744217058</v>
      </c>
      <c r="J25">
        <f t="shared" si="0"/>
        <v>48.590841412885524</v>
      </c>
      <c r="L25" s="5">
        <f>VLOOKUP(D25, [1]Data!$D$1:$M$267, 7, FALSE)</f>
        <v>14175220</v>
      </c>
      <c r="M25" s="5">
        <f>VLOOKUP(D25, [1]Data!$D$1:$M$267, 8, FALSE)</f>
        <v>13485139</v>
      </c>
      <c r="N25" s="5">
        <f>VLOOKUP(D25, [1]Data!$D$1:$M$267, 9, FALSE)</f>
        <v>22371253</v>
      </c>
      <c r="O25" s="5">
        <v>35257665</v>
      </c>
      <c r="P25" s="3">
        <f t="shared" si="4"/>
        <v>21322319.25</v>
      </c>
      <c r="R25" s="10">
        <f>VLOOKUP(D25, [2]Data!$D$1:$M$267, 7, FALSE)</f>
        <v>56.397306728124704</v>
      </c>
      <c r="S25" s="10">
        <f>VLOOKUP(D25, [2]Data!$D$1:$M$267, 8, FALSE)</f>
        <v>45.503262616667485</v>
      </c>
      <c r="T25" s="10">
        <f>VLOOKUP(D25, [2]Data!$D$1:$M$267, 9, FALSE)</f>
        <v>59.021396563255358</v>
      </c>
      <c r="U25" s="10">
        <f>VLOOKUP(D25, [2]Data!$D$1:$M$267, 10, FALSE)</f>
        <v>67.755898768125164</v>
      </c>
      <c r="V25"/>
      <c r="W25" s="11">
        <f>VLOOKUP(D25, [3]Data!$D$1:$M$267, 7, FALSE)</f>
        <v>85.049996363399998</v>
      </c>
      <c r="X25" s="11">
        <f>VLOOKUP(D25, [3]Data!$D$1:$M$267, 8, FALSE)</f>
        <v>61.928189635400003</v>
      </c>
      <c r="Y25" s="11">
        <f>VLOOKUP(D25, [3]Data!$D$1:$M$267, 9, FALSE)</f>
        <v>75.339348810100006</v>
      </c>
      <c r="Z25" s="11" t="str">
        <f>VLOOKUP(D25, [3]Data!$D$1:$M$267, 10, FALSE)</f>
        <v>NULL</v>
      </c>
      <c r="AA25"/>
      <c r="AB25" s="12">
        <f>VLOOKUP(D25, [4]Data!$D$1:$M$267, 7, FALSE)</f>
        <v>86.291724689700004</v>
      </c>
      <c r="AC25" s="12">
        <f>VLOOKUP(D25, [4]Data!$D$1:$M$267, 8, FALSE)</f>
        <v>70.074845218299998</v>
      </c>
      <c r="AD25" s="12">
        <f>VLOOKUP(D25, [4]Data!$D$1:$M$267, 9, FALSE)</f>
        <v>74.428382565299998</v>
      </c>
      <c r="AE25" s="12" t="str">
        <f>VLOOKUP(D25, [4]Data!$D$1:$M$267, 10, FALSE)</f>
        <v>NULL</v>
      </c>
      <c r="AF25"/>
      <c r="AG25" s="13">
        <f>VLOOKUP(D25,[5]Data!$D$1:$M$267, 7, FALSE)</f>
        <v>24.967262284016588</v>
      </c>
      <c r="AH25" s="13">
        <f>VLOOKUP(D25,[5]Data!$D$1:$M$267, 8, FALSE)</f>
        <v>20.272589785705279</v>
      </c>
      <c r="AI25" s="13">
        <f>VLOOKUP(D25,[5]Data!$D$1:$M$267, 9, FALSE)</f>
        <v>27.825345909775645</v>
      </c>
      <c r="AJ25" s="13">
        <f>VLOOKUP(D25,[5]Data!$D$1:$M$267, 10, FALSE)</f>
        <v>32.611554852787357</v>
      </c>
      <c r="AP25" t="s">
        <v>177</v>
      </c>
      <c r="AQ25">
        <f t="shared" si="5"/>
        <v>158.70234081365354</v>
      </c>
      <c r="AR25" s="7">
        <v>148.99726503988418</v>
      </c>
      <c r="AS25" s="7">
        <v>150.47083200174026</v>
      </c>
      <c r="AT25" s="7">
        <v>156.35989282119721</v>
      </c>
      <c r="AU25" s="7">
        <v>178.98137339179249</v>
      </c>
      <c r="AX25" t="s">
        <v>227</v>
      </c>
      <c r="AY25" s="15" t="e">
        <f t="shared" si="3"/>
        <v>#DIV/0!</v>
      </c>
      <c r="AZ25" s="5" t="s">
        <v>4</v>
      </c>
      <c r="BA25" s="5" t="s">
        <v>4</v>
      </c>
      <c r="BB25" s="5" t="s">
        <v>4</v>
      </c>
      <c r="BC25" s="5" t="s">
        <v>4</v>
      </c>
      <c r="BN25" s="16" t="s">
        <v>255</v>
      </c>
      <c r="BO25" s="17">
        <v>140.71296606659999</v>
      </c>
      <c r="BP25" s="17">
        <v>138.69066592210001</v>
      </c>
      <c r="BQ25" s="17">
        <v>160.9271179122</v>
      </c>
      <c r="BR25" s="17" t="s">
        <v>4</v>
      </c>
      <c r="BS25">
        <f t="shared" si="6"/>
        <v>-20.214151845600014</v>
      </c>
      <c r="BT25" s="35" t="s">
        <v>425</v>
      </c>
      <c r="BU25" s="36">
        <v>155.0107017659</v>
      </c>
      <c r="BV25" s="36">
        <v>167.99841490130001</v>
      </c>
      <c r="BW25" s="36">
        <v>194.12879629950001</v>
      </c>
      <c r="BX25" s="36" t="s">
        <v>4</v>
      </c>
      <c r="BY25">
        <f t="shared" si="7"/>
        <v>-39.118094533600015</v>
      </c>
      <c r="CB25" s="18" t="s">
        <v>255</v>
      </c>
      <c r="CC25" s="19">
        <v>140.71296606659999</v>
      </c>
      <c r="CD25" s="19">
        <v>138.69066592210001</v>
      </c>
      <c r="CE25" s="19">
        <v>160.9271179122</v>
      </c>
      <c r="CF25" s="19" t="s">
        <v>4</v>
      </c>
      <c r="CG25">
        <f t="shared" si="8"/>
        <v>-20.214151845600014</v>
      </c>
      <c r="CH25" s="20" t="s">
        <v>444</v>
      </c>
      <c r="CI25" s="13">
        <v>155.0107017659</v>
      </c>
      <c r="CJ25" s="13">
        <v>167.99841490130001</v>
      </c>
      <c r="CK25" s="13">
        <v>194.12879629950001</v>
      </c>
      <c r="CL25" s="13" t="s">
        <v>4</v>
      </c>
      <c r="CM25">
        <f t="shared" si="9"/>
        <v>-39.118094533600015</v>
      </c>
      <c r="DE25" t="s">
        <v>49</v>
      </c>
      <c r="DF25" s="7">
        <v>49.871168384143495</v>
      </c>
      <c r="DG25" s="5">
        <v>22371253</v>
      </c>
      <c r="DH25" s="10">
        <v>59.021396563255358</v>
      </c>
      <c r="DI25" s="11">
        <v>75.339348810100006</v>
      </c>
      <c r="DJ25" s="12">
        <v>74.428382565299998</v>
      </c>
      <c r="DK25" s="13">
        <v>27.825345909775645</v>
      </c>
    </row>
    <row r="26" spans="2:115" x14ac:dyDescent="0.3">
      <c r="B26" s="2"/>
      <c r="C26" t="s">
        <v>51</v>
      </c>
      <c r="D26" s="2" t="s">
        <v>52</v>
      </c>
      <c r="F26" s="7">
        <v>86.595414733692408</v>
      </c>
      <c r="G26" s="7">
        <v>79.244393477468506</v>
      </c>
      <c r="H26" s="7">
        <v>91.425941305553636</v>
      </c>
      <c r="I26" s="7">
        <v>102.10451780174721</v>
      </c>
      <c r="J26">
        <f t="shared" si="0"/>
        <v>89.842566829615436</v>
      </c>
      <c r="L26" s="5">
        <f>VLOOKUP(D26, [1]Data!$D$1:$M$267, 7, FALSE)</f>
        <v>253428421</v>
      </c>
      <c r="M26" s="5">
        <f>VLOOKUP(D26, [1]Data!$D$1:$M$267, 8, FALSE)</f>
        <v>212050904</v>
      </c>
      <c r="N26" s="5">
        <f>VLOOKUP(D26, [1]Data!$D$1:$M$267, 9, FALSE)</f>
        <v>323354390</v>
      </c>
      <c r="O26" s="5">
        <v>342055996</v>
      </c>
      <c r="P26" s="3">
        <f t="shared" si="4"/>
        <v>282722427.75</v>
      </c>
      <c r="R26" s="10">
        <f>VLOOKUP(D26, [2]Data!$D$1:$M$267, 7, FALSE)</f>
        <v>94.51612788742419</v>
      </c>
      <c r="S26" s="10">
        <f>VLOOKUP(D26, [2]Data!$D$1:$M$267, 8, FALSE)</f>
        <v>82.111265257289773</v>
      </c>
      <c r="T26" s="10">
        <f>VLOOKUP(D26, [2]Data!$D$1:$M$267, 9, FALSE)</f>
        <v>96.485908577774737</v>
      </c>
      <c r="U26" s="10">
        <f>VLOOKUP(D26, [2]Data!$D$1:$M$267, 10, FALSE)</f>
        <v>110.00981456022846</v>
      </c>
      <c r="V26"/>
      <c r="W26" s="11">
        <f>VLOOKUP(D26, [3]Data!$D$1:$M$267, 7, FALSE)</f>
        <v>118.2848124377</v>
      </c>
      <c r="X26" s="11">
        <f>VLOOKUP(D26, [3]Data!$D$1:$M$267, 8, FALSE)</f>
        <v>105.83983304</v>
      </c>
      <c r="Y26" s="11">
        <f>VLOOKUP(D26, [3]Data!$D$1:$M$267, 9, FALSE)</f>
        <v>118.3506839172</v>
      </c>
      <c r="Z26" s="11" t="str">
        <f>VLOOKUP(D26, [3]Data!$D$1:$M$267, 10, FALSE)</f>
        <v>NULL</v>
      </c>
      <c r="AA26"/>
      <c r="AB26" s="12">
        <f>VLOOKUP(D26, [4]Data!$D$1:$M$267, 7, FALSE)</f>
        <v>120.1553517924</v>
      </c>
      <c r="AC26" s="12">
        <f>VLOOKUP(D26, [4]Data!$D$1:$M$267, 8, FALSE)</f>
        <v>112.4019266638</v>
      </c>
      <c r="AD26" s="12">
        <f>VLOOKUP(D26, [4]Data!$D$1:$M$267, 9, FALSE)</f>
        <v>123.4698755042</v>
      </c>
      <c r="AE26" s="12" t="str">
        <f>VLOOKUP(D26, [4]Data!$D$1:$M$267, 10, FALSE)</f>
        <v>NULL</v>
      </c>
      <c r="AF26"/>
      <c r="AG26" s="13">
        <f>VLOOKUP(D26,[5]Data!$D$1:$M$267, 7, FALSE)</f>
        <v>40.040071114953328</v>
      </c>
      <c r="AH26" s="13">
        <f>VLOOKUP(D26,[5]Data!$D$1:$M$267, 8, FALSE)</f>
        <v>34.181492142048356</v>
      </c>
      <c r="AI26" s="13">
        <f>VLOOKUP(D26,[5]Data!$D$1:$M$267, 9, FALSE)</f>
        <v>42.573321436812698</v>
      </c>
      <c r="AJ26" s="13">
        <f>VLOOKUP(D26,[5]Data!$D$1:$M$267, 10, FALSE)</f>
        <v>48.125884164251353</v>
      </c>
      <c r="AP26" t="s">
        <v>369</v>
      </c>
      <c r="AQ26">
        <f t="shared" si="5"/>
        <v>157.34035148710802</v>
      </c>
      <c r="AR26" s="7">
        <v>169.11833642293169</v>
      </c>
      <c r="AS26" s="7" t="s">
        <v>4</v>
      </c>
      <c r="AT26" s="7">
        <v>145.56236655128436</v>
      </c>
      <c r="AU26" s="7" t="s">
        <v>4</v>
      </c>
      <c r="AX26" t="s">
        <v>231</v>
      </c>
      <c r="AY26" s="15" t="e">
        <f t="shared" si="3"/>
        <v>#DIV/0!</v>
      </c>
      <c r="AZ26" s="5" t="s">
        <v>4</v>
      </c>
      <c r="BA26" s="5" t="s">
        <v>4</v>
      </c>
      <c r="BB26" s="5" t="s">
        <v>4</v>
      </c>
      <c r="BC26" s="5" t="s">
        <v>4</v>
      </c>
      <c r="BN26" s="16" t="s">
        <v>231</v>
      </c>
      <c r="BO26" s="17">
        <v>99.967176371999997</v>
      </c>
      <c r="BP26" s="17">
        <v>103.5192298122</v>
      </c>
      <c r="BQ26" s="17">
        <v>160.190043452</v>
      </c>
      <c r="BR26" s="17" t="s">
        <v>4</v>
      </c>
      <c r="BS26">
        <f t="shared" si="6"/>
        <v>-60.22286708</v>
      </c>
      <c r="BT26" s="35" t="s">
        <v>69</v>
      </c>
      <c r="BU26" s="36">
        <v>170.49685433810001</v>
      </c>
      <c r="BV26" s="36">
        <v>194.75521190110001</v>
      </c>
      <c r="BW26" s="36">
        <v>185.19251405509999</v>
      </c>
      <c r="BX26" s="36" t="s">
        <v>4</v>
      </c>
      <c r="BY26">
        <f t="shared" si="7"/>
        <v>-14.695659716999984</v>
      </c>
      <c r="CB26" s="18" t="s">
        <v>231</v>
      </c>
      <c r="CC26" s="19">
        <v>99.967176371999997</v>
      </c>
      <c r="CD26" s="19">
        <v>103.5192298122</v>
      </c>
      <c r="CE26" s="19">
        <v>160.190043452</v>
      </c>
      <c r="CF26" s="19" t="s">
        <v>4</v>
      </c>
      <c r="CG26">
        <f t="shared" si="8"/>
        <v>-60.22286708</v>
      </c>
      <c r="CH26" s="20" t="s">
        <v>69</v>
      </c>
      <c r="CI26" s="13">
        <v>170.49685433810001</v>
      </c>
      <c r="CJ26" s="13">
        <v>194.75521190110001</v>
      </c>
      <c r="CK26" s="13">
        <v>185.19251405509999</v>
      </c>
      <c r="CL26" s="13" t="s">
        <v>4</v>
      </c>
      <c r="CM26">
        <f t="shared" si="9"/>
        <v>-14.695659716999984</v>
      </c>
      <c r="DE26" t="s">
        <v>51</v>
      </c>
      <c r="DF26" s="7">
        <v>91.425941305553636</v>
      </c>
      <c r="DG26" s="5">
        <v>323354390</v>
      </c>
      <c r="DH26" s="10">
        <v>96.485908577774737</v>
      </c>
      <c r="DI26" s="11">
        <v>118.3506839172</v>
      </c>
      <c r="DJ26" s="12">
        <v>123.4698755042</v>
      </c>
      <c r="DK26" s="13">
        <v>42.573321436812698</v>
      </c>
    </row>
    <row r="27" spans="2:115" x14ac:dyDescent="0.3">
      <c r="B27" s="2"/>
      <c r="C27" t="s">
        <v>53</v>
      </c>
      <c r="D27" s="2" t="s">
        <v>54</v>
      </c>
      <c r="F27" s="7">
        <v>70.555212280203548</v>
      </c>
      <c r="G27" s="7">
        <v>72.044052643645657</v>
      </c>
      <c r="H27" s="7">
        <v>84.369073931872762</v>
      </c>
      <c r="I27" s="7">
        <v>80.70580262970411</v>
      </c>
      <c r="J27">
        <f t="shared" si="0"/>
        <v>76.918535371356526</v>
      </c>
      <c r="L27" s="5">
        <f>VLOOKUP(D27, [1]Data!$D$1:$M$267, 7, FALSE)</f>
        <v>18648578</v>
      </c>
      <c r="M27" s="5">
        <f>VLOOKUP(D27, [1]Data!$D$1:$M$267, 8, FALSE)</f>
        <v>16833575</v>
      </c>
      <c r="N27" s="5">
        <f>VLOOKUP(D27, [1]Data!$D$1:$M$267, 9, FALSE)</f>
        <v>23414150</v>
      </c>
      <c r="O27" s="5">
        <v>38743818</v>
      </c>
      <c r="P27" s="3">
        <f t="shared" si="4"/>
        <v>24410030.25</v>
      </c>
      <c r="R27" s="10">
        <f>VLOOKUP(D27, [2]Data!$D$1:$M$267, 7, FALSE)</f>
        <v>83.092981360117477</v>
      </c>
      <c r="S27" s="10">
        <f>VLOOKUP(D27, [2]Data!$D$1:$M$267, 8, FALSE)</f>
        <v>77.663212812471556</v>
      </c>
      <c r="T27" s="10">
        <f>VLOOKUP(D27, [2]Data!$D$1:$M$267, 9, FALSE)</f>
        <v>88.755131423331463</v>
      </c>
      <c r="U27" s="10">
        <f>VLOOKUP(D27, [2]Data!$D$1:$M$267, 10, FALSE)</f>
        <v>85.608302780492792</v>
      </c>
      <c r="V27"/>
      <c r="W27" s="11">
        <f>VLOOKUP(D27, [3]Data!$D$1:$M$267, 7, FALSE)</f>
        <v>88.629751986299993</v>
      </c>
      <c r="X27" s="11">
        <f>VLOOKUP(D27, [3]Data!$D$1:$M$267, 8, FALSE)</f>
        <v>90.029375074100003</v>
      </c>
      <c r="Y27" s="11">
        <f>VLOOKUP(D27, [3]Data!$D$1:$M$267, 9, FALSE)</f>
        <v>101.8174610886</v>
      </c>
      <c r="Z27" s="11" t="str">
        <f>VLOOKUP(D27, [3]Data!$D$1:$M$267, 10, FALSE)</f>
        <v>NULL</v>
      </c>
      <c r="AA27"/>
      <c r="AB27" s="12">
        <f>VLOOKUP(D27, [4]Data!$D$1:$M$267, 7, FALSE)</f>
        <v>85.741168380000005</v>
      </c>
      <c r="AC27" s="12">
        <f>VLOOKUP(D27, [4]Data!$D$1:$M$267, 8, FALSE)</f>
        <v>70.399587721299994</v>
      </c>
      <c r="AD27" s="12">
        <f>VLOOKUP(D27, [4]Data!$D$1:$M$267, 9, FALSE)</f>
        <v>117.1519992186</v>
      </c>
      <c r="AE27" s="12" t="str">
        <f>VLOOKUP(D27, [4]Data!$D$1:$M$267, 10, FALSE)</f>
        <v>NULL</v>
      </c>
      <c r="AF27"/>
      <c r="AG27" s="13">
        <f>VLOOKUP(D27,[5]Data!$D$1:$M$267, 7, FALSE)</f>
        <v>37.087817655206692</v>
      </c>
      <c r="AH27" s="13">
        <f>VLOOKUP(D27,[5]Data!$D$1:$M$267, 8, FALSE)</f>
        <v>31.290283672486339</v>
      </c>
      <c r="AI27" s="13">
        <f>VLOOKUP(D27,[5]Data!$D$1:$M$267, 9, FALSE)</f>
        <v>41.910843636007492</v>
      </c>
      <c r="AJ27" s="13">
        <f>VLOOKUP(D27,[5]Data!$D$1:$M$267, 10, FALSE)</f>
        <v>43.541879947113223</v>
      </c>
      <c r="AP27" t="s">
        <v>281</v>
      </c>
      <c r="AQ27">
        <f t="shared" si="5"/>
        <v>156.72014343738078</v>
      </c>
      <c r="AR27" s="7">
        <v>147.69087542577225</v>
      </c>
      <c r="AS27" s="7">
        <v>139.56178479268451</v>
      </c>
      <c r="AT27" s="7">
        <v>155.13699186793181</v>
      </c>
      <c r="AU27" s="7">
        <v>184.4909216631346</v>
      </c>
      <c r="AX27" t="s">
        <v>251</v>
      </c>
      <c r="AY27" s="15" t="e">
        <f t="shared" si="3"/>
        <v>#DIV/0!</v>
      </c>
      <c r="AZ27" s="5" t="s">
        <v>4</v>
      </c>
      <c r="BA27" s="5" t="s">
        <v>4</v>
      </c>
      <c r="BB27" s="5" t="s">
        <v>4</v>
      </c>
      <c r="BC27" s="5" t="s">
        <v>4</v>
      </c>
      <c r="BN27" s="16" t="s">
        <v>165</v>
      </c>
      <c r="BO27" s="17">
        <v>150.36237670189999</v>
      </c>
      <c r="BP27" s="17">
        <v>158.58326353679999</v>
      </c>
      <c r="BQ27" s="17">
        <v>159.93046959099999</v>
      </c>
      <c r="BR27" s="17" t="s">
        <v>4</v>
      </c>
      <c r="BS27">
        <f t="shared" si="6"/>
        <v>-9.5680928891000008</v>
      </c>
      <c r="BT27" s="35" t="s">
        <v>77</v>
      </c>
      <c r="BU27" s="36">
        <v>172.57138910309999</v>
      </c>
      <c r="BV27" s="36">
        <v>152.20967684179999</v>
      </c>
      <c r="BW27" s="36">
        <v>175.83679451930001</v>
      </c>
      <c r="BX27" s="36" t="s">
        <v>4</v>
      </c>
      <c r="BY27">
        <f t="shared" si="7"/>
        <v>-3.265405416200025</v>
      </c>
      <c r="CB27" s="18" t="s">
        <v>165</v>
      </c>
      <c r="CC27" s="19">
        <v>150.36237670189999</v>
      </c>
      <c r="CD27" s="19">
        <v>158.58326353679999</v>
      </c>
      <c r="CE27" s="19">
        <v>159.93046959099999</v>
      </c>
      <c r="CF27" s="19" t="s">
        <v>4</v>
      </c>
      <c r="CG27">
        <f t="shared" si="8"/>
        <v>-9.5680928891000008</v>
      </c>
      <c r="CH27" s="20" t="s">
        <v>77</v>
      </c>
      <c r="CI27" s="13">
        <v>172.57138910309999</v>
      </c>
      <c r="CJ27" s="13">
        <v>152.20967684179999</v>
      </c>
      <c r="CK27" s="13">
        <v>175.83679451930001</v>
      </c>
      <c r="CL27" s="13" t="s">
        <v>4</v>
      </c>
      <c r="CM27">
        <f t="shared" si="9"/>
        <v>-3.265405416200025</v>
      </c>
      <c r="DE27" t="s">
        <v>53</v>
      </c>
      <c r="DF27" s="7">
        <v>84.369073931872762</v>
      </c>
      <c r="DG27" s="5">
        <v>23414150</v>
      </c>
      <c r="DH27" s="10">
        <v>88.755131423331463</v>
      </c>
      <c r="DI27" s="11">
        <v>101.8174610886</v>
      </c>
      <c r="DJ27" s="12">
        <v>117.1519992186</v>
      </c>
      <c r="DK27" s="13">
        <v>41.910843636007492</v>
      </c>
    </row>
    <row r="28" spans="2:115" x14ac:dyDescent="0.3">
      <c r="B28" s="2"/>
      <c r="C28" t="s">
        <v>55</v>
      </c>
      <c r="D28" s="2" t="s">
        <v>56</v>
      </c>
      <c r="F28" s="7">
        <v>22.115603933926739</v>
      </c>
      <c r="G28" s="7">
        <v>25.439615230136365</v>
      </c>
      <c r="H28" s="7">
        <v>30.856600878070939</v>
      </c>
      <c r="I28" s="7">
        <v>32.090440948813487</v>
      </c>
      <c r="J28">
        <f t="shared" si="0"/>
        <v>27.62556524773688</v>
      </c>
      <c r="L28" s="5">
        <f>VLOOKUP(D28, [1]Data!$D$1:$M$267, 7, FALSE)</f>
        <v>9391878589</v>
      </c>
      <c r="M28" s="5">
        <f>VLOOKUP(D28, [1]Data!$D$1:$M$267, 8, FALSE)</f>
        <v>5944927304</v>
      </c>
      <c r="N28" s="5">
        <f>VLOOKUP(D28, [1]Data!$D$1:$M$267, 9, FALSE)</f>
        <v>6350114829</v>
      </c>
      <c r="O28" s="5">
        <v>7651750559</v>
      </c>
      <c r="P28" s="3">
        <f t="shared" si="4"/>
        <v>7334667820.25</v>
      </c>
      <c r="R28" s="10">
        <f>VLOOKUP(D28, [2]Data!$D$1:$M$267, 7, FALSE)</f>
        <v>28.890257867941436</v>
      </c>
      <c r="S28" s="10">
        <f>VLOOKUP(D28, [2]Data!$D$1:$M$267, 8, FALSE)</f>
        <v>32.302078546340887</v>
      </c>
      <c r="T28" s="10">
        <f>VLOOKUP(D28, [2]Data!$D$1:$M$267, 9, FALSE)</f>
        <v>37.656330756883328</v>
      </c>
      <c r="U28" s="10">
        <f>VLOOKUP(D28, [2]Data!$D$1:$M$267, 10, FALSE)</f>
        <v>38.816065976339715</v>
      </c>
      <c r="V28"/>
      <c r="W28" s="11">
        <f>VLOOKUP(D28, [3]Data!$D$1:$M$267, 7, FALSE)</f>
        <v>109.89802641919999</v>
      </c>
      <c r="X28" s="11">
        <f>VLOOKUP(D28, [3]Data!$D$1:$M$267, 8, FALSE)</f>
        <v>102.0824600223</v>
      </c>
      <c r="Y28" s="11">
        <f>VLOOKUP(D28, [3]Data!$D$1:$M$267, 9, FALSE)</f>
        <v>127.2851095245</v>
      </c>
      <c r="Z28" s="11" t="str">
        <f>VLOOKUP(D28, [3]Data!$D$1:$M$267, 10, FALSE)</f>
        <v>NULL</v>
      </c>
      <c r="AA28"/>
      <c r="AB28" s="12">
        <f>VLOOKUP(D28, [4]Data!$D$1:$M$267, 7, FALSE)</f>
        <v>113.5584792156</v>
      </c>
      <c r="AC28" s="12">
        <f>VLOOKUP(D28, [4]Data!$D$1:$M$267, 8, FALSE)</f>
        <v>115.1918746237</v>
      </c>
      <c r="AD28" s="12">
        <f>VLOOKUP(D28, [4]Data!$D$1:$M$267, 9, FALSE)</f>
        <v>119.4064857087</v>
      </c>
      <c r="AE28" s="12" t="str">
        <f>VLOOKUP(D28, [4]Data!$D$1:$M$267, 10, FALSE)</f>
        <v>NULL</v>
      </c>
      <c r="AF28"/>
      <c r="AG28" s="13">
        <f>VLOOKUP(D28,[5]Data!$D$1:$M$267, 7, FALSE)</f>
        <v>14.122919190362168</v>
      </c>
      <c r="AH28" s="13">
        <f>VLOOKUP(D28,[5]Data!$D$1:$M$267, 8, FALSE)</f>
        <v>16.453552010704378</v>
      </c>
      <c r="AI28" s="13">
        <f>VLOOKUP(D28,[5]Data!$D$1:$M$267, 9, FALSE)</f>
        <v>19.109430367386576</v>
      </c>
      <c r="AJ28" s="13">
        <f>VLOOKUP(D28,[5]Data!$D$1:$M$267, 10, FALSE)</f>
        <v>19.630765003437055</v>
      </c>
      <c r="AP28" t="s">
        <v>69</v>
      </c>
      <c r="AQ28">
        <f t="shared" si="5"/>
        <v>156.68594310500401</v>
      </c>
      <c r="AR28" s="7">
        <v>129.58578970400771</v>
      </c>
      <c r="AS28" s="7">
        <v>142.35027906170359</v>
      </c>
      <c r="AT28" s="7">
        <v>177.62653973625376</v>
      </c>
      <c r="AU28" s="7">
        <v>177.181163918051</v>
      </c>
      <c r="AX28" t="s">
        <v>259</v>
      </c>
      <c r="AY28" s="15" t="e">
        <f t="shared" si="3"/>
        <v>#DIV/0!</v>
      </c>
      <c r="AZ28" s="5" t="s">
        <v>4</v>
      </c>
      <c r="BA28" s="5" t="s">
        <v>4</v>
      </c>
      <c r="BB28" s="5" t="s">
        <v>4</v>
      </c>
      <c r="BC28" s="5" t="s">
        <v>4</v>
      </c>
      <c r="BN28" s="16" t="s">
        <v>335</v>
      </c>
      <c r="BO28" s="17">
        <v>135.1172183855</v>
      </c>
      <c r="BP28" s="17">
        <v>133.22126987429999</v>
      </c>
      <c r="BQ28" s="17">
        <v>154.1973891008</v>
      </c>
      <c r="BR28" s="17" t="s">
        <v>4</v>
      </c>
      <c r="BS28">
        <f t="shared" si="6"/>
        <v>-19.0801707153</v>
      </c>
      <c r="BT28" s="35" t="s">
        <v>91</v>
      </c>
      <c r="BU28" s="36">
        <v>137.8785320078</v>
      </c>
      <c r="BV28" s="36">
        <v>148.0051080353</v>
      </c>
      <c r="BW28" s="36">
        <v>173.7116478497</v>
      </c>
      <c r="BX28" s="36" t="s">
        <v>4</v>
      </c>
      <c r="BY28">
        <f t="shared" si="7"/>
        <v>-35.833115841899996</v>
      </c>
      <c r="CB28" s="18" t="s">
        <v>335</v>
      </c>
      <c r="CC28" s="19">
        <v>135.1172183855</v>
      </c>
      <c r="CD28" s="19">
        <v>133.22126987429999</v>
      </c>
      <c r="CE28" s="19">
        <v>154.1973891008</v>
      </c>
      <c r="CF28" s="19" t="s">
        <v>4</v>
      </c>
      <c r="CG28">
        <f t="shared" si="8"/>
        <v>-19.0801707153</v>
      </c>
      <c r="CH28" s="20" t="s">
        <v>91</v>
      </c>
      <c r="CI28" s="13">
        <v>137.8785320078</v>
      </c>
      <c r="CJ28" s="13">
        <v>148.0051080353</v>
      </c>
      <c r="CK28" s="13">
        <v>173.7116478497</v>
      </c>
      <c r="CL28" s="13" t="s">
        <v>4</v>
      </c>
      <c r="CM28">
        <f t="shared" si="9"/>
        <v>-35.833115841899996</v>
      </c>
      <c r="DE28" t="s">
        <v>55</v>
      </c>
      <c r="DF28" s="7">
        <v>30.856600878070939</v>
      </c>
      <c r="DG28" s="5">
        <v>6350114829</v>
      </c>
      <c r="DH28" s="10">
        <v>37.656330756883328</v>
      </c>
      <c r="DI28" s="11">
        <v>127.2851095245</v>
      </c>
      <c r="DJ28" s="12">
        <v>119.4064857087</v>
      </c>
      <c r="DK28" s="13">
        <v>19.109430367386576</v>
      </c>
    </row>
    <row r="29" spans="2:115" x14ac:dyDescent="0.3">
      <c r="B29" s="2"/>
      <c r="C29" t="s">
        <v>57</v>
      </c>
      <c r="D29" s="2" t="s">
        <v>58</v>
      </c>
      <c r="F29" s="7" t="s">
        <v>4</v>
      </c>
      <c r="G29" s="7" t="s">
        <v>4</v>
      </c>
      <c r="H29" s="7" t="s">
        <v>4</v>
      </c>
      <c r="I29" s="7" t="s">
        <v>4</v>
      </c>
      <c r="J29" t="e">
        <f t="shared" si="0"/>
        <v>#DIV/0!</v>
      </c>
      <c r="L29" s="5" t="str">
        <f>VLOOKUP(D29, [1]Data!$D$1:$M$267, 7, FALSE)</f>
        <v>NULL</v>
      </c>
      <c r="M29" s="5" t="str">
        <f>VLOOKUP(D29, [1]Data!$D$1:$M$267, 8, FALSE)</f>
        <v>NULL</v>
      </c>
      <c r="N29" s="5" t="str">
        <f>VLOOKUP(D29, [1]Data!$D$1:$M$267, 9, FALSE)</f>
        <v>NULL</v>
      </c>
      <c r="O29" s="5" t="s">
        <v>4</v>
      </c>
      <c r="P29" s="3" t="e">
        <f t="shared" si="4"/>
        <v>#DIV/0!</v>
      </c>
      <c r="R29" s="10" t="str">
        <f>VLOOKUP(D29, [2]Data!$D$1:$M$267, 7, FALSE)</f>
        <v>NULL</v>
      </c>
      <c r="S29" s="10" t="str">
        <f>VLOOKUP(D29, [2]Data!$D$1:$M$267, 8, FALSE)</f>
        <v>NULL</v>
      </c>
      <c r="T29" s="10" t="str">
        <f>VLOOKUP(D29, [2]Data!$D$1:$M$267, 9, FALSE)</f>
        <v>NULL</v>
      </c>
      <c r="U29" s="10" t="str">
        <f>VLOOKUP(D29, [2]Data!$D$1:$M$267, 10, FALSE)</f>
        <v>NULL</v>
      </c>
      <c r="V29"/>
      <c r="W29" s="11">
        <f>VLOOKUP(D29, [3]Data!$D$1:$M$267, 7, FALSE)</f>
        <v>146.98893559659999</v>
      </c>
      <c r="X29" s="11">
        <f>VLOOKUP(D29, [3]Data!$D$1:$M$267, 8, FALSE)</f>
        <v>99.944669653700004</v>
      </c>
      <c r="Y29" s="11">
        <f>VLOOKUP(D29, [3]Data!$D$1:$M$267, 9, FALSE)</f>
        <v>106.9611685226</v>
      </c>
      <c r="Z29" s="11" t="str">
        <f>VLOOKUP(D29, [3]Data!$D$1:$M$267, 10, FALSE)</f>
        <v>NULL</v>
      </c>
      <c r="AA29"/>
      <c r="AB29" s="12">
        <f>VLOOKUP(D29, [4]Data!$D$1:$M$267, 7, FALSE)</f>
        <v>91.860015867800001</v>
      </c>
      <c r="AC29" s="12">
        <f>VLOOKUP(D29, [4]Data!$D$1:$M$267, 8, FALSE)</f>
        <v>63.933828253500003</v>
      </c>
      <c r="AD29" s="12">
        <f>VLOOKUP(D29, [4]Data!$D$1:$M$267, 9, FALSE)</f>
        <v>66.287358357499997</v>
      </c>
      <c r="AE29" s="12" t="str">
        <f>VLOOKUP(D29, [4]Data!$D$1:$M$267, 10, FALSE)</f>
        <v>NULL</v>
      </c>
      <c r="AF29"/>
      <c r="AG29" s="13" t="str">
        <f>VLOOKUP(D29,[5]Data!$D$1:$M$267, 7, FALSE)</f>
        <v>NULL</v>
      </c>
      <c r="AH29" s="13" t="str">
        <f>VLOOKUP(D29,[5]Data!$D$1:$M$267, 8, FALSE)</f>
        <v>NULL</v>
      </c>
      <c r="AI29" s="13" t="str">
        <f>VLOOKUP(D29,[5]Data!$D$1:$M$267, 9, FALSE)</f>
        <v>NULL</v>
      </c>
      <c r="AJ29" s="13" t="str">
        <f>VLOOKUP(D29,[5]Data!$D$1:$M$267, 10, FALSE)</f>
        <v>NULL</v>
      </c>
      <c r="AP29" t="s">
        <v>107</v>
      </c>
      <c r="AQ29">
        <f t="shared" si="5"/>
        <v>154.42143320904165</v>
      </c>
      <c r="AR29" s="7">
        <v>149.74053665821864</v>
      </c>
      <c r="AS29" s="7">
        <v>147.58070996706854</v>
      </c>
      <c r="AT29" s="7">
        <v>155.62443795208304</v>
      </c>
      <c r="AU29" s="7">
        <v>164.74004825879632</v>
      </c>
      <c r="AX29" t="s">
        <v>263</v>
      </c>
      <c r="AY29" s="15" t="e">
        <f t="shared" si="3"/>
        <v>#DIV/0!</v>
      </c>
      <c r="AZ29" s="5" t="s">
        <v>4</v>
      </c>
      <c r="BA29" s="5" t="s">
        <v>4</v>
      </c>
      <c r="BB29" s="5" t="s">
        <v>4</v>
      </c>
      <c r="BC29" s="5" t="s">
        <v>4</v>
      </c>
      <c r="BN29" s="16" t="s">
        <v>325</v>
      </c>
      <c r="BO29" s="17">
        <v>141.54622299479999</v>
      </c>
      <c r="BP29" s="17">
        <v>139.9331783593</v>
      </c>
      <c r="BQ29" s="17">
        <v>150.3221653009</v>
      </c>
      <c r="BR29" s="17" t="s">
        <v>4</v>
      </c>
      <c r="BS29">
        <f t="shared" si="6"/>
        <v>-8.7759423061000064</v>
      </c>
      <c r="BT29" s="35" t="s">
        <v>279</v>
      </c>
      <c r="BU29" s="36">
        <v>145.25631486840001</v>
      </c>
      <c r="BV29" s="36">
        <v>110.02848724419999</v>
      </c>
      <c r="BW29" s="36">
        <v>171.60093916220001</v>
      </c>
      <c r="BX29" s="36" t="s">
        <v>4</v>
      </c>
      <c r="BY29">
        <f t="shared" si="7"/>
        <v>-26.344624293799995</v>
      </c>
      <c r="CB29" s="18" t="s">
        <v>325</v>
      </c>
      <c r="CC29" s="19">
        <v>141.54622299479999</v>
      </c>
      <c r="CD29" s="19">
        <v>139.9331783593</v>
      </c>
      <c r="CE29" s="19">
        <v>150.3221653009</v>
      </c>
      <c r="CF29" s="19" t="s">
        <v>4</v>
      </c>
      <c r="CG29">
        <f t="shared" si="8"/>
        <v>-8.7759423061000064</v>
      </c>
      <c r="CH29" s="20" t="s">
        <v>279</v>
      </c>
      <c r="CI29" s="13">
        <v>145.25631486840001</v>
      </c>
      <c r="CJ29" s="13">
        <v>110.02848724419999</v>
      </c>
      <c r="CK29" s="13">
        <v>171.60093916220001</v>
      </c>
      <c r="CL29" s="13" t="s">
        <v>4</v>
      </c>
      <c r="CM29">
        <f t="shared" si="9"/>
        <v>-26.344624293799995</v>
      </c>
      <c r="DE29" t="s">
        <v>57</v>
      </c>
      <c r="DF29" s="7" t="s">
        <v>4</v>
      </c>
      <c r="DG29" s="5" t="s">
        <v>4</v>
      </c>
      <c r="DH29" s="10" t="s">
        <v>4</v>
      </c>
      <c r="DI29" s="11">
        <v>106.9611685226</v>
      </c>
      <c r="DJ29" s="12">
        <v>66.287358357499997</v>
      </c>
      <c r="DK29" s="13" t="s">
        <v>4</v>
      </c>
    </row>
    <row r="30" spans="2:115" x14ac:dyDescent="0.3">
      <c r="B30" s="2"/>
      <c r="C30" t="s">
        <v>59</v>
      </c>
      <c r="D30" s="2" t="s">
        <v>60</v>
      </c>
      <c r="F30" s="7">
        <v>90.146171413848307</v>
      </c>
      <c r="G30" s="7">
        <v>99.543556817847445</v>
      </c>
      <c r="H30" s="7">
        <v>140.17066891335335</v>
      </c>
      <c r="I30" s="7">
        <v>140.35877358607695</v>
      </c>
      <c r="J30">
        <f t="shared" si="0"/>
        <v>117.55479268278151</v>
      </c>
      <c r="L30" s="5">
        <f>VLOOKUP(D30, [1]Data!$D$1:$M$267, 7, FALSE)</f>
        <v>47339563</v>
      </c>
      <c r="M30" s="5">
        <f>VLOOKUP(D30, [1]Data!$D$1:$M$267, 8, FALSE)</f>
        <v>15965131</v>
      </c>
      <c r="N30" s="5">
        <f>VLOOKUP(D30, [1]Data!$D$1:$M$267, 9, FALSE)</f>
        <v>30887563</v>
      </c>
      <c r="O30" s="5">
        <v>28422229</v>
      </c>
      <c r="P30" s="3">
        <f t="shared" si="4"/>
        <v>30653621.5</v>
      </c>
      <c r="R30" s="10">
        <f>VLOOKUP(D30, [2]Data!$D$1:$M$267, 7, FALSE)</f>
        <v>108.50965835795864</v>
      </c>
      <c r="S30" s="10">
        <f>VLOOKUP(D30, [2]Data!$D$1:$M$267, 8, FALSE)</f>
        <v>110.29100365845197</v>
      </c>
      <c r="T30" s="10">
        <f>VLOOKUP(D30, [2]Data!$D$1:$M$267, 9, FALSE)</f>
        <v>147.12311237531776</v>
      </c>
      <c r="U30" s="10">
        <f>VLOOKUP(D30, [2]Data!$D$1:$M$267, 10, FALSE)</f>
        <v>146.97396587959724</v>
      </c>
      <c r="V30"/>
      <c r="W30" s="11">
        <f>VLOOKUP(D30, [3]Data!$D$1:$M$267, 7, FALSE)</f>
        <v>156.05684503149999</v>
      </c>
      <c r="X30" s="11">
        <f>VLOOKUP(D30, [3]Data!$D$1:$M$267, 8, FALSE)</f>
        <v>181.4107966638</v>
      </c>
      <c r="Y30" s="11">
        <f>VLOOKUP(D30, [3]Data!$D$1:$M$267, 9, FALSE)</f>
        <v>218.95940353660001</v>
      </c>
      <c r="Z30" s="11" t="str">
        <f>VLOOKUP(D30, [3]Data!$D$1:$M$267, 10, FALSE)</f>
        <v>NULL</v>
      </c>
      <c r="AA30"/>
      <c r="AB30" s="12">
        <f>VLOOKUP(D30, [4]Data!$D$1:$M$267, 7, FALSE)</f>
        <v>115.19001608889999</v>
      </c>
      <c r="AC30" s="12">
        <f>VLOOKUP(D30, [4]Data!$D$1:$M$267, 8, FALSE)</f>
        <v>142.52888982869999</v>
      </c>
      <c r="AD30" s="12">
        <f>VLOOKUP(D30, [4]Data!$D$1:$M$267, 9, FALSE)</f>
        <v>98.553846598899995</v>
      </c>
      <c r="AE30" s="12" t="str">
        <f>VLOOKUP(D30, [4]Data!$D$1:$M$267, 10, FALSE)</f>
        <v>NULL</v>
      </c>
      <c r="AF30"/>
      <c r="AG30" s="13">
        <f>VLOOKUP(D30,[5]Data!$D$1:$M$267, 7, FALSE)</f>
        <v>57.946040538108036</v>
      </c>
      <c r="AH30" s="13">
        <f>VLOOKUP(D30,[5]Data!$D$1:$M$267, 8, FALSE)</f>
        <v>57.356111415987812</v>
      </c>
      <c r="AI30" s="13">
        <f>VLOOKUP(D30,[5]Data!$D$1:$M$267, 9, FALSE)</f>
        <v>80.168910808453688</v>
      </c>
      <c r="AJ30" s="13">
        <f>VLOOKUP(D30,[5]Data!$D$1:$M$267, 10, FALSE)</f>
        <v>86.38935688368467</v>
      </c>
      <c r="AP30" t="s">
        <v>9</v>
      </c>
      <c r="AQ30">
        <f t="shared" si="5"/>
        <v>150.94148409578233</v>
      </c>
      <c r="AR30" s="7">
        <v>164.60587326120557</v>
      </c>
      <c r="AS30" s="7">
        <v>162.96809986130373</v>
      </c>
      <c r="AT30" s="7">
        <v>159.20000000000002</v>
      </c>
      <c r="AU30" s="7">
        <v>116.99196326061998</v>
      </c>
      <c r="AX30" t="s">
        <v>277</v>
      </c>
      <c r="AY30" s="15" t="e">
        <f t="shared" si="3"/>
        <v>#DIV/0!</v>
      </c>
      <c r="AZ30" s="5" t="s">
        <v>4</v>
      </c>
      <c r="BA30" s="5" t="s">
        <v>4</v>
      </c>
      <c r="BB30" s="5" t="s">
        <v>4</v>
      </c>
      <c r="BC30" s="5" t="s">
        <v>4</v>
      </c>
      <c r="BN30" s="16" t="s">
        <v>75</v>
      </c>
      <c r="BO30" s="17">
        <v>159.52135025780001</v>
      </c>
      <c r="BP30" s="17">
        <v>149.01664840340001</v>
      </c>
      <c r="BQ30" s="17">
        <v>150.090569905</v>
      </c>
      <c r="BR30" s="17" t="s">
        <v>4</v>
      </c>
      <c r="BS30">
        <f t="shared" si="6"/>
        <v>9.4307803528000136</v>
      </c>
      <c r="BT30" s="35" t="s">
        <v>157</v>
      </c>
      <c r="BU30" s="36">
        <v>188.24704469849999</v>
      </c>
      <c r="BV30" s="36">
        <v>191.8143423244</v>
      </c>
      <c r="BW30" s="36">
        <v>164.7281324315</v>
      </c>
      <c r="BX30" s="36" t="s">
        <v>4</v>
      </c>
      <c r="BY30">
        <f t="shared" si="7"/>
        <v>23.51891226699999</v>
      </c>
      <c r="CB30" s="18" t="s">
        <v>75</v>
      </c>
      <c r="CC30" s="19">
        <v>159.52135025780001</v>
      </c>
      <c r="CD30" s="19">
        <v>149.01664840340001</v>
      </c>
      <c r="CE30" s="19">
        <v>150.090569905</v>
      </c>
      <c r="CF30" s="19" t="s">
        <v>4</v>
      </c>
      <c r="CG30">
        <f t="shared" si="8"/>
        <v>9.4307803528000136</v>
      </c>
      <c r="CH30" s="20" t="s">
        <v>157</v>
      </c>
      <c r="CI30" s="13">
        <v>188.24704469849999</v>
      </c>
      <c r="CJ30" s="13">
        <v>191.8143423244</v>
      </c>
      <c r="CK30" s="13">
        <v>164.7281324315</v>
      </c>
      <c r="CL30" s="13" t="s">
        <v>4</v>
      </c>
      <c r="CM30">
        <f t="shared" si="9"/>
        <v>23.51891226699999</v>
      </c>
      <c r="DE30" t="s">
        <v>59</v>
      </c>
      <c r="DF30" s="7">
        <v>140.17066891335335</v>
      </c>
      <c r="DG30" s="5">
        <v>30887563</v>
      </c>
      <c r="DH30" s="10">
        <v>147.12311237531776</v>
      </c>
      <c r="DI30" s="11">
        <v>218.95940353660001</v>
      </c>
      <c r="DJ30" s="12">
        <v>98.553846598899995</v>
      </c>
      <c r="DK30" s="13">
        <v>80.168910808453688</v>
      </c>
    </row>
    <row r="31" spans="2:115" x14ac:dyDescent="0.3">
      <c r="B31" s="2"/>
      <c r="C31" t="s">
        <v>61</v>
      </c>
      <c r="D31" s="2" t="s">
        <v>62</v>
      </c>
      <c r="F31" s="7">
        <v>103.08066003516163</v>
      </c>
      <c r="G31" s="7">
        <v>95.226918206683948</v>
      </c>
      <c r="H31" s="7">
        <v>103.9569822774548</v>
      </c>
      <c r="I31" s="7">
        <v>119.41181358498963</v>
      </c>
      <c r="J31">
        <f t="shared" si="0"/>
        <v>105.41909352607252</v>
      </c>
      <c r="L31" s="5">
        <f>VLOOKUP(D31, [1]Data!$D$1:$M$267, 7, FALSE)</f>
        <v>2098844335</v>
      </c>
      <c r="M31" s="5">
        <f>VLOOKUP(D31, [1]Data!$D$1:$M$267, 8, FALSE)</f>
        <v>2153930564</v>
      </c>
      <c r="N31" s="5">
        <f>VLOOKUP(D31, [1]Data!$D$1:$M$267, 9, FALSE)</f>
        <v>2627051878</v>
      </c>
      <c r="O31" s="5">
        <v>2248380615</v>
      </c>
      <c r="P31" s="3">
        <f t="shared" si="4"/>
        <v>2282051848</v>
      </c>
      <c r="R31" s="10">
        <f>VLOOKUP(D31, [2]Data!$D$1:$M$267, 7, FALSE)</f>
        <v>124.68870119365545</v>
      </c>
      <c r="S31" s="10">
        <f>VLOOKUP(D31, [2]Data!$D$1:$M$267, 8, FALSE)</f>
        <v>110.32859368545367</v>
      </c>
      <c r="T31" s="10">
        <f>VLOOKUP(D31, [2]Data!$D$1:$M$267, 9, FALSE)</f>
        <v>120.97465339058084</v>
      </c>
      <c r="U31" s="10">
        <f>VLOOKUP(D31, [2]Data!$D$1:$M$267, 10, FALSE)</f>
        <v>138.18282938571772</v>
      </c>
      <c r="V31"/>
      <c r="W31" s="11">
        <f>VLOOKUP(D31, [3]Data!$D$1:$M$267, 7, FALSE)</f>
        <v>117.1430594719</v>
      </c>
      <c r="X31" s="11">
        <f>VLOOKUP(D31, [3]Data!$D$1:$M$267, 8, FALSE)</f>
        <v>112.187552368</v>
      </c>
      <c r="Y31" s="11">
        <f>VLOOKUP(D31, [3]Data!$D$1:$M$267, 9, FALSE)</f>
        <v>122.05886567650001</v>
      </c>
      <c r="Z31" s="11" t="str">
        <f>VLOOKUP(D31, [3]Data!$D$1:$M$267, 10, FALSE)</f>
        <v>NULL</v>
      </c>
      <c r="AA31"/>
      <c r="AB31" s="12">
        <f>VLOOKUP(D31, [4]Data!$D$1:$M$267, 7, FALSE)</f>
        <v>120.4515733243</v>
      </c>
      <c r="AC31" s="12">
        <f>VLOOKUP(D31, [4]Data!$D$1:$M$267, 8, FALSE)</f>
        <v>114.1832493901</v>
      </c>
      <c r="AD31" s="12">
        <f>VLOOKUP(D31, [4]Data!$D$1:$M$267, 9, FALSE)</f>
        <v>122.10011960520001</v>
      </c>
      <c r="AE31" s="12" t="str">
        <f>VLOOKUP(D31, [4]Data!$D$1:$M$267, 10, FALSE)</f>
        <v>NULL</v>
      </c>
      <c r="AF31"/>
      <c r="AG31" s="13">
        <f>VLOOKUP(D31,[5]Data!$D$1:$M$267, 7, FALSE)</f>
        <v>63.94547845896512</v>
      </c>
      <c r="AH31" s="13">
        <f>VLOOKUP(D31,[5]Data!$D$1:$M$267, 8, FALSE)</f>
        <v>56.130798263874262</v>
      </c>
      <c r="AI31" s="13">
        <f>VLOOKUP(D31,[5]Data!$D$1:$M$267, 9, FALSE)</f>
        <v>61.401084305886819</v>
      </c>
      <c r="AJ31" s="13">
        <f>VLOOKUP(D31,[5]Data!$D$1:$M$267, 10, FALSE)</f>
        <v>69.194003662831477</v>
      </c>
      <c r="AP31" t="s">
        <v>293</v>
      </c>
      <c r="AQ31">
        <f t="shared" si="5"/>
        <v>138.20736276235857</v>
      </c>
      <c r="AR31" s="7">
        <v>132.15574108214003</v>
      </c>
      <c r="AS31" s="7">
        <v>124.20479048006814</v>
      </c>
      <c r="AT31" s="7">
        <v>139.79716584197575</v>
      </c>
      <c r="AU31" s="7">
        <v>156.67175364525033</v>
      </c>
      <c r="AX31" t="s">
        <v>283</v>
      </c>
      <c r="AY31" s="15" t="e">
        <f t="shared" si="3"/>
        <v>#DIV/0!</v>
      </c>
      <c r="AZ31" s="5" t="s">
        <v>4</v>
      </c>
      <c r="BA31" s="5" t="s">
        <v>4</v>
      </c>
      <c r="BB31" s="5" t="s">
        <v>4</v>
      </c>
      <c r="BC31" s="5" t="s">
        <v>4</v>
      </c>
      <c r="BN31" s="16" t="s">
        <v>33</v>
      </c>
      <c r="BO31" s="17">
        <v>133.06755050999999</v>
      </c>
      <c r="BP31" s="17">
        <v>117.0281202493</v>
      </c>
      <c r="BQ31" s="17">
        <v>148.6773428393</v>
      </c>
      <c r="BR31" s="17" t="s">
        <v>4</v>
      </c>
      <c r="BS31">
        <f t="shared" si="6"/>
        <v>-15.609792329300006</v>
      </c>
      <c r="BT31" s="35" t="s">
        <v>333</v>
      </c>
      <c r="BU31" s="36">
        <v>135.135443189</v>
      </c>
      <c r="BV31" s="36">
        <v>137.7804024738</v>
      </c>
      <c r="BW31" s="36">
        <v>163.64648680849999</v>
      </c>
      <c r="BX31" s="36" t="s">
        <v>4</v>
      </c>
      <c r="BY31">
        <f t="shared" si="7"/>
        <v>-28.511043619499986</v>
      </c>
      <c r="CB31" s="18" t="s">
        <v>33</v>
      </c>
      <c r="CC31" s="19">
        <v>133.06755050999999</v>
      </c>
      <c r="CD31" s="19">
        <v>117.0281202493</v>
      </c>
      <c r="CE31" s="19">
        <v>148.6773428393</v>
      </c>
      <c r="CF31" s="19" t="s">
        <v>4</v>
      </c>
      <c r="CG31">
        <f t="shared" si="8"/>
        <v>-15.609792329300006</v>
      </c>
      <c r="CH31" s="20" t="s">
        <v>333</v>
      </c>
      <c r="CI31" s="13">
        <v>135.135443189</v>
      </c>
      <c r="CJ31" s="13">
        <v>137.7804024738</v>
      </c>
      <c r="CK31" s="13">
        <v>163.64648680849999</v>
      </c>
      <c r="CL31" s="13" t="s">
        <v>4</v>
      </c>
      <c r="CM31">
        <f t="shared" si="9"/>
        <v>-28.511043619499986</v>
      </c>
      <c r="DE31" t="s">
        <v>61</v>
      </c>
      <c r="DF31" s="7">
        <v>103.9569822774548</v>
      </c>
      <c r="DG31" s="5">
        <v>2627051878</v>
      </c>
      <c r="DH31" s="10">
        <v>120.97465339058084</v>
      </c>
      <c r="DI31" s="11">
        <v>122.05886567650001</v>
      </c>
      <c r="DJ31" s="12">
        <v>122.10011960520001</v>
      </c>
      <c r="DK31" s="13">
        <v>61.401084305886819</v>
      </c>
    </row>
    <row r="32" spans="2:115" x14ac:dyDescent="0.3">
      <c r="B32" s="2"/>
      <c r="C32" t="s">
        <v>63</v>
      </c>
      <c r="D32" s="2" t="s">
        <v>64</v>
      </c>
      <c r="F32" s="7">
        <v>46.922519239803009</v>
      </c>
      <c r="G32" s="7">
        <v>47.943554026320427</v>
      </c>
      <c r="H32" s="7">
        <v>49.162133946841827</v>
      </c>
      <c r="I32" s="7">
        <v>53.251239125421478</v>
      </c>
      <c r="J32">
        <f t="shared" si="0"/>
        <v>49.319861584596687</v>
      </c>
      <c r="L32" s="5">
        <f>VLOOKUP(D32, [1]Data!$D$1:$M$267, 7, FALSE)</f>
        <v>34843264</v>
      </c>
      <c r="M32" s="5">
        <f>VLOOKUP(D32, [1]Data!$D$1:$M$267, 8, FALSE)</f>
        <v>4097238.9999999995</v>
      </c>
      <c r="N32" s="5">
        <f>VLOOKUP(D32, [1]Data!$D$1:$M$267, 9, FALSE)</f>
        <v>3595403</v>
      </c>
      <c r="O32" s="5">
        <v>3443803</v>
      </c>
      <c r="P32" s="3">
        <f t="shared" si="4"/>
        <v>11494927.25</v>
      </c>
      <c r="R32" s="10">
        <f>VLOOKUP(D32, [2]Data!$D$1:$M$267, 7, FALSE)</f>
        <v>60.408692881753311</v>
      </c>
      <c r="S32" s="10">
        <f>VLOOKUP(D32, [2]Data!$D$1:$M$267, 8, FALSE)</f>
        <v>60.739778646277479</v>
      </c>
      <c r="T32" s="10">
        <f>VLOOKUP(D32, [2]Data!$D$1:$M$267, 9, FALSE)</f>
        <v>62.592962500368877</v>
      </c>
      <c r="U32" s="10">
        <f>VLOOKUP(D32, [2]Data!$D$1:$M$267, 10, FALSE)</f>
        <v>64.63344292581121</v>
      </c>
      <c r="V32"/>
      <c r="W32" s="11">
        <f>VLOOKUP(D32, [3]Data!$D$1:$M$267, 7, FALSE)</f>
        <v>130.97563824369999</v>
      </c>
      <c r="X32" s="11">
        <f>VLOOKUP(D32, [3]Data!$D$1:$M$267, 8, FALSE)</f>
        <v>130.012360578</v>
      </c>
      <c r="Y32" s="11">
        <f>VLOOKUP(D32, [3]Data!$D$1:$M$267, 9, FALSE)</f>
        <v>115.7936193717</v>
      </c>
      <c r="Z32" s="11" t="str">
        <f>VLOOKUP(D32, [3]Data!$D$1:$M$267, 10, FALSE)</f>
        <v>NULL</v>
      </c>
      <c r="AA32"/>
      <c r="AB32" s="12">
        <f>VLOOKUP(D32, [4]Data!$D$1:$M$267, 7, FALSE)</f>
        <v>124.73188673360001</v>
      </c>
      <c r="AC32" s="12">
        <f>VLOOKUP(D32, [4]Data!$D$1:$M$267, 8, FALSE)</f>
        <v>136.9779565732</v>
      </c>
      <c r="AD32" s="12">
        <f>VLOOKUP(D32, [4]Data!$D$1:$M$267, 9, FALSE)</f>
        <v>148.1722816944</v>
      </c>
      <c r="AE32" s="12" t="str">
        <f>VLOOKUP(D32, [4]Data!$D$1:$M$267, 10, FALSE)</f>
        <v>NULL</v>
      </c>
      <c r="AF32"/>
      <c r="AG32" s="13">
        <f>VLOOKUP(D32,[5]Data!$D$1:$M$267, 7, FALSE)</f>
        <v>29.257695660393949</v>
      </c>
      <c r="AH32" s="13">
        <f>VLOOKUP(D32,[5]Data!$D$1:$M$267, 8, FALSE)</f>
        <v>31.776865693980987</v>
      </c>
      <c r="AI32" s="13">
        <f>VLOOKUP(D32,[5]Data!$D$1:$M$267, 9, FALSE)</f>
        <v>32.88771004553773</v>
      </c>
      <c r="AJ32" s="13">
        <f>VLOOKUP(D32,[5]Data!$D$1:$M$267, 10, FALSE)</f>
        <v>31.534413018246816</v>
      </c>
      <c r="AP32" t="s">
        <v>243</v>
      </c>
      <c r="AQ32">
        <f t="shared" si="5"/>
        <v>137.50036179410955</v>
      </c>
      <c r="AR32" s="7">
        <v>121.36364692792615</v>
      </c>
      <c r="AS32" s="7">
        <v>126.12778945976623</v>
      </c>
      <c r="AT32" s="7">
        <v>143.82513651818641</v>
      </c>
      <c r="AU32" s="7">
        <v>158.68487427055936</v>
      </c>
      <c r="AX32" t="s">
        <v>295</v>
      </c>
      <c r="AY32" s="15" t="e">
        <f t="shared" si="3"/>
        <v>#DIV/0!</v>
      </c>
      <c r="AZ32" s="5" t="s">
        <v>4</v>
      </c>
      <c r="BA32" s="5" t="s">
        <v>4</v>
      </c>
      <c r="BB32" s="5" t="s">
        <v>4</v>
      </c>
      <c r="BC32" s="5" t="s">
        <v>4</v>
      </c>
      <c r="BN32" s="16" t="s">
        <v>5</v>
      </c>
      <c r="BO32" s="17">
        <v>133.04692473470001</v>
      </c>
      <c r="BP32" s="17">
        <v>126.4745595305</v>
      </c>
      <c r="BQ32" s="17">
        <v>148.1834178025</v>
      </c>
      <c r="BR32" s="17" t="s">
        <v>4</v>
      </c>
      <c r="BS32">
        <f t="shared" si="6"/>
        <v>-15.136493067799989</v>
      </c>
      <c r="BT32" s="35" t="s">
        <v>95</v>
      </c>
      <c r="BU32" s="36">
        <v>123.95034995109999</v>
      </c>
      <c r="BV32" s="36">
        <v>128.54547427470001</v>
      </c>
      <c r="BW32" s="36">
        <v>156.84756801699999</v>
      </c>
      <c r="BX32" s="36" t="s">
        <v>4</v>
      </c>
      <c r="BY32">
        <f t="shared" si="7"/>
        <v>-32.897218065899992</v>
      </c>
      <c r="CB32" s="18" t="s">
        <v>5</v>
      </c>
      <c r="CC32" s="19">
        <v>133.04692473470001</v>
      </c>
      <c r="CD32" s="19">
        <v>126.4745595305</v>
      </c>
      <c r="CE32" s="19">
        <v>148.1834178025</v>
      </c>
      <c r="CF32" s="19" t="s">
        <v>4</v>
      </c>
      <c r="CG32">
        <f t="shared" si="8"/>
        <v>-15.136493067799989</v>
      </c>
      <c r="CH32" s="20" t="s">
        <v>95</v>
      </c>
      <c r="CI32" s="13">
        <v>123.95034995109999</v>
      </c>
      <c r="CJ32" s="13">
        <v>128.54547427470001</v>
      </c>
      <c r="CK32" s="13">
        <v>156.84756801699999</v>
      </c>
      <c r="CL32" s="13" t="s">
        <v>4</v>
      </c>
      <c r="CM32">
        <f t="shared" si="9"/>
        <v>-32.897218065899992</v>
      </c>
      <c r="DE32" t="s">
        <v>63</v>
      </c>
      <c r="DF32" s="7">
        <v>49.162133946841827</v>
      </c>
      <c r="DG32" s="5">
        <v>3595403</v>
      </c>
      <c r="DH32" s="10">
        <v>62.592962500368877</v>
      </c>
      <c r="DI32" s="11">
        <v>115.7936193717</v>
      </c>
      <c r="DJ32" s="12">
        <v>148.1722816944</v>
      </c>
      <c r="DK32" s="13">
        <v>32.88771004553773</v>
      </c>
    </row>
    <row r="33" spans="2:115" x14ac:dyDescent="0.3">
      <c r="B33" s="2"/>
      <c r="C33" t="s">
        <v>65</v>
      </c>
      <c r="D33" s="2" t="s">
        <v>66</v>
      </c>
      <c r="F33" s="7">
        <v>41.412465802427192</v>
      </c>
      <c r="G33" s="7">
        <v>40.419971254069189</v>
      </c>
      <c r="H33" s="7">
        <v>42.798492595554066</v>
      </c>
      <c r="I33" s="7">
        <v>43.938957371598633</v>
      </c>
      <c r="J33">
        <f t="shared" si="0"/>
        <v>42.142471755912268</v>
      </c>
      <c r="L33" s="5">
        <f>VLOOKUP(D33, [1]Data!$D$1:$M$267, 7, FALSE)</f>
        <v>44806</v>
      </c>
      <c r="M33" s="5">
        <f>VLOOKUP(D33, [1]Data!$D$1:$M$267, 8, FALSE)</f>
        <v>22492</v>
      </c>
      <c r="N33" s="5">
        <f>VLOOKUP(D33, [1]Data!$D$1:$M$267, 9, FALSE)</f>
        <v>52895</v>
      </c>
      <c r="O33" s="5">
        <v>277799</v>
      </c>
      <c r="P33" s="3">
        <f t="shared" si="4"/>
        <v>99498</v>
      </c>
      <c r="R33" s="10">
        <f>VLOOKUP(D33, [2]Data!$D$1:$M$267, 7, FALSE)</f>
        <v>29.026209999788904</v>
      </c>
      <c r="S33" s="10">
        <f>VLOOKUP(D33, [2]Data!$D$1:$M$267, 8, FALSE)</f>
        <v>26.773329999594953</v>
      </c>
      <c r="T33" s="10">
        <f>VLOOKUP(D33, [2]Data!$D$1:$M$267, 9, FALSE)</f>
        <v>28.818659999543911</v>
      </c>
      <c r="U33" s="10">
        <f>VLOOKUP(D33, [2]Data!$D$1:$M$267, 10, FALSE)</f>
        <v>28.315320358728957</v>
      </c>
      <c r="V33"/>
      <c r="W33" s="11">
        <f>VLOOKUP(D33, [3]Data!$D$1:$M$267, 7, FALSE)</f>
        <v>99.933762292899999</v>
      </c>
      <c r="X33" s="11">
        <f>VLOOKUP(D33, [3]Data!$D$1:$M$267, 8, FALSE)</f>
        <v>102.24867075</v>
      </c>
      <c r="Y33" s="11">
        <f>VLOOKUP(D33, [3]Data!$D$1:$M$267, 9, FALSE)</f>
        <v>102.649435188</v>
      </c>
      <c r="Z33" s="11" t="str">
        <f>VLOOKUP(D33, [3]Data!$D$1:$M$267, 10, FALSE)</f>
        <v>NULL</v>
      </c>
      <c r="AA33"/>
      <c r="AB33" s="12">
        <f>VLOOKUP(D33, [4]Data!$D$1:$M$267, 7, FALSE)</f>
        <v>138.590188856</v>
      </c>
      <c r="AC33" s="12">
        <f>VLOOKUP(D33, [4]Data!$D$1:$M$267, 8, FALSE)</f>
        <v>110.44728105759999</v>
      </c>
      <c r="AD33" s="12">
        <f>VLOOKUP(D33, [4]Data!$D$1:$M$267, 9, FALSE)</f>
        <v>94.224280997199998</v>
      </c>
      <c r="AE33" s="12" t="str">
        <f>VLOOKUP(D33, [4]Data!$D$1:$M$267, 10, FALSE)</f>
        <v>NULL</v>
      </c>
      <c r="AF33"/>
      <c r="AG33" s="13">
        <f>VLOOKUP(D33,[5]Data!$D$1:$M$267, 7, FALSE)</f>
        <v>5.1720399992617159</v>
      </c>
      <c r="AH33" s="13">
        <f>VLOOKUP(D33,[5]Data!$D$1:$M$267, 8, FALSE)</f>
        <v>4.54932000033401</v>
      </c>
      <c r="AI33" s="13">
        <f>VLOOKUP(D33,[5]Data!$D$1:$M$267, 9, FALSE)</f>
        <v>5.0002899999431296</v>
      </c>
      <c r="AJ33" s="13">
        <f>VLOOKUP(D33,[5]Data!$D$1:$M$267, 10, FALSE)</f>
        <v>4.9710985076332976</v>
      </c>
      <c r="AP33" t="s">
        <v>233</v>
      </c>
      <c r="AQ33">
        <f t="shared" si="5"/>
        <v>128.1012099987187</v>
      </c>
      <c r="AR33" s="7">
        <v>125.7286008879933</v>
      </c>
      <c r="AS33" s="7">
        <v>116.09596449650981</v>
      </c>
      <c r="AT33" s="7">
        <v>127.53796381424931</v>
      </c>
      <c r="AU33" s="7">
        <v>143.04231079612236</v>
      </c>
      <c r="AX33" t="s">
        <v>303</v>
      </c>
      <c r="AY33" s="15" t="e">
        <f t="shared" si="3"/>
        <v>#DIV/0!</v>
      </c>
      <c r="AZ33" s="5" t="s">
        <v>4</v>
      </c>
      <c r="BA33" s="5" t="s">
        <v>4</v>
      </c>
      <c r="BB33" s="5" t="s">
        <v>4</v>
      </c>
      <c r="BC33" s="5" t="s">
        <v>4</v>
      </c>
      <c r="BN33" s="16" t="s">
        <v>257</v>
      </c>
      <c r="BO33" s="17">
        <v>151.78115882040001</v>
      </c>
      <c r="BP33" s="17">
        <v>135.22460554610001</v>
      </c>
      <c r="BQ33" s="17">
        <v>147.69290078649999</v>
      </c>
      <c r="BR33" s="17" t="s">
        <v>4</v>
      </c>
      <c r="BS33">
        <f t="shared" si="6"/>
        <v>4.0882580339000185</v>
      </c>
      <c r="BT33" s="35" t="s">
        <v>339</v>
      </c>
      <c r="BU33" s="36">
        <v>140.4259100287</v>
      </c>
      <c r="BV33" s="36">
        <v>137.73787329749999</v>
      </c>
      <c r="BW33" s="36">
        <v>156.35665938579999</v>
      </c>
      <c r="BX33" s="36" t="s">
        <v>4</v>
      </c>
      <c r="BY33">
        <f t="shared" si="7"/>
        <v>-15.930749357099984</v>
      </c>
      <c r="CB33" s="18" t="s">
        <v>449</v>
      </c>
      <c r="CC33" s="19">
        <v>151.78115882040001</v>
      </c>
      <c r="CD33" s="19">
        <v>135.22460554610001</v>
      </c>
      <c r="CE33" s="19">
        <v>147.69290078649999</v>
      </c>
      <c r="CF33" s="19" t="s">
        <v>4</v>
      </c>
      <c r="CG33">
        <f t="shared" si="8"/>
        <v>4.0882580339000185</v>
      </c>
      <c r="CH33" s="20" t="s">
        <v>339</v>
      </c>
      <c r="CI33" s="13">
        <v>140.4259100287</v>
      </c>
      <c r="CJ33" s="13">
        <v>137.73787329749999</v>
      </c>
      <c r="CK33" s="13">
        <v>156.35665938579999</v>
      </c>
      <c r="CL33" s="13" t="s">
        <v>4</v>
      </c>
      <c r="CM33">
        <f t="shared" si="9"/>
        <v>-15.930749357099984</v>
      </c>
      <c r="DE33" t="s">
        <v>65</v>
      </c>
      <c r="DF33" s="7">
        <v>42.798492595554066</v>
      </c>
      <c r="DG33" s="5">
        <v>52895</v>
      </c>
      <c r="DH33" s="10">
        <v>28.818659999543911</v>
      </c>
      <c r="DI33" s="11">
        <v>102.649435188</v>
      </c>
      <c r="DJ33" s="12">
        <v>94.224280997199998</v>
      </c>
      <c r="DK33" s="13">
        <v>5.0002899999431296</v>
      </c>
    </row>
    <row r="34" spans="2:115" x14ac:dyDescent="0.3">
      <c r="B34" s="2"/>
      <c r="C34" t="s">
        <v>67</v>
      </c>
      <c r="D34" s="2" t="s">
        <v>68</v>
      </c>
      <c r="F34" s="7">
        <v>38.096470776361471</v>
      </c>
      <c r="G34" s="7">
        <v>42.436022847167862</v>
      </c>
      <c r="H34" s="7">
        <v>42.693333098843993</v>
      </c>
      <c r="I34" s="7">
        <v>41.584589550551712</v>
      </c>
      <c r="J34">
        <f t="shared" si="0"/>
        <v>41.20260406823126</v>
      </c>
      <c r="L34" s="5" t="str">
        <f>VLOOKUP(D34, [1]Data!$D$1:$M$267, 7, FALSE)</f>
        <v>NULL</v>
      </c>
      <c r="M34" s="5">
        <f>VLOOKUP(D34, [1]Data!$D$1:$M$267, 8, FALSE)</f>
        <v>62460</v>
      </c>
      <c r="N34" s="5" t="str">
        <f>VLOOKUP(D34, [1]Data!$D$1:$M$267, 9, FALSE)</f>
        <v>NULL</v>
      </c>
      <c r="O34" s="5">
        <v>20796</v>
      </c>
      <c r="P34" s="3">
        <f t="shared" si="4"/>
        <v>41628</v>
      </c>
      <c r="R34" s="10">
        <f>VLOOKUP(D34, [2]Data!$D$1:$M$267, 7, FALSE)</f>
        <v>103.60265646372568</v>
      </c>
      <c r="S34" s="10">
        <f>VLOOKUP(D34, [2]Data!$D$1:$M$267, 8, FALSE)</f>
        <v>78.393454593190128</v>
      </c>
      <c r="T34" s="10">
        <f>VLOOKUP(D34, [2]Data!$D$1:$M$267, 9, FALSE)</f>
        <v>77.455058626534139</v>
      </c>
      <c r="U34" s="10">
        <f>VLOOKUP(D34, [2]Data!$D$1:$M$267, 10, FALSE)</f>
        <v>95.976321452582852</v>
      </c>
      <c r="V34"/>
      <c r="W34" s="11">
        <f>VLOOKUP(D34, [3]Data!$D$1:$M$267, 7, FALSE)</f>
        <v>127.25867478310001</v>
      </c>
      <c r="X34" s="11">
        <f>VLOOKUP(D34, [3]Data!$D$1:$M$267, 8, FALSE)</f>
        <v>119.9915753746</v>
      </c>
      <c r="Y34" s="11">
        <f>VLOOKUP(D34, [3]Data!$D$1:$M$267, 9, FALSE)</f>
        <v>114.5163217879</v>
      </c>
      <c r="Z34" s="11" t="str">
        <f>VLOOKUP(D34, [3]Data!$D$1:$M$267, 10, FALSE)</f>
        <v>NULL</v>
      </c>
      <c r="AA34"/>
      <c r="AB34" s="12">
        <f>VLOOKUP(D34, [4]Data!$D$1:$M$267, 7, FALSE)</f>
        <v>88.147625875900005</v>
      </c>
      <c r="AC34" s="12">
        <f>VLOOKUP(D34, [4]Data!$D$1:$M$267, 8, FALSE)</f>
        <v>75.306095497000001</v>
      </c>
      <c r="AD34" s="12">
        <f>VLOOKUP(D34, [4]Data!$D$1:$M$267, 9, FALSE)</f>
        <v>73.037361278600002</v>
      </c>
      <c r="AE34" s="12" t="str">
        <f>VLOOKUP(D34, [4]Data!$D$1:$M$267, 10, FALSE)</f>
        <v>NULL</v>
      </c>
      <c r="AF34"/>
      <c r="AG34" s="13">
        <f>VLOOKUP(D34,[5]Data!$D$1:$M$267, 7, FALSE)</f>
        <v>46.705033137094873</v>
      </c>
      <c r="AH34" s="13">
        <f>VLOOKUP(D34,[5]Data!$D$1:$M$267, 8, FALSE)</f>
        <v>25.29337077219979</v>
      </c>
      <c r="AI34" s="13">
        <f>VLOOKUP(D34,[5]Data!$D$1:$M$267, 9, FALSE)</f>
        <v>23.849798357656287</v>
      </c>
      <c r="AJ34" s="13">
        <f>VLOOKUP(D34,[5]Data!$D$1:$M$267, 10, FALSE)</f>
        <v>39.733058612624724</v>
      </c>
      <c r="AP34" t="s">
        <v>59</v>
      </c>
      <c r="AQ34">
        <f t="shared" si="5"/>
        <v>117.55479268278151</v>
      </c>
      <c r="AR34" s="7">
        <v>90.146171413848307</v>
      </c>
      <c r="AS34" s="7">
        <v>99.543556817847445</v>
      </c>
      <c r="AT34" s="7">
        <v>140.17066891335335</v>
      </c>
      <c r="AU34" s="7">
        <v>140.35877358607695</v>
      </c>
      <c r="AX34" t="s">
        <v>319</v>
      </c>
      <c r="AY34" s="15" t="e">
        <f t="shared" si="3"/>
        <v>#DIV/0!</v>
      </c>
      <c r="AZ34" s="5" t="s">
        <v>4</v>
      </c>
      <c r="BA34" s="5" t="s">
        <v>4</v>
      </c>
      <c r="BB34" s="5" t="s">
        <v>4</v>
      </c>
      <c r="BC34" s="5" t="s">
        <v>4</v>
      </c>
      <c r="BN34" s="16" t="s">
        <v>77</v>
      </c>
      <c r="BO34" s="17">
        <v>164.61279579539999</v>
      </c>
      <c r="BP34" s="17">
        <v>165.01161464890001</v>
      </c>
      <c r="BQ34" s="17">
        <v>146.93924645320001</v>
      </c>
      <c r="BR34" s="17" t="s">
        <v>4</v>
      </c>
      <c r="BS34">
        <f t="shared" si="6"/>
        <v>17.673549342199976</v>
      </c>
      <c r="BT34" s="35" t="s">
        <v>293</v>
      </c>
      <c r="BU34" s="36">
        <v>154.61797582369999</v>
      </c>
      <c r="BV34" s="36">
        <v>140.8033637739</v>
      </c>
      <c r="BW34" s="36">
        <v>153.84703300219999</v>
      </c>
      <c r="BX34" s="36" t="s">
        <v>4</v>
      </c>
      <c r="BY34">
        <f t="shared" si="7"/>
        <v>0.77094282150000026</v>
      </c>
      <c r="CB34" s="18" t="s">
        <v>77</v>
      </c>
      <c r="CC34" s="19">
        <v>164.61279579539999</v>
      </c>
      <c r="CD34" s="19">
        <v>165.01161464890001</v>
      </c>
      <c r="CE34" s="19">
        <v>146.93924645320001</v>
      </c>
      <c r="CF34" s="19" t="s">
        <v>4</v>
      </c>
      <c r="CG34">
        <f t="shared" si="8"/>
        <v>17.673549342199976</v>
      </c>
      <c r="CH34" s="20" t="s">
        <v>293</v>
      </c>
      <c r="CI34" s="13">
        <v>154.61797582369999</v>
      </c>
      <c r="CJ34" s="13">
        <v>140.8033637739</v>
      </c>
      <c r="CK34" s="13">
        <v>153.84703300219999</v>
      </c>
      <c r="CL34" s="13" t="s">
        <v>4</v>
      </c>
      <c r="CM34">
        <f t="shared" si="9"/>
        <v>0.77094282150000026</v>
      </c>
      <c r="DE34" t="s">
        <v>67</v>
      </c>
      <c r="DF34" s="7">
        <v>42.693333098843993</v>
      </c>
      <c r="DG34" s="5" t="s">
        <v>4</v>
      </c>
      <c r="DH34" s="10">
        <v>77.455058626534139</v>
      </c>
      <c r="DI34" s="11">
        <v>114.5163217879</v>
      </c>
      <c r="DJ34" s="12">
        <v>73.037361278600002</v>
      </c>
      <c r="DK34" s="13">
        <v>23.849798357656287</v>
      </c>
    </row>
    <row r="35" spans="2:115" x14ac:dyDescent="0.3">
      <c r="B35" s="2"/>
      <c r="C35" t="s">
        <v>69</v>
      </c>
      <c r="D35" s="2" t="s">
        <v>70</v>
      </c>
      <c r="F35" s="7">
        <v>129.58578970400771</v>
      </c>
      <c r="G35" s="7">
        <v>142.35027906170359</v>
      </c>
      <c r="H35" s="7">
        <v>177.62653973625376</v>
      </c>
      <c r="I35" s="7">
        <v>177.181163918051</v>
      </c>
      <c r="J35">
        <f t="shared" si="0"/>
        <v>156.68594310500401</v>
      </c>
      <c r="L35" s="5">
        <f>VLOOKUP(D35, [1]Data!$D$1:$M$267, 7, FALSE)</f>
        <v>160372355</v>
      </c>
      <c r="M35" s="5">
        <f>VLOOKUP(D35, [1]Data!$D$1:$M$267, 8, FALSE)</f>
        <v>308424330</v>
      </c>
      <c r="N35" s="5">
        <f>VLOOKUP(D35, [1]Data!$D$1:$M$267, 9, FALSE)</f>
        <v>454821941</v>
      </c>
      <c r="O35" s="5">
        <v>1192959337</v>
      </c>
      <c r="P35" s="3">
        <f t="shared" si="4"/>
        <v>529144490.75</v>
      </c>
      <c r="R35" s="10">
        <f>VLOOKUP(D35, [2]Data!$D$1:$M$267, 7, FALSE)</f>
        <v>123.55652377364056</v>
      </c>
      <c r="S35" s="10">
        <f>VLOOKUP(D35, [2]Data!$D$1:$M$267, 8, FALSE)</f>
        <v>123.99074159127737</v>
      </c>
      <c r="T35" s="10">
        <f>VLOOKUP(D35, [2]Data!$D$1:$M$267, 9, FALSE)</f>
        <v>129.11145154833989</v>
      </c>
      <c r="U35" s="10">
        <f>VLOOKUP(D35, [2]Data!$D$1:$M$267, 10, FALSE)</f>
        <v>123.1871324204685</v>
      </c>
      <c r="V35"/>
      <c r="W35" s="11">
        <f>VLOOKUP(D35, [3]Data!$D$1:$M$267, 7, FALSE)</f>
        <v>142.41263800979999</v>
      </c>
      <c r="X35" s="11">
        <f>VLOOKUP(D35, [3]Data!$D$1:$M$267, 8, FALSE)</f>
        <v>134.69393563310001</v>
      </c>
      <c r="Y35" s="11">
        <f>VLOOKUP(D35, [3]Data!$D$1:$M$267, 9, FALSE)</f>
        <v>172.03800139820001</v>
      </c>
      <c r="Z35" s="11" t="str">
        <f>VLOOKUP(D35, [3]Data!$D$1:$M$267, 10, FALSE)</f>
        <v>NULL</v>
      </c>
      <c r="AA35"/>
      <c r="AB35" s="12">
        <f>VLOOKUP(D35, [4]Data!$D$1:$M$267, 7, FALSE)</f>
        <v>170.49685433810001</v>
      </c>
      <c r="AC35" s="12">
        <f>VLOOKUP(D35, [4]Data!$D$1:$M$267, 8, FALSE)</f>
        <v>194.75521190110001</v>
      </c>
      <c r="AD35" s="12">
        <f>VLOOKUP(D35, [4]Data!$D$1:$M$267, 9, FALSE)</f>
        <v>185.19251405509999</v>
      </c>
      <c r="AE35" s="12" t="str">
        <f>VLOOKUP(D35, [4]Data!$D$1:$M$267, 10, FALSE)</f>
        <v>NULL</v>
      </c>
      <c r="AF35"/>
      <c r="AG35" s="13">
        <f>VLOOKUP(D35,[5]Data!$D$1:$M$267, 7, FALSE)</f>
        <v>61.091296525495451</v>
      </c>
      <c r="AH35" s="13">
        <f>VLOOKUP(D35,[5]Data!$D$1:$M$267, 8, FALSE)</f>
        <v>62.350369614581645</v>
      </c>
      <c r="AI35" s="13">
        <f>VLOOKUP(D35,[5]Data!$D$1:$M$267, 9, FALSE)</f>
        <v>66.754462122465526</v>
      </c>
      <c r="AJ35" s="13">
        <f>VLOOKUP(D35,[5]Data!$D$1:$M$267, 10, FALSE)</f>
        <v>68.335252296892946</v>
      </c>
      <c r="AP35" t="s">
        <v>127</v>
      </c>
      <c r="AQ35">
        <f t="shared" si="5"/>
        <v>116.8689517330662</v>
      </c>
      <c r="AR35" s="7">
        <v>109.06201862866558</v>
      </c>
      <c r="AS35" s="7">
        <v>107.44828878750477</v>
      </c>
      <c r="AT35" s="7">
        <v>122.53697070380294</v>
      </c>
      <c r="AU35" s="7">
        <v>128.42852881229152</v>
      </c>
      <c r="AX35" t="s">
        <v>331</v>
      </c>
      <c r="AY35" s="15" t="e">
        <f t="shared" si="3"/>
        <v>#DIV/0!</v>
      </c>
      <c r="AZ35" s="5" t="s">
        <v>4</v>
      </c>
      <c r="BA35" s="5" t="s">
        <v>4</v>
      </c>
      <c r="BB35" s="5" t="s">
        <v>4</v>
      </c>
      <c r="BC35" s="5" t="s">
        <v>4</v>
      </c>
      <c r="BN35" s="16" t="s">
        <v>163</v>
      </c>
      <c r="BO35" s="17">
        <v>114.6821540433</v>
      </c>
      <c r="BP35" s="17">
        <v>111.7116727203</v>
      </c>
      <c r="BQ35" s="17">
        <v>145.77536912330001</v>
      </c>
      <c r="BR35" s="17" t="s">
        <v>4</v>
      </c>
      <c r="BS35">
        <f t="shared" si="6"/>
        <v>-31.093215080000007</v>
      </c>
      <c r="BT35" s="35" t="s">
        <v>337</v>
      </c>
      <c r="BU35" s="36">
        <v>144.85488540770001</v>
      </c>
      <c r="BV35" s="36">
        <v>138.72457454889999</v>
      </c>
      <c r="BW35" s="36">
        <v>153.30977035110001</v>
      </c>
      <c r="BX35" s="36" t="s">
        <v>4</v>
      </c>
      <c r="BY35">
        <f t="shared" si="7"/>
        <v>-8.4548849434000033</v>
      </c>
      <c r="CB35" s="18" t="s">
        <v>163</v>
      </c>
      <c r="CC35" s="19">
        <v>114.6821540433</v>
      </c>
      <c r="CD35" s="19">
        <v>111.7116727203</v>
      </c>
      <c r="CE35" s="19">
        <v>145.77536912330001</v>
      </c>
      <c r="CF35" s="19" t="s">
        <v>4</v>
      </c>
      <c r="CG35">
        <f t="shared" si="8"/>
        <v>-31.093215080000007</v>
      </c>
      <c r="CH35" s="20" t="s">
        <v>337</v>
      </c>
      <c r="CI35" s="13">
        <v>144.85488540770001</v>
      </c>
      <c r="CJ35" s="13">
        <v>138.72457454889999</v>
      </c>
      <c r="CK35" s="13">
        <v>153.30977035110001</v>
      </c>
      <c r="CL35" s="13" t="s">
        <v>4</v>
      </c>
      <c r="CM35">
        <f t="shared" si="9"/>
        <v>-8.4548849434000033</v>
      </c>
      <c r="DE35" t="s">
        <v>69</v>
      </c>
      <c r="DF35" s="7">
        <v>177.62653973625376</v>
      </c>
      <c r="DG35" s="5">
        <v>454821941</v>
      </c>
      <c r="DH35" s="10">
        <v>129.11145154833989</v>
      </c>
      <c r="DI35" s="11">
        <v>172.03800139820001</v>
      </c>
      <c r="DJ35" s="12">
        <v>185.19251405509999</v>
      </c>
      <c r="DK35" s="13">
        <v>66.754462122465526</v>
      </c>
    </row>
    <row r="36" spans="2:115" x14ac:dyDescent="0.3">
      <c r="B36" s="2"/>
      <c r="C36" t="s">
        <v>71</v>
      </c>
      <c r="D36" s="2" t="s">
        <v>72</v>
      </c>
      <c r="F36" s="7">
        <v>26.89085712133484</v>
      </c>
      <c r="G36" s="7">
        <v>21.222252021677392</v>
      </c>
      <c r="H36" s="7">
        <v>25.110281557271001</v>
      </c>
      <c r="I36" s="7">
        <v>30.835805461916582</v>
      </c>
      <c r="J36">
        <f t="shared" si="0"/>
        <v>26.014799040549953</v>
      </c>
      <c r="L36" s="5">
        <f>VLOOKUP(D36, [1]Data!$D$1:$M$267, 7, FALSE)</f>
        <v>12928297</v>
      </c>
      <c r="M36" s="5">
        <f>VLOOKUP(D36, [1]Data!$D$1:$M$267, 8, FALSE)</f>
        <v>6620517</v>
      </c>
      <c r="N36" s="5">
        <f>VLOOKUP(D36, [1]Data!$D$1:$M$267, 9, FALSE)</f>
        <v>5718462</v>
      </c>
      <c r="O36" s="5" t="s">
        <v>4</v>
      </c>
      <c r="P36" s="3">
        <f t="shared" si="4"/>
        <v>8422425.333333334</v>
      </c>
      <c r="R36" s="10">
        <f>VLOOKUP(D36, [2]Data!$D$1:$M$267, 7, FALSE)</f>
        <v>43.37851324804155</v>
      </c>
      <c r="S36" s="10">
        <f>VLOOKUP(D36, [2]Data!$D$1:$M$267, 8, FALSE)</f>
        <v>33.738831362387053</v>
      </c>
      <c r="T36" s="10">
        <f>VLOOKUP(D36, [2]Data!$D$1:$M$267, 9, FALSE)</f>
        <v>36.745868424444637</v>
      </c>
      <c r="U36" s="10">
        <f>VLOOKUP(D36, [2]Data!$D$1:$M$267, 10, FALSE)</f>
        <v>41.286890904302922</v>
      </c>
      <c r="V36"/>
      <c r="W36" s="11">
        <f>VLOOKUP(D36, [3]Data!$D$1:$M$267, 7, FALSE)</f>
        <v>98.091639347500006</v>
      </c>
      <c r="X36" s="11">
        <f>VLOOKUP(D36, [3]Data!$D$1:$M$267, 8, FALSE)</f>
        <v>84.017956767900003</v>
      </c>
      <c r="Y36" s="11">
        <f>VLOOKUP(D36, [3]Data!$D$1:$M$267, 9, FALSE)</f>
        <v>81.947140829600002</v>
      </c>
      <c r="Z36" s="11" t="str">
        <f>VLOOKUP(D36, [3]Data!$D$1:$M$267, 10, FALSE)</f>
        <v>NULL</v>
      </c>
      <c r="AA36"/>
      <c r="AB36" s="12">
        <f>VLOOKUP(D36, [4]Data!$D$1:$M$267, 7, FALSE)</f>
        <v>92.861163592799997</v>
      </c>
      <c r="AC36" s="12">
        <f>VLOOKUP(D36, [4]Data!$D$1:$M$267, 8, FALSE)</f>
        <v>80.845235174699994</v>
      </c>
      <c r="AD36" s="12">
        <f>VLOOKUP(D36, [4]Data!$D$1:$M$267, 9, FALSE)</f>
        <v>61.677126008400002</v>
      </c>
      <c r="AE36" s="12" t="str">
        <f>VLOOKUP(D36, [4]Data!$D$1:$M$267, 10, FALSE)</f>
        <v>NULL</v>
      </c>
      <c r="AF36"/>
      <c r="AG36" s="13">
        <f>VLOOKUP(D36,[5]Data!$D$1:$M$267, 7, FALSE)</f>
        <v>19.850090747318561</v>
      </c>
      <c r="AH36" s="13">
        <f>VLOOKUP(D36,[5]Data!$D$1:$M$267, 8, FALSE)</f>
        <v>15.23573698147905</v>
      </c>
      <c r="AI36" s="13">
        <f>VLOOKUP(D36,[5]Data!$D$1:$M$267, 9, FALSE)</f>
        <v>16.515641021859146</v>
      </c>
      <c r="AJ36" s="13">
        <f>VLOOKUP(D36,[5]Data!$D$1:$M$267, 10, FALSE)</f>
        <v>19.291484083313438</v>
      </c>
      <c r="AP36" t="s">
        <v>375</v>
      </c>
      <c r="AQ36">
        <f t="shared" si="5"/>
        <v>116.10224111946431</v>
      </c>
      <c r="AR36" s="7">
        <v>96.263967649662675</v>
      </c>
      <c r="AS36" s="7">
        <v>127.96175588048482</v>
      </c>
      <c r="AT36" s="7">
        <v>119.16654583366319</v>
      </c>
      <c r="AU36" s="7">
        <v>121.01669511404654</v>
      </c>
      <c r="AX36" t="s">
        <v>343</v>
      </c>
      <c r="AY36" s="15" t="e">
        <f t="shared" si="3"/>
        <v>#DIV/0!</v>
      </c>
      <c r="AZ36" s="5" t="s">
        <v>4</v>
      </c>
      <c r="BA36" s="5" t="s">
        <v>4</v>
      </c>
      <c r="BB36" s="5" t="s">
        <v>4</v>
      </c>
      <c r="BC36" s="5" t="s">
        <v>4</v>
      </c>
      <c r="BN36" s="16" t="s">
        <v>277</v>
      </c>
      <c r="BO36" s="17">
        <v>104.7344445555</v>
      </c>
      <c r="BP36" s="17">
        <v>107.2535624218</v>
      </c>
      <c r="BQ36" s="17">
        <v>144.21785753489999</v>
      </c>
      <c r="BR36" s="17" t="s">
        <v>4</v>
      </c>
      <c r="BS36">
        <f t="shared" si="6"/>
        <v>-39.483412979399986</v>
      </c>
      <c r="BT36" s="35" t="s">
        <v>327</v>
      </c>
      <c r="BU36" s="36">
        <v>160.5667616664</v>
      </c>
      <c r="BV36" s="36">
        <v>158.6086178651</v>
      </c>
      <c r="BW36" s="36">
        <v>151.2287240039</v>
      </c>
      <c r="BX36" s="36" t="s">
        <v>4</v>
      </c>
      <c r="BY36">
        <f t="shared" si="7"/>
        <v>9.3380376624999997</v>
      </c>
      <c r="CB36" s="18" t="s">
        <v>277</v>
      </c>
      <c r="CC36" s="19">
        <v>104.7344445555</v>
      </c>
      <c r="CD36" s="19">
        <v>107.2535624218</v>
      </c>
      <c r="CE36" s="19">
        <v>144.21785753489999</v>
      </c>
      <c r="CF36" s="19" t="s">
        <v>4</v>
      </c>
      <c r="CG36">
        <f t="shared" si="8"/>
        <v>-39.483412979399986</v>
      </c>
      <c r="CH36" s="20" t="s">
        <v>327</v>
      </c>
      <c r="CI36" s="13">
        <v>160.5667616664</v>
      </c>
      <c r="CJ36" s="13">
        <v>158.6086178651</v>
      </c>
      <c r="CK36" s="13">
        <v>151.2287240039</v>
      </c>
      <c r="CL36" s="13" t="s">
        <v>4</v>
      </c>
      <c r="CM36">
        <f t="shared" si="9"/>
        <v>9.3380376624999997</v>
      </c>
      <c r="DE36" t="s">
        <v>71</v>
      </c>
      <c r="DF36" s="7">
        <v>25.110281557271001</v>
      </c>
      <c r="DG36" s="5">
        <v>5718462</v>
      </c>
      <c r="DH36" s="10">
        <v>36.745868424444637</v>
      </c>
      <c r="DI36" s="11">
        <v>81.947140829600002</v>
      </c>
      <c r="DJ36" s="12">
        <v>61.677126008400002</v>
      </c>
      <c r="DK36" s="13">
        <v>16.515641021859146</v>
      </c>
    </row>
    <row r="37" spans="2:115" x14ac:dyDescent="0.3">
      <c r="B37" s="2"/>
      <c r="C37" t="s">
        <v>73</v>
      </c>
      <c r="D37" s="2" t="s">
        <v>74</v>
      </c>
      <c r="F37" s="7">
        <v>52.290923394224585</v>
      </c>
      <c r="G37" s="7">
        <v>49.02835577881455</v>
      </c>
      <c r="H37" s="7">
        <v>50.513526880377754</v>
      </c>
      <c r="I37" s="7">
        <v>54.711547483070611</v>
      </c>
      <c r="J37">
        <f t="shared" si="0"/>
        <v>51.636088384121877</v>
      </c>
      <c r="L37" s="5">
        <f>VLOOKUP(D37, [1]Data!$D$1:$M$267, 7, FALSE)</f>
        <v>31536892938</v>
      </c>
      <c r="M37" s="5">
        <f>VLOOKUP(D37, [1]Data!$D$1:$M$267, 8, FALSE)</f>
        <v>25573108194</v>
      </c>
      <c r="N37" s="5">
        <f>VLOOKUP(D37, [1]Data!$D$1:$M$267, 9, FALSE)</f>
        <v>29239719472</v>
      </c>
      <c r="O37" s="5">
        <v>30335008047</v>
      </c>
      <c r="P37" s="3">
        <f t="shared" si="4"/>
        <v>29171182162.75</v>
      </c>
      <c r="R37" s="10">
        <f>VLOOKUP(D37, [2]Data!$D$1:$M$267, 7, FALSE)</f>
        <v>66.171485280495929</v>
      </c>
      <c r="S37" s="10">
        <f>VLOOKUP(D37, [2]Data!$D$1:$M$267, 8, FALSE)</f>
        <v>61.156770963276266</v>
      </c>
      <c r="T37" s="10">
        <f>VLOOKUP(D37, [2]Data!$D$1:$M$267, 9, FALSE)</f>
        <v>62.424164413101778</v>
      </c>
      <c r="U37" s="10">
        <f>VLOOKUP(D37, [2]Data!$D$1:$M$267, 10, FALSE)</f>
        <v>67.558896366494864</v>
      </c>
      <c r="V37"/>
      <c r="W37" s="11">
        <f>VLOOKUP(D37, [3]Data!$D$1:$M$267, 7, FALSE)</f>
        <v>107.90071291060001</v>
      </c>
      <c r="X37" s="11">
        <f>VLOOKUP(D37, [3]Data!$D$1:$M$267, 8, FALSE)</f>
        <v>99.904417250899996</v>
      </c>
      <c r="Y37" s="11">
        <f>VLOOKUP(D37, [3]Data!$D$1:$M$267, 9, FALSE)</f>
        <v>107.27781121620001</v>
      </c>
      <c r="Z37" s="11" t="str">
        <f>VLOOKUP(D37, [3]Data!$D$1:$M$267, 10, FALSE)</f>
        <v>NULL</v>
      </c>
      <c r="AA37"/>
      <c r="AB37" s="12">
        <f>VLOOKUP(D37, [4]Data!$D$1:$M$267, 7, FALSE)</f>
        <v>107.4749287274</v>
      </c>
      <c r="AC37" s="12">
        <f>VLOOKUP(D37, [4]Data!$D$1:$M$267, 8, FALSE)</f>
        <v>100.57180297230001</v>
      </c>
      <c r="AD37" s="12">
        <f>VLOOKUP(D37, [4]Data!$D$1:$M$267, 9, FALSE)</f>
        <v>102.09943893800001</v>
      </c>
      <c r="AE37" s="12" t="str">
        <f>VLOOKUP(D37, [4]Data!$D$1:$M$267, 10, FALSE)</f>
        <v>NULL</v>
      </c>
      <c r="AF37"/>
      <c r="AG37" s="13">
        <f>VLOOKUP(D37,[5]Data!$D$1:$M$267, 7, FALSE)</f>
        <v>32.352695820256457</v>
      </c>
      <c r="AH37" s="13">
        <f>VLOOKUP(D37,[5]Data!$D$1:$M$267, 8, FALSE)</f>
        <v>29.473647234934425</v>
      </c>
      <c r="AI37" s="13">
        <f>VLOOKUP(D37,[5]Data!$D$1:$M$267, 9, FALSE)</f>
        <v>31.216352955338294</v>
      </c>
      <c r="AJ37" s="13">
        <f>VLOOKUP(D37,[5]Data!$D$1:$M$267, 10, FALSE)</f>
        <v>33.845047558213892</v>
      </c>
      <c r="AP37" t="s">
        <v>225</v>
      </c>
      <c r="AQ37">
        <f t="shared" si="5"/>
        <v>113.52182919110369</v>
      </c>
      <c r="AR37" s="7">
        <v>110.97157536636766</v>
      </c>
      <c r="AS37" s="7">
        <v>108.36011878513816</v>
      </c>
      <c r="AT37" s="7">
        <v>114.63446619915683</v>
      </c>
      <c r="AU37" s="7">
        <v>120.12115641375209</v>
      </c>
      <c r="AX37" t="s">
        <v>347</v>
      </c>
      <c r="AY37" s="15" t="e">
        <f t="shared" si="3"/>
        <v>#DIV/0!</v>
      </c>
      <c r="AZ37" s="5" t="s">
        <v>4</v>
      </c>
      <c r="BA37" s="5" t="s">
        <v>4</v>
      </c>
      <c r="BB37" s="5" t="s">
        <v>4</v>
      </c>
      <c r="BC37" s="5" t="s">
        <v>4</v>
      </c>
      <c r="BN37" s="16" t="s">
        <v>167</v>
      </c>
      <c r="BO37" s="17">
        <v>151.4354612891</v>
      </c>
      <c r="BP37" s="17">
        <v>135.063630905</v>
      </c>
      <c r="BQ37" s="17">
        <v>141.90953619960001</v>
      </c>
      <c r="BR37" s="17" t="s">
        <v>4</v>
      </c>
      <c r="BS37">
        <f t="shared" si="6"/>
        <v>9.5259250894999923</v>
      </c>
      <c r="BT37" s="35" t="s">
        <v>301</v>
      </c>
      <c r="BU37" s="36">
        <v>136.59885170589999</v>
      </c>
      <c r="BV37" s="36">
        <v>132.10393288340001</v>
      </c>
      <c r="BW37" s="36">
        <v>149.42051455199999</v>
      </c>
      <c r="BX37" s="36" t="s">
        <v>4</v>
      </c>
      <c r="BY37">
        <f t="shared" si="7"/>
        <v>-12.821662846099997</v>
      </c>
      <c r="CB37" s="18" t="s">
        <v>167</v>
      </c>
      <c r="CC37" s="19">
        <v>151.4354612891</v>
      </c>
      <c r="CD37" s="19">
        <v>135.063630905</v>
      </c>
      <c r="CE37" s="19">
        <v>141.90953619960001</v>
      </c>
      <c r="CF37" s="19" t="s">
        <v>4</v>
      </c>
      <c r="CG37">
        <f t="shared" si="8"/>
        <v>9.5259250894999923</v>
      </c>
      <c r="CH37" s="20" t="s">
        <v>301</v>
      </c>
      <c r="CI37" s="13">
        <v>136.59885170589999</v>
      </c>
      <c r="CJ37" s="13">
        <v>132.10393288340001</v>
      </c>
      <c r="CK37" s="13">
        <v>149.42051455199999</v>
      </c>
      <c r="CL37" s="13" t="s">
        <v>4</v>
      </c>
      <c r="CM37">
        <f t="shared" si="9"/>
        <v>-12.821662846099997</v>
      </c>
      <c r="DE37" t="s">
        <v>73</v>
      </c>
      <c r="DF37" s="7">
        <v>50.513526880377754</v>
      </c>
      <c r="DG37" s="5">
        <v>29239719472</v>
      </c>
      <c r="DH37" s="10">
        <v>62.424164413101778</v>
      </c>
      <c r="DI37" s="11">
        <v>107.27781121620001</v>
      </c>
      <c r="DJ37" s="12">
        <v>102.09943893800001</v>
      </c>
      <c r="DK37" s="13">
        <v>31.216352955338294</v>
      </c>
    </row>
    <row r="38" spans="2:115" x14ac:dyDescent="0.3">
      <c r="B38" s="2"/>
      <c r="C38" t="s">
        <v>75</v>
      </c>
      <c r="D38" s="2" t="s">
        <v>76</v>
      </c>
      <c r="F38" s="7">
        <v>24.874212723697209</v>
      </c>
      <c r="G38" s="7">
        <v>24.030309023525152</v>
      </c>
      <c r="H38" s="7">
        <v>25.560944288773076</v>
      </c>
      <c r="I38" s="7">
        <v>27.81462491118457</v>
      </c>
      <c r="J38">
        <f t="shared" si="0"/>
        <v>25.570022736795</v>
      </c>
      <c r="L38" s="5" t="str">
        <f>VLOOKUP(D38, [1]Data!$D$1:$M$267, 7, FALSE)</f>
        <v>NULL</v>
      </c>
      <c r="M38" s="5">
        <f>VLOOKUP(D38, [1]Data!$D$1:$M$267, 8, FALSE)</f>
        <v>10398276</v>
      </c>
      <c r="N38" s="5">
        <f>VLOOKUP(D38, [1]Data!$D$1:$M$267, 9, FALSE)</f>
        <v>7773205</v>
      </c>
      <c r="O38" s="5" t="s">
        <v>4</v>
      </c>
      <c r="P38" s="3">
        <f t="shared" si="4"/>
        <v>9085740.5</v>
      </c>
      <c r="R38" s="10">
        <f>VLOOKUP(D38, [2]Data!$D$1:$M$267, 7, FALSE)</f>
        <v>114.83853985003985</v>
      </c>
      <c r="S38" s="10">
        <f>VLOOKUP(D38, [2]Data!$D$1:$M$267, 8, FALSE)</f>
        <v>105.47279015891911</v>
      </c>
      <c r="T38" s="10" t="str">
        <f>VLOOKUP(D38, [2]Data!$D$1:$M$267, 9, FALSE)</f>
        <v>NULL</v>
      </c>
      <c r="U38" s="10" t="str">
        <f>VLOOKUP(D38, [2]Data!$D$1:$M$267, 10, FALSE)</f>
        <v>NULL</v>
      </c>
      <c r="V38"/>
      <c r="W38" s="11">
        <f>VLOOKUP(D38, [3]Data!$D$1:$M$267, 7, FALSE)</f>
        <v>159.52135025780001</v>
      </c>
      <c r="X38" s="11">
        <f>VLOOKUP(D38, [3]Data!$D$1:$M$267, 8, FALSE)</f>
        <v>149.01664840340001</v>
      </c>
      <c r="Y38" s="11">
        <f>VLOOKUP(D38, [3]Data!$D$1:$M$267, 9, FALSE)</f>
        <v>150.090569905</v>
      </c>
      <c r="Z38" s="11" t="str">
        <f>VLOOKUP(D38, [3]Data!$D$1:$M$267, 10, FALSE)</f>
        <v>NULL</v>
      </c>
      <c r="AA38"/>
      <c r="AB38" s="12">
        <f>VLOOKUP(D38, [4]Data!$D$1:$M$267, 7, FALSE)</f>
        <v>91.355188443700001</v>
      </c>
      <c r="AC38" s="12">
        <f>VLOOKUP(D38, [4]Data!$D$1:$M$267, 8, FALSE)</f>
        <v>39.9764800202</v>
      </c>
      <c r="AD38" s="12">
        <f>VLOOKUP(D38, [4]Data!$D$1:$M$267, 9, FALSE)</f>
        <v>42.106849749799999</v>
      </c>
      <c r="AE38" s="12" t="str">
        <f>VLOOKUP(D38, [4]Data!$D$1:$M$267, 10, FALSE)</f>
        <v>NULL</v>
      </c>
      <c r="AF38"/>
      <c r="AG38" s="13">
        <f>VLOOKUP(D38,[5]Data!$D$1:$M$267, 7, FALSE)</f>
        <v>69.471025663463422</v>
      </c>
      <c r="AH38" s="13">
        <f>VLOOKUP(D38,[5]Data!$D$1:$M$267, 8, FALSE)</f>
        <v>59.633598781384165</v>
      </c>
      <c r="AI38" s="13" t="str">
        <f>VLOOKUP(D38,[5]Data!$D$1:$M$267, 9, FALSE)</f>
        <v>NULL</v>
      </c>
      <c r="AJ38" s="13" t="str">
        <f>VLOOKUP(D38,[5]Data!$D$1:$M$267, 10, FALSE)</f>
        <v>NULL</v>
      </c>
      <c r="AP38" t="s">
        <v>221</v>
      </c>
      <c r="AQ38">
        <f t="shared" si="5"/>
        <v>112.45102848182714</v>
      </c>
      <c r="AR38" s="7">
        <v>101.28106778262816</v>
      </c>
      <c r="AS38" s="7">
        <v>101.125558053638</v>
      </c>
      <c r="AT38" s="7">
        <v>114.79566756386888</v>
      </c>
      <c r="AU38" s="7">
        <v>132.60182052717349</v>
      </c>
      <c r="AX38" t="s">
        <v>353</v>
      </c>
      <c r="AY38" s="15" t="e">
        <f t="shared" si="3"/>
        <v>#DIV/0!</v>
      </c>
      <c r="AZ38" s="5" t="s">
        <v>4</v>
      </c>
      <c r="BA38" s="5" t="s">
        <v>4</v>
      </c>
      <c r="BB38" s="5" t="s">
        <v>4</v>
      </c>
      <c r="BC38" s="5" t="s">
        <v>4</v>
      </c>
      <c r="BN38" s="16" t="s">
        <v>303</v>
      </c>
      <c r="BO38" s="17">
        <v>145.9555623112</v>
      </c>
      <c r="BP38" s="17">
        <v>120.2024044347</v>
      </c>
      <c r="BQ38" s="17">
        <v>141.68873399559999</v>
      </c>
      <c r="BR38" s="17" t="s">
        <v>4</v>
      </c>
      <c r="BS38">
        <f t="shared" si="6"/>
        <v>4.2668283156000086</v>
      </c>
      <c r="BT38" s="35" t="s">
        <v>189</v>
      </c>
      <c r="BU38" s="36">
        <v>135.2761660072</v>
      </c>
      <c r="BV38" s="36">
        <v>145.3273650292</v>
      </c>
      <c r="BW38" s="36">
        <v>149.2978605479</v>
      </c>
      <c r="BX38" s="36" t="s">
        <v>4</v>
      </c>
      <c r="BY38">
        <f t="shared" si="7"/>
        <v>-14.021694540699997</v>
      </c>
      <c r="CB38" s="18" t="s">
        <v>303</v>
      </c>
      <c r="CC38" s="19">
        <v>145.9555623112</v>
      </c>
      <c r="CD38" s="19">
        <v>120.2024044347</v>
      </c>
      <c r="CE38" s="19">
        <v>141.68873399559999</v>
      </c>
      <c r="CF38" s="19" t="s">
        <v>4</v>
      </c>
      <c r="CG38">
        <f t="shared" si="8"/>
        <v>4.2668283156000086</v>
      </c>
      <c r="CH38" s="20" t="s">
        <v>451</v>
      </c>
      <c r="CI38" s="13">
        <v>135.2761660072</v>
      </c>
      <c r="CJ38" s="13">
        <v>145.3273650292</v>
      </c>
      <c r="CK38" s="13">
        <v>149.2978605479</v>
      </c>
      <c r="CL38" s="13" t="s">
        <v>4</v>
      </c>
      <c r="CM38">
        <f t="shared" si="9"/>
        <v>-14.021694540699997</v>
      </c>
      <c r="DE38" t="s">
        <v>75</v>
      </c>
      <c r="DF38" s="7">
        <v>25.560944288773076</v>
      </c>
      <c r="DG38" s="5">
        <v>7773205</v>
      </c>
      <c r="DH38" s="10" t="s">
        <v>4</v>
      </c>
      <c r="DI38" s="11">
        <v>150.090569905</v>
      </c>
      <c r="DJ38" s="12">
        <v>42.106849749799999</v>
      </c>
      <c r="DK38" s="13" t="s">
        <v>4</v>
      </c>
    </row>
    <row r="39" spans="2:115" x14ac:dyDescent="0.3">
      <c r="B39" s="2"/>
      <c r="C39" t="s">
        <v>77</v>
      </c>
      <c r="D39" s="2" t="s">
        <v>78</v>
      </c>
      <c r="F39" s="7">
        <v>34.259196731994415</v>
      </c>
      <c r="G39" s="7">
        <v>27.506522157227575</v>
      </c>
      <c r="H39" s="7">
        <v>24.160555674848343</v>
      </c>
      <c r="I39" s="7">
        <v>28.204262141015064</v>
      </c>
      <c r="J39">
        <f t="shared" si="0"/>
        <v>28.532634176271348</v>
      </c>
      <c r="L39" s="5">
        <f>VLOOKUP(D39, [1]Data!$D$1:$M$267, 7, FALSE)</f>
        <v>88772322</v>
      </c>
      <c r="M39" s="5">
        <f>VLOOKUP(D39, [1]Data!$D$1:$M$267, 8, FALSE)</f>
        <v>106849</v>
      </c>
      <c r="N39" s="5">
        <f>VLOOKUP(D39, [1]Data!$D$1:$M$267, 9, FALSE)</f>
        <v>878109</v>
      </c>
      <c r="O39" s="5">
        <v>16373796</v>
      </c>
      <c r="P39" s="3">
        <f t="shared" si="4"/>
        <v>26532769</v>
      </c>
      <c r="R39" s="10">
        <f>VLOOKUP(D39, [2]Data!$D$1:$M$267, 7, FALSE)</f>
        <v>50.065800001486757</v>
      </c>
      <c r="S39" s="10">
        <f>VLOOKUP(D39, [2]Data!$D$1:$M$267, 8, FALSE)</f>
        <v>49.521020001192063</v>
      </c>
      <c r="T39" s="10">
        <f>VLOOKUP(D39, [2]Data!$D$1:$M$267, 9, FALSE)</f>
        <v>44.159119995103971</v>
      </c>
      <c r="U39" s="10">
        <f>VLOOKUP(D39, [2]Data!$D$1:$M$267, 10, FALSE)</f>
        <v>45.233570001619995</v>
      </c>
      <c r="V39"/>
      <c r="W39" s="11">
        <f>VLOOKUP(D39, [3]Data!$D$1:$M$267, 7, FALSE)</f>
        <v>164.61279579539999</v>
      </c>
      <c r="X39" s="11">
        <f>VLOOKUP(D39, [3]Data!$D$1:$M$267, 8, FALSE)</f>
        <v>165.01161464890001</v>
      </c>
      <c r="Y39" s="11">
        <f>VLOOKUP(D39, [3]Data!$D$1:$M$267, 9, FALSE)</f>
        <v>146.93924645320001</v>
      </c>
      <c r="Z39" s="11" t="str">
        <f>VLOOKUP(D39, [3]Data!$D$1:$M$267, 10, FALSE)</f>
        <v>NULL</v>
      </c>
      <c r="AA39"/>
      <c r="AB39" s="12">
        <f>VLOOKUP(D39, [4]Data!$D$1:$M$267, 7, FALSE)</f>
        <v>172.57138910309999</v>
      </c>
      <c r="AC39" s="12">
        <f>VLOOKUP(D39, [4]Data!$D$1:$M$267, 8, FALSE)</f>
        <v>152.20967684179999</v>
      </c>
      <c r="AD39" s="12">
        <f>VLOOKUP(D39, [4]Data!$D$1:$M$267, 9, FALSE)</f>
        <v>175.83679451930001</v>
      </c>
      <c r="AE39" s="12" t="str">
        <f>VLOOKUP(D39, [4]Data!$D$1:$M$267, 10, FALSE)</f>
        <v>NULL</v>
      </c>
      <c r="AF39"/>
      <c r="AG39" s="13">
        <f>VLOOKUP(D39,[5]Data!$D$1:$M$267, 7, FALSE)</f>
        <v>15.755380001808319</v>
      </c>
      <c r="AH39" s="13">
        <f>VLOOKUP(D39,[5]Data!$D$1:$M$267, 8, FALSE)</f>
        <v>15.172479999749299</v>
      </c>
      <c r="AI39" s="13">
        <f>VLOOKUP(D39,[5]Data!$D$1:$M$267, 9, FALSE)</f>
        <v>13.227459996755073</v>
      </c>
      <c r="AJ39" s="13">
        <f>VLOOKUP(D39,[5]Data!$D$1:$M$267, 10, FALSE)</f>
        <v>12.300499998649256</v>
      </c>
      <c r="AP39" t="s">
        <v>37</v>
      </c>
      <c r="AQ39">
        <f t="shared" si="5"/>
        <v>108.39886660285961</v>
      </c>
      <c r="AR39" s="7">
        <v>112.45437331591603</v>
      </c>
      <c r="AS39" s="7">
        <v>100.93568233581126</v>
      </c>
      <c r="AT39" s="7">
        <v>116.4699809332934</v>
      </c>
      <c r="AU39" s="7">
        <v>103.73542982641774</v>
      </c>
      <c r="AX39" t="s">
        <v>355</v>
      </c>
      <c r="AY39" s="15" t="e">
        <f t="shared" si="3"/>
        <v>#DIV/0!</v>
      </c>
      <c r="AZ39" s="5" t="s">
        <v>4</v>
      </c>
      <c r="BA39" s="5" t="s">
        <v>4</v>
      </c>
      <c r="BB39" s="5" t="s">
        <v>4</v>
      </c>
      <c r="BC39" s="5" t="s">
        <v>4</v>
      </c>
      <c r="BN39" s="16" t="s">
        <v>313</v>
      </c>
      <c r="BO39" s="17">
        <v>128.00849621629999</v>
      </c>
      <c r="BP39" s="17">
        <v>123.7043465256</v>
      </c>
      <c r="BQ39" s="17">
        <v>141.45071963250001</v>
      </c>
      <c r="BR39" s="17" t="s">
        <v>4</v>
      </c>
      <c r="BS39">
        <f t="shared" si="6"/>
        <v>-13.442223416200022</v>
      </c>
      <c r="BT39" s="35" t="s">
        <v>63</v>
      </c>
      <c r="BU39" s="36">
        <v>124.73188673360001</v>
      </c>
      <c r="BV39" s="36">
        <v>136.9779565732</v>
      </c>
      <c r="BW39" s="36">
        <v>148.1722816944</v>
      </c>
      <c r="BX39" s="36" t="s">
        <v>4</v>
      </c>
      <c r="BY39">
        <f t="shared" si="7"/>
        <v>-23.440394960799992</v>
      </c>
      <c r="CB39" s="18" t="s">
        <v>313</v>
      </c>
      <c r="CC39" s="19">
        <v>128.00849621629999</v>
      </c>
      <c r="CD39" s="19">
        <v>123.7043465256</v>
      </c>
      <c r="CE39" s="19">
        <v>141.45071963250001</v>
      </c>
      <c r="CF39" s="19" t="s">
        <v>4</v>
      </c>
      <c r="CG39">
        <f t="shared" si="8"/>
        <v>-13.442223416200022</v>
      </c>
      <c r="CH39" s="20" t="s">
        <v>63</v>
      </c>
      <c r="CI39" s="13">
        <v>124.73188673360001</v>
      </c>
      <c r="CJ39" s="13">
        <v>136.9779565732</v>
      </c>
      <c r="CK39" s="13">
        <v>148.1722816944</v>
      </c>
      <c r="CL39" s="13" t="s">
        <v>4</v>
      </c>
      <c r="CM39">
        <f t="shared" si="9"/>
        <v>-23.440394960799992</v>
      </c>
      <c r="DE39" t="s">
        <v>77</v>
      </c>
      <c r="DF39" s="7">
        <v>24.160555674848343</v>
      </c>
      <c r="DG39" s="5">
        <v>878109</v>
      </c>
      <c r="DH39" s="10">
        <v>44.159119995103971</v>
      </c>
      <c r="DI39" s="11">
        <v>146.93924645320001</v>
      </c>
      <c r="DJ39" s="12">
        <v>175.83679451930001</v>
      </c>
      <c r="DK39" s="13">
        <v>13.227459996755073</v>
      </c>
    </row>
    <row r="40" spans="2:115" x14ac:dyDescent="0.3">
      <c r="B40" s="2"/>
      <c r="C40" t="s">
        <v>79</v>
      </c>
      <c r="D40" s="2" t="s">
        <v>80</v>
      </c>
      <c r="F40" s="7">
        <v>39.876442800521239</v>
      </c>
      <c r="G40" s="7">
        <v>31.674050931864933</v>
      </c>
      <c r="H40" s="7">
        <v>36.918564447356047</v>
      </c>
      <c r="I40" s="7">
        <v>52.166656237581854</v>
      </c>
      <c r="J40">
        <f t="shared" si="0"/>
        <v>40.158928604331017</v>
      </c>
      <c r="L40" s="5" t="str">
        <f>VLOOKUP(D40, [1]Data!$D$1:$M$267, 7, FALSE)</f>
        <v>NULL</v>
      </c>
      <c r="M40" s="5" t="str">
        <f>VLOOKUP(D40, [1]Data!$D$1:$M$267, 8, FALSE)</f>
        <v>NULL</v>
      </c>
      <c r="N40" s="5" t="str">
        <f>VLOOKUP(D40, [1]Data!$D$1:$M$267, 9, FALSE)</f>
        <v>NULL</v>
      </c>
      <c r="O40" s="5" t="s">
        <v>4</v>
      </c>
      <c r="P40" s="3" t="e">
        <f t="shared" si="4"/>
        <v>#DIV/0!</v>
      </c>
      <c r="R40" s="10">
        <f>VLOOKUP(D40, [2]Data!$D$1:$M$267, 7, FALSE)</f>
        <v>74.570525555855824</v>
      </c>
      <c r="S40" s="10">
        <f>VLOOKUP(D40, [2]Data!$D$1:$M$267, 8, FALSE)</f>
        <v>68.730360141461105</v>
      </c>
      <c r="T40" s="10">
        <f>VLOOKUP(D40, [2]Data!$D$1:$M$267, 9, FALSE)</f>
        <v>82.984776867046989</v>
      </c>
      <c r="U40" s="10">
        <f>VLOOKUP(D40, [2]Data!$D$1:$M$267, 10, FALSE)</f>
        <v>89.722949365025997</v>
      </c>
      <c r="V40"/>
      <c r="W40" s="11">
        <f>VLOOKUP(D40, [3]Data!$D$1:$M$267, 7, FALSE)</f>
        <v>69.112475607299999</v>
      </c>
      <c r="X40" s="11">
        <f>VLOOKUP(D40, [3]Data!$D$1:$M$267, 8, FALSE)</f>
        <v>67.449260420499996</v>
      </c>
      <c r="Y40" s="11">
        <f>VLOOKUP(D40, [3]Data!$D$1:$M$267, 9, FALSE)</f>
        <v>64.381511481299995</v>
      </c>
      <c r="Z40" s="11" t="str">
        <f>VLOOKUP(D40, [3]Data!$D$1:$M$267, 10, FALSE)</f>
        <v>NULL</v>
      </c>
      <c r="AA40"/>
      <c r="AB40" s="12">
        <f>VLOOKUP(D40, [4]Data!$D$1:$M$267, 7, FALSE)</f>
        <v>92.201710299499993</v>
      </c>
      <c r="AC40" s="12">
        <f>VLOOKUP(D40, [4]Data!$D$1:$M$267, 8, FALSE)</f>
        <v>92.403726828399996</v>
      </c>
      <c r="AD40" s="12">
        <f>VLOOKUP(D40, [4]Data!$D$1:$M$267, 9, FALSE)</f>
        <v>77.164545163200003</v>
      </c>
      <c r="AE40" s="12" t="str">
        <f>VLOOKUP(D40, [4]Data!$D$1:$M$267, 10, FALSE)</f>
        <v>NULL</v>
      </c>
      <c r="AF40"/>
      <c r="AG40" s="13">
        <f>VLOOKUP(D40,[5]Data!$D$1:$M$267, 7, FALSE)</f>
        <v>36.74225343638259</v>
      </c>
      <c r="AH40" s="13">
        <f>VLOOKUP(D40,[5]Data!$D$1:$M$267, 8, FALSE)</f>
        <v>26.716149048775932</v>
      </c>
      <c r="AI40" s="13">
        <f>VLOOKUP(D40,[5]Data!$D$1:$M$267, 9, FALSE)</f>
        <v>38.750127251081196</v>
      </c>
      <c r="AJ40" s="13">
        <f>VLOOKUP(D40,[5]Data!$D$1:$M$267, 10, FALSE)</f>
        <v>49.320133932637489</v>
      </c>
      <c r="AP40" t="s">
        <v>265</v>
      </c>
      <c r="AQ40">
        <f t="shared" si="5"/>
        <v>105.65302684945031</v>
      </c>
      <c r="AR40" s="7">
        <v>96.773564451319061</v>
      </c>
      <c r="AS40" s="7">
        <v>96.710117629007925</v>
      </c>
      <c r="AT40" s="7">
        <v>105.23704781053567</v>
      </c>
      <c r="AU40" s="7">
        <v>123.89137750693855</v>
      </c>
      <c r="AX40" t="s">
        <v>359</v>
      </c>
      <c r="AY40" s="15" t="e">
        <f t="shared" si="3"/>
        <v>#DIV/0!</v>
      </c>
      <c r="AZ40" s="5" t="s">
        <v>4</v>
      </c>
      <c r="BA40" s="5" t="s">
        <v>4</v>
      </c>
      <c r="BB40" s="5" t="s">
        <v>4</v>
      </c>
      <c r="BC40" s="5" t="s">
        <v>4</v>
      </c>
      <c r="BN40" s="16" t="s">
        <v>323</v>
      </c>
      <c r="BO40" s="17">
        <v>135.9561020623</v>
      </c>
      <c r="BP40" s="17">
        <v>133.56420530290001</v>
      </c>
      <c r="BQ40" s="17">
        <v>139.227708431</v>
      </c>
      <c r="BR40" s="17" t="s">
        <v>4</v>
      </c>
      <c r="BS40">
        <f t="shared" si="6"/>
        <v>-3.2716063686999917</v>
      </c>
      <c r="BT40" s="35" t="s">
        <v>251</v>
      </c>
      <c r="BU40" s="36">
        <v>121.7048869316</v>
      </c>
      <c r="BV40" s="36">
        <v>95.283915591699994</v>
      </c>
      <c r="BW40" s="36">
        <v>148.02739300690001</v>
      </c>
      <c r="BX40" s="36" t="s">
        <v>4</v>
      </c>
      <c r="BY40">
        <f t="shared" si="7"/>
        <v>-26.322506075300012</v>
      </c>
      <c r="CB40" s="18" t="s">
        <v>323</v>
      </c>
      <c r="CC40" s="19">
        <v>135.9561020623</v>
      </c>
      <c r="CD40" s="19">
        <v>133.56420530290001</v>
      </c>
      <c r="CE40" s="19">
        <v>139.227708431</v>
      </c>
      <c r="CF40" s="19" t="s">
        <v>4</v>
      </c>
      <c r="CG40">
        <f t="shared" si="8"/>
        <v>-3.2716063686999917</v>
      </c>
      <c r="CH40" s="20" t="s">
        <v>251</v>
      </c>
      <c r="CI40" s="13">
        <v>121.7048869316</v>
      </c>
      <c r="CJ40" s="13">
        <v>95.283915591699994</v>
      </c>
      <c r="CK40" s="13">
        <v>148.02739300690001</v>
      </c>
      <c r="CL40" s="13" t="s">
        <v>4</v>
      </c>
      <c r="CM40">
        <f t="shared" si="9"/>
        <v>-26.322506075300012</v>
      </c>
      <c r="DE40" t="s">
        <v>79</v>
      </c>
      <c r="DF40" s="7">
        <v>36.918564447356047</v>
      </c>
      <c r="DG40" s="5" t="s">
        <v>4</v>
      </c>
      <c r="DH40" s="10">
        <v>82.984776867046989</v>
      </c>
      <c r="DI40" s="11">
        <v>64.381511481299995</v>
      </c>
      <c r="DJ40" s="12">
        <v>77.164545163200003</v>
      </c>
      <c r="DK40" s="13">
        <v>38.750127251081196</v>
      </c>
    </row>
    <row r="41" spans="2:115" x14ac:dyDescent="0.3">
      <c r="B41" s="2"/>
      <c r="C41" t="s">
        <v>81</v>
      </c>
      <c r="D41" s="2" t="s">
        <v>82</v>
      </c>
      <c r="F41" s="7" t="s">
        <v>4</v>
      </c>
      <c r="G41" s="7" t="s">
        <v>4</v>
      </c>
      <c r="H41" s="7" t="s">
        <v>4</v>
      </c>
      <c r="I41" s="7" t="s">
        <v>4</v>
      </c>
      <c r="J41" t="e">
        <f t="shared" si="0"/>
        <v>#DIV/0!</v>
      </c>
      <c r="L41" s="5" t="str">
        <f>VLOOKUP(D41, [1]Data!$D$1:$M$267, 7, FALSE)</f>
        <v>NULL</v>
      </c>
      <c r="M41" s="5" t="str">
        <f>VLOOKUP(D41, [1]Data!$D$1:$M$267, 8, FALSE)</f>
        <v>NULL</v>
      </c>
      <c r="N41" s="5" t="str">
        <f>VLOOKUP(D41, [1]Data!$D$1:$M$267, 9, FALSE)</f>
        <v>NULL</v>
      </c>
      <c r="O41" s="5" t="s">
        <v>4</v>
      </c>
      <c r="P41" s="3" t="e">
        <f t="shared" si="4"/>
        <v>#DIV/0!</v>
      </c>
      <c r="R41" s="10" t="str">
        <f>VLOOKUP(D41, [2]Data!$D$1:$M$267, 7, FALSE)</f>
        <v>NULL</v>
      </c>
      <c r="S41" s="10" t="str">
        <f>VLOOKUP(D41, [2]Data!$D$1:$M$267, 8, FALSE)</f>
        <v>NULL</v>
      </c>
      <c r="T41" s="10" t="str">
        <f>VLOOKUP(D41, [2]Data!$D$1:$M$267, 9, FALSE)</f>
        <v>NULL</v>
      </c>
      <c r="U41" s="10" t="str">
        <f>VLOOKUP(D41, [2]Data!$D$1:$M$267, 10, FALSE)</f>
        <v>NULL</v>
      </c>
      <c r="V41"/>
      <c r="W41" s="11" t="str">
        <f>VLOOKUP(D41, [3]Data!$D$1:$M$267, 7, FALSE)</f>
        <v>NULL</v>
      </c>
      <c r="X41" s="11" t="str">
        <f>VLOOKUP(D41, [3]Data!$D$1:$M$267, 8, FALSE)</f>
        <v>NULL</v>
      </c>
      <c r="Y41" s="11" t="str">
        <f>VLOOKUP(D41, [3]Data!$D$1:$M$267, 9, FALSE)</f>
        <v>NULL</v>
      </c>
      <c r="Z41" s="11" t="str">
        <f>VLOOKUP(D41, [3]Data!$D$1:$M$267, 10, FALSE)</f>
        <v>NULL</v>
      </c>
      <c r="AA41"/>
      <c r="AB41" s="12" t="str">
        <f>VLOOKUP(D41, [4]Data!$D$1:$M$267, 7, FALSE)</f>
        <v>NULL</v>
      </c>
      <c r="AC41" s="12" t="str">
        <f>VLOOKUP(D41, [4]Data!$D$1:$M$267, 8, FALSE)</f>
        <v>NULL</v>
      </c>
      <c r="AD41" s="12" t="str">
        <f>VLOOKUP(D41, [4]Data!$D$1:$M$267, 9, FALSE)</f>
        <v>NULL</v>
      </c>
      <c r="AE41" s="12" t="str">
        <f>VLOOKUP(D41, [4]Data!$D$1:$M$267, 10, FALSE)</f>
        <v>NULL</v>
      </c>
      <c r="AF41"/>
      <c r="AG41" s="13" t="str">
        <f>VLOOKUP(D41,[5]Data!$D$1:$M$267, 7, FALSE)</f>
        <v>NULL</v>
      </c>
      <c r="AH41" s="13" t="str">
        <f>VLOOKUP(D41,[5]Data!$D$1:$M$267, 8, FALSE)</f>
        <v>NULL</v>
      </c>
      <c r="AI41" s="13" t="str">
        <f>VLOOKUP(D41,[5]Data!$D$1:$M$267, 9, FALSE)</f>
        <v>NULL</v>
      </c>
      <c r="AJ41" s="13" t="str">
        <f>VLOOKUP(D41,[5]Data!$D$1:$M$267, 10, FALSE)</f>
        <v>NULL</v>
      </c>
      <c r="AP41" t="s">
        <v>287</v>
      </c>
      <c r="AQ41">
        <f t="shared" si="5"/>
        <v>105.61067788335265</v>
      </c>
      <c r="AR41" s="7">
        <v>95.353617639926384</v>
      </c>
      <c r="AS41" s="7">
        <v>90.399056372858567</v>
      </c>
      <c r="AT41" s="7">
        <v>117.79496905285039</v>
      </c>
      <c r="AU41" s="7">
        <v>118.89506846777526</v>
      </c>
      <c r="AX41" t="s">
        <v>365</v>
      </c>
      <c r="AY41" s="15" t="e">
        <f t="shared" si="3"/>
        <v>#DIV/0!</v>
      </c>
      <c r="AZ41" s="5" t="s">
        <v>4</v>
      </c>
      <c r="BA41" s="5" t="s">
        <v>4</v>
      </c>
      <c r="BB41" s="5" t="s">
        <v>4</v>
      </c>
      <c r="BC41" s="5" t="s">
        <v>4</v>
      </c>
      <c r="BN41" s="16" t="s">
        <v>241</v>
      </c>
      <c r="BO41" s="17">
        <v>127.77579984090001</v>
      </c>
      <c r="BP41" s="17">
        <v>132.9392826214</v>
      </c>
      <c r="BQ41" s="17">
        <v>138.7681671485</v>
      </c>
      <c r="BR41" s="17" t="s">
        <v>4</v>
      </c>
      <c r="BS41">
        <f t="shared" si="6"/>
        <v>-10.992367307599991</v>
      </c>
      <c r="BT41" s="35" t="s">
        <v>5</v>
      </c>
      <c r="BU41" s="36">
        <v>132.28536197369999</v>
      </c>
      <c r="BV41" s="36">
        <v>122.9137675985</v>
      </c>
      <c r="BW41" s="36">
        <v>147.87482040629999</v>
      </c>
      <c r="BX41" s="36" t="s">
        <v>4</v>
      </c>
      <c r="BY41">
        <f t="shared" si="7"/>
        <v>-15.589458432599997</v>
      </c>
      <c r="CB41" s="18" t="s">
        <v>241</v>
      </c>
      <c r="CC41" s="19">
        <v>127.77579984090001</v>
      </c>
      <c r="CD41" s="19">
        <v>132.9392826214</v>
      </c>
      <c r="CE41" s="19">
        <v>138.7681671485</v>
      </c>
      <c r="CF41" s="19" t="s">
        <v>4</v>
      </c>
      <c r="CG41">
        <f t="shared" si="8"/>
        <v>-10.992367307599991</v>
      </c>
      <c r="CH41" s="20" t="s">
        <v>5</v>
      </c>
      <c r="CI41" s="13">
        <v>132.28536197369999</v>
      </c>
      <c r="CJ41" s="13">
        <v>122.9137675985</v>
      </c>
      <c r="CK41" s="13">
        <v>147.87482040629999</v>
      </c>
      <c r="CL41" s="13" t="s">
        <v>4</v>
      </c>
      <c r="CM41">
        <f t="shared" si="9"/>
        <v>-15.589458432599997</v>
      </c>
      <c r="DE41" t="s">
        <v>81</v>
      </c>
      <c r="DF41" s="7" t="s">
        <v>4</v>
      </c>
      <c r="DG41" s="5" t="s">
        <v>4</v>
      </c>
      <c r="DH41" s="10" t="s">
        <v>4</v>
      </c>
      <c r="DI41" s="11" t="s">
        <v>4</v>
      </c>
      <c r="DJ41" s="12" t="s">
        <v>4</v>
      </c>
      <c r="DK41" s="13" t="s">
        <v>4</v>
      </c>
    </row>
    <row r="42" spans="2:115" x14ac:dyDescent="0.3">
      <c r="B42" s="2"/>
      <c r="C42" t="s">
        <v>83</v>
      </c>
      <c r="D42" s="2" t="s">
        <v>84</v>
      </c>
      <c r="F42" s="7">
        <v>49.822653303054054</v>
      </c>
      <c r="G42" s="7">
        <v>52.444051161518047</v>
      </c>
      <c r="H42" s="7">
        <v>59.322691852171516</v>
      </c>
      <c r="I42" s="7">
        <v>67.218431800271787</v>
      </c>
      <c r="J42">
        <f t="shared" si="0"/>
        <v>57.201957029253848</v>
      </c>
      <c r="L42" s="5">
        <f>VLOOKUP(D42, [1]Data!$D$1:$M$267, 7, FALSE)</f>
        <v>672133557</v>
      </c>
      <c r="M42" s="5">
        <f>VLOOKUP(D42, [1]Data!$D$1:$M$267, 8, FALSE)</f>
        <v>1368056902</v>
      </c>
      <c r="N42" s="5">
        <f>VLOOKUP(D42, [1]Data!$D$1:$M$267, 9, FALSE)</f>
        <v>1264181379</v>
      </c>
      <c r="O42" s="5">
        <v>1270023182</v>
      </c>
      <c r="P42" s="3">
        <f t="shared" si="4"/>
        <v>1143598755</v>
      </c>
      <c r="R42" s="10">
        <f>VLOOKUP(D42, [2]Data!$D$1:$M$267, 7, FALSE)</f>
        <v>57.611754568082929</v>
      </c>
      <c r="S42" s="10">
        <f>VLOOKUP(D42, [2]Data!$D$1:$M$267, 8, FALSE)</f>
        <v>58.182863562974831</v>
      </c>
      <c r="T42" s="10">
        <f>VLOOKUP(D42, [2]Data!$D$1:$M$267, 9, FALSE)</f>
        <v>64.83844725415652</v>
      </c>
      <c r="U42" s="10">
        <f>VLOOKUP(D42, [2]Data!$D$1:$M$267, 10, FALSE)</f>
        <v>74.987780213976734</v>
      </c>
      <c r="V42"/>
      <c r="W42" s="11">
        <f>VLOOKUP(D42, [3]Data!$D$1:$M$267, 7, FALSE)</f>
        <v>112.6709173423</v>
      </c>
      <c r="X42" s="11">
        <f>VLOOKUP(D42, [3]Data!$D$1:$M$267, 8, FALSE)</f>
        <v>101.3279984421</v>
      </c>
      <c r="Y42" s="11">
        <f>VLOOKUP(D42, [3]Data!$D$1:$M$267, 9, FALSE)</f>
        <v>136.70749684410001</v>
      </c>
      <c r="Z42" s="11" t="str">
        <f>VLOOKUP(D42, [3]Data!$D$1:$M$267, 10, FALSE)</f>
        <v>NULL</v>
      </c>
      <c r="AA42"/>
      <c r="AB42" s="12">
        <f>VLOOKUP(D42, [4]Data!$D$1:$M$267, 7, FALSE)</f>
        <v>102.0472715041</v>
      </c>
      <c r="AC42" s="12">
        <f>VLOOKUP(D42, [4]Data!$D$1:$M$267, 8, FALSE)</f>
        <v>104.6626727733</v>
      </c>
      <c r="AD42" s="12">
        <f>VLOOKUP(D42, [4]Data!$D$1:$M$267, 9, FALSE)</f>
        <v>103.703824545</v>
      </c>
      <c r="AE42" s="12" t="str">
        <f>VLOOKUP(D42, [4]Data!$D$1:$M$267, 10, FALSE)</f>
        <v>NULL</v>
      </c>
      <c r="AF42"/>
      <c r="AG42" s="13">
        <f>VLOOKUP(D42,[5]Data!$D$1:$M$267, 7, FALSE)</f>
        <v>27.874667757051203</v>
      </c>
      <c r="AH42" s="13">
        <f>VLOOKUP(D42,[5]Data!$D$1:$M$267, 8, FALSE)</f>
        <v>31.330390242861206</v>
      </c>
      <c r="AI42" s="13">
        <f>VLOOKUP(D42,[5]Data!$D$1:$M$267, 9, FALSE)</f>
        <v>31.973583502086729</v>
      </c>
      <c r="AJ42" s="13">
        <f>VLOOKUP(D42,[5]Data!$D$1:$M$267, 10, FALSE)</f>
        <v>35.515107072528032</v>
      </c>
      <c r="AP42" t="s">
        <v>61</v>
      </c>
      <c r="AQ42">
        <f t="shared" si="5"/>
        <v>105.41909352607252</v>
      </c>
      <c r="AR42" s="7">
        <v>103.08066003516163</v>
      </c>
      <c r="AS42" s="7">
        <v>95.226918206683948</v>
      </c>
      <c r="AT42" s="7">
        <v>103.9569822774548</v>
      </c>
      <c r="AU42" s="7">
        <v>119.41181358498963</v>
      </c>
      <c r="AX42" t="s">
        <v>369</v>
      </c>
      <c r="AY42" s="15" t="e">
        <f t="shared" si="3"/>
        <v>#DIV/0!</v>
      </c>
      <c r="AZ42" s="5" t="s">
        <v>4</v>
      </c>
      <c r="BA42" s="5" t="s">
        <v>4</v>
      </c>
      <c r="BB42" s="5" t="s">
        <v>4</v>
      </c>
      <c r="BC42" s="5" t="s">
        <v>4</v>
      </c>
      <c r="BN42" s="16" t="s">
        <v>43</v>
      </c>
      <c r="BO42" s="17">
        <v>145.87305835870001</v>
      </c>
      <c r="BP42" s="17">
        <v>127.4071864733</v>
      </c>
      <c r="BQ42" s="17">
        <v>137.64038042530001</v>
      </c>
      <c r="BR42" s="17" t="s">
        <v>4</v>
      </c>
      <c r="BS42">
        <f t="shared" si="6"/>
        <v>8.232677933399998</v>
      </c>
      <c r="BT42" s="35" t="s">
        <v>259</v>
      </c>
      <c r="BU42" s="36">
        <v>107.4688090017</v>
      </c>
      <c r="BV42" s="36">
        <v>115.3776343144</v>
      </c>
      <c r="BW42" s="36">
        <v>147.65127362819999</v>
      </c>
      <c r="BX42" s="36" t="s">
        <v>4</v>
      </c>
      <c r="BY42">
        <f t="shared" si="7"/>
        <v>-40.182464626499993</v>
      </c>
      <c r="CB42" s="18" t="s">
        <v>43</v>
      </c>
      <c r="CC42" s="19">
        <v>145.87305835870001</v>
      </c>
      <c r="CD42" s="19">
        <v>127.4071864733</v>
      </c>
      <c r="CE42" s="19">
        <v>137.64038042530001</v>
      </c>
      <c r="CF42" s="19" t="s">
        <v>4</v>
      </c>
      <c r="CG42">
        <f t="shared" si="8"/>
        <v>8.232677933399998</v>
      </c>
      <c r="CH42" s="20" t="s">
        <v>259</v>
      </c>
      <c r="CI42" s="13">
        <v>107.4688090017</v>
      </c>
      <c r="CJ42" s="13">
        <v>115.3776343144</v>
      </c>
      <c r="CK42" s="13">
        <v>147.65127362819999</v>
      </c>
      <c r="CL42" s="13" t="s">
        <v>4</v>
      </c>
      <c r="CM42">
        <f t="shared" si="9"/>
        <v>-40.182464626499993</v>
      </c>
      <c r="DE42" t="s">
        <v>83</v>
      </c>
      <c r="DF42" s="7">
        <v>59.322691852171516</v>
      </c>
      <c r="DG42" s="5">
        <v>1264181379</v>
      </c>
      <c r="DH42" s="10">
        <v>64.83844725415652</v>
      </c>
      <c r="DI42" s="11">
        <v>136.70749684410001</v>
      </c>
      <c r="DJ42" s="12">
        <v>103.703824545</v>
      </c>
      <c r="DK42" s="13">
        <v>31.973583502086729</v>
      </c>
    </row>
    <row r="43" spans="2:115" x14ac:dyDescent="0.3">
      <c r="B43" s="2"/>
      <c r="C43" t="s">
        <v>85</v>
      </c>
      <c r="D43" s="2" t="s">
        <v>86</v>
      </c>
      <c r="F43" s="7">
        <v>32.057794791279989</v>
      </c>
      <c r="G43" s="7">
        <v>31.699313035366021</v>
      </c>
      <c r="H43" s="7">
        <v>33.643543237601769</v>
      </c>
      <c r="I43" s="7">
        <v>34.957033449717947</v>
      </c>
      <c r="J43">
        <f t="shared" si="0"/>
        <v>33.089421128491431</v>
      </c>
      <c r="L43" s="5">
        <f>VLOOKUP(D43, [1]Data!$D$1:$M$267, 7, FALSE)</f>
        <v>715302940183</v>
      </c>
      <c r="M43" s="5">
        <f>VLOOKUP(D43, [1]Data!$D$1:$M$267, 8, FALSE)</f>
        <v>757458883661</v>
      </c>
      <c r="N43" s="5">
        <f>VLOOKUP(D43, [1]Data!$D$1:$M$267, 9, FALSE)</f>
        <v>942314815525</v>
      </c>
      <c r="O43" s="5">
        <v>769699283036</v>
      </c>
      <c r="P43" s="3">
        <f t="shared" si="4"/>
        <v>796193980601.25</v>
      </c>
      <c r="R43" s="10">
        <f>VLOOKUP(D43, [2]Data!$D$1:$M$267, 7, FALSE)</f>
        <v>35.890096034261312</v>
      </c>
      <c r="S43" s="10">
        <f>VLOOKUP(D43, [2]Data!$D$1:$M$267, 8, FALSE)</f>
        <v>34.754295699549182</v>
      </c>
      <c r="T43" s="10">
        <f>VLOOKUP(D43, [2]Data!$D$1:$M$267, 9, FALSE)</f>
        <v>37.301990865625697</v>
      </c>
      <c r="U43" s="10">
        <f>VLOOKUP(D43, [2]Data!$D$1:$M$267, 10, FALSE)</f>
        <v>38.351480575294254</v>
      </c>
      <c r="V43"/>
      <c r="W43" s="11">
        <f>VLOOKUP(D43, [3]Data!$D$1:$M$267, 7, FALSE)</f>
        <v>120.22795104390001</v>
      </c>
      <c r="X43" s="11">
        <f>VLOOKUP(D43, [3]Data!$D$1:$M$267, 8, FALSE)</f>
        <v>126.0726064776</v>
      </c>
      <c r="Y43" s="11">
        <f>VLOOKUP(D43, [3]Data!$D$1:$M$267, 9, FALSE)</f>
        <v>135.79711429080001</v>
      </c>
      <c r="Z43" s="11" t="str">
        <f>VLOOKUP(D43, [3]Data!$D$1:$M$267, 10, FALSE)</f>
        <v>NULL</v>
      </c>
      <c r="AA43"/>
      <c r="AB43" s="12">
        <f>VLOOKUP(D43, [4]Data!$D$1:$M$267, 7, FALSE)</f>
        <v>115.2664669758</v>
      </c>
      <c r="AC43" s="12">
        <f>VLOOKUP(D43, [4]Data!$D$1:$M$267, 8, FALSE)</f>
        <v>118.5367946556</v>
      </c>
      <c r="AD43" s="12">
        <f>VLOOKUP(D43, [4]Data!$D$1:$M$267, 9, FALSE)</f>
        <v>139.11803355009999</v>
      </c>
      <c r="AE43" s="12" t="str">
        <f>VLOOKUP(D43, [4]Data!$D$1:$M$267, 10, FALSE)</f>
        <v>NULL</v>
      </c>
      <c r="AF43"/>
      <c r="AG43" s="13">
        <f>VLOOKUP(D43,[5]Data!$D$1:$M$267, 7, FALSE)</f>
        <v>18.409992315527422</v>
      </c>
      <c r="AH43" s="13">
        <f>VLOOKUP(D43,[5]Data!$D$1:$M$267, 8, FALSE)</f>
        <v>18.586139198118254</v>
      </c>
      <c r="AI43" s="13">
        <f>VLOOKUP(D43,[5]Data!$D$1:$M$267, 9, FALSE)</f>
        <v>19.943973830699633</v>
      </c>
      <c r="AJ43" s="13">
        <f>VLOOKUP(D43,[5]Data!$D$1:$M$267, 10, FALSE)</f>
        <v>20.791482248650148</v>
      </c>
      <c r="AP43" t="s">
        <v>169</v>
      </c>
      <c r="AQ43">
        <f t="shared" si="5"/>
        <v>101.73088812556615</v>
      </c>
      <c r="AR43" s="7">
        <v>108.37378989533053</v>
      </c>
      <c r="AS43" s="7">
        <v>88.462310553430754</v>
      </c>
      <c r="AT43" s="7">
        <v>108.58856845661282</v>
      </c>
      <c r="AU43" s="7">
        <v>101.49888359689049</v>
      </c>
      <c r="AX43" t="s">
        <v>373</v>
      </c>
      <c r="AY43" s="15" t="e">
        <f t="shared" si="3"/>
        <v>#DIV/0!</v>
      </c>
      <c r="AZ43" s="5" t="s">
        <v>4</v>
      </c>
      <c r="BA43" s="5" t="s">
        <v>4</v>
      </c>
      <c r="BB43" s="5" t="s">
        <v>4</v>
      </c>
      <c r="BC43" s="5" t="s">
        <v>4</v>
      </c>
      <c r="BN43" s="16" t="s">
        <v>301</v>
      </c>
      <c r="BO43" s="17">
        <v>108.807091739</v>
      </c>
      <c r="BP43" s="17">
        <v>102.60222442</v>
      </c>
      <c r="BQ43" s="17">
        <v>137.46616417710001</v>
      </c>
      <c r="BR43" s="17" t="s">
        <v>4</v>
      </c>
      <c r="BS43">
        <f t="shared" si="6"/>
        <v>-28.659072438100011</v>
      </c>
      <c r="BT43" s="35" t="s">
        <v>399</v>
      </c>
      <c r="BU43" s="36">
        <v>125.6531063698</v>
      </c>
      <c r="BV43" s="36">
        <v>119.55209167370001</v>
      </c>
      <c r="BW43" s="36">
        <v>144.72538318159999</v>
      </c>
      <c r="BX43" s="36" t="s">
        <v>4</v>
      </c>
      <c r="BY43">
        <f t="shared" si="7"/>
        <v>-19.072276811799995</v>
      </c>
      <c r="CB43" s="18" t="s">
        <v>301</v>
      </c>
      <c r="CC43" s="19">
        <v>108.807091739</v>
      </c>
      <c r="CD43" s="19">
        <v>102.60222442</v>
      </c>
      <c r="CE43" s="19">
        <v>137.46616417710001</v>
      </c>
      <c r="CF43" s="19" t="s">
        <v>4</v>
      </c>
      <c r="CG43">
        <f t="shared" si="8"/>
        <v>-28.659072438100011</v>
      </c>
      <c r="CH43" s="20" t="s">
        <v>399</v>
      </c>
      <c r="CI43" s="13">
        <v>125.6531063698</v>
      </c>
      <c r="CJ43" s="13">
        <v>119.55209167370001</v>
      </c>
      <c r="CK43" s="13">
        <v>144.72538318159999</v>
      </c>
      <c r="CL43" s="13" t="s">
        <v>4</v>
      </c>
      <c r="CM43">
        <f t="shared" si="9"/>
        <v>-19.072276811799995</v>
      </c>
      <c r="DE43" t="s">
        <v>85</v>
      </c>
      <c r="DF43" s="7">
        <v>33.643543237601769</v>
      </c>
      <c r="DG43" s="5">
        <v>942314815525</v>
      </c>
      <c r="DH43" s="10">
        <v>37.301990865625697</v>
      </c>
      <c r="DI43" s="11">
        <v>135.79711429080001</v>
      </c>
      <c r="DJ43" s="12">
        <v>139.11803355009999</v>
      </c>
      <c r="DK43" s="13">
        <v>19.943973830699633</v>
      </c>
    </row>
    <row r="44" spans="2:115" x14ac:dyDescent="0.3">
      <c r="B44" s="2"/>
      <c r="C44" t="s">
        <v>87</v>
      </c>
      <c r="D44" s="2" t="s">
        <v>88</v>
      </c>
      <c r="F44" s="7">
        <v>28.539613808665859</v>
      </c>
      <c r="G44" s="7">
        <v>27.555929990054924</v>
      </c>
      <c r="H44" s="7">
        <v>31.830505218180594</v>
      </c>
      <c r="I44" s="7">
        <v>38.922783604934573</v>
      </c>
      <c r="J44">
        <f t="shared" si="0"/>
        <v>31.712208155458988</v>
      </c>
      <c r="L44" s="5">
        <f>VLOOKUP(D44, [1]Data!$D$1:$M$267, 7, FALSE)</f>
        <v>753151214</v>
      </c>
      <c r="M44" s="5">
        <f>VLOOKUP(D44, [1]Data!$D$1:$M$267, 8, FALSE)</f>
        <v>689645045</v>
      </c>
      <c r="N44" s="5">
        <f>VLOOKUP(D44, [1]Data!$D$1:$M$267, 9, FALSE)</f>
        <v>735048087</v>
      </c>
      <c r="O44" s="5">
        <v>883404294</v>
      </c>
      <c r="P44" s="3">
        <f t="shared" si="4"/>
        <v>765312160</v>
      </c>
      <c r="R44" s="10">
        <f>VLOOKUP(D44, [2]Data!$D$1:$M$267, 7, FALSE)</f>
        <v>37.558533980838966</v>
      </c>
      <c r="S44" s="10">
        <f>VLOOKUP(D44, [2]Data!$D$1:$M$267, 8, FALSE)</f>
        <v>34.055570968010123</v>
      </c>
      <c r="T44" s="10">
        <f>VLOOKUP(D44, [2]Data!$D$1:$M$267, 9, FALSE)</f>
        <v>40.059146393612792</v>
      </c>
      <c r="U44" s="10">
        <f>VLOOKUP(D44, [2]Data!$D$1:$M$267, 10, FALSE)</f>
        <v>48.073977864880106</v>
      </c>
      <c r="V44"/>
      <c r="W44" s="11">
        <f>VLOOKUP(D44, [3]Data!$D$1:$M$267, 7, FALSE)</f>
        <v>109.1572362526</v>
      </c>
      <c r="X44" s="11">
        <f>VLOOKUP(D44, [3]Data!$D$1:$M$267, 8, FALSE)</f>
        <v>94.690795610799995</v>
      </c>
      <c r="Y44" s="11">
        <f>VLOOKUP(D44, [3]Data!$D$1:$M$267, 9, FALSE)</f>
        <v>115.02776218690001</v>
      </c>
      <c r="Z44" s="11" t="str">
        <f>VLOOKUP(D44, [3]Data!$D$1:$M$267, 10, FALSE)</f>
        <v>NULL</v>
      </c>
      <c r="AA44"/>
      <c r="AB44" s="12">
        <f>VLOOKUP(D44, [4]Data!$D$1:$M$267, 7, FALSE)</f>
        <v>99.301608060099994</v>
      </c>
      <c r="AC44" s="12">
        <f>VLOOKUP(D44, [4]Data!$D$1:$M$267, 8, FALSE)</f>
        <v>97.082387110900001</v>
      </c>
      <c r="AD44" s="12">
        <f>VLOOKUP(D44, [4]Data!$D$1:$M$267, 9, FALSE)</f>
        <v>90.889329172499998</v>
      </c>
      <c r="AE44" s="12" t="str">
        <f>VLOOKUP(D44, [4]Data!$D$1:$M$267, 10, FALSE)</f>
        <v>NULL</v>
      </c>
      <c r="AF44"/>
      <c r="AG44" s="13">
        <f>VLOOKUP(D44,[5]Data!$D$1:$M$267, 7, FALSE)</f>
        <v>15.868038654124076</v>
      </c>
      <c r="AH44" s="13">
        <f>VLOOKUP(D44,[5]Data!$D$1:$M$267, 8, FALSE)</f>
        <v>13.522275559330229</v>
      </c>
      <c r="AI44" s="13">
        <f>VLOOKUP(D44,[5]Data!$D$1:$M$267, 9, FALSE)</f>
        <v>16.197005954886411</v>
      </c>
      <c r="AJ44" s="13">
        <f>VLOOKUP(D44,[5]Data!$D$1:$M$267, 10, FALSE)</f>
        <v>20.232400388898832</v>
      </c>
      <c r="AP44" t="s">
        <v>387</v>
      </c>
      <c r="AQ44">
        <f t="shared" si="5"/>
        <v>100.33796628810643</v>
      </c>
      <c r="AR44" s="7">
        <v>88.703984431529918</v>
      </c>
      <c r="AS44" s="7">
        <v>87.477188838838373</v>
      </c>
      <c r="AT44" s="7">
        <v>106.44564683519791</v>
      </c>
      <c r="AU44" s="7">
        <v>118.72504504685951</v>
      </c>
      <c r="AX44" t="s">
        <v>381</v>
      </c>
      <c r="AY44" s="15" t="e">
        <f t="shared" si="3"/>
        <v>#DIV/0!</v>
      </c>
      <c r="AZ44" s="5" t="s">
        <v>4</v>
      </c>
      <c r="BA44" s="5" t="s">
        <v>4</v>
      </c>
      <c r="BB44" s="5" t="s">
        <v>4</v>
      </c>
      <c r="BC44" s="5" t="s">
        <v>4</v>
      </c>
      <c r="BN44" s="16" t="s">
        <v>83</v>
      </c>
      <c r="BO44" s="17">
        <v>112.6709173423</v>
      </c>
      <c r="BP44" s="17">
        <v>101.3279984421</v>
      </c>
      <c r="BQ44" s="17">
        <v>136.70749684410001</v>
      </c>
      <c r="BR44" s="17" t="s">
        <v>4</v>
      </c>
      <c r="BS44">
        <f t="shared" si="6"/>
        <v>-24.036579501800006</v>
      </c>
      <c r="BT44" s="35" t="s">
        <v>11</v>
      </c>
      <c r="BU44" s="36">
        <v>131.82461881559999</v>
      </c>
      <c r="BV44" s="36">
        <v>118.6926400838</v>
      </c>
      <c r="BW44" s="36">
        <v>143.95756189830001</v>
      </c>
      <c r="BX44" s="36" t="s">
        <v>4</v>
      </c>
      <c r="BY44">
        <f t="shared" si="7"/>
        <v>-12.132943082700024</v>
      </c>
      <c r="CB44" s="18" t="s">
        <v>83</v>
      </c>
      <c r="CC44" s="19">
        <v>112.6709173423</v>
      </c>
      <c r="CD44" s="19">
        <v>101.3279984421</v>
      </c>
      <c r="CE44" s="19">
        <v>136.70749684410001</v>
      </c>
      <c r="CF44" s="19" t="s">
        <v>4</v>
      </c>
      <c r="CG44">
        <f t="shared" si="8"/>
        <v>-24.036579501800006</v>
      </c>
      <c r="CH44" s="20" t="s">
        <v>11</v>
      </c>
      <c r="CI44" s="13">
        <v>131.82461881559999</v>
      </c>
      <c r="CJ44" s="13">
        <v>118.6926400838</v>
      </c>
      <c r="CK44" s="13">
        <v>143.95756189830001</v>
      </c>
      <c r="CL44" s="13" t="s">
        <v>4</v>
      </c>
      <c r="CM44">
        <f t="shared" si="9"/>
        <v>-12.132943082700024</v>
      </c>
      <c r="DE44" t="s">
        <v>87</v>
      </c>
      <c r="DF44" s="7">
        <v>31.830505218180594</v>
      </c>
      <c r="DG44" s="5">
        <v>735048087</v>
      </c>
      <c r="DH44" s="10">
        <v>40.059146393612792</v>
      </c>
      <c r="DI44" s="11">
        <v>115.02776218690001</v>
      </c>
      <c r="DJ44" s="12">
        <v>90.889329172499998</v>
      </c>
      <c r="DK44" s="13">
        <v>16.197005954886411</v>
      </c>
    </row>
    <row r="45" spans="2:115" x14ac:dyDescent="0.3">
      <c r="B45" s="2"/>
      <c r="C45" t="s">
        <v>89</v>
      </c>
      <c r="D45" s="2" t="s">
        <v>90</v>
      </c>
      <c r="F45" s="7">
        <v>25.438914752831003</v>
      </c>
      <c r="G45" s="7">
        <v>24.570642378849616</v>
      </c>
      <c r="H45" s="7">
        <v>27.853015211754055</v>
      </c>
      <c r="I45" s="7">
        <v>32.353619386882357</v>
      </c>
      <c r="J45">
        <f t="shared" si="0"/>
        <v>27.554047932579259</v>
      </c>
      <c r="L45" s="5">
        <f>VLOOKUP(D45, [1]Data!$D$1:$M$267, 7, FALSE)</f>
        <v>831114</v>
      </c>
      <c r="M45" s="5">
        <f>VLOOKUP(D45, [1]Data!$D$1:$M$267, 8, FALSE)</f>
        <v>38577</v>
      </c>
      <c r="N45" s="5">
        <f>VLOOKUP(D45, [1]Data!$D$1:$M$267, 9, FALSE)</f>
        <v>28176</v>
      </c>
      <c r="O45" s="5" t="s">
        <v>4</v>
      </c>
      <c r="P45" s="3">
        <f t="shared" si="4"/>
        <v>299289</v>
      </c>
      <c r="R45" s="10">
        <f>VLOOKUP(D45, [2]Data!$D$1:$M$267, 7, FALSE)</f>
        <v>42.268078535018383</v>
      </c>
      <c r="S45" s="10">
        <f>VLOOKUP(D45, [2]Data!$D$1:$M$267, 8, FALSE)</f>
        <v>33.729934615749073</v>
      </c>
      <c r="T45" s="10">
        <f>VLOOKUP(D45, [2]Data!$D$1:$M$267, 9, FALSE)</f>
        <v>42.277728726285254</v>
      </c>
      <c r="U45" s="10">
        <f>VLOOKUP(D45, [2]Data!$D$1:$M$267, 10, FALSE)</f>
        <v>47.781726606550016</v>
      </c>
      <c r="V45"/>
      <c r="W45" s="11">
        <f>VLOOKUP(D45, [3]Data!$D$1:$M$267, 7, FALSE)</f>
        <v>121.64612598710001</v>
      </c>
      <c r="X45" s="11">
        <f>VLOOKUP(D45, [3]Data!$D$1:$M$267, 8, FALSE)</f>
        <v>130.3779305338</v>
      </c>
      <c r="Y45" s="11">
        <f>VLOOKUP(D45, [3]Data!$D$1:$M$267, 9, FALSE)</f>
        <v>136.68614981409999</v>
      </c>
      <c r="Z45" s="11" t="str">
        <f>VLOOKUP(D45, [3]Data!$D$1:$M$267, 10, FALSE)</f>
        <v>NULL</v>
      </c>
      <c r="AA45"/>
      <c r="AB45" s="12">
        <f>VLOOKUP(D45, [4]Data!$D$1:$M$267, 7, FALSE)</f>
        <v>455.61430815770001</v>
      </c>
      <c r="AC45" s="12">
        <f>VLOOKUP(D45, [4]Data!$D$1:$M$267, 8, FALSE)</f>
        <v>243.7373866886</v>
      </c>
      <c r="AD45" s="12">
        <f>VLOOKUP(D45, [4]Data!$D$1:$M$267, 9, FALSE)</f>
        <v>302.79929187340002</v>
      </c>
      <c r="AE45" s="12" t="str">
        <f>VLOOKUP(D45, [4]Data!$D$1:$M$267, 10, FALSE)</f>
        <v>NULL</v>
      </c>
      <c r="AF45"/>
      <c r="AG45" s="13">
        <f>VLOOKUP(D45,[5]Data!$D$1:$M$267, 7, FALSE)</f>
        <v>12.773460632522607</v>
      </c>
      <c r="AH45" s="13">
        <f>VLOOKUP(D45,[5]Data!$D$1:$M$267, 8, FALSE)</f>
        <v>5.6717521084051921</v>
      </c>
      <c r="AI45" s="13">
        <f>VLOOKUP(D45,[5]Data!$D$1:$M$267, 9, FALSE)</f>
        <v>10.807321615385186</v>
      </c>
      <c r="AJ45" s="13">
        <f>VLOOKUP(D45,[5]Data!$D$1:$M$267, 10, FALSE)</f>
        <v>12.71607965454486</v>
      </c>
      <c r="AP45" t="s">
        <v>275</v>
      </c>
      <c r="AQ45">
        <f t="shared" si="5"/>
        <v>98.482968337291297</v>
      </c>
      <c r="AR45" s="7">
        <v>114.35243355315798</v>
      </c>
      <c r="AS45" s="7">
        <v>84.14787979000927</v>
      </c>
      <c r="AT45" s="7">
        <v>87.030937508631183</v>
      </c>
      <c r="AU45" s="7">
        <v>108.4006224973668</v>
      </c>
      <c r="AX45" t="s">
        <v>389</v>
      </c>
      <c r="AY45" s="15" t="e">
        <f t="shared" si="3"/>
        <v>#DIV/0!</v>
      </c>
      <c r="AZ45" s="5" t="s">
        <v>4</v>
      </c>
      <c r="BA45" s="5" t="s">
        <v>4</v>
      </c>
      <c r="BB45" s="5" t="s">
        <v>4</v>
      </c>
      <c r="BC45" s="5" t="s">
        <v>4</v>
      </c>
      <c r="BN45" s="16" t="s">
        <v>89</v>
      </c>
      <c r="BO45" s="17">
        <v>121.64612598710001</v>
      </c>
      <c r="BP45" s="17">
        <v>130.3779305338</v>
      </c>
      <c r="BQ45" s="17">
        <v>136.68614981409999</v>
      </c>
      <c r="BR45" s="17" t="s">
        <v>4</v>
      </c>
      <c r="BS45">
        <f t="shared" si="6"/>
        <v>-15.040023826999985</v>
      </c>
      <c r="BT45" s="35" t="s">
        <v>43</v>
      </c>
      <c r="BU45" s="36">
        <v>163.75789851409999</v>
      </c>
      <c r="BV45" s="36">
        <v>153.9095287932</v>
      </c>
      <c r="BW45" s="36">
        <v>143.86342561219999</v>
      </c>
      <c r="BX45" s="36" t="s">
        <v>4</v>
      </c>
      <c r="BY45">
        <f t="shared" si="7"/>
        <v>19.894472901900002</v>
      </c>
      <c r="CB45" s="18" t="s">
        <v>89</v>
      </c>
      <c r="CC45" s="19">
        <v>121.64612598710001</v>
      </c>
      <c r="CD45" s="19">
        <v>130.3779305338</v>
      </c>
      <c r="CE45" s="19">
        <v>136.68614981409999</v>
      </c>
      <c r="CF45" s="19" t="s">
        <v>4</v>
      </c>
      <c r="CG45">
        <f t="shared" si="8"/>
        <v>-15.040023826999985</v>
      </c>
      <c r="CH45" s="20" t="s">
        <v>43</v>
      </c>
      <c r="CI45" s="13">
        <v>163.75789851409999</v>
      </c>
      <c r="CJ45" s="13">
        <v>153.9095287932</v>
      </c>
      <c r="CK45" s="13">
        <v>143.86342561219999</v>
      </c>
      <c r="CL45" s="13" t="s">
        <v>4</v>
      </c>
      <c r="CM45">
        <f t="shared" si="9"/>
        <v>19.894472901900002</v>
      </c>
      <c r="DE45" t="s">
        <v>89</v>
      </c>
      <c r="DF45" s="7">
        <v>27.853015211754055</v>
      </c>
      <c r="DG45" s="5">
        <v>28176</v>
      </c>
      <c r="DH45" s="10">
        <v>42.277728726285254</v>
      </c>
      <c r="DI45" s="11">
        <v>136.68614981409999</v>
      </c>
      <c r="DJ45" s="12">
        <v>302.79929187340002</v>
      </c>
      <c r="DK45" s="13">
        <v>10.807321615385186</v>
      </c>
    </row>
    <row r="46" spans="2:115" x14ac:dyDescent="0.3">
      <c r="B46" s="2"/>
      <c r="C46" t="s">
        <v>91</v>
      </c>
      <c r="D46" s="2" t="s">
        <v>92</v>
      </c>
      <c r="F46" s="7">
        <v>42.890669358011181</v>
      </c>
      <c r="G46" s="7">
        <v>43.450985430441676</v>
      </c>
      <c r="H46" s="7">
        <v>51.738270344395666</v>
      </c>
      <c r="I46" s="7">
        <v>41.152527531032071</v>
      </c>
      <c r="J46">
        <f t="shared" si="0"/>
        <v>44.808113165970148</v>
      </c>
      <c r="L46" s="5">
        <f>VLOOKUP(D46, [1]Data!$D$1:$M$267, 7, FALSE)</f>
        <v>32092118</v>
      </c>
      <c r="M46" s="5">
        <f>VLOOKUP(D46, [1]Data!$D$1:$M$267, 8, FALSE)</f>
        <v>17461774</v>
      </c>
      <c r="N46" s="5">
        <f>VLOOKUP(D46, [1]Data!$D$1:$M$267, 9, FALSE)</f>
        <v>4658514</v>
      </c>
      <c r="O46" s="5">
        <v>17597529</v>
      </c>
      <c r="P46" s="3">
        <f t="shared" si="4"/>
        <v>17952483.75</v>
      </c>
      <c r="R46" s="10">
        <f>VLOOKUP(D46, [2]Data!$D$1:$M$267, 7, FALSE)</f>
        <v>55.235158039985443</v>
      </c>
      <c r="S46" s="10">
        <f>VLOOKUP(D46, [2]Data!$D$1:$M$267, 8, FALSE)</f>
        <v>58.491757328202254</v>
      </c>
      <c r="T46" s="10">
        <f>VLOOKUP(D46, [2]Data!$D$1:$M$267, 9, FALSE)</f>
        <v>80.481311420690602</v>
      </c>
      <c r="U46" s="10">
        <f>VLOOKUP(D46, [2]Data!$D$1:$M$267, 10, FALSE)</f>
        <v>93.728667079974812</v>
      </c>
      <c r="V46"/>
      <c r="W46" s="11">
        <f>VLOOKUP(D46, [3]Data!$D$1:$M$267, 7, FALSE)</f>
        <v>106.2889964012</v>
      </c>
      <c r="X46" s="11">
        <f>VLOOKUP(D46, [3]Data!$D$1:$M$267, 8, FALSE)</f>
        <v>79.974707885599997</v>
      </c>
      <c r="Y46" s="11">
        <f>VLOOKUP(D46, [3]Data!$D$1:$M$267, 9, FALSE)</f>
        <v>108.8727710692</v>
      </c>
      <c r="Z46" s="11" t="str">
        <f>VLOOKUP(D46, [3]Data!$D$1:$M$267, 10, FALSE)</f>
        <v>NULL</v>
      </c>
      <c r="AA46"/>
      <c r="AB46" s="12">
        <f>VLOOKUP(D46, [4]Data!$D$1:$M$267, 7, FALSE)</f>
        <v>137.8785320078</v>
      </c>
      <c r="AC46" s="12">
        <f>VLOOKUP(D46, [4]Data!$D$1:$M$267, 8, FALSE)</f>
        <v>148.0051080353</v>
      </c>
      <c r="AD46" s="12">
        <f>VLOOKUP(D46, [4]Data!$D$1:$M$267, 9, FALSE)</f>
        <v>173.7116478497</v>
      </c>
      <c r="AE46" s="12" t="str">
        <f>VLOOKUP(D46, [4]Data!$D$1:$M$267, 10, FALSE)</f>
        <v>NULL</v>
      </c>
      <c r="AF46"/>
      <c r="AG46" s="13">
        <f>VLOOKUP(D46,[5]Data!$D$1:$M$267, 7, FALSE)</f>
        <v>25.867665100961361</v>
      </c>
      <c r="AH46" s="13">
        <f>VLOOKUP(D46,[5]Data!$D$1:$M$267, 8, FALSE)</f>
        <v>28.604951526329632</v>
      </c>
      <c r="AI46" s="13">
        <f>VLOOKUP(D46,[5]Data!$D$1:$M$267, 9, FALSE)</f>
        <v>40.385829565186988</v>
      </c>
      <c r="AJ46" s="13">
        <f>VLOOKUP(D46,[5]Data!$D$1:$M$267, 10, FALSE)</f>
        <v>45.497949967343359</v>
      </c>
      <c r="AP46" t="s">
        <v>341</v>
      </c>
      <c r="AQ46">
        <f t="shared" si="5"/>
        <v>98.448392129661158</v>
      </c>
      <c r="AR46" s="7">
        <v>90.170114506651899</v>
      </c>
      <c r="AS46" s="7">
        <v>103.86591303871695</v>
      </c>
      <c r="AT46" s="7">
        <v>107.38489378836191</v>
      </c>
      <c r="AU46" s="7">
        <v>92.372647184913887</v>
      </c>
      <c r="AX46" t="s">
        <v>393</v>
      </c>
      <c r="AY46" s="15" t="e">
        <f t="shared" si="3"/>
        <v>#DIV/0!</v>
      </c>
      <c r="AZ46" s="5" t="s">
        <v>4</v>
      </c>
      <c r="BA46" s="5" t="s">
        <v>4</v>
      </c>
      <c r="BB46" s="5" t="s">
        <v>4</v>
      </c>
      <c r="BC46" s="5" t="s">
        <v>4</v>
      </c>
      <c r="BN46" s="16" t="s">
        <v>85</v>
      </c>
      <c r="BO46" s="17">
        <v>120.22795104390001</v>
      </c>
      <c r="BP46" s="17">
        <v>126.0726064776</v>
      </c>
      <c r="BQ46" s="17">
        <v>135.79711429080001</v>
      </c>
      <c r="BR46" s="17" t="s">
        <v>4</v>
      </c>
      <c r="BS46">
        <f t="shared" si="6"/>
        <v>-15.569163246900004</v>
      </c>
      <c r="BT46" s="35" t="s">
        <v>147</v>
      </c>
      <c r="BU46" s="36">
        <v>155.32390493299999</v>
      </c>
      <c r="BV46" s="36">
        <v>135.46488839610001</v>
      </c>
      <c r="BW46" s="36">
        <v>143.0849656904</v>
      </c>
      <c r="BX46" s="36" t="s">
        <v>4</v>
      </c>
      <c r="BY46">
        <f t="shared" si="7"/>
        <v>12.238939242599997</v>
      </c>
      <c r="CB46" s="18" t="s">
        <v>85</v>
      </c>
      <c r="CC46" s="19">
        <v>120.22795104390001</v>
      </c>
      <c r="CD46" s="19">
        <v>126.0726064776</v>
      </c>
      <c r="CE46" s="19">
        <v>135.79711429080001</v>
      </c>
      <c r="CF46" s="19" t="s">
        <v>4</v>
      </c>
      <c r="CG46">
        <f t="shared" si="8"/>
        <v>-15.569163246900004</v>
      </c>
      <c r="CH46" s="20" t="s">
        <v>147</v>
      </c>
      <c r="CI46" s="13">
        <v>155.32390493299999</v>
      </c>
      <c r="CJ46" s="13">
        <v>135.46488839610001</v>
      </c>
      <c r="CK46" s="13">
        <v>143.0849656904</v>
      </c>
      <c r="CL46" s="13" t="s">
        <v>4</v>
      </c>
      <c r="CM46">
        <f t="shared" si="9"/>
        <v>12.238939242599997</v>
      </c>
      <c r="DE46" t="s">
        <v>91</v>
      </c>
      <c r="DF46" s="7">
        <v>51.738270344395666</v>
      </c>
      <c r="DG46" s="5">
        <v>4658514</v>
      </c>
      <c r="DH46" s="10">
        <v>80.481311420690602</v>
      </c>
      <c r="DI46" s="11">
        <v>108.8727710692</v>
      </c>
      <c r="DJ46" s="12">
        <v>173.7116478497</v>
      </c>
      <c r="DK46" s="13">
        <v>40.385829565186988</v>
      </c>
    </row>
    <row r="47" spans="2:115" x14ac:dyDescent="0.3">
      <c r="B47" s="2"/>
      <c r="C47" t="s">
        <v>93</v>
      </c>
      <c r="D47" s="2" t="s">
        <v>94</v>
      </c>
      <c r="F47" s="7">
        <v>55.936201362711479</v>
      </c>
      <c r="G47" s="7">
        <v>59.300592330619949</v>
      </c>
      <c r="H47" s="7">
        <v>65.710262807250203</v>
      </c>
      <c r="I47" s="7">
        <v>64.487453705212616</v>
      </c>
      <c r="J47">
        <f t="shared" si="0"/>
        <v>61.358627551448564</v>
      </c>
      <c r="L47" s="5">
        <f>VLOOKUP(D47, [1]Data!$D$1:$M$267, 7, FALSE)</f>
        <v>29719758</v>
      </c>
      <c r="M47" s="5">
        <f>VLOOKUP(D47, [1]Data!$D$1:$M$267, 8, FALSE)</f>
        <v>37906534</v>
      </c>
      <c r="N47" s="5">
        <f>VLOOKUP(D47, [1]Data!$D$1:$M$267, 9, FALSE)</f>
        <v>38829158</v>
      </c>
      <c r="O47" s="5" t="s">
        <v>4</v>
      </c>
      <c r="P47" s="3">
        <f t="shared" si="4"/>
        <v>35485150</v>
      </c>
      <c r="R47" s="10">
        <f>VLOOKUP(D47, [2]Data!$D$1:$M$267, 7, FALSE)</f>
        <v>91.575757720664768</v>
      </c>
      <c r="S47" s="10">
        <f>VLOOKUP(D47, [2]Data!$D$1:$M$267, 8, FALSE)</f>
        <v>69.306620688247179</v>
      </c>
      <c r="T47" s="10">
        <f>VLOOKUP(D47, [2]Data!$D$1:$M$267, 9, FALSE)</f>
        <v>85.546203155218763</v>
      </c>
      <c r="U47" s="10">
        <f>VLOOKUP(D47, [2]Data!$D$1:$M$267, 10, FALSE)</f>
        <v>98.161336692200081</v>
      </c>
      <c r="V47"/>
      <c r="W47" s="11">
        <f>VLOOKUP(D47, [3]Data!$D$1:$M$267, 7, FALSE)</f>
        <v>22.016115517799999</v>
      </c>
      <c r="X47" s="11">
        <f>VLOOKUP(D47, [3]Data!$D$1:$M$267, 8, FALSE)</f>
        <v>18.573018330299998</v>
      </c>
      <c r="Y47" s="11">
        <f>VLOOKUP(D47, [3]Data!$D$1:$M$267, 9, FALSE)</f>
        <v>19.993472262600001</v>
      </c>
      <c r="Z47" s="11" t="str">
        <f>VLOOKUP(D47, [3]Data!$D$1:$M$267, 10, FALSE)</f>
        <v>NULL</v>
      </c>
      <c r="AA47"/>
      <c r="AB47" s="12">
        <f>VLOOKUP(D47, [4]Data!$D$1:$M$267, 7, FALSE)</f>
        <v>54.976941615400001</v>
      </c>
      <c r="AC47" s="12">
        <f>VLOOKUP(D47, [4]Data!$D$1:$M$267, 8, FALSE)</f>
        <v>64.603601246799997</v>
      </c>
      <c r="AD47" s="12">
        <f>VLOOKUP(D47, [4]Data!$D$1:$M$267, 9, FALSE)</f>
        <v>58.725168999200001</v>
      </c>
      <c r="AE47" s="12" t="str">
        <f>VLOOKUP(D47, [4]Data!$D$1:$M$267, 10, FALSE)</f>
        <v>NULL</v>
      </c>
      <c r="AF47"/>
      <c r="AG47" s="13">
        <f>VLOOKUP(D47,[5]Data!$D$1:$M$267, 7, FALSE)</f>
        <v>56.198816166929177</v>
      </c>
      <c r="AH47" s="13">
        <f>VLOOKUP(D47,[5]Data!$D$1:$M$267, 8, FALSE)</f>
        <v>40.719040911244257</v>
      </c>
      <c r="AI47" s="13">
        <f>VLOOKUP(D47,[5]Data!$D$1:$M$267, 9, FALSE)</f>
        <v>52.836570858623332</v>
      </c>
      <c r="AJ47" s="13">
        <f>VLOOKUP(D47,[5]Data!$D$1:$M$267, 10, FALSE)</f>
        <v>63.812146856292493</v>
      </c>
      <c r="AP47" t="s">
        <v>315</v>
      </c>
      <c r="AQ47">
        <f t="shared" si="5"/>
        <v>96.573172988926146</v>
      </c>
      <c r="AR47" s="7">
        <v>89.232352871454211</v>
      </c>
      <c r="AS47" s="7">
        <v>89.326464579376392</v>
      </c>
      <c r="AT47" s="7">
        <v>100.20003379137022</v>
      </c>
      <c r="AU47" s="7">
        <v>107.53384071350378</v>
      </c>
      <c r="AX47" t="s">
        <v>401</v>
      </c>
      <c r="AY47" s="15" t="e">
        <f t="shared" si="3"/>
        <v>#DIV/0!</v>
      </c>
      <c r="AZ47" s="5" t="s">
        <v>4</v>
      </c>
      <c r="BA47" s="5" t="s">
        <v>4</v>
      </c>
      <c r="BB47" s="5" t="s">
        <v>4</v>
      </c>
      <c r="BC47" s="5" t="s">
        <v>4</v>
      </c>
      <c r="BN47" s="16" t="s">
        <v>133</v>
      </c>
      <c r="BO47" s="17">
        <v>128.60248723160001</v>
      </c>
      <c r="BP47" s="17">
        <v>130.21564449620001</v>
      </c>
      <c r="BQ47" s="17">
        <v>135.3637315945</v>
      </c>
      <c r="BR47" s="17" t="s">
        <v>4</v>
      </c>
      <c r="BS47">
        <f t="shared" si="6"/>
        <v>-6.761244362899987</v>
      </c>
      <c r="BT47" s="35" t="s">
        <v>351</v>
      </c>
      <c r="BU47" s="36">
        <v>130.1045471031</v>
      </c>
      <c r="BV47" s="36">
        <v>127.4066843506</v>
      </c>
      <c r="BW47" s="36">
        <v>142.1022665234</v>
      </c>
      <c r="BX47" s="36" t="s">
        <v>4</v>
      </c>
      <c r="BY47">
        <f t="shared" si="7"/>
        <v>-11.997719420300001</v>
      </c>
      <c r="CB47" s="18" t="s">
        <v>133</v>
      </c>
      <c r="CC47" s="19">
        <v>128.60248723160001</v>
      </c>
      <c r="CD47" s="19">
        <v>130.21564449620001</v>
      </c>
      <c r="CE47" s="19">
        <v>135.3637315945</v>
      </c>
      <c r="CF47" s="19" t="s">
        <v>4</v>
      </c>
      <c r="CG47">
        <f t="shared" si="8"/>
        <v>-6.761244362899987</v>
      </c>
      <c r="CH47" s="20" t="s">
        <v>351</v>
      </c>
      <c r="CI47" s="13">
        <v>130.1045471031</v>
      </c>
      <c r="CJ47" s="13">
        <v>127.4066843506</v>
      </c>
      <c r="CK47" s="13">
        <v>142.1022665234</v>
      </c>
      <c r="CL47" s="13" t="s">
        <v>4</v>
      </c>
      <c r="CM47">
        <f t="shared" si="9"/>
        <v>-11.997719420300001</v>
      </c>
      <c r="DE47" t="s">
        <v>93</v>
      </c>
      <c r="DF47" s="7">
        <v>65.710262807250203</v>
      </c>
      <c r="DG47" s="5">
        <v>38829158</v>
      </c>
      <c r="DH47" s="10">
        <v>85.546203155218763</v>
      </c>
      <c r="DI47" s="11">
        <v>19.993472262600001</v>
      </c>
      <c r="DJ47" s="12">
        <v>58.725168999200001</v>
      </c>
      <c r="DK47" s="13">
        <v>52.836570858623332</v>
      </c>
    </row>
    <row r="48" spans="2:115" x14ac:dyDescent="0.3">
      <c r="B48" s="2"/>
      <c r="C48" t="s">
        <v>95</v>
      </c>
      <c r="D48" s="2" t="s">
        <v>96</v>
      </c>
      <c r="F48" s="7">
        <v>45.697088643277503</v>
      </c>
      <c r="G48" s="7">
        <v>43.690573211449866</v>
      </c>
      <c r="H48" s="7">
        <v>55.759845030382806</v>
      </c>
      <c r="I48" s="7">
        <v>56.730131353575885</v>
      </c>
      <c r="J48">
        <f t="shared" si="0"/>
        <v>50.469409559671519</v>
      </c>
      <c r="L48" s="5">
        <f>VLOOKUP(D48, [1]Data!$D$1:$M$267, 7, FALSE)</f>
        <v>1154572202</v>
      </c>
      <c r="M48" s="5">
        <f>VLOOKUP(D48, [1]Data!$D$1:$M$267, 8, FALSE)</f>
        <v>1038666156</v>
      </c>
      <c r="N48" s="5">
        <f>VLOOKUP(D48, [1]Data!$D$1:$M$267, 9, FALSE)</f>
        <v>1457227994</v>
      </c>
      <c r="O48" s="5">
        <v>1921488086</v>
      </c>
      <c r="P48" s="3">
        <f t="shared" si="4"/>
        <v>1392988609.5</v>
      </c>
      <c r="R48" s="10">
        <f>VLOOKUP(D48, [2]Data!$D$1:$M$267, 7, FALSE)</f>
        <v>65.760530017571682</v>
      </c>
      <c r="S48" s="10">
        <f>VLOOKUP(D48, [2]Data!$D$1:$M$267, 8, FALSE)</f>
        <v>60.139886248979643</v>
      </c>
      <c r="T48" s="10">
        <f>VLOOKUP(D48, [2]Data!$D$1:$M$267, 9, FALSE)</f>
        <v>70.781642302708462</v>
      </c>
      <c r="U48" s="10">
        <f>VLOOKUP(D48, [2]Data!$D$1:$M$267, 10, FALSE)</f>
        <v>79.659195332176779</v>
      </c>
      <c r="V48"/>
      <c r="W48" s="11">
        <f>VLOOKUP(D48, [3]Data!$D$1:$M$267, 7, FALSE)</f>
        <v>104.8430695675</v>
      </c>
      <c r="X48" s="11">
        <f>VLOOKUP(D48, [3]Data!$D$1:$M$267, 8, FALSE)</f>
        <v>92.239426963200003</v>
      </c>
      <c r="Y48" s="11">
        <f>VLOOKUP(D48, [3]Data!$D$1:$M$267, 9, FALSE)</f>
        <v>116.8260711989</v>
      </c>
      <c r="Z48" s="11" t="str">
        <f>VLOOKUP(D48, [3]Data!$D$1:$M$267, 10, FALSE)</f>
        <v>NULL</v>
      </c>
      <c r="AA48"/>
      <c r="AB48" s="12">
        <f>VLOOKUP(D48, [4]Data!$D$1:$M$267, 7, FALSE)</f>
        <v>123.95034995109999</v>
      </c>
      <c r="AC48" s="12">
        <f>VLOOKUP(D48, [4]Data!$D$1:$M$267, 8, FALSE)</f>
        <v>128.54547427470001</v>
      </c>
      <c r="AD48" s="12">
        <f>VLOOKUP(D48, [4]Data!$D$1:$M$267, 9, FALSE)</f>
        <v>156.84756801699999</v>
      </c>
      <c r="AE48" s="12" t="str">
        <f>VLOOKUP(D48, [4]Data!$D$1:$M$267, 10, FALSE)</f>
        <v>NULL</v>
      </c>
      <c r="AF48"/>
      <c r="AG48" s="13">
        <f>VLOOKUP(D48,[5]Data!$D$1:$M$267, 7, FALSE)</f>
        <v>34.325321558892888</v>
      </c>
      <c r="AH48" s="13">
        <f>VLOOKUP(D48,[5]Data!$D$1:$M$267, 8, FALSE)</f>
        <v>31.90649765680898</v>
      </c>
      <c r="AI48" s="13">
        <f>VLOOKUP(D48,[5]Data!$D$1:$M$267, 9, FALSE)</f>
        <v>36.17635702696537</v>
      </c>
      <c r="AJ48" s="13">
        <f>VLOOKUP(D48,[5]Data!$D$1:$M$267, 10, FALSE)</f>
        <v>40.566554976292743</v>
      </c>
      <c r="AP48" t="s">
        <v>339</v>
      </c>
      <c r="AQ48">
        <f t="shared" si="5"/>
        <v>95.05655339894146</v>
      </c>
      <c r="AR48" s="7">
        <v>89.994528416520751</v>
      </c>
      <c r="AS48" s="7">
        <v>85.708420167055976</v>
      </c>
      <c r="AT48" s="7">
        <v>94.072930135608047</v>
      </c>
      <c r="AU48" s="7">
        <v>110.45033487658105</v>
      </c>
      <c r="AX48" t="s">
        <v>403</v>
      </c>
      <c r="AY48" s="15" t="e">
        <f t="shared" si="3"/>
        <v>#DIV/0!</v>
      </c>
      <c r="AZ48" s="5" t="s">
        <v>4</v>
      </c>
      <c r="BA48" s="5" t="s">
        <v>4</v>
      </c>
      <c r="BB48" s="5" t="s">
        <v>4</v>
      </c>
      <c r="BC48" s="5" t="s">
        <v>4</v>
      </c>
      <c r="BN48" s="16" t="s">
        <v>217</v>
      </c>
      <c r="BO48" s="17">
        <v>121.5713966869</v>
      </c>
      <c r="BP48" s="17">
        <v>119.232234523</v>
      </c>
      <c r="BQ48" s="17">
        <v>134.93463901850001</v>
      </c>
      <c r="BR48" s="17" t="s">
        <v>4</v>
      </c>
      <c r="BS48">
        <f t="shared" si="6"/>
        <v>-13.363242331600006</v>
      </c>
      <c r="BT48" s="35" t="s">
        <v>99</v>
      </c>
      <c r="BU48" s="36">
        <v>123.82706225</v>
      </c>
      <c r="BV48" s="36">
        <v>126.7336092518</v>
      </c>
      <c r="BW48" s="36">
        <v>141.98815337049999</v>
      </c>
      <c r="BX48" s="36" t="s">
        <v>4</v>
      </c>
      <c r="BY48">
        <f t="shared" si="7"/>
        <v>-18.161091120499989</v>
      </c>
      <c r="CB48" s="18" t="s">
        <v>217</v>
      </c>
      <c r="CC48" s="19">
        <v>121.5713966869</v>
      </c>
      <c r="CD48" s="19">
        <v>119.232234523</v>
      </c>
      <c r="CE48" s="19">
        <v>134.93463901850001</v>
      </c>
      <c r="CF48" s="19" t="s">
        <v>4</v>
      </c>
      <c r="CG48">
        <f t="shared" si="8"/>
        <v>-13.363242331600006</v>
      </c>
      <c r="CH48" s="20" t="s">
        <v>99</v>
      </c>
      <c r="CI48" s="13">
        <v>123.82706225</v>
      </c>
      <c r="CJ48" s="13">
        <v>126.7336092518</v>
      </c>
      <c r="CK48" s="13">
        <v>141.98815337049999</v>
      </c>
      <c r="CL48" s="13" t="s">
        <v>4</v>
      </c>
      <c r="CM48">
        <f t="shared" si="9"/>
        <v>-18.161091120499989</v>
      </c>
      <c r="DE48" t="s">
        <v>95</v>
      </c>
      <c r="DF48" s="7">
        <v>55.759845030382806</v>
      </c>
      <c r="DG48" s="5">
        <v>1457227994</v>
      </c>
      <c r="DH48" s="10">
        <v>70.781642302708462</v>
      </c>
      <c r="DI48" s="11">
        <v>116.8260711989</v>
      </c>
      <c r="DJ48" s="12">
        <v>156.84756801699999</v>
      </c>
      <c r="DK48" s="13">
        <v>36.17635702696537</v>
      </c>
    </row>
    <row r="49" spans="2:115" x14ac:dyDescent="0.3">
      <c r="B49" s="2"/>
      <c r="C49" t="s">
        <v>97</v>
      </c>
      <c r="D49" s="2" t="s">
        <v>98</v>
      </c>
      <c r="F49" s="7">
        <v>38.423133101328496</v>
      </c>
      <c r="G49" s="7">
        <v>36.461657786355076</v>
      </c>
      <c r="H49" s="7">
        <v>40.250218074931219</v>
      </c>
      <c r="I49" s="7">
        <v>48.904751804458499</v>
      </c>
      <c r="J49">
        <f t="shared" si="0"/>
        <v>41.009940191768322</v>
      </c>
      <c r="L49" s="5">
        <f>VLOOKUP(D49, [1]Data!$D$1:$M$267, 7, FALSE)</f>
        <v>141805000</v>
      </c>
      <c r="M49" s="5">
        <f>VLOOKUP(D49, [1]Data!$D$1:$M$267, 8, FALSE)</f>
        <v>56250587</v>
      </c>
      <c r="N49" s="5">
        <f>VLOOKUP(D49, [1]Data!$D$1:$M$267, 9, FALSE)</f>
        <v>56851005</v>
      </c>
      <c r="O49" s="5">
        <v>58372249</v>
      </c>
      <c r="P49" s="3">
        <f t="shared" si="4"/>
        <v>78319710.25</v>
      </c>
      <c r="R49" s="10">
        <f>VLOOKUP(D49, [2]Data!$D$1:$M$267, 7, FALSE)</f>
        <v>44.660410583079461</v>
      </c>
      <c r="S49" s="10">
        <f>VLOOKUP(D49, [2]Data!$D$1:$M$267, 8, FALSE)</f>
        <v>41.942631819052622</v>
      </c>
      <c r="T49" s="10">
        <f>VLOOKUP(D49, [2]Data!$D$1:$M$267, 9, FALSE)</f>
        <v>45.114032776243498</v>
      </c>
      <c r="U49" s="10">
        <f>VLOOKUP(D49, [2]Data!$D$1:$M$267, 10, FALSE)</f>
        <v>53.43121910703109</v>
      </c>
      <c r="V49"/>
      <c r="W49" s="11">
        <f>VLOOKUP(D49, [3]Data!$D$1:$M$267, 7, FALSE)</f>
        <v>103.10305372329999</v>
      </c>
      <c r="X49" s="11">
        <f>VLOOKUP(D49, [3]Data!$D$1:$M$267, 8, FALSE)</f>
        <v>106.5738216325</v>
      </c>
      <c r="Y49" s="11">
        <f>VLOOKUP(D49, [3]Data!$D$1:$M$267, 9, FALSE)</f>
        <v>115.9826209869</v>
      </c>
      <c r="Z49" s="11" t="str">
        <f>VLOOKUP(D49, [3]Data!$D$1:$M$267, 10, FALSE)</f>
        <v>NULL</v>
      </c>
      <c r="AA49"/>
      <c r="AB49" s="12">
        <f>VLOOKUP(D49, [4]Data!$D$1:$M$267, 7, FALSE)</f>
        <v>111.1534148655</v>
      </c>
      <c r="AC49" s="12">
        <f>VLOOKUP(D49, [4]Data!$D$1:$M$267, 8, FALSE)</f>
        <v>109.8580768626</v>
      </c>
      <c r="AD49" s="12">
        <f>VLOOKUP(D49, [4]Data!$D$1:$M$267, 9, FALSE)</f>
        <v>107.2710072877</v>
      </c>
      <c r="AE49" s="12" t="str">
        <f>VLOOKUP(D49, [4]Data!$D$1:$M$267, 10, FALSE)</f>
        <v>NULL</v>
      </c>
      <c r="AF49"/>
      <c r="AG49" s="13">
        <f>VLOOKUP(D49,[5]Data!$D$1:$M$267, 7, FALSE)</f>
        <v>22.660488765045191</v>
      </c>
      <c r="AH49" s="13">
        <f>VLOOKUP(D49,[5]Data!$D$1:$M$267, 8, FALSE)</f>
        <v>20.99346848429969</v>
      </c>
      <c r="AI49" s="13">
        <f>VLOOKUP(D49,[5]Data!$D$1:$M$267, 9, FALSE)</f>
        <v>22.296267836940199</v>
      </c>
      <c r="AJ49" s="13">
        <f>VLOOKUP(D49,[5]Data!$D$1:$M$267, 10, FALSE)</f>
        <v>24.526642332451708</v>
      </c>
      <c r="AP49" t="s">
        <v>271</v>
      </c>
      <c r="AQ49">
        <f t="shared" si="5"/>
        <v>91.654566568533056</v>
      </c>
      <c r="AR49" s="7">
        <v>80.488583807114594</v>
      </c>
      <c r="AS49" s="7">
        <v>71.891098926334323</v>
      </c>
      <c r="AT49" s="7">
        <v>89.447986013444591</v>
      </c>
      <c r="AU49" s="7">
        <v>124.79059752723872</v>
      </c>
      <c r="AX49" t="s">
        <v>405</v>
      </c>
      <c r="AY49" s="15" t="e">
        <f t="shared" si="3"/>
        <v>#DIV/0!</v>
      </c>
      <c r="AZ49" s="5" t="s">
        <v>4</v>
      </c>
      <c r="BA49" s="5" t="s">
        <v>4</v>
      </c>
      <c r="BB49" s="5" t="s">
        <v>4</v>
      </c>
      <c r="BC49" s="5" t="s">
        <v>4</v>
      </c>
      <c r="BN49" s="16" t="s">
        <v>305</v>
      </c>
      <c r="BO49" s="17">
        <v>121.38069547560001</v>
      </c>
      <c r="BP49" s="17">
        <v>119.1343877477</v>
      </c>
      <c r="BQ49" s="17">
        <v>134.56623505619999</v>
      </c>
      <c r="BR49" s="17" t="s">
        <v>4</v>
      </c>
      <c r="BS49">
        <f t="shared" si="6"/>
        <v>-13.185539580599979</v>
      </c>
      <c r="BT49" s="35" t="s">
        <v>311</v>
      </c>
      <c r="BU49" s="36">
        <v>128.76794783970001</v>
      </c>
      <c r="BV49" s="36">
        <v>110.9443323519</v>
      </c>
      <c r="BW49" s="36">
        <v>141.88653423349999</v>
      </c>
      <c r="BX49" s="36" t="s">
        <v>4</v>
      </c>
      <c r="BY49">
        <f t="shared" si="7"/>
        <v>-13.118586393799973</v>
      </c>
      <c r="CB49" s="18" t="s">
        <v>305</v>
      </c>
      <c r="CC49" s="19">
        <v>121.38069547560001</v>
      </c>
      <c r="CD49" s="19">
        <v>119.1343877477</v>
      </c>
      <c r="CE49" s="19">
        <v>134.56623505619999</v>
      </c>
      <c r="CF49" s="19" t="s">
        <v>4</v>
      </c>
      <c r="CG49">
        <f t="shared" si="8"/>
        <v>-13.185539580599979</v>
      </c>
      <c r="CH49" s="20" t="s">
        <v>311</v>
      </c>
      <c r="CI49" s="13">
        <v>128.76794783970001</v>
      </c>
      <c r="CJ49" s="13">
        <v>110.9443323519</v>
      </c>
      <c r="CK49" s="13">
        <v>141.88653423349999</v>
      </c>
      <c r="CL49" s="13" t="s">
        <v>4</v>
      </c>
      <c r="CM49">
        <f t="shared" si="9"/>
        <v>-13.118586393799973</v>
      </c>
      <c r="DE49" t="s">
        <v>97</v>
      </c>
      <c r="DF49" s="7">
        <v>40.250218074931219</v>
      </c>
      <c r="DG49" s="5">
        <v>56851005</v>
      </c>
      <c r="DH49" s="10">
        <v>45.114032776243498</v>
      </c>
      <c r="DI49" s="11">
        <v>115.9826209869</v>
      </c>
      <c r="DJ49" s="12">
        <v>107.2710072877</v>
      </c>
      <c r="DK49" s="13">
        <v>22.296267836940199</v>
      </c>
    </row>
    <row r="50" spans="2:115" x14ac:dyDescent="0.3">
      <c r="B50" s="2"/>
      <c r="C50" t="s">
        <v>99</v>
      </c>
      <c r="D50" s="2" t="s">
        <v>100</v>
      </c>
      <c r="F50" s="7">
        <v>73.286056286944088</v>
      </c>
      <c r="G50" s="7">
        <v>75.613219424988998</v>
      </c>
      <c r="H50" s="7">
        <v>81.039144263363795</v>
      </c>
      <c r="I50" s="7">
        <v>97.35118298149014</v>
      </c>
      <c r="J50">
        <f t="shared" si="0"/>
        <v>81.822400739196752</v>
      </c>
      <c r="L50" s="5">
        <f>VLOOKUP(D50, [1]Data!$D$1:$M$267, 7, FALSE)</f>
        <v>952468294</v>
      </c>
      <c r="M50" s="5">
        <f>VLOOKUP(D50, [1]Data!$D$1:$M$267, 8, FALSE)</f>
        <v>1084082923</v>
      </c>
      <c r="N50" s="5">
        <f>VLOOKUP(D50, [1]Data!$D$1:$M$267, 9, FALSE)</f>
        <v>1330713426</v>
      </c>
      <c r="O50" s="5">
        <v>1723344099</v>
      </c>
      <c r="P50" s="3">
        <f t="shared" si="4"/>
        <v>1272652185.5</v>
      </c>
      <c r="R50" s="10">
        <f>VLOOKUP(D50, [2]Data!$D$1:$M$267, 7, FALSE)</f>
        <v>100.72722703124639</v>
      </c>
      <c r="S50" s="10">
        <f>VLOOKUP(D50, [2]Data!$D$1:$M$267, 8, FALSE)</f>
        <v>89.13680576093148</v>
      </c>
      <c r="T50" s="10">
        <f>VLOOKUP(D50, [2]Data!$D$1:$M$267, 9, FALSE)</f>
        <v>101.43330342832546</v>
      </c>
      <c r="U50" s="10">
        <f>VLOOKUP(D50, [2]Data!$D$1:$M$267, 10, FALSE)</f>
        <v>123.82525670201498</v>
      </c>
      <c r="V50"/>
      <c r="W50" s="11">
        <f>VLOOKUP(D50, [3]Data!$D$1:$M$267, 7, FALSE)</f>
        <v>123.4487779837</v>
      </c>
      <c r="X50" s="11">
        <f>VLOOKUP(D50, [3]Data!$D$1:$M$267, 8, FALSE)</f>
        <v>118.8046973531</v>
      </c>
      <c r="Y50" s="11">
        <f>VLOOKUP(D50, [3]Data!$D$1:$M$267, 9, FALSE)</f>
        <v>130.17263045449999</v>
      </c>
      <c r="Z50" s="11" t="str">
        <f>VLOOKUP(D50, [3]Data!$D$1:$M$267, 10, FALSE)</f>
        <v>NULL</v>
      </c>
      <c r="AA50"/>
      <c r="AB50" s="12">
        <f>VLOOKUP(D50, [4]Data!$D$1:$M$267, 7, FALSE)</f>
        <v>123.82706225</v>
      </c>
      <c r="AC50" s="12">
        <f>VLOOKUP(D50, [4]Data!$D$1:$M$267, 8, FALSE)</f>
        <v>126.7336092518</v>
      </c>
      <c r="AD50" s="12">
        <f>VLOOKUP(D50, [4]Data!$D$1:$M$267, 9, FALSE)</f>
        <v>141.98815337049999</v>
      </c>
      <c r="AE50" s="12" t="str">
        <f>VLOOKUP(D50, [4]Data!$D$1:$M$267, 10, FALSE)</f>
        <v>NULL</v>
      </c>
      <c r="AF50"/>
      <c r="AG50" s="13">
        <f>VLOOKUP(D50,[5]Data!$D$1:$M$267, 7, FALSE)</f>
        <v>50.163145065815563</v>
      </c>
      <c r="AH50" s="13">
        <f>VLOOKUP(D50,[5]Data!$D$1:$M$267, 8, FALSE)</f>
        <v>41.094167492484182</v>
      </c>
      <c r="AI50" s="13">
        <f>VLOOKUP(D50,[5]Data!$D$1:$M$267, 9, FALSE)</f>
        <v>49.353898984171387</v>
      </c>
      <c r="AJ50" s="13">
        <f>VLOOKUP(D50,[5]Data!$D$1:$M$267, 10, FALSE)</f>
        <v>58.8371599790568</v>
      </c>
      <c r="AP50" t="s">
        <v>51</v>
      </c>
      <c r="AQ50">
        <f t="shared" si="5"/>
        <v>89.842566829615436</v>
      </c>
      <c r="AR50" s="7">
        <v>86.595414733692408</v>
      </c>
      <c r="AS50" s="7">
        <v>79.244393477468506</v>
      </c>
      <c r="AT50" s="7">
        <v>91.425941305553636</v>
      </c>
      <c r="AU50" s="7">
        <v>102.10451780174721</v>
      </c>
      <c r="AX50" t="s">
        <v>421</v>
      </c>
      <c r="AY50" s="15" t="e">
        <f t="shared" si="3"/>
        <v>#DIV/0!</v>
      </c>
      <c r="AZ50" s="5" t="s">
        <v>4</v>
      </c>
      <c r="BA50" s="5" t="s">
        <v>4</v>
      </c>
      <c r="BB50" s="5" t="s">
        <v>4</v>
      </c>
      <c r="BC50" s="5" t="s">
        <v>4</v>
      </c>
      <c r="BN50" s="16" t="s">
        <v>191</v>
      </c>
      <c r="BO50" s="17">
        <v>118.9609716463</v>
      </c>
      <c r="BP50" s="17">
        <v>111.8268843117</v>
      </c>
      <c r="BQ50" s="17">
        <v>133.85693089349999</v>
      </c>
      <c r="BR50" s="17" t="s">
        <v>4</v>
      </c>
      <c r="BS50">
        <f t="shared" si="6"/>
        <v>-14.895959247199997</v>
      </c>
      <c r="BT50" s="35" t="s">
        <v>435</v>
      </c>
      <c r="BU50" s="36">
        <v>120.9884680036</v>
      </c>
      <c r="BV50" s="36">
        <v>116.0484456646</v>
      </c>
      <c r="BW50" s="36">
        <v>140.56700358609999</v>
      </c>
      <c r="BX50" s="36" t="s">
        <v>4</v>
      </c>
      <c r="BY50">
        <f t="shared" si="7"/>
        <v>-19.578535582499981</v>
      </c>
      <c r="CB50" s="18" t="s">
        <v>191</v>
      </c>
      <c r="CC50" s="19">
        <v>118.9609716463</v>
      </c>
      <c r="CD50" s="19">
        <v>111.8268843117</v>
      </c>
      <c r="CE50" s="19">
        <v>133.85693089349999</v>
      </c>
      <c r="CF50" s="19" t="s">
        <v>4</v>
      </c>
      <c r="CG50">
        <f t="shared" si="8"/>
        <v>-14.895959247199997</v>
      </c>
      <c r="CH50" s="20" t="s">
        <v>435</v>
      </c>
      <c r="CI50" s="13">
        <v>120.9884680036</v>
      </c>
      <c r="CJ50" s="13">
        <v>116.0484456646</v>
      </c>
      <c r="CK50" s="13">
        <v>140.56700358609999</v>
      </c>
      <c r="CL50" s="13" t="s">
        <v>4</v>
      </c>
      <c r="CM50">
        <f t="shared" si="9"/>
        <v>-19.578535582499981</v>
      </c>
      <c r="DE50" t="s">
        <v>99</v>
      </c>
      <c r="DF50" s="7">
        <v>81.039144263363795</v>
      </c>
      <c r="DG50" s="5">
        <v>1330713426</v>
      </c>
      <c r="DH50" s="10">
        <v>101.43330342832546</v>
      </c>
      <c r="DI50" s="11">
        <v>130.17263045449999</v>
      </c>
      <c r="DJ50" s="12">
        <v>141.98815337049999</v>
      </c>
      <c r="DK50" s="13">
        <v>49.353898984171387</v>
      </c>
    </row>
    <row r="51" spans="2:115" x14ac:dyDescent="0.3">
      <c r="B51" s="2"/>
      <c r="C51" t="s">
        <v>101</v>
      </c>
      <c r="D51" s="2" t="s">
        <v>102</v>
      </c>
      <c r="F51" s="7">
        <v>11.56654510014735</v>
      </c>
      <c r="G51" s="7">
        <v>8.3212391408434705</v>
      </c>
      <c r="H51" s="7" t="s">
        <v>4</v>
      </c>
      <c r="I51" s="7" t="s">
        <v>4</v>
      </c>
      <c r="J51">
        <f t="shared" si="0"/>
        <v>9.9438921204954092</v>
      </c>
      <c r="L51" s="5" t="str">
        <f>VLOOKUP(D51, [1]Data!$D$1:$M$267, 7, FALSE)</f>
        <v>NULL</v>
      </c>
      <c r="M51" s="5" t="str">
        <f>VLOOKUP(D51, [1]Data!$D$1:$M$267, 8, FALSE)</f>
        <v>NULL</v>
      </c>
      <c r="N51" s="5" t="str">
        <f>VLOOKUP(D51, [1]Data!$D$1:$M$267, 9, FALSE)</f>
        <v>NULL</v>
      </c>
      <c r="O51" s="5" t="s">
        <v>4</v>
      </c>
      <c r="P51" s="3" t="e">
        <f t="shared" si="4"/>
        <v>#DIV/0!</v>
      </c>
      <c r="R51" s="10">
        <f>VLOOKUP(D51, [2]Data!$D$1:$M$267, 7, FALSE)</f>
        <v>22.820794449450631</v>
      </c>
      <c r="S51" s="10">
        <f>VLOOKUP(D51, [2]Data!$D$1:$M$267, 8, FALSE)</f>
        <v>15.683016027677226</v>
      </c>
      <c r="T51" s="10">
        <f>VLOOKUP(D51, [2]Data!$D$1:$M$267, 9, FALSE)</f>
        <v>80.023784985782754</v>
      </c>
      <c r="U51" s="10">
        <f>VLOOKUP(D51, [2]Data!$D$1:$M$267, 10, FALSE)</f>
        <v>88.803036993266787</v>
      </c>
      <c r="V51"/>
      <c r="W51" s="11">
        <f>VLOOKUP(D51, [3]Data!$D$1:$M$267, 7, FALSE)</f>
        <v>79.627454223100003</v>
      </c>
      <c r="X51" s="11">
        <f>VLOOKUP(D51, [3]Data!$D$1:$M$267, 8, FALSE)</f>
        <v>57.5861489758</v>
      </c>
      <c r="Y51" s="11">
        <f>VLOOKUP(D51, [3]Data!$D$1:$M$267, 9, FALSE)</f>
        <v>58.563137737200002</v>
      </c>
      <c r="Z51" s="11" t="str">
        <f>VLOOKUP(D51, [3]Data!$D$1:$M$267, 10, FALSE)</f>
        <v>NULL</v>
      </c>
      <c r="AA51"/>
      <c r="AB51" s="12">
        <f>VLOOKUP(D51, [4]Data!$D$1:$M$267, 7, FALSE)</f>
        <v>54.304709879800001</v>
      </c>
      <c r="AC51" s="12">
        <f>VLOOKUP(D51, [4]Data!$D$1:$M$267, 8, FALSE)</f>
        <v>46.017044251500003</v>
      </c>
      <c r="AD51" s="12">
        <f>VLOOKUP(D51, [4]Data!$D$1:$M$267, 9, FALSE)</f>
        <v>35.404947267399997</v>
      </c>
      <c r="AE51" s="12" t="str">
        <f>VLOOKUP(D51, [4]Data!$D$1:$M$267, 10, FALSE)</f>
        <v>NULL</v>
      </c>
      <c r="AF51"/>
      <c r="AG51" s="13">
        <f>VLOOKUP(D51,[5]Data!$D$1:$M$267, 7, FALSE)</f>
        <v>12.213374379759367</v>
      </c>
      <c r="AH51" s="13">
        <f>VLOOKUP(D51,[5]Data!$D$1:$M$267, 8, FALSE)</f>
        <v>8.1684703936030871</v>
      </c>
      <c r="AI51" s="13">
        <f>VLOOKUP(D51,[5]Data!$D$1:$M$267, 9, FALSE)</f>
        <v>34.893571909506271</v>
      </c>
      <c r="AJ51" s="13">
        <f>VLOOKUP(D51,[5]Data!$D$1:$M$267, 10, FALSE)</f>
        <v>40.013904976033331</v>
      </c>
      <c r="AP51" t="s">
        <v>31</v>
      </c>
      <c r="AQ51">
        <f t="shared" si="5"/>
        <v>88.629272785905187</v>
      </c>
      <c r="AR51" s="7">
        <v>81.172850234788967</v>
      </c>
      <c r="AS51" s="7">
        <v>77.260552718444416</v>
      </c>
      <c r="AT51" s="7">
        <v>93.047180782722521</v>
      </c>
      <c r="AU51" s="7">
        <v>103.03650740766486</v>
      </c>
      <c r="AX51" t="s">
        <v>423</v>
      </c>
      <c r="AY51" s="15" t="e">
        <f t="shared" si="3"/>
        <v>#DIV/0!</v>
      </c>
      <c r="AZ51" s="5" t="s">
        <v>4</v>
      </c>
      <c r="BA51" s="5" t="s">
        <v>4</v>
      </c>
      <c r="BB51" s="5" t="s">
        <v>4</v>
      </c>
      <c r="BC51" s="5" t="s">
        <v>4</v>
      </c>
      <c r="BN51" s="16" t="s">
        <v>299</v>
      </c>
      <c r="BO51" s="17">
        <v>105.73914000009999</v>
      </c>
      <c r="BP51" s="17">
        <v>109.9509712772</v>
      </c>
      <c r="BQ51" s="17">
        <v>133.80373905740001</v>
      </c>
      <c r="BR51" s="17" t="s">
        <v>4</v>
      </c>
      <c r="BS51">
        <f t="shared" si="6"/>
        <v>-28.064599057300015</v>
      </c>
      <c r="BT51" s="35" t="s">
        <v>269</v>
      </c>
      <c r="BU51" s="36">
        <v>129.24286704970001</v>
      </c>
      <c r="BV51" s="36">
        <v>118.15611922959999</v>
      </c>
      <c r="BW51" s="36">
        <v>140.43625905050001</v>
      </c>
      <c r="BX51" s="36" t="s">
        <v>4</v>
      </c>
      <c r="BY51">
        <f t="shared" si="7"/>
        <v>-11.193392000800003</v>
      </c>
      <c r="CB51" s="18" t="s">
        <v>299</v>
      </c>
      <c r="CC51" s="19">
        <v>105.73914000009999</v>
      </c>
      <c r="CD51" s="19">
        <v>109.9509712772</v>
      </c>
      <c r="CE51" s="19">
        <v>133.80373905740001</v>
      </c>
      <c r="CF51" s="19" t="s">
        <v>4</v>
      </c>
      <c r="CG51">
        <f t="shared" si="8"/>
        <v>-28.064599057300015</v>
      </c>
      <c r="CH51" s="20" t="s">
        <v>269</v>
      </c>
      <c r="CI51" s="13">
        <v>129.24286704970001</v>
      </c>
      <c r="CJ51" s="13">
        <v>118.15611922959999</v>
      </c>
      <c r="CK51" s="13">
        <v>140.43625905050001</v>
      </c>
      <c r="CL51" s="13" t="s">
        <v>4</v>
      </c>
      <c r="CM51">
        <f t="shared" si="9"/>
        <v>-11.193392000800003</v>
      </c>
      <c r="DE51" t="s">
        <v>101</v>
      </c>
      <c r="DF51" s="7" t="s">
        <v>4</v>
      </c>
      <c r="DG51" s="5" t="s">
        <v>4</v>
      </c>
      <c r="DH51" s="10">
        <v>80.023784985782754</v>
      </c>
      <c r="DI51" s="11">
        <v>58.563137737200002</v>
      </c>
      <c r="DJ51" s="12">
        <v>35.404947267399997</v>
      </c>
      <c r="DK51" s="13">
        <v>34.893571909506271</v>
      </c>
    </row>
    <row r="52" spans="2:115" x14ac:dyDescent="0.3">
      <c r="B52" s="2"/>
      <c r="C52" t="s">
        <v>103</v>
      </c>
      <c r="D52" s="2" t="s">
        <v>104</v>
      </c>
      <c r="F52" s="7">
        <v>61.431716533541014</v>
      </c>
      <c r="G52" s="7">
        <v>58.3981329527006</v>
      </c>
      <c r="H52" s="7">
        <v>66.688369693091971</v>
      </c>
      <c r="I52" s="7">
        <v>83.803962707049692</v>
      </c>
      <c r="J52">
        <f t="shared" si="0"/>
        <v>67.580545471595826</v>
      </c>
      <c r="L52" s="5" t="str">
        <f>VLOOKUP(D52, [1]Data!$D$1:$M$267, 7, FALSE)</f>
        <v>NULL</v>
      </c>
      <c r="M52" s="5" t="str">
        <f>VLOOKUP(D52, [1]Data!$D$1:$M$267, 8, FALSE)</f>
        <v>NULL</v>
      </c>
      <c r="N52" s="5" t="str">
        <f>VLOOKUP(D52, [1]Data!$D$1:$M$267, 9, FALSE)</f>
        <v>NULL</v>
      </c>
      <c r="O52" s="5" t="s">
        <v>4</v>
      </c>
      <c r="P52" s="3" t="e">
        <f t="shared" si="4"/>
        <v>#DIV/0!</v>
      </c>
      <c r="R52" s="10" t="str">
        <f>VLOOKUP(D52, [2]Data!$D$1:$M$267, 7, FALSE)</f>
        <v>NULL</v>
      </c>
      <c r="S52" s="10" t="str">
        <f>VLOOKUP(D52, [2]Data!$D$1:$M$267, 8, FALSE)</f>
        <v>NULL</v>
      </c>
      <c r="T52" s="10" t="str">
        <f>VLOOKUP(D52, [2]Data!$D$1:$M$267, 9, FALSE)</f>
        <v>NULL</v>
      </c>
      <c r="U52" s="10" t="str">
        <f>VLOOKUP(D52, [2]Data!$D$1:$M$267, 10, FALSE)</f>
        <v>NULL</v>
      </c>
      <c r="V52"/>
      <c r="W52" s="11">
        <f>VLOOKUP(D52, [3]Data!$D$1:$M$267, 7, FALSE)</f>
        <v>86.6266330001</v>
      </c>
      <c r="X52" s="11">
        <f>VLOOKUP(D52, [3]Data!$D$1:$M$267, 8, FALSE)</f>
        <v>86.927496195100005</v>
      </c>
      <c r="Y52" s="11">
        <f>VLOOKUP(D52, [3]Data!$D$1:$M$267, 9, FALSE)</f>
        <v>64.025996355399997</v>
      </c>
      <c r="Z52" s="11" t="str">
        <f>VLOOKUP(D52, [3]Data!$D$1:$M$267, 10, FALSE)</f>
        <v>NULL</v>
      </c>
      <c r="AA52"/>
      <c r="AB52" s="12">
        <f>VLOOKUP(D52, [4]Data!$D$1:$M$267, 7, FALSE)</f>
        <v>77.497733268499999</v>
      </c>
      <c r="AC52" s="12">
        <f>VLOOKUP(D52, [4]Data!$D$1:$M$267, 8, FALSE)</f>
        <v>67.143079444199998</v>
      </c>
      <c r="AD52" s="12">
        <f>VLOOKUP(D52, [4]Data!$D$1:$M$267, 9, FALSE)</f>
        <v>52.557189965699997</v>
      </c>
      <c r="AE52" s="12" t="str">
        <f>VLOOKUP(D52, [4]Data!$D$1:$M$267, 10, FALSE)</f>
        <v>NULL</v>
      </c>
      <c r="AF52"/>
      <c r="AG52" s="13" t="str">
        <f>VLOOKUP(D52,[5]Data!$D$1:$M$267, 7, FALSE)</f>
        <v>NULL</v>
      </c>
      <c r="AH52" s="13" t="str">
        <f>VLOOKUP(D52,[5]Data!$D$1:$M$267, 8, FALSE)</f>
        <v>NULL</v>
      </c>
      <c r="AI52" s="13" t="str">
        <f>VLOOKUP(D52,[5]Data!$D$1:$M$267, 9, FALSE)</f>
        <v>NULL</v>
      </c>
      <c r="AJ52" s="13" t="str">
        <f>VLOOKUP(D52,[5]Data!$D$1:$M$267, 10, FALSE)</f>
        <v>NULL</v>
      </c>
      <c r="AP52" t="s">
        <v>173</v>
      </c>
      <c r="AQ52">
        <f t="shared" si="5"/>
        <v>87.068027983984805</v>
      </c>
      <c r="AR52" s="7">
        <v>84.144401780013013</v>
      </c>
      <c r="AS52" s="7">
        <v>76.80636107266055</v>
      </c>
      <c r="AT52" s="7">
        <v>89.943511339220606</v>
      </c>
      <c r="AU52" s="7">
        <v>97.377837744045067</v>
      </c>
      <c r="AX52" t="s">
        <v>427</v>
      </c>
      <c r="AY52" s="15" t="e">
        <f t="shared" si="3"/>
        <v>#DIV/0!</v>
      </c>
      <c r="AZ52" s="5" t="s">
        <v>4</v>
      </c>
      <c r="BA52" s="5" t="s">
        <v>4</v>
      </c>
      <c r="BB52" s="5" t="s">
        <v>4</v>
      </c>
      <c r="BC52" s="5" t="s">
        <v>4</v>
      </c>
      <c r="BN52" s="16" t="s">
        <v>283</v>
      </c>
      <c r="BO52" s="17">
        <v>139.64250835679999</v>
      </c>
      <c r="BP52" s="17">
        <v>125.7990553595</v>
      </c>
      <c r="BQ52" s="17">
        <v>132.66993271620001</v>
      </c>
      <c r="BR52" s="17" t="s">
        <v>4</v>
      </c>
      <c r="BS52">
        <f t="shared" si="6"/>
        <v>6.9725756405999846</v>
      </c>
      <c r="BT52" s="35" t="s">
        <v>383</v>
      </c>
      <c r="BU52" s="36">
        <v>104.6509659579</v>
      </c>
      <c r="BV52" s="36">
        <v>119.3478823044</v>
      </c>
      <c r="BW52" s="36">
        <v>139.2167704659</v>
      </c>
      <c r="BX52" s="36" t="s">
        <v>4</v>
      </c>
      <c r="BY52">
        <f t="shared" si="7"/>
        <v>-34.565804507999999</v>
      </c>
      <c r="CB52" s="18" t="s">
        <v>283</v>
      </c>
      <c r="CC52" s="19">
        <v>139.64250835679999</v>
      </c>
      <c r="CD52" s="19">
        <v>125.7990553595</v>
      </c>
      <c r="CE52" s="19">
        <v>132.66993271620001</v>
      </c>
      <c r="CF52" s="19" t="s">
        <v>4</v>
      </c>
      <c r="CG52">
        <f t="shared" si="8"/>
        <v>6.9725756405999846</v>
      </c>
      <c r="CH52" s="20" t="s">
        <v>383</v>
      </c>
      <c r="CI52" s="13">
        <v>104.6509659579</v>
      </c>
      <c r="CJ52" s="13">
        <v>119.3478823044</v>
      </c>
      <c r="CK52" s="13">
        <v>139.2167704659</v>
      </c>
      <c r="CL52" s="13" t="s">
        <v>4</v>
      </c>
      <c r="CM52">
        <f t="shared" si="9"/>
        <v>-34.565804507999999</v>
      </c>
      <c r="DE52" t="s">
        <v>103</v>
      </c>
      <c r="DF52" s="7">
        <v>66.688369693091971</v>
      </c>
      <c r="DG52" s="5" t="s">
        <v>4</v>
      </c>
      <c r="DH52" s="10" t="s">
        <v>4</v>
      </c>
      <c r="DI52" s="11">
        <v>64.025996355399997</v>
      </c>
      <c r="DJ52" s="12">
        <v>52.557189965699997</v>
      </c>
      <c r="DK52" s="13" t="s">
        <v>4</v>
      </c>
    </row>
    <row r="53" spans="2:115" x14ac:dyDescent="0.3">
      <c r="B53" s="2"/>
      <c r="C53" t="s">
        <v>105</v>
      </c>
      <c r="D53" s="2" t="s">
        <v>106</v>
      </c>
      <c r="F53" s="7">
        <v>48.483409464119141</v>
      </c>
      <c r="G53" s="7">
        <v>46.870064083877956</v>
      </c>
      <c r="H53" s="7">
        <v>48.509453865240296</v>
      </c>
      <c r="I53" s="7">
        <v>56.641704802597836</v>
      </c>
      <c r="J53">
        <f t="shared" si="0"/>
        <v>50.126158053958811</v>
      </c>
      <c r="L53" s="5">
        <f>VLOOKUP(D53, [1]Data!$D$1:$M$267, 7, FALSE)</f>
        <v>92911879</v>
      </c>
      <c r="M53" s="5">
        <f>VLOOKUP(D53, [1]Data!$D$1:$M$267, 8, FALSE)</f>
        <v>62939856</v>
      </c>
      <c r="N53" s="5">
        <f>VLOOKUP(D53, [1]Data!$D$1:$M$267, 9, FALSE)</f>
        <v>88015706</v>
      </c>
      <c r="O53" s="5">
        <v>93589529</v>
      </c>
      <c r="P53" s="3">
        <f t="shared" si="4"/>
        <v>84364242.5</v>
      </c>
      <c r="R53" s="10">
        <f>VLOOKUP(D53, [2]Data!$D$1:$M$267, 7, FALSE)</f>
        <v>151.94449167582661</v>
      </c>
      <c r="S53" s="10">
        <f>VLOOKUP(D53, [2]Data!$D$1:$M$267, 8, FALSE)</f>
        <v>162.7311823848035</v>
      </c>
      <c r="T53" s="10">
        <f>VLOOKUP(D53, [2]Data!$D$1:$M$267, 9, FALSE)</f>
        <v>174.8596075920575</v>
      </c>
      <c r="U53" s="10">
        <f>VLOOKUP(D53, [2]Data!$D$1:$M$267, 10, FALSE)</f>
        <v>189.75745760881304</v>
      </c>
      <c r="V53"/>
      <c r="W53" s="11">
        <f>VLOOKUP(D53, [3]Data!$D$1:$M$267, 7, FALSE)</f>
        <v>115.5347540628</v>
      </c>
      <c r="X53" s="11">
        <f>VLOOKUP(D53, [3]Data!$D$1:$M$267, 8, FALSE)</f>
        <v>111.1432917561</v>
      </c>
      <c r="Y53" s="11">
        <f>VLOOKUP(D53, [3]Data!$D$1:$M$267, 9, FALSE)</f>
        <v>108.86589773510001</v>
      </c>
      <c r="Z53" s="11" t="str">
        <f>VLOOKUP(D53, [3]Data!$D$1:$M$267, 10, FALSE)</f>
        <v>NULL</v>
      </c>
      <c r="AA53"/>
      <c r="AB53" s="12">
        <f>VLOOKUP(D53, [4]Data!$D$1:$M$267, 7, FALSE)</f>
        <v>95.498931167500004</v>
      </c>
      <c r="AC53" s="12">
        <f>VLOOKUP(D53, [4]Data!$D$1:$M$267, 8, FALSE)</f>
        <v>94.368298987599999</v>
      </c>
      <c r="AD53" s="12">
        <f>VLOOKUP(D53, [4]Data!$D$1:$M$267, 9, FALSE)</f>
        <v>100.41153606579999</v>
      </c>
      <c r="AE53" s="12" t="str">
        <f>VLOOKUP(D53, [4]Data!$D$1:$M$267, 10, FALSE)</f>
        <v>NULL</v>
      </c>
      <c r="AF53"/>
      <c r="AG53" s="13">
        <f>VLOOKUP(D53,[5]Data!$D$1:$M$267, 7, FALSE)</f>
        <v>76.487748630082592</v>
      </c>
      <c r="AH53" s="13">
        <f>VLOOKUP(D53,[5]Data!$D$1:$M$267, 8, FALSE)</f>
        <v>80.682479114227164</v>
      </c>
      <c r="AI53" s="13">
        <f>VLOOKUP(D53,[5]Data!$D$1:$M$267, 9, FALSE)</f>
        <v>89.40908943208801</v>
      </c>
      <c r="AJ53" s="13">
        <f>VLOOKUP(D53,[5]Data!$D$1:$M$267, 10, FALSE)</f>
        <v>95.037711055909568</v>
      </c>
      <c r="AP53" t="s">
        <v>397</v>
      </c>
      <c r="AQ53">
        <f t="shared" si="5"/>
        <v>86.97275708695912</v>
      </c>
      <c r="AR53" s="7">
        <v>87.093496085192186</v>
      </c>
      <c r="AS53" s="7">
        <v>75.682808284701039</v>
      </c>
      <c r="AT53" s="7">
        <v>83.685288372011243</v>
      </c>
      <c r="AU53" s="7">
        <v>101.429435605932</v>
      </c>
      <c r="AX53" t="s">
        <v>431</v>
      </c>
      <c r="AY53" s="15" t="e">
        <f t="shared" si="3"/>
        <v>#DIV/0!</v>
      </c>
      <c r="AZ53" s="5" t="s">
        <v>4</v>
      </c>
      <c r="BA53" s="5" t="s">
        <v>4</v>
      </c>
      <c r="BB53" s="5" t="s">
        <v>4</v>
      </c>
      <c r="BC53" s="5" t="s">
        <v>4</v>
      </c>
      <c r="BN53" s="16" t="s">
        <v>189</v>
      </c>
      <c r="BO53" s="17">
        <v>123.7705349658</v>
      </c>
      <c r="BP53" s="17">
        <v>121.1657901813</v>
      </c>
      <c r="BQ53" s="17">
        <v>132.1011029286</v>
      </c>
      <c r="BR53" s="17" t="s">
        <v>4</v>
      </c>
      <c r="BS53">
        <f t="shared" si="6"/>
        <v>-8.3305679628000036</v>
      </c>
      <c r="BT53" s="35" t="s">
        <v>85</v>
      </c>
      <c r="BU53" s="36">
        <v>115.2664669758</v>
      </c>
      <c r="BV53" s="36">
        <v>118.5367946556</v>
      </c>
      <c r="BW53" s="36">
        <v>139.11803355009999</v>
      </c>
      <c r="BX53" s="36" t="s">
        <v>4</v>
      </c>
      <c r="BY53">
        <f t="shared" si="7"/>
        <v>-23.851566574299994</v>
      </c>
      <c r="CB53" s="18" t="s">
        <v>451</v>
      </c>
      <c r="CC53" s="19">
        <v>123.7705349658</v>
      </c>
      <c r="CD53" s="19">
        <v>121.1657901813</v>
      </c>
      <c r="CE53" s="19">
        <v>132.1011029286</v>
      </c>
      <c r="CF53" s="19" t="s">
        <v>4</v>
      </c>
      <c r="CG53">
        <f t="shared" si="8"/>
        <v>-8.3305679628000036</v>
      </c>
      <c r="CH53" s="20" t="s">
        <v>85</v>
      </c>
      <c r="CI53" s="13">
        <v>115.2664669758</v>
      </c>
      <c r="CJ53" s="13">
        <v>118.5367946556</v>
      </c>
      <c r="CK53" s="13">
        <v>139.11803355009999</v>
      </c>
      <c r="CL53" s="13" t="s">
        <v>4</v>
      </c>
      <c r="CM53">
        <f t="shared" si="9"/>
        <v>-23.851566574299994</v>
      </c>
      <c r="DE53" t="s">
        <v>105</v>
      </c>
      <c r="DF53" s="7">
        <v>48.509453865240296</v>
      </c>
      <c r="DG53" s="5">
        <v>88015706</v>
      </c>
      <c r="DH53" s="10">
        <v>174.8596075920575</v>
      </c>
      <c r="DI53" s="11">
        <v>108.86589773510001</v>
      </c>
      <c r="DJ53" s="12">
        <v>100.41153606579999</v>
      </c>
      <c r="DK53" s="13">
        <v>89.40908943208801</v>
      </c>
    </row>
    <row r="54" spans="2:115" x14ac:dyDescent="0.3">
      <c r="B54" s="2"/>
      <c r="C54" t="s">
        <v>107</v>
      </c>
      <c r="D54" s="2" t="s">
        <v>108</v>
      </c>
      <c r="F54" s="7">
        <v>149.74053665821864</v>
      </c>
      <c r="G54" s="7">
        <v>147.58070996706854</v>
      </c>
      <c r="H54" s="7">
        <v>155.62443795208304</v>
      </c>
      <c r="I54" s="7">
        <v>164.74004825879632</v>
      </c>
      <c r="J54">
        <f t="shared" si="0"/>
        <v>154.42143320904165</v>
      </c>
      <c r="L54" s="5">
        <f>VLOOKUP(D54, [1]Data!$D$1:$M$267, 7, FALSE)</f>
        <v>37656863124</v>
      </c>
      <c r="M54" s="5">
        <f>VLOOKUP(D54, [1]Data!$D$1:$M$267, 8, FALSE)</f>
        <v>39603323141</v>
      </c>
      <c r="N54" s="5">
        <f>VLOOKUP(D54, [1]Data!$D$1:$M$267, 9, FALSE)</f>
        <v>41415752357</v>
      </c>
      <c r="O54" s="5">
        <v>45217937911</v>
      </c>
      <c r="P54" s="3">
        <f t="shared" si="4"/>
        <v>40973469133.25</v>
      </c>
      <c r="R54" s="10">
        <f>VLOOKUP(D54, [2]Data!$D$1:$M$267, 7, FALSE)</f>
        <v>141.77102366261715</v>
      </c>
      <c r="S54" s="10">
        <f>VLOOKUP(D54, [2]Data!$D$1:$M$267, 8, FALSE)</f>
        <v>133.14831977055704</v>
      </c>
      <c r="T54" s="10">
        <f>VLOOKUP(D54, [2]Data!$D$1:$M$267, 9, FALSE)</f>
        <v>142.49501163664974</v>
      </c>
      <c r="U54" s="10">
        <f>VLOOKUP(D54, [2]Data!$D$1:$M$267, 10, FALSE)</f>
        <v>151.92305822145588</v>
      </c>
      <c r="V54"/>
      <c r="W54" s="11">
        <f>VLOOKUP(D54, [3]Data!$D$1:$M$267, 7, FALSE)</f>
        <v>113.32236975239999</v>
      </c>
      <c r="X54" s="11">
        <f>VLOOKUP(D54, [3]Data!$D$1:$M$267, 8, FALSE)</f>
        <v>105.9758090501</v>
      </c>
      <c r="Y54" s="11">
        <f>VLOOKUP(D54, [3]Data!$D$1:$M$267, 9, FALSE)</f>
        <v>115.0265607891</v>
      </c>
      <c r="Z54" s="11" t="str">
        <f>VLOOKUP(D54, [3]Data!$D$1:$M$267, 10, FALSE)</f>
        <v>NULL</v>
      </c>
      <c r="AA54"/>
      <c r="AB54" s="12">
        <f>VLOOKUP(D54, [4]Data!$D$1:$M$267, 7, FALSE)</f>
        <v>112.8281438937</v>
      </c>
      <c r="AC54" s="12">
        <f>VLOOKUP(D54, [4]Data!$D$1:$M$267, 8, FALSE)</f>
        <v>105.58420339929999</v>
      </c>
      <c r="AD54" s="12">
        <f>VLOOKUP(D54, [4]Data!$D$1:$M$267, 9, FALSE)</f>
        <v>111.52913699130001</v>
      </c>
      <c r="AE54" s="12" t="str">
        <f>VLOOKUP(D54, [4]Data!$D$1:$M$267, 10, FALSE)</f>
        <v>NULL</v>
      </c>
      <c r="AF54"/>
      <c r="AG54" s="13">
        <f>VLOOKUP(D54,[5]Data!$D$1:$M$267, 7, FALSE)</f>
        <v>73.879780326264466</v>
      </c>
      <c r="AH54" s="13">
        <f>VLOOKUP(D54,[5]Data!$D$1:$M$267, 8, FALSE)</f>
        <v>69.948771538085225</v>
      </c>
      <c r="AI54" s="13">
        <f>VLOOKUP(D54,[5]Data!$D$1:$M$267, 9, FALSE)</f>
        <v>72.728234095637433</v>
      </c>
      <c r="AJ54" s="13">
        <f>VLOOKUP(D54,[5]Data!$D$1:$M$267, 10, FALSE)</f>
        <v>76.452324252196419</v>
      </c>
      <c r="AP54" t="s">
        <v>379</v>
      </c>
      <c r="AQ54">
        <f t="shared" si="5"/>
        <v>85.898448104755445</v>
      </c>
      <c r="AR54" s="7">
        <v>82.033454102737252</v>
      </c>
      <c r="AS54" s="7">
        <v>82.385375925134369</v>
      </c>
      <c r="AT54" s="7">
        <v>86.581680830472379</v>
      </c>
      <c r="AU54" s="7">
        <v>92.593281560677781</v>
      </c>
      <c r="AX54" t="s">
        <v>85</v>
      </c>
      <c r="AY54" s="15">
        <f t="shared" si="3"/>
        <v>796193980601.25</v>
      </c>
      <c r="AZ54" s="5">
        <v>715302940183</v>
      </c>
      <c r="BA54" s="5">
        <v>757458883661</v>
      </c>
      <c r="BB54" s="5">
        <v>942314815525</v>
      </c>
      <c r="BC54" s="5">
        <v>769699283036</v>
      </c>
      <c r="BN54" s="16" t="s">
        <v>99</v>
      </c>
      <c r="BO54" s="17">
        <v>123.4487779837</v>
      </c>
      <c r="BP54" s="17">
        <v>118.8046973531</v>
      </c>
      <c r="BQ54" s="17">
        <v>130.17263045449999</v>
      </c>
      <c r="BR54" s="17" t="s">
        <v>4</v>
      </c>
      <c r="BS54">
        <f t="shared" si="6"/>
        <v>-6.7238524707999971</v>
      </c>
      <c r="BT54" s="35" t="s">
        <v>19</v>
      </c>
      <c r="BU54" s="36">
        <v>155.61379105060001</v>
      </c>
      <c r="BV54" s="36">
        <v>146.658613256</v>
      </c>
      <c r="BW54" s="36">
        <v>138.28498537670001</v>
      </c>
      <c r="BX54" s="36" t="s">
        <v>4</v>
      </c>
      <c r="BY54">
        <f t="shared" si="7"/>
        <v>17.328805673900007</v>
      </c>
      <c r="CB54" s="18" t="s">
        <v>99</v>
      </c>
      <c r="CC54" s="19">
        <v>123.4487779837</v>
      </c>
      <c r="CD54" s="19">
        <v>118.8046973531</v>
      </c>
      <c r="CE54" s="19">
        <v>130.17263045449999</v>
      </c>
      <c r="CF54" s="19" t="s">
        <v>4</v>
      </c>
      <c r="CG54">
        <f t="shared" si="8"/>
        <v>-6.7238524707999971</v>
      </c>
      <c r="CH54" s="20" t="s">
        <v>19</v>
      </c>
      <c r="CI54" s="13">
        <v>155.61379105060001</v>
      </c>
      <c r="CJ54" s="13">
        <v>146.658613256</v>
      </c>
      <c r="CK54" s="13">
        <v>138.28498537670001</v>
      </c>
      <c r="CL54" s="13" t="s">
        <v>4</v>
      </c>
      <c r="CM54">
        <f t="shared" si="9"/>
        <v>17.328805673900007</v>
      </c>
      <c r="DE54" t="s">
        <v>107</v>
      </c>
      <c r="DF54" s="7">
        <v>155.62443795208304</v>
      </c>
      <c r="DG54" s="5">
        <v>41415752357</v>
      </c>
      <c r="DH54" s="10">
        <v>142.49501163664974</v>
      </c>
      <c r="DI54" s="11">
        <v>115.0265607891</v>
      </c>
      <c r="DJ54" s="12">
        <v>111.52913699130001</v>
      </c>
      <c r="DK54" s="13">
        <v>72.728234095637433</v>
      </c>
    </row>
    <row r="55" spans="2:115" x14ac:dyDescent="0.3">
      <c r="B55" s="2"/>
      <c r="C55" t="s">
        <v>109</v>
      </c>
      <c r="D55" s="2" t="s">
        <v>110</v>
      </c>
      <c r="F55" s="7">
        <v>60.392716357647899</v>
      </c>
      <c r="G55" s="7">
        <v>58.27894866871187</v>
      </c>
      <c r="H55" s="7">
        <v>60.699848330839131</v>
      </c>
      <c r="I55" s="7">
        <v>65.006077955296092</v>
      </c>
      <c r="J55">
        <f t="shared" si="0"/>
        <v>61.094397828123746</v>
      </c>
      <c r="L55" s="5">
        <f>VLOOKUP(D55, [1]Data!$D$1:$M$267, 7, FALSE)</f>
        <v>9579549585</v>
      </c>
      <c r="M55" s="5">
        <f>VLOOKUP(D55, [1]Data!$D$1:$M$267, 8, FALSE)</f>
        <v>10455650566</v>
      </c>
      <c r="N55" s="5">
        <f>VLOOKUP(D55, [1]Data!$D$1:$M$267, 9, FALSE)</f>
        <v>12558351706</v>
      </c>
      <c r="O55" s="5">
        <v>14326669683</v>
      </c>
      <c r="P55" s="3">
        <f t="shared" si="4"/>
        <v>11730055385</v>
      </c>
      <c r="R55" s="10">
        <f>VLOOKUP(D55, [2]Data!$D$1:$M$267, 7, FALSE)</f>
        <v>110.22482860423362</v>
      </c>
      <c r="S55" s="10">
        <f>VLOOKUP(D55, [2]Data!$D$1:$M$267, 8, FALSE)</f>
        <v>103.75588130468181</v>
      </c>
      <c r="T55" s="10">
        <f>VLOOKUP(D55, [2]Data!$D$1:$M$267, 9, FALSE)</f>
        <v>110.71220851771393</v>
      </c>
      <c r="U55" s="10">
        <f>VLOOKUP(D55, [2]Data!$D$1:$M$267, 10, FALSE)</f>
        <v>128.92966402763611</v>
      </c>
      <c r="V55"/>
      <c r="W55" s="11">
        <f>VLOOKUP(D55, [3]Data!$D$1:$M$267, 7, FALSE)</f>
        <v>105.6153623647</v>
      </c>
      <c r="X55" s="11">
        <f>VLOOKUP(D55, [3]Data!$D$1:$M$267, 8, FALSE)</f>
        <v>104.2776595858</v>
      </c>
      <c r="Y55" s="11">
        <f>VLOOKUP(D55, [3]Data!$D$1:$M$267, 9, FALSE)</f>
        <v>114.3045644928</v>
      </c>
      <c r="Z55" s="11" t="str">
        <f>VLOOKUP(D55, [3]Data!$D$1:$M$267, 10, FALSE)</f>
        <v>NULL</v>
      </c>
      <c r="AA55"/>
      <c r="AB55" s="12">
        <f>VLOOKUP(D55, [4]Data!$D$1:$M$267, 7, FALSE)</f>
        <v>104.72285667769999</v>
      </c>
      <c r="AC55" s="12">
        <f>VLOOKUP(D55, [4]Data!$D$1:$M$267, 8, FALSE)</f>
        <v>101.1182178765</v>
      </c>
      <c r="AD55" s="12">
        <f>VLOOKUP(D55, [4]Data!$D$1:$M$267, 9, FALSE)</f>
        <v>108.2859354582</v>
      </c>
      <c r="AE55" s="12" t="str">
        <f>VLOOKUP(D55, [4]Data!$D$1:$M$267, 10, FALSE)</f>
        <v>NULL</v>
      </c>
      <c r="AF55"/>
      <c r="AG55" s="13">
        <f>VLOOKUP(D55,[5]Data!$D$1:$M$267, 7, FALSE)</f>
        <v>58.647182215484541</v>
      </c>
      <c r="AH55" s="13">
        <f>VLOOKUP(D55,[5]Data!$D$1:$M$267, 8, FALSE)</f>
        <v>55.119801669541701</v>
      </c>
      <c r="AI55" s="13">
        <f>VLOOKUP(D55,[5]Data!$D$1:$M$267, 9, FALSE)</f>
        <v>58.702944132313327</v>
      </c>
      <c r="AJ55" s="13">
        <f>VLOOKUP(D55,[5]Data!$D$1:$M$267, 10, FALSE)</f>
        <v>70.012389439415429</v>
      </c>
      <c r="AP55" t="s">
        <v>25</v>
      </c>
      <c r="AQ55">
        <f t="shared" si="5"/>
        <v>85.756286542842972</v>
      </c>
      <c r="AR55" s="7">
        <v>81.743396838207133</v>
      </c>
      <c r="AS55" s="7">
        <v>78.581206009520685</v>
      </c>
      <c r="AT55" s="7">
        <v>88.113934084291827</v>
      </c>
      <c r="AU55" s="7">
        <v>94.586609239352242</v>
      </c>
      <c r="AX55" t="s">
        <v>175</v>
      </c>
      <c r="AY55" s="15">
        <f t="shared" si="3"/>
        <v>321964317887.25</v>
      </c>
      <c r="AZ55" s="5">
        <v>322026746842</v>
      </c>
      <c r="BA55" s="5">
        <v>340121877076</v>
      </c>
      <c r="BB55" s="5">
        <v>431628771877</v>
      </c>
      <c r="BC55" s="5">
        <v>194079875754</v>
      </c>
      <c r="BN55" s="16" t="s">
        <v>237</v>
      </c>
      <c r="BO55" s="17">
        <v>112.9862950256</v>
      </c>
      <c r="BP55" s="17">
        <v>109.4726774411</v>
      </c>
      <c r="BQ55" s="17">
        <v>130.12642073360001</v>
      </c>
      <c r="BR55" s="17" t="s">
        <v>4</v>
      </c>
      <c r="BS55">
        <f t="shared" si="6"/>
        <v>-17.140125708000014</v>
      </c>
      <c r="BT55" s="35" t="s">
        <v>287</v>
      </c>
      <c r="BU55" s="36">
        <v>125.355563605</v>
      </c>
      <c r="BV55" s="36">
        <v>113.9814000837</v>
      </c>
      <c r="BW55" s="36">
        <v>137.4666320835</v>
      </c>
      <c r="BX55" s="36" t="s">
        <v>4</v>
      </c>
      <c r="BY55">
        <f t="shared" si="7"/>
        <v>-12.111068478500002</v>
      </c>
      <c r="CB55" s="18" t="s">
        <v>237</v>
      </c>
      <c r="CC55" s="19">
        <v>112.9862950256</v>
      </c>
      <c r="CD55" s="19">
        <v>109.4726774411</v>
      </c>
      <c r="CE55" s="19">
        <v>130.12642073360001</v>
      </c>
      <c r="CF55" s="19" t="s">
        <v>4</v>
      </c>
      <c r="CG55">
        <f t="shared" si="8"/>
        <v>-17.140125708000014</v>
      </c>
      <c r="CH55" s="20" t="s">
        <v>287</v>
      </c>
      <c r="CI55" s="13">
        <v>125.355563605</v>
      </c>
      <c r="CJ55" s="13">
        <v>113.9814000837</v>
      </c>
      <c r="CK55" s="13">
        <v>137.4666320835</v>
      </c>
      <c r="CL55" s="13" t="s">
        <v>4</v>
      </c>
      <c r="CM55">
        <f t="shared" si="9"/>
        <v>-12.111068478500002</v>
      </c>
      <c r="DE55" t="s">
        <v>109</v>
      </c>
      <c r="DF55" s="7">
        <v>60.699848330839131</v>
      </c>
      <c r="DG55" s="5">
        <v>12558351706</v>
      </c>
      <c r="DH55" s="10">
        <v>110.71220851771393</v>
      </c>
      <c r="DI55" s="11">
        <v>114.3045644928</v>
      </c>
      <c r="DJ55" s="12">
        <v>108.2859354582</v>
      </c>
      <c r="DK55" s="13">
        <v>58.702944132313327</v>
      </c>
    </row>
    <row r="56" spans="2:115" x14ac:dyDescent="0.3">
      <c r="B56" s="2"/>
      <c r="C56" t="s">
        <v>111</v>
      </c>
      <c r="D56" s="2" t="s">
        <v>112</v>
      </c>
      <c r="F56" s="7">
        <v>263.33394041195504</v>
      </c>
      <c r="G56" s="7">
        <v>178.82982734320359</v>
      </c>
      <c r="H56" s="7">
        <v>266.31616786107566</v>
      </c>
      <c r="I56" s="7">
        <v>243.01237503828483</v>
      </c>
      <c r="J56">
        <f t="shared" si="0"/>
        <v>237.8730776636298</v>
      </c>
      <c r="L56" s="5" t="str">
        <f>VLOOKUP(D56, [1]Data!$D$1:$M$267, 7, FALSE)</f>
        <v>NULL</v>
      </c>
      <c r="M56" s="5" t="str">
        <f>VLOOKUP(D56, [1]Data!$D$1:$M$267, 8, FALSE)</f>
        <v>NULL</v>
      </c>
      <c r="N56" s="5" t="str">
        <f>VLOOKUP(D56, [1]Data!$D$1:$M$267, 9, FALSE)</f>
        <v>NULL</v>
      </c>
      <c r="O56" s="5" t="s">
        <v>4</v>
      </c>
      <c r="P56" s="3" t="e">
        <f t="shared" si="4"/>
        <v>#DIV/0!</v>
      </c>
      <c r="R56" s="10">
        <f>VLOOKUP(D56, [2]Data!$D$1:$M$267, 7, FALSE)</f>
        <v>320.93900299862474</v>
      </c>
      <c r="S56" s="10">
        <f>VLOOKUP(D56, [2]Data!$D$1:$M$267, 8, FALSE)</f>
        <v>222.83798330366426</v>
      </c>
      <c r="T56" s="10">
        <f>VLOOKUP(D56, [2]Data!$D$1:$M$267, 9, FALSE)</f>
        <v>264.02025350659056</v>
      </c>
      <c r="U56" s="10">
        <f>VLOOKUP(D56, [2]Data!$D$1:$M$267, 10, FALSE)</f>
        <v>340.19401464012253</v>
      </c>
      <c r="V56"/>
      <c r="W56" s="11">
        <f>VLOOKUP(D56, [3]Data!$D$1:$M$267, 7, FALSE)</f>
        <v>451.0403833524</v>
      </c>
      <c r="X56" s="11">
        <f>VLOOKUP(D56, [3]Data!$D$1:$M$267, 8, FALSE)</f>
        <v>307.29818550009998</v>
      </c>
      <c r="Y56" s="11">
        <f>VLOOKUP(D56, [3]Data!$D$1:$M$267, 9, FALSE)</f>
        <v>370.44128652440003</v>
      </c>
      <c r="Z56" s="11" t="str">
        <f>VLOOKUP(D56, [3]Data!$D$1:$M$267, 10, FALSE)</f>
        <v>NULL</v>
      </c>
      <c r="AA56"/>
      <c r="AB56" s="12">
        <f>VLOOKUP(D56, [4]Data!$D$1:$M$267, 7, FALSE)</f>
        <v>2886.3423158047999</v>
      </c>
      <c r="AC56" s="12">
        <f>VLOOKUP(D56, [4]Data!$D$1:$M$267, 8, FALSE)</f>
        <v>2015.3035966114001</v>
      </c>
      <c r="AD56" s="12">
        <f>VLOOKUP(D56, [4]Data!$D$1:$M$267, 9, FALSE)</f>
        <v>1926.4198630971</v>
      </c>
      <c r="AE56" s="12" t="str">
        <f>VLOOKUP(D56, [4]Data!$D$1:$M$267, 10, FALSE)</f>
        <v>NULL</v>
      </c>
      <c r="AF56"/>
      <c r="AG56" s="13">
        <f>VLOOKUP(D56,[5]Data!$D$1:$M$267, 7, FALSE)</f>
        <v>166.71774637210942</v>
      </c>
      <c r="AH56" s="13">
        <f>VLOOKUP(D56,[5]Data!$D$1:$M$267, 8, FALSE)</f>
        <v>115.62652340572362</v>
      </c>
      <c r="AI56" s="13">
        <f>VLOOKUP(D56,[5]Data!$D$1:$M$267, 9, FALSE)</f>
        <v>143.02208439650587</v>
      </c>
      <c r="AJ56" s="13">
        <f>VLOOKUP(D56,[5]Data!$D$1:$M$267, 10, FALSE)</f>
        <v>169.00045647779481</v>
      </c>
      <c r="AP56" t="s">
        <v>259</v>
      </c>
      <c r="AQ56">
        <f t="shared" si="5"/>
        <v>85.170694274505749</v>
      </c>
      <c r="AR56" s="7">
        <v>64.974619289340097</v>
      </c>
      <c r="AS56" s="7">
        <v>90.86021505376344</v>
      </c>
      <c r="AT56" s="7">
        <v>94.615384615384613</v>
      </c>
      <c r="AU56" s="7">
        <v>90.232558139534873</v>
      </c>
      <c r="AX56" t="s">
        <v>149</v>
      </c>
      <c r="AY56" s="15">
        <f t="shared" si="3"/>
        <v>206440545418.75</v>
      </c>
      <c r="AZ56" s="5">
        <v>208148360615</v>
      </c>
      <c r="BA56" s="5">
        <v>182351776932</v>
      </c>
      <c r="BB56" s="5">
        <v>211891202239</v>
      </c>
      <c r="BC56" s="5">
        <v>223370841889</v>
      </c>
      <c r="BN56" s="16" t="s">
        <v>127</v>
      </c>
      <c r="BO56" s="17">
        <v>114.8250850755</v>
      </c>
      <c r="BP56" s="17">
        <v>113.5158766438</v>
      </c>
      <c r="BQ56" s="17">
        <v>129.04069350980001</v>
      </c>
      <c r="BR56" s="17" t="s">
        <v>4</v>
      </c>
      <c r="BS56">
        <f t="shared" si="6"/>
        <v>-14.215608434300009</v>
      </c>
      <c r="BT56" s="35" t="s">
        <v>243</v>
      </c>
      <c r="BU56" s="36">
        <v>117.33836833389999</v>
      </c>
      <c r="BV56" s="36">
        <v>119.9912545583</v>
      </c>
      <c r="BW56" s="36">
        <v>137.11481315559999</v>
      </c>
      <c r="BX56" s="36" t="s">
        <v>4</v>
      </c>
      <c r="BY56">
        <f t="shared" si="7"/>
        <v>-19.776444821699997</v>
      </c>
      <c r="CB56" s="18" t="s">
        <v>127</v>
      </c>
      <c r="CC56" s="19">
        <v>114.8250850755</v>
      </c>
      <c r="CD56" s="19">
        <v>113.5158766438</v>
      </c>
      <c r="CE56" s="19">
        <v>129.04069350980001</v>
      </c>
      <c r="CF56" s="19" t="s">
        <v>4</v>
      </c>
      <c r="CG56">
        <f t="shared" si="8"/>
        <v>-14.215608434300009</v>
      </c>
      <c r="CH56" s="20" t="s">
        <v>448</v>
      </c>
      <c r="CI56" s="13">
        <v>117.33836833389999</v>
      </c>
      <c r="CJ56" s="13">
        <v>119.9912545583</v>
      </c>
      <c r="CK56" s="13">
        <v>137.11481315559999</v>
      </c>
      <c r="CL56" s="13" t="s">
        <v>4</v>
      </c>
      <c r="CM56">
        <f t="shared" si="9"/>
        <v>-19.776444821699997</v>
      </c>
      <c r="DE56" t="s">
        <v>111</v>
      </c>
      <c r="DF56" s="7">
        <v>266.31616786107566</v>
      </c>
      <c r="DG56" s="5" t="s">
        <v>4</v>
      </c>
      <c r="DH56" s="10">
        <v>264.02025350659056</v>
      </c>
      <c r="DI56" s="11">
        <v>370.44128652440003</v>
      </c>
      <c r="DJ56" s="12">
        <v>1926.4198630971</v>
      </c>
      <c r="DK56" s="13">
        <v>143.02208439650587</v>
      </c>
    </row>
    <row r="57" spans="2:115" x14ac:dyDescent="0.3">
      <c r="B57" s="2"/>
      <c r="C57" t="s">
        <v>113</v>
      </c>
      <c r="D57" s="2" t="s">
        <v>114</v>
      </c>
      <c r="F57" s="7">
        <v>55.27056899736548</v>
      </c>
      <c r="G57" s="7">
        <v>45.417150244604741</v>
      </c>
      <c r="H57" s="7">
        <v>45.023412174330659</v>
      </c>
      <c r="I57" s="7">
        <v>47.26931124300782</v>
      </c>
      <c r="J57">
        <f t="shared" si="0"/>
        <v>48.245110664827173</v>
      </c>
      <c r="L57" s="5">
        <f>VLOOKUP(D57, [1]Data!$D$1:$M$267, 7, FALSE)</f>
        <v>1201516</v>
      </c>
      <c r="M57" s="5">
        <f>VLOOKUP(D57, [1]Data!$D$1:$M$267, 8, FALSE)</f>
        <v>145604</v>
      </c>
      <c r="N57" s="5">
        <f>VLOOKUP(D57, [1]Data!$D$1:$M$267, 9, FALSE)</f>
        <v>291177</v>
      </c>
      <c r="O57" s="5" t="s">
        <v>4</v>
      </c>
      <c r="P57" s="3">
        <f t="shared" si="4"/>
        <v>546099</v>
      </c>
      <c r="R57" s="10" t="str">
        <f>VLOOKUP(D57, [2]Data!$D$1:$M$267, 7, FALSE)</f>
        <v>NULL</v>
      </c>
      <c r="S57" s="10" t="str">
        <f>VLOOKUP(D57, [2]Data!$D$1:$M$267, 8, FALSE)</f>
        <v>NULL</v>
      </c>
      <c r="T57" s="10" t="str">
        <f>VLOOKUP(D57, [2]Data!$D$1:$M$267, 9, FALSE)</f>
        <v>NULL</v>
      </c>
      <c r="U57" s="10" t="str">
        <f>VLOOKUP(D57, [2]Data!$D$1:$M$267, 10, FALSE)</f>
        <v>NULL</v>
      </c>
      <c r="V57"/>
      <c r="W57" s="11">
        <f>VLOOKUP(D57, [3]Data!$D$1:$M$267, 7, FALSE)</f>
        <v>143.57844960919999</v>
      </c>
      <c r="X57" s="11">
        <f>VLOOKUP(D57, [3]Data!$D$1:$M$267, 8, FALSE)</f>
        <v>95.447428810900007</v>
      </c>
      <c r="Y57" s="11">
        <f>VLOOKUP(D57, [3]Data!$D$1:$M$267, 9, FALSE)</f>
        <v>91.355569091999996</v>
      </c>
      <c r="Z57" s="11" t="str">
        <f>VLOOKUP(D57, [3]Data!$D$1:$M$267, 10, FALSE)</f>
        <v>NULL</v>
      </c>
      <c r="AA57"/>
      <c r="AB57" s="12">
        <f>VLOOKUP(D57, [4]Data!$D$1:$M$267, 7, FALSE)</f>
        <v>56.731056411899999</v>
      </c>
      <c r="AC57" s="12">
        <f>VLOOKUP(D57, [4]Data!$D$1:$M$267, 8, FALSE)</f>
        <v>42.224808691699998</v>
      </c>
      <c r="AD57" s="12">
        <f>VLOOKUP(D57, [4]Data!$D$1:$M$267, 9, FALSE)</f>
        <v>49.580204209800002</v>
      </c>
      <c r="AE57" s="12" t="str">
        <f>VLOOKUP(D57, [4]Data!$D$1:$M$267, 10, FALSE)</f>
        <v>NULL</v>
      </c>
      <c r="AF57"/>
      <c r="AG57" s="13" t="str">
        <f>VLOOKUP(D57,[5]Data!$D$1:$M$267, 7, FALSE)</f>
        <v>NULL</v>
      </c>
      <c r="AH57" s="13" t="str">
        <f>VLOOKUP(D57,[5]Data!$D$1:$M$267, 8, FALSE)</f>
        <v>NULL</v>
      </c>
      <c r="AI57" s="13" t="str">
        <f>VLOOKUP(D57,[5]Data!$D$1:$M$267, 9, FALSE)</f>
        <v>NULL</v>
      </c>
      <c r="AJ57" s="13" t="str">
        <f>VLOOKUP(D57,[5]Data!$D$1:$M$267, 10, FALSE)</f>
        <v>NULL</v>
      </c>
      <c r="AP57" t="s">
        <v>129</v>
      </c>
      <c r="AQ57">
        <f t="shared" si="5"/>
        <v>84.905938458818397</v>
      </c>
      <c r="AR57" s="7">
        <v>85.289700774840156</v>
      </c>
      <c r="AS57" s="7">
        <v>84.299358830175137</v>
      </c>
      <c r="AT57" s="7">
        <v>86.397362202203283</v>
      </c>
      <c r="AU57" s="7">
        <v>83.637332028055042</v>
      </c>
      <c r="AX57" t="s">
        <v>415</v>
      </c>
      <c r="AY57" s="15">
        <f t="shared" si="3"/>
        <v>157778720090.25</v>
      </c>
      <c r="AZ57" s="5">
        <v>153923490830</v>
      </c>
      <c r="BA57" s="5">
        <v>141538563122</v>
      </c>
      <c r="BB57" s="5">
        <v>169217253983</v>
      </c>
      <c r="BC57" s="5">
        <v>166435572426</v>
      </c>
      <c r="BN57" s="16" t="s">
        <v>177</v>
      </c>
      <c r="BO57" s="17">
        <v>122.2254778376</v>
      </c>
      <c r="BP57" s="17">
        <v>119.227902078</v>
      </c>
      <c r="BQ57" s="17">
        <v>128.16710558809999</v>
      </c>
      <c r="BR57" s="17" t="s">
        <v>4</v>
      </c>
      <c r="BS57">
        <f t="shared" si="6"/>
        <v>-5.9416277504999897</v>
      </c>
      <c r="BT57" s="35" t="s">
        <v>155</v>
      </c>
      <c r="BU57" s="36">
        <v>121.4144153993</v>
      </c>
      <c r="BV57" s="36">
        <v>124.5253795616</v>
      </c>
      <c r="BW57" s="36">
        <v>135.6224344778</v>
      </c>
      <c r="BX57" s="36" t="s">
        <v>4</v>
      </c>
      <c r="BY57">
        <f t="shared" si="7"/>
        <v>-14.208019078500001</v>
      </c>
      <c r="CB57" s="18" t="s">
        <v>177</v>
      </c>
      <c r="CC57" s="19">
        <v>122.2254778376</v>
      </c>
      <c r="CD57" s="19">
        <v>119.227902078</v>
      </c>
      <c r="CE57" s="19">
        <v>128.16710558809999</v>
      </c>
      <c r="CF57" s="19" t="s">
        <v>4</v>
      </c>
      <c r="CG57">
        <f t="shared" si="8"/>
        <v>-5.9416277504999897</v>
      </c>
      <c r="CH57" s="20" t="s">
        <v>155</v>
      </c>
      <c r="CI57" s="13">
        <v>121.4144153993</v>
      </c>
      <c r="CJ57" s="13">
        <v>124.5253795616</v>
      </c>
      <c r="CK57" s="13">
        <v>135.6224344778</v>
      </c>
      <c r="CL57" s="13" t="s">
        <v>4</v>
      </c>
      <c r="CM57">
        <f t="shared" si="9"/>
        <v>-14.208019078500001</v>
      </c>
      <c r="DE57" t="s">
        <v>113</v>
      </c>
      <c r="DF57" s="7">
        <v>45.023412174330659</v>
      </c>
      <c r="DG57" s="5">
        <v>291177</v>
      </c>
      <c r="DH57" s="10" t="s">
        <v>4</v>
      </c>
      <c r="DI57" s="11">
        <v>91.355569091999996</v>
      </c>
      <c r="DJ57" s="12">
        <v>49.580204209800002</v>
      </c>
      <c r="DK57" s="13" t="s">
        <v>4</v>
      </c>
    </row>
    <row r="58" spans="2:115" x14ac:dyDescent="0.3">
      <c r="B58" s="2"/>
      <c r="C58" t="s">
        <v>115</v>
      </c>
      <c r="D58" s="2" t="s">
        <v>116</v>
      </c>
      <c r="F58" s="7">
        <v>35.372739474420676</v>
      </c>
      <c r="G58" s="7">
        <v>34.760757782177642</v>
      </c>
      <c r="H58" s="7">
        <v>39.01492293377256</v>
      </c>
      <c r="I58" s="7">
        <v>39.211759718559101</v>
      </c>
      <c r="J58">
        <f t="shared" si="0"/>
        <v>37.090044977232495</v>
      </c>
      <c r="L58" s="5">
        <f>VLOOKUP(D58, [1]Data!$D$1:$M$267, 7, FALSE)</f>
        <v>399432211</v>
      </c>
      <c r="M58" s="5">
        <f>VLOOKUP(D58, [1]Data!$D$1:$M$267, 8, FALSE)</f>
        <v>486998934</v>
      </c>
      <c r="N58" s="5">
        <f>VLOOKUP(D58, [1]Data!$D$1:$M$267, 9, FALSE)</f>
        <v>565390971</v>
      </c>
      <c r="O58" s="5">
        <v>406158607</v>
      </c>
      <c r="P58" s="3">
        <f t="shared" si="4"/>
        <v>464495180.75</v>
      </c>
      <c r="R58" s="10">
        <f>VLOOKUP(D58, [2]Data!$D$1:$M$267, 7, FALSE)</f>
        <v>51.011144920955701</v>
      </c>
      <c r="S58" s="10">
        <f>VLOOKUP(D58, [2]Data!$D$1:$M$267, 8, FALSE)</f>
        <v>44.293656552467517</v>
      </c>
      <c r="T58" s="10">
        <f>VLOOKUP(D58, [2]Data!$D$1:$M$267, 9, FALSE)</f>
        <v>52.734867068005101</v>
      </c>
      <c r="U58" s="10">
        <f>VLOOKUP(D58, [2]Data!$D$1:$M$267, 10, FALSE)</f>
        <v>54.231525559245718</v>
      </c>
      <c r="V58"/>
      <c r="W58" s="11">
        <f>VLOOKUP(D58, [3]Data!$D$1:$M$267, 7, FALSE)</f>
        <v>117.9804386011</v>
      </c>
      <c r="X58" s="11">
        <f>VLOOKUP(D58, [3]Data!$D$1:$M$267, 8, FALSE)</f>
        <v>103.8726830051</v>
      </c>
      <c r="Y58" s="11">
        <f>VLOOKUP(D58, [3]Data!$D$1:$M$267, 9, FALSE)</f>
        <v>127.04905154150001</v>
      </c>
      <c r="Z58" s="11" t="str">
        <f>VLOOKUP(D58, [3]Data!$D$1:$M$267, 10, FALSE)</f>
        <v>NULL</v>
      </c>
      <c r="AA58"/>
      <c r="AB58" s="12">
        <f>VLOOKUP(D58, [4]Data!$D$1:$M$267, 7, FALSE)</f>
        <v>117.5245813798</v>
      </c>
      <c r="AC58" s="12">
        <f>VLOOKUP(D58, [4]Data!$D$1:$M$267, 8, FALSE)</f>
        <v>101.8746321478</v>
      </c>
      <c r="AD58" s="12">
        <f>VLOOKUP(D58, [4]Data!$D$1:$M$267, 9, FALSE)</f>
        <v>118.26327005970001</v>
      </c>
      <c r="AE58" s="12" t="str">
        <f>VLOOKUP(D58, [4]Data!$D$1:$M$267, 10, FALSE)</f>
        <v>NULL</v>
      </c>
      <c r="AF58"/>
      <c r="AG58" s="13">
        <f>VLOOKUP(D58,[5]Data!$D$1:$M$267, 7, FALSE)</f>
        <v>23.06928204129234</v>
      </c>
      <c r="AH58" s="13">
        <f>VLOOKUP(D58,[5]Data!$D$1:$M$267, 8, FALSE)</f>
        <v>18.295697159593235</v>
      </c>
      <c r="AI58" s="13">
        <f>VLOOKUP(D58,[5]Data!$D$1:$M$267, 9, FALSE)</f>
        <v>21.752702080816658</v>
      </c>
      <c r="AJ58" s="13">
        <f>VLOOKUP(D58,[5]Data!$D$1:$M$267, 10, FALSE)</f>
        <v>22.062731541380806</v>
      </c>
      <c r="AP58" t="s">
        <v>217</v>
      </c>
      <c r="AQ58">
        <f t="shared" si="5"/>
        <v>83.175725982112226</v>
      </c>
      <c r="AR58" s="7">
        <v>74.429571250790502</v>
      </c>
      <c r="AS58" s="7">
        <v>68.823186030828126</v>
      </c>
      <c r="AT58" s="7">
        <v>90.08411001945062</v>
      </c>
      <c r="AU58" s="7">
        <v>99.366036627379657</v>
      </c>
      <c r="AX58" t="s">
        <v>211</v>
      </c>
      <c r="AY58" s="15">
        <f t="shared" si="3"/>
        <v>155250048866.75</v>
      </c>
      <c r="AZ58" s="5">
        <v>153546690360</v>
      </c>
      <c r="BA58" s="5">
        <v>163935662525</v>
      </c>
      <c r="BB58" s="5">
        <v>204979876610</v>
      </c>
      <c r="BC58" s="5">
        <v>98537965972</v>
      </c>
      <c r="BN58" s="16" t="s">
        <v>275</v>
      </c>
      <c r="BO58" s="17">
        <v>118.2219993556</v>
      </c>
      <c r="BP58" s="17">
        <v>106.6323903681</v>
      </c>
      <c r="BQ58" s="17">
        <v>128.0666813819</v>
      </c>
      <c r="BR58" s="17" t="s">
        <v>4</v>
      </c>
      <c r="BS58">
        <f t="shared" si="6"/>
        <v>-9.8446820262999921</v>
      </c>
      <c r="BT58" s="35" t="s">
        <v>315</v>
      </c>
      <c r="BU58" s="36">
        <v>121.9872914771</v>
      </c>
      <c r="BV58" s="36">
        <v>122.0022068178</v>
      </c>
      <c r="BW58" s="36">
        <v>134.66679275929999</v>
      </c>
      <c r="BX58" s="36" t="s">
        <v>4</v>
      </c>
      <c r="BY58">
        <f t="shared" si="7"/>
        <v>-12.679501282199993</v>
      </c>
      <c r="CB58" s="18" t="s">
        <v>275</v>
      </c>
      <c r="CC58" s="19">
        <v>118.2219993556</v>
      </c>
      <c r="CD58" s="19">
        <v>106.6323903681</v>
      </c>
      <c r="CE58" s="19">
        <v>128.0666813819</v>
      </c>
      <c r="CF58" s="19" t="s">
        <v>4</v>
      </c>
      <c r="CG58">
        <f t="shared" si="8"/>
        <v>-9.8446820262999921</v>
      </c>
      <c r="CH58" s="20" t="s">
        <v>315</v>
      </c>
      <c r="CI58" s="13">
        <v>121.9872914771</v>
      </c>
      <c r="CJ58" s="13">
        <v>122.0022068178</v>
      </c>
      <c r="CK58" s="13">
        <v>134.66679275929999</v>
      </c>
      <c r="CL58" s="13" t="s">
        <v>4</v>
      </c>
      <c r="CM58">
        <f t="shared" si="9"/>
        <v>-12.679501282199993</v>
      </c>
      <c r="DE58" t="s">
        <v>115</v>
      </c>
      <c r="DF58" s="7">
        <v>39.01492293377256</v>
      </c>
      <c r="DG58" s="5">
        <v>565390971</v>
      </c>
      <c r="DH58" s="10">
        <v>52.734867068005101</v>
      </c>
      <c r="DI58" s="11">
        <v>127.04905154150001</v>
      </c>
      <c r="DJ58" s="12">
        <v>118.26327005970001</v>
      </c>
      <c r="DK58" s="13">
        <v>21.752702080816658</v>
      </c>
    </row>
    <row r="59" spans="2:115" x14ac:dyDescent="0.3">
      <c r="B59" s="2"/>
      <c r="C59" t="s">
        <v>117</v>
      </c>
      <c r="D59" s="2" t="s">
        <v>118</v>
      </c>
      <c r="F59" s="7">
        <v>41.723736335541403</v>
      </c>
      <c r="G59" s="7">
        <v>39.923654681426903</v>
      </c>
      <c r="H59" s="7">
        <v>48.763392515449858</v>
      </c>
      <c r="I59" s="7">
        <v>56.359215923197823</v>
      </c>
      <c r="J59">
        <f t="shared" si="0"/>
        <v>46.69249986390399</v>
      </c>
      <c r="L59" s="5">
        <f>VLOOKUP(D59, [1]Data!$D$1:$M$267, 7, FALSE)</f>
        <v>67994135</v>
      </c>
      <c r="M59" s="5">
        <f>VLOOKUP(D59, [1]Data!$D$1:$M$267, 8, FALSE)</f>
        <v>52973237</v>
      </c>
      <c r="N59" s="5">
        <f>VLOOKUP(D59, [1]Data!$D$1:$M$267, 9, FALSE)</f>
        <v>77485368</v>
      </c>
      <c r="O59" s="5">
        <v>124665033</v>
      </c>
      <c r="P59" s="3">
        <f t="shared" si="4"/>
        <v>80779443.25</v>
      </c>
      <c r="R59" s="10">
        <f>VLOOKUP(D59, [2]Data!$D$1:$M$267, 7, FALSE)</f>
        <v>48.082849940214686</v>
      </c>
      <c r="S59" s="10">
        <f>VLOOKUP(D59, [2]Data!$D$1:$M$267, 8, FALSE)</f>
        <v>43.989312439832354</v>
      </c>
      <c r="T59" s="10">
        <f>VLOOKUP(D59, [2]Data!$D$1:$M$267, 9, FALSE)</f>
        <v>53.151198694363401</v>
      </c>
      <c r="U59" s="10">
        <f>VLOOKUP(D59, [2]Data!$D$1:$M$267, 10, FALSE)</f>
        <v>61.62166239418687</v>
      </c>
      <c r="V59"/>
      <c r="W59" s="11">
        <f>VLOOKUP(D59, [3]Data!$D$1:$M$267, 7, FALSE)</f>
        <v>99.252779929499994</v>
      </c>
      <c r="X59" s="11">
        <f>VLOOKUP(D59, [3]Data!$D$1:$M$267, 8, FALSE)</f>
        <v>79.848382235900004</v>
      </c>
      <c r="Y59" s="11">
        <f>VLOOKUP(D59, [3]Data!$D$1:$M$267, 9, FALSE)</f>
        <v>102.3348957907</v>
      </c>
      <c r="Z59" s="11" t="str">
        <f>VLOOKUP(D59, [3]Data!$D$1:$M$267, 10, FALSE)</f>
        <v>NULL</v>
      </c>
      <c r="AA59"/>
      <c r="AB59" s="12">
        <f>VLOOKUP(D59, [4]Data!$D$1:$M$267, 7, FALSE)</f>
        <v>105.80364822529999</v>
      </c>
      <c r="AC59" s="12">
        <f>VLOOKUP(D59, [4]Data!$D$1:$M$267, 8, FALSE)</f>
        <v>113.5684931966</v>
      </c>
      <c r="AD59" s="12">
        <f>VLOOKUP(D59, [4]Data!$D$1:$M$267, 9, FALSE)</f>
        <v>116.2323067431</v>
      </c>
      <c r="AE59" s="12" t="str">
        <f>VLOOKUP(D59, [4]Data!$D$1:$M$267, 10, FALSE)</f>
        <v>NULL</v>
      </c>
      <c r="AF59"/>
      <c r="AG59" s="13">
        <f>VLOOKUP(D59,[5]Data!$D$1:$M$267, 7, FALSE)</f>
        <v>24.048634822080324</v>
      </c>
      <c r="AH59" s="13">
        <f>VLOOKUP(D59,[5]Data!$D$1:$M$267, 8, FALSE)</f>
        <v>23.283562407119842</v>
      </c>
      <c r="AI59" s="13">
        <f>VLOOKUP(D59,[5]Data!$D$1:$M$267, 9, FALSE)</f>
        <v>27.004709568802841</v>
      </c>
      <c r="AJ59" s="13">
        <f>VLOOKUP(D59,[5]Data!$D$1:$M$267, 10, FALSE)</f>
        <v>30.786596742823814</v>
      </c>
      <c r="AP59" t="s">
        <v>229</v>
      </c>
      <c r="AQ59">
        <f t="shared" si="5"/>
        <v>83.095627545785277</v>
      </c>
      <c r="AR59" s="7">
        <v>71.796047686725856</v>
      </c>
      <c r="AS59" s="7">
        <v>33.832429168291185</v>
      </c>
      <c r="AT59" s="7">
        <v>106.40806999928394</v>
      </c>
      <c r="AU59" s="7">
        <v>120.34596332884011</v>
      </c>
      <c r="AX59" t="s">
        <v>345</v>
      </c>
      <c r="AY59" s="15">
        <f t="shared" si="3"/>
        <v>149106171330.5</v>
      </c>
      <c r="AZ59" s="5">
        <v>150031230830</v>
      </c>
      <c r="BA59" s="5">
        <v>159927958418</v>
      </c>
      <c r="BB59" s="5">
        <v>192362521297</v>
      </c>
      <c r="BC59" s="5">
        <v>94102974777</v>
      </c>
      <c r="BN59" s="16" t="s">
        <v>311</v>
      </c>
      <c r="BO59" s="17">
        <v>121.6130072055</v>
      </c>
      <c r="BP59" s="17">
        <v>116.0032919004</v>
      </c>
      <c r="BQ59" s="17">
        <v>127.6692053332</v>
      </c>
      <c r="BR59" s="17" t="s">
        <v>4</v>
      </c>
      <c r="BS59">
        <f t="shared" si="6"/>
        <v>-6.0561981277000001</v>
      </c>
      <c r="BT59" s="35" t="s">
        <v>133</v>
      </c>
      <c r="BU59" s="36">
        <v>127.3576066534</v>
      </c>
      <c r="BV59" s="36">
        <v>120.221391779</v>
      </c>
      <c r="BW59" s="36">
        <v>133.05222459129999</v>
      </c>
      <c r="BX59" s="36" t="s">
        <v>4</v>
      </c>
      <c r="BY59">
        <f t="shared" si="7"/>
        <v>-5.6946179378999915</v>
      </c>
      <c r="CB59" s="18" t="s">
        <v>311</v>
      </c>
      <c r="CC59" s="19">
        <v>121.6130072055</v>
      </c>
      <c r="CD59" s="19">
        <v>116.0032919004</v>
      </c>
      <c r="CE59" s="19">
        <v>127.6692053332</v>
      </c>
      <c r="CF59" s="19" t="s">
        <v>4</v>
      </c>
      <c r="CG59">
        <f t="shared" si="8"/>
        <v>-6.0561981277000001</v>
      </c>
      <c r="CH59" s="20" t="s">
        <v>133</v>
      </c>
      <c r="CI59" s="13">
        <v>127.3576066534</v>
      </c>
      <c r="CJ59" s="13">
        <v>120.221391779</v>
      </c>
      <c r="CK59" s="13">
        <v>133.05222459129999</v>
      </c>
      <c r="CL59" s="13" t="s">
        <v>4</v>
      </c>
      <c r="CM59">
        <f t="shared" si="9"/>
        <v>-5.6946179378999915</v>
      </c>
      <c r="DE59" t="s">
        <v>117</v>
      </c>
      <c r="DF59" s="7">
        <v>48.763392515449858</v>
      </c>
      <c r="DG59" s="5">
        <v>77485368</v>
      </c>
      <c r="DH59" s="10">
        <v>53.151198694363401</v>
      </c>
      <c r="DI59" s="11">
        <v>102.3348957907</v>
      </c>
      <c r="DJ59" s="12">
        <v>116.2323067431</v>
      </c>
      <c r="DK59" s="13">
        <v>27.004709568802841</v>
      </c>
    </row>
    <row r="60" spans="2:115" x14ac:dyDescent="0.3">
      <c r="B60" s="2"/>
      <c r="C60" t="s">
        <v>119</v>
      </c>
      <c r="D60" s="2" t="s">
        <v>120</v>
      </c>
      <c r="F60" s="7">
        <v>31.376732666190133</v>
      </c>
      <c r="G60" s="7">
        <v>22.814468354841853</v>
      </c>
      <c r="H60" s="7">
        <v>27.25940583212018</v>
      </c>
      <c r="I60" s="7">
        <v>30.823430028689831</v>
      </c>
      <c r="J60">
        <f t="shared" si="0"/>
        <v>28.068509220460498</v>
      </c>
      <c r="L60" s="5">
        <f>VLOOKUP(D60, [1]Data!$D$1:$M$267, 7, FALSE)</f>
        <v>326793593</v>
      </c>
      <c r="M60" s="5">
        <f>VLOOKUP(D60, [1]Data!$D$1:$M$267, 8, FALSE)</f>
        <v>343563046</v>
      </c>
      <c r="N60" s="5">
        <f>VLOOKUP(D60, [1]Data!$D$1:$M$267, 9, FALSE)</f>
        <v>526183187.99999994</v>
      </c>
      <c r="O60" s="5">
        <v>638950944</v>
      </c>
      <c r="P60" s="3">
        <f t="shared" si="4"/>
        <v>458872692.75</v>
      </c>
      <c r="R60" s="10">
        <f>VLOOKUP(D60, [2]Data!$D$1:$M$267, 7, FALSE)</f>
        <v>41.124017155110792</v>
      </c>
      <c r="S60" s="10">
        <f>VLOOKUP(D60, [2]Data!$D$1:$M$267, 8, FALSE)</f>
        <v>32.126255566752263</v>
      </c>
      <c r="T60" s="10">
        <f>VLOOKUP(D60, [2]Data!$D$1:$M$267, 9, FALSE)</f>
        <v>29.856973480812233</v>
      </c>
      <c r="U60" s="10">
        <f>VLOOKUP(D60, [2]Data!$D$1:$M$267, 10, FALSE)</f>
        <v>36.98310487727128</v>
      </c>
      <c r="V60"/>
      <c r="W60" s="11">
        <f>VLOOKUP(D60, [3]Data!$D$1:$M$267, 7, FALSE)</f>
        <v>105.69015162389999</v>
      </c>
      <c r="X60" s="11">
        <f>VLOOKUP(D60, [3]Data!$D$1:$M$267, 8, FALSE)</f>
        <v>88.845567021400001</v>
      </c>
      <c r="Y60" s="11">
        <f>VLOOKUP(D60, [3]Data!$D$1:$M$267, 9, FALSE)</f>
        <v>103.04857679849999</v>
      </c>
      <c r="Z60" s="11" t="str">
        <f>VLOOKUP(D60, [3]Data!$D$1:$M$267, 10, FALSE)</f>
        <v>NULL</v>
      </c>
      <c r="AA60"/>
      <c r="AB60" s="12">
        <f>VLOOKUP(D60, [4]Data!$D$1:$M$267, 7, FALSE)</f>
        <v>124.23619079309999</v>
      </c>
      <c r="AC60" s="12">
        <f>VLOOKUP(D60, [4]Data!$D$1:$M$267, 8, FALSE)</f>
        <v>115.3293817054</v>
      </c>
      <c r="AD60" s="12">
        <f>VLOOKUP(D60, [4]Data!$D$1:$M$267, 9, FALSE)</f>
        <v>129.31257862800001</v>
      </c>
      <c r="AE60" s="12" t="str">
        <f>VLOOKUP(D60, [4]Data!$D$1:$M$267, 10, FALSE)</f>
        <v>NULL</v>
      </c>
      <c r="AF60"/>
      <c r="AG60" s="13">
        <f>VLOOKUP(D60,[5]Data!$D$1:$M$267, 7, FALSE)</f>
        <v>16.644031451036454</v>
      </c>
      <c r="AH60" s="13">
        <f>VLOOKUP(D60,[5]Data!$D$1:$M$267, 8, FALSE)</f>
        <v>12.47277573708676</v>
      </c>
      <c r="AI60" s="13">
        <f>VLOOKUP(D60,[5]Data!$D$1:$M$267, 9, FALSE)</f>
        <v>10.56115021536522</v>
      </c>
      <c r="AJ60" s="13">
        <f>VLOOKUP(D60,[5]Data!$D$1:$M$267, 10, FALSE)</f>
        <v>15.087025820847943</v>
      </c>
      <c r="AP60" t="s">
        <v>299</v>
      </c>
      <c r="AQ60">
        <f t="shared" si="5"/>
        <v>82.321007287841667</v>
      </c>
      <c r="AR60" s="7">
        <v>70.668173387596951</v>
      </c>
      <c r="AS60" s="7">
        <v>81.657873611657649</v>
      </c>
      <c r="AT60" s="7">
        <v>85.706208491203412</v>
      </c>
      <c r="AU60" s="7">
        <v>91.251773660908682</v>
      </c>
      <c r="AX60" t="s">
        <v>425</v>
      </c>
      <c r="AY60" s="15">
        <f t="shared" si="3"/>
        <v>108855972657.5</v>
      </c>
      <c r="AZ60" s="5">
        <v>90430118220</v>
      </c>
      <c r="BA60" s="5">
        <v>101534392934</v>
      </c>
      <c r="BB60" s="5">
        <v>120466015713</v>
      </c>
      <c r="BC60" s="5">
        <v>122993363763</v>
      </c>
      <c r="BN60" s="16" t="s">
        <v>55</v>
      </c>
      <c r="BO60" s="17">
        <v>109.89802641919999</v>
      </c>
      <c r="BP60" s="17">
        <v>102.0824600223</v>
      </c>
      <c r="BQ60" s="17">
        <v>127.2851095245</v>
      </c>
      <c r="BR60" s="17" t="s">
        <v>4</v>
      </c>
      <c r="BS60">
        <f t="shared" si="6"/>
        <v>-17.387083105300007</v>
      </c>
      <c r="BT60" s="35" t="s">
        <v>261</v>
      </c>
      <c r="BU60" s="36">
        <v>138.0115009774</v>
      </c>
      <c r="BV60" s="36">
        <v>113.7803724284</v>
      </c>
      <c r="BW60" s="36">
        <v>132.3707993559</v>
      </c>
      <c r="BX60" s="36" t="s">
        <v>4</v>
      </c>
      <c r="BY60">
        <f t="shared" si="7"/>
        <v>5.6407016214999999</v>
      </c>
      <c r="CB60" s="18" t="s">
        <v>55</v>
      </c>
      <c r="CC60" s="19">
        <v>109.89802641919999</v>
      </c>
      <c r="CD60" s="19">
        <v>102.0824600223</v>
      </c>
      <c r="CE60" s="19">
        <v>127.2851095245</v>
      </c>
      <c r="CF60" s="19" t="s">
        <v>4</v>
      </c>
      <c r="CG60">
        <f t="shared" si="8"/>
        <v>-17.387083105300007</v>
      </c>
      <c r="CH60" s="20" t="s">
        <v>261</v>
      </c>
      <c r="CI60" s="13">
        <v>138.0115009774</v>
      </c>
      <c r="CJ60" s="13">
        <v>113.7803724284</v>
      </c>
      <c r="CK60" s="13">
        <v>132.3707993559</v>
      </c>
      <c r="CL60" s="13" t="s">
        <v>4</v>
      </c>
      <c r="CM60">
        <f t="shared" si="9"/>
        <v>5.6407016214999999</v>
      </c>
      <c r="DE60" t="s">
        <v>119</v>
      </c>
      <c r="DF60" s="7">
        <v>27.25940583212018</v>
      </c>
      <c r="DG60" s="5">
        <v>526183187.99999994</v>
      </c>
      <c r="DH60" s="10">
        <v>29.856973480812233</v>
      </c>
      <c r="DI60" s="11">
        <v>103.04857679849999</v>
      </c>
      <c r="DJ60" s="12">
        <v>129.31257862800001</v>
      </c>
      <c r="DK60" s="13">
        <v>10.56115021536522</v>
      </c>
    </row>
    <row r="61" spans="2:115" x14ac:dyDescent="0.3">
      <c r="B61" s="2"/>
      <c r="C61" t="s">
        <v>121</v>
      </c>
      <c r="D61" s="2" t="s">
        <v>122</v>
      </c>
      <c r="F61" s="7">
        <v>65.127446231819036</v>
      </c>
      <c r="G61" s="7">
        <v>58.957858753935909</v>
      </c>
      <c r="H61" s="7">
        <v>72.347549197504122</v>
      </c>
      <c r="I61" s="7">
        <v>75.723094121339514</v>
      </c>
      <c r="J61">
        <f t="shared" si="0"/>
        <v>68.038987076149638</v>
      </c>
      <c r="L61" s="5">
        <f>VLOOKUP(D61, [1]Data!$D$1:$M$267, 7, FALSE)</f>
        <v>230311118</v>
      </c>
      <c r="M61" s="5">
        <f>VLOOKUP(D61, [1]Data!$D$1:$M$267, 8, FALSE)</f>
        <v>228056199</v>
      </c>
      <c r="N61" s="5">
        <f>VLOOKUP(D61, [1]Data!$D$1:$M$267, 9, FALSE)</f>
        <v>348603292</v>
      </c>
      <c r="O61" s="5">
        <v>414258325</v>
      </c>
      <c r="P61" s="3">
        <f t="shared" si="4"/>
        <v>305307233.5</v>
      </c>
      <c r="R61" s="10">
        <f>VLOOKUP(D61, [2]Data!$D$1:$M$267, 7, FALSE)</f>
        <v>76.042013099146828</v>
      </c>
      <c r="S61" s="10">
        <f>VLOOKUP(D61, [2]Data!$D$1:$M$267, 8, FALSE)</f>
        <v>66.459506949708256</v>
      </c>
      <c r="T61" s="10">
        <f>VLOOKUP(D61, [2]Data!$D$1:$M$267, 9, FALSE)</f>
        <v>81.84507598007653</v>
      </c>
      <c r="U61" s="10">
        <f>VLOOKUP(D61, [2]Data!$D$1:$M$267, 10, FALSE)</f>
        <v>88.154742329531601</v>
      </c>
      <c r="V61"/>
      <c r="W61" s="11">
        <f>VLOOKUP(D61, [3]Data!$D$1:$M$267, 7, FALSE)</f>
        <v>108.601411071</v>
      </c>
      <c r="X61" s="11">
        <f>VLOOKUP(D61, [3]Data!$D$1:$M$267, 8, FALSE)</f>
        <v>100.2163026501</v>
      </c>
      <c r="Y61" s="11">
        <f>VLOOKUP(D61, [3]Data!$D$1:$M$267, 9, FALSE)</f>
        <v>126.683671512</v>
      </c>
      <c r="Z61" s="11" t="str">
        <f>VLOOKUP(D61, [3]Data!$D$1:$M$267, 10, FALSE)</f>
        <v>NULL</v>
      </c>
      <c r="AA61"/>
      <c r="AB61" s="12">
        <f>VLOOKUP(D61, [4]Data!$D$1:$M$267, 7, FALSE)</f>
        <v>104.30769645789999</v>
      </c>
      <c r="AC61" s="12">
        <f>VLOOKUP(D61, [4]Data!$D$1:$M$267, 8, FALSE)</f>
        <v>88.490380330700006</v>
      </c>
      <c r="AD61" s="12">
        <f>VLOOKUP(D61, [4]Data!$D$1:$M$267, 9, FALSE)</f>
        <v>108.58351773050001</v>
      </c>
      <c r="AE61" s="12" t="str">
        <f>VLOOKUP(D61, [4]Data!$D$1:$M$267, 10, FALSE)</f>
        <v>NULL</v>
      </c>
      <c r="AF61"/>
      <c r="AG61" s="13">
        <f>VLOOKUP(D61,[5]Data!$D$1:$M$267, 7, FALSE)</f>
        <v>29.955909608000258</v>
      </c>
      <c r="AH61" s="13">
        <f>VLOOKUP(D61,[5]Data!$D$1:$M$267, 8, FALSE)</f>
        <v>24.526798278894386</v>
      </c>
      <c r="AI61" s="13">
        <f>VLOOKUP(D61,[5]Data!$D$1:$M$267, 9, FALSE)</f>
        <v>28.781495389272642</v>
      </c>
      <c r="AJ61" s="13">
        <f>VLOOKUP(D61,[5]Data!$D$1:$M$267, 10, FALSE)</f>
        <v>31.665057776255029</v>
      </c>
      <c r="AP61" t="s">
        <v>99</v>
      </c>
      <c r="AQ61">
        <f t="shared" si="5"/>
        <v>81.822400739196752</v>
      </c>
      <c r="AR61" s="7">
        <v>73.286056286944088</v>
      </c>
      <c r="AS61" s="7">
        <v>75.613219424988998</v>
      </c>
      <c r="AT61" s="7">
        <v>81.039144263363795</v>
      </c>
      <c r="AU61" s="7">
        <v>97.35118298149014</v>
      </c>
      <c r="AX61" t="s">
        <v>199</v>
      </c>
      <c r="AY61" s="15">
        <f t="shared" si="3"/>
        <v>101566102753</v>
      </c>
      <c r="AZ61" s="5">
        <v>103896710397</v>
      </c>
      <c r="BA61" s="5">
        <v>102751095238</v>
      </c>
      <c r="BB61" s="5">
        <v>116513861428</v>
      </c>
      <c r="BC61" s="5">
        <v>83102743949</v>
      </c>
      <c r="BN61" s="16" t="s">
        <v>155</v>
      </c>
      <c r="BO61" s="17">
        <v>119.5127189008</v>
      </c>
      <c r="BP61" s="17">
        <v>115.9494729955</v>
      </c>
      <c r="BQ61" s="17">
        <v>127.2593961538</v>
      </c>
      <c r="BR61" s="17" t="s">
        <v>4</v>
      </c>
      <c r="BS61">
        <f t="shared" si="6"/>
        <v>-7.7466772530000014</v>
      </c>
      <c r="BT61" s="35" t="s">
        <v>127</v>
      </c>
      <c r="BU61" s="36">
        <v>115.3433800027</v>
      </c>
      <c r="BV61" s="36">
        <v>117.5847750264</v>
      </c>
      <c r="BW61" s="36">
        <v>131.82353201090001</v>
      </c>
      <c r="BX61" s="36" t="s">
        <v>4</v>
      </c>
      <c r="BY61">
        <f t="shared" si="7"/>
        <v>-16.480152008200008</v>
      </c>
      <c r="CB61" s="18" t="s">
        <v>155</v>
      </c>
      <c r="CC61" s="19">
        <v>119.5127189008</v>
      </c>
      <c r="CD61" s="19">
        <v>115.9494729955</v>
      </c>
      <c r="CE61" s="19">
        <v>127.2593961538</v>
      </c>
      <c r="CF61" s="19" t="s">
        <v>4</v>
      </c>
      <c r="CG61">
        <f t="shared" si="8"/>
        <v>-7.7466772530000014</v>
      </c>
      <c r="CH61" s="20" t="s">
        <v>127</v>
      </c>
      <c r="CI61" s="13">
        <v>115.3433800027</v>
      </c>
      <c r="CJ61" s="13">
        <v>117.5847750264</v>
      </c>
      <c r="CK61" s="13">
        <v>131.82353201090001</v>
      </c>
      <c r="CL61" s="13" t="s">
        <v>4</v>
      </c>
      <c r="CM61">
        <f t="shared" si="9"/>
        <v>-16.480152008200008</v>
      </c>
      <c r="DE61" t="s">
        <v>121</v>
      </c>
      <c r="DF61" s="7">
        <v>72.347549197504122</v>
      </c>
      <c r="DG61" s="5">
        <v>348603292</v>
      </c>
      <c r="DH61" s="10">
        <v>81.84507598007653</v>
      </c>
      <c r="DI61" s="11">
        <v>126.683671512</v>
      </c>
      <c r="DJ61" s="12">
        <v>108.58351773050001</v>
      </c>
      <c r="DK61" s="13">
        <v>28.781495389272642</v>
      </c>
    </row>
    <row r="62" spans="2:115" x14ac:dyDescent="0.3">
      <c r="B62" s="2"/>
      <c r="C62" t="s">
        <v>123</v>
      </c>
      <c r="D62" s="2" t="s">
        <v>124</v>
      </c>
      <c r="F62" s="7">
        <v>65.997112469401301</v>
      </c>
      <c r="G62" s="7">
        <v>47.969357791647511</v>
      </c>
      <c r="H62" s="7">
        <v>60.953457295972591</v>
      </c>
      <c r="I62" s="7">
        <v>77.764989829043387</v>
      </c>
      <c r="J62">
        <f t="shared" si="0"/>
        <v>63.171229346516199</v>
      </c>
      <c r="L62" s="5" t="str">
        <f>VLOOKUP(D62, [1]Data!$D$1:$M$267, 7, FALSE)</f>
        <v>NULL</v>
      </c>
      <c r="M62" s="5" t="str">
        <f>VLOOKUP(D62, [1]Data!$D$1:$M$267, 8, FALSE)</f>
        <v>NULL</v>
      </c>
      <c r="N62" s="5" t="str">
        <f>VLOOKUP(D62, [1]Data!$D$1:$M$267, 9, FALSE)</f>
        <v>NULL</v>
      </c>
      <c r="O62" s="5" t="s">
        <v>4</v>
      </c>
      <c r="P62" s="3" t="e">
        <f t="shared" si="4"/>
        <v>#DIV/0!</v>
      </c>
      <c r="R62" s="10">
        <f>VLOOKUP(D62, [2]Data!$D$1:$M$267, 7, FALSE)</f>
        <v>94.87879242535449</v>
      </c>
      <c r="S62" s="10">
        <f>VLOOKUP(D62, [2]Data!$D$1:$M$267, 8, FALSE)</f>
        <v>77.927884644180665</v>
      </c>
      <c r="T62" s="10">
        <f>VLOOKUP(D62, [2]Data!$D$1:$M$267, 9, FALSE)</f>
        <v>76.966648599852704</v>
      </c>
      <c r="U62" s="10">
        <f>VLOOKUP(D62, [2]Data!$D$1:$M$267, 10, FALSE)</f>
        <v>91.796331671323273</v>
      </c>
      <c r="V62"/>
      <c r="W62" s="11">
        <f>VLOOKUP(D62, [3]Data!$D$1:$M$267, 7, FALSE)</f>
        <v>64.125778319199995</v>
      </c>
      <c r="X62" s="11">
        <f>VLOOKUP(D62, [3]Data!$D$1:$M$267, 8, FALSE)</f>
        <v>44.165868012399997</v>
      </c>
      <c r="Y62" s="11">
        <f>VLOOKUP(D62, [3]Data!$D$1:$M$267, 9, FALSE)</f>
        <v>47.815030474499999</v>
      </c>
      <c r="Z62" s="11" t="str">
        <f>VLOOKUP(D62, [3]Data!$D$1:$M$267, 10, FALSE)</f>
        <v>NULL</v>
      </c>
      <c r="AA62"/>
      <c r="AB62" s="12">
        <f>VLOOKUP(D62, [4]Data!$D$1:$M$267, 7, FALSE)</f>
        <v>75.530715168599997</v>
      </c>
      <c r="AC62" s="12">
        <f>VLOOKUP(D62, [4]Data!$D$1:$M$267, 8, FALSE)</f>
        <v>62.7633170939</v>
      </c>
      <c r="AD62" s="12">
        <f>VLOOKUP(D62, [4]Data!$D$1:$M$267, 9, FALSE)</f>
        <v>51.429955579599998</v>
      </c>
      <c r="AE62" s="12" t="str">
        <f>VLOOKUP(D62, [4]Data!$D$1:$M$267, 10, FALSE)</f>
        <v>NULL</v>
      </c>
      <c r="AF62"/>
      <c r="AG62" s="13">
        <f>VLOOKUP(D62,[5]Data!$D$1:$M$267, 7, FALSE)</f>
        <v>51.130749548200306</v>
      </c>
      <c r="AH62" s="13">
        <f>VLOOKUP(D62,[5]Data!$D$1:$M$267, 8, FALSE)</f>
        <v>40.845449850151589</v>
      </c>
      <c r="AI62" s="13">
        <f>VLOOKUP(D62,[5]Data!$D$1:$M$267, 9, FALSE)</f>
        <v>45.127551049281735</v>
      </c>
      <c r="AJ62" s="13">
        <f>VLOOKUP(D62,[5]Data!$D$1:$M$267, 10, FALSE)</f>
        <v>57.237619297568557</v>
      </c>
      <c r="AP62" t="s">
        <v>261</v>
      </c>
      <c r="AQ62">
        <f t="shared" si="5"/>
        <v>77.648606358955888</v>
      </c>
      <c r="AR62" s="7">
        <v>73.461268520016731</v>
      </c>
      <c r="AS62" s="7">
        <v>68.365046283377595</v>
      </c>
      <c r="AT62" s="7">
        <v>75.380503574315924</v>
      </c>
      <c r="AU62" s="7">
        <v>93.387607058113304</v>
      </c>
      <c r="AX62" t="s">
        <v>139</v>
      </c>
      <c r="AY62" s="15">
        <f t="shared" si="3"/>
        <v>100234175502</v>
      </c>
      <c r="AZ62" s="5">
        <v>120534304793</v>
      </c>
      <c r="BA62" s="5">
        <v>87120395046</v>
      </c>
      <c r="BB62" s="5">
        <v>97528027435</v>
      </c>
      <c r="BC62" s="5">
        <v>95753974734</v>
      </c>
      <c r="BN62" s="16" t="s">
        <v>233</v>
      </c>
      <c r="BO62" s="17">
        <v>135.5359061595</v>
      </c>
      <c r="BP62" s="17">
        <v>109.6126928331</v>
      </c>
      <c r="BQ62" s="17">
        <v>127.05910314170001</v>
      </c>
      <c r="BR62" s="17" t="s">
        <v>4</v>
      </c>
      <c r="BS62">
        <f t="shared" si="6"/>
        <v>8.4768030177999947</v>
      </c>
      <c r="BT62" s="35" t="s">
        <v>233</v>
      </c>
      <c r="BU62" s="36">
        <v>120.7833710849</v>
      </c>
      <c r="BV62" s="36">
        <v>122.8813949581</v>
      </c>
      <c r="BW62" s="36">
        <v>131.74130145909999</v>
      </c>
      <c r="BX62" s="36" t="s">
        <v>4</v>
      </c>
      <c r="BY62">
        <f t="shared" si="7"/>
        <v>-10.957930374199989</v>
      </c>
      <c r="CB62" s="18" t="s">
        <v>233</v>
      </c>
      <c r="CC62" s="19">
        <v>135.5359061595</v>
      </c>
      <c r="CD62" s="19">
        <v>109.6126928331</v>
      </c>
      <c r="CE62" s="19">
        <v>127.05910314170001</v>
      </c>
      <c r="CF62" s="19" t="s">
        <v>4</v>
      </c>
      <c r="CG62">
        <f t="shared" si="8"/>
        <v>8.4768030177999947</v>
      </c>
      <c r="CH62" s="20" t="s">
        <v>233</v>
      </c>
      <c r="CI62" s="13">
        <v>120.7833710849</v>
      </c>
      <c r="CJ62" s="13">
        <v>122.8813949581</v>
      </c>
      <c r="CK62" s="13">
        <v>131.74130145909999</v>
      </c>
      <c r="CL62" s="13" t="s">
        <v>4</v>
      </c>
      <c r="CM62">
        <f t="shared" si="9"/>
        <v>-10.957930374199989</v>
      </c>
      <c r="DE62" t="s">
        <v>123</v>
      </c>
      <c r="DF62" s="7">
        <v>60.953457295972591</v>
      </c>
      <c r="DG62" s="5" t="s">
        <v>4</v>
      </c>
      <c r="DH62" s="10">
        <v>76.966648599852704</v>
      </c>
      <c r="DI62" s="11">
        <v>47.815030474499999</v>
      </c>
      <c r="DJ62" s="12">
        <v>51.429955579599998</v>
      </c>
      <c r="DK62" s="13">
        <v>45.127551049281735</v>
      </c>
    </row>
    <row r="63" spans="2:115" x14ac:dyDescent="0.3">
      <c r="B63" s="2"/>
      <c r="C63" t="s">
        <v>125</v>
      </c>
      <c r="D63" s="2" t="s">
        <v>126</v>
      </c>
      <c r="F63" s="7">
        <v>42.025159990420875</v>
      </c>
      <c r="G63" s="7">
        <v>33.985278445004631</v>
      </c>
      <c r="H63" s="7">
        <v>38.890503215456185</v>
      </c>
      <c r="I63" s="7">
        <v>47.017004213963141</v>
      </c>
      <c r="J63">
        <f t="shared" si="0"/>
        <v>40.479486466211206</v>
      </c>
      <c r="L63" s="5" t="str">
        <f>VLOOKUP(D63, [1]Data!$D$1:$M$267, 7, FALSE)</f>
        <v>NULL</v>
      </c>
      <c r="M63" s="5" t="str">
        <f>VLOOKUP(D63, [1]Data!$D$1:$M$267, 8, FALSE)</f>
        <v>NULL</v>
      </c>
      <c r="N63" s="5" t="str">
        <f>VLOOKUP(D63, [1]Data!$D$1:$M$267, 9, FALSE)</f>
        <v>NULL</v>
      </c>
      <c r="O63" s="5" t="s">
        <v>4</v>
      </c>
      <c r="P63" s="3" t="e">
        <f t="shared" si="4"/>
        <v>#DIV/0!</v>
      </c>
      <c r="R63" s="10" t="str">
        <f>VLOOKUP(D63, [2]Data!$D$1:$M$267, 7, FALSE)</f>
        <v>NULL</v>
      </c>
      <c r="S63" s="10" t="str">
        <f>VLOOKUP(D63, [2]Data!$D$1:$M$267, 8, FALSE)</f>
        <v>NULL</v>
      </c>
      <c r="T63" s="10" t="str">
        <f>VLOOKUP(D63, [2]Data!$D$1:$M$267, 9, FALSE)</f>
        <v>NULL</v>
      </c>
      <c r="U63" s="10" t="str">
        <f>VLOOKUP(D63, [2]Data!$D$1:$M$267, 10, FALSE)</f>
        <v>NULL</v>
      </c>
      <c r="V63"/>
      <c r="W63" s="11">
        <f>VLOOKUP(D63, [3]Data!$D$1:$M$267, 7, FALSE)</f>
        <v>111.4878100383</v>
      </c>
      <c r="X63" s="11">
        <f>VLOOKUP(D63, [3]Data!$D$1:$M$267, 8, FALSE)</f>
        <v>91.305777110199998</v>
      </c>
      <c r="Y63" s="11">
        <f>VLOOKUP(D63, [3]Data!$D$1:$M$267, 9, FALSE)</f>
        <v>90.821203571699996</v>
      </c>
      <c r="Z63" s="11" t="str">
        <f>VLOOKUP(D63, [3]Data!$D$1:$M$267, 10, FALSE)</f>
        <v>NULL</v>
      </c>
      <c r="AA63"/>
      <c r="AB63" s="12">
        <f>VLOOKUP(D63, [4]Data!$D$1:$M$267, 7, FALSE)</f>
        <v>142.09327832899999</v>
      </c>
      <c r="AC63" s="12">
        <f>VLOOKUP(D63, [4]Data!$D$1:$M$267, 8, FALSE)</f>
        <v>99.5655211081</v>
      </c>
      <c r="AD63" s="12">
        <f>VLOOKUP(D63, [4]Data!$D$1:$M$267, 9, FALSE)</f>
        <v>90.684969133899997</v>
      </c>
      <c r="AE63" s="12" t="str">
        <f>VLOOKUP(D63, [4]Data!$D$1:$M$267, 10, FALSE)</f>
        <v>NULL</v>
      </c>
      <c r="AF63"/>
      <c r="AG63" s="13" t="str">
        <f>VLOOKUP(D63,[5]Data!$D$1:$M$267, 7, FALSE)</f>
        <v>NULL</v>
      </c>
      <c r="AH63" s="13" t="str">
        <f>VLOOKUP(D63,[5]Data!$D$1:$M$267, 8, FALSE)</f>
        <v>NULL</v>
      </c>
      <c r="AI63" s="13" t="str">
        <f>VLOOKUP(D63,[5]Data!$D$1:$M$267, 9, FALSE)</f>
        <v>NULL</v>
      </c>
      <c r="AJ63" s="13" t="str">
        <f>VLOOKUP(D63,[5]Data!$D$1:$M$267, 10, FALSE)</f>
        <v>NULL</v>
      </c>
      <c r="AP63" t="s">
        <v>253</v>
      </c>
      <c r="AQ63">
        <f t="shared" si="5"/>
        <v>77.337028934874539</v>
      </c>
      <c r="AR63" s="7">
        <v>73.289072995575921</v>
      </c>
      <c r="AS63" s="7">
        <v>67.463588546289927</v>
      </c>
      <c r="AT63" s="7">
        <v>77.278090524102254</v>
      </c>
      <c r="AU63" s="7">
        <v>91.317363673530068</v>
      </c>
      <c r="AX63" t="s">
        <v>281</v>
      </c>
      <c r="AY63" s="15">
        <f t="shared" si="3"/>
        <v>91893080576</v>
      </c>
      <c r="AZ63" s="5">
        <v>86980976671</v>
      </c>
      <c r="BA63" s="5">
        <v>87143360465</v>
      </c>
      <c r="BB63" s="5">
        <v>101298570759</v>
      </c>
      <c r="BC63" s="5">
        <v>92149414409</v>
      </c>
      <c r="BN63" s="16" t="s">
        <v>383</v>
      </c>
      <c r="BO63" s="17">
        <v>131.05274223890001</v>
      </c>
      <c r="BP63" s="17">
        <v>117.5922910708</v>
      </c>
      <c r="BQ63" s="17">
        <v>127.0512163889</v>
      </c>
      <c r="BR63" s="17" t="s">
        <v>4</v>
      </c>
      <c r="BS63">
        <f t="shared" si="6"/>
        <v>4.0015258500000073</v>
      </c>
      <c r="BT63" s="35" t="s">
        <v>221</v>
      </c>
      <c r="BU63" s="36">
        <v>117.6381215885</v>
      </c>
      <c r="BV63" s="36">
        <v>121.88468301109999</v>
      </c>
      <c r="BW63" s="36">
        <v>131.53982103499999</v>
      </c>
      <c r="BX63" s="36" t="s">
        <v>4</v>
      </c>
      <c r="BY63">
        <f t="shared" si="7"/>
        <v>-13.90169944649999</v>
      </c>
      <c r="CB63" s="18" t="s">
        <v>383</v>
      </c>
      <c r="CC63" s="19">
        <v>131.05274223890001</v>
      </c>
      <c r="CD63" s="19">
        <v>117.5922910708</v>
      </c>
      <c r="CE63" s="19">
        <v>127.0512163889</v>
      </c>
      <c r="CF63" s="19" t="s">
        <v>4</v>
      </c>
      <c r="CG63">
        <f t="shared" si="8"/>
        <v>4.0015258500000073</v>
      </c>
      <c r="CH63" s="20" t="s">
        <v>221</v>
      </c>
      <c r="CI63" s="13">
        <v>117.6381215885</v>
      </c>
      <c r="CJ63" s="13">
        <v>121.88468301109999</v>
      </c>
      <c r="CK63" s="13">
        <v>131.53982103499999</v>
      </c>
      <c r="CL63" s="13" t="s">
        <v>4</v>
      </c>
      <c r="CM63">
        <f t="shared" si="9"/>
        <v>-13.90169944649999</v>
      </c>
      <c r="DE63" t="s">
        <v>125</v>
      </c>
      <c r="DF63" s="7">
        <v>38.890503215456185</v>
      </c>
      <c r="DG63" s="5" t="s">
        <v>4</v>
      </c>
      <c r="DH63" s="10" t="s">
        <v>4</v>
      </c>
      <c r="DI63" s="11">
        <v>90.821203571699996</v>
      </c>
      <c r="DJ63" s="12">
        <v>90.684969133899997</v>
      </c>
      <c r="DK63" s="13" t="s">
        <v>4</v>
      </c>
    </row>
    <row r="64" spans="2:115" x14ac:dyDescent="0.3">
      <c r="B64" s="2"/>
      <c r="C64" t="s">
        <v>127</v>
      </c>
      <c r="D64" s="2" t="s">
        <v>128</v>
      </c>
      <c r="F64" s="7">
        <v>109.06201862866558</v>
      </c>
      <c r="G64" s="7">
        <v>107.44828878750477</v>
      </c>
      <c r="H64" s="7">
        <v>122.53697070380294</v>
      </c>
      <c r="I64" s="7">
        <v>128.42852881229152</v>
      </c>
      <c r="J64">
        <f t="shared" si="0"/>
        <v>116.8689517330662</v>
      </c>
      <c r="L64" s="5">
        <f>VLOOKUP(D64, [1]Data!$D$1:$M$267, 7, FALSE)</f>
        <v>1734953949</v>
      </c>
      <c r="M64" s="5">
        <f>VLOOKUP(D64, [1]Data!$D$1:$M$267, 8, FALSE)</f>
        <v>2169142528</v>
      </c>
      <c r="N64" s="5">
        <f>VLOOKUP(D64, [1]Data!$D$1:$M$267, 9, FALSE)</f>
        <v>2680894652</v>
      </c>
      <c r="O64" s="5">
        <v>2285853223</v>
      </c>
      <c r="P64" s="3">
        <f t="shared" si="4"/>
        <v>2217711088</v>
      </c>
      <c r="R64" s="10">
        <f>VLOOKUP(D64, [2]Data!$D$1:$M$267, 7, FALSE)</f>
        <v>142.6556684749132</v>
      </c>
      <c r="S64" s="10">
        <f>VLOOKUP(D64, [2]Data!$D$1:$M$267, 8, FALSE)</f>
        <v>138.97551084884012</v>
      </c>
      <c r="T64" s="10">
        <f>VLOOKUP(D64, [2]Data!$D$1:$M$267, 9, FALSE)</f>
        <v>161.54126511607731</v>
      </c>
      <c r="U64" s="10">
        <f>VLOOKUP(D64, [2]Data!$D$1:$M$267, 10, FALSE)</f>
        <v>172.09314317994773</v>
      </c>
      <c r="V64"/>
      <c r="W64" s="11">
        <f>VLOOKUP(D64, [3]Data!$D$1:$M$267, 7, FALSE)</f>
        <v>114.8250850755</v>
      </c>
      <c r="X64" s="11">
        <f>VLOOKUP(D64, [3]Data!$D$1:$M$267, 8, FALSE)</f>
        <v>113.5158766438</v>
      </c>
      <c r="Y64" s="11">
        <f>VLOOKUP(D64, [3]Data!$D$1:$M$267, 9, FALSE)</f>
        <v>129.04069350980001</v>
      </c>
      <c r="Z64" s="11" t="str">
        <f>VLOOKUP(D64, [3]Data!$D$1:$M$267, 10, FALSE)</f>
        <v>NULL</v>
      </c>
      <c r="AA64"/>
      <c r="AB64" s="12">
        <f>VLOOKUP(D64, [4]Data!$D$1:$M$267, 7, FALSE)</f>
        <v>115.3433800027</v>
      </c>
      <c r="AC64" s="12">
        <f>VLOOKUP(D64, [4]Data!$D$1:$M$267, 8, FALSE)</f>
        <v>117.5847750264</v>
      </c>
      <c r="AD64" s="12">
        <f>VLOOKUP(D64, [4]Data!$D$1:$M$267, 9, FALSE)</f>
        <v>131.82353201090001</v>
      </c>
      <c r="AE64" s="12" t="str">
        <f>VLOOKUP(D64, [4]Data!$D$1:$M$267, 10, FALSE)</f>
        <v>NULL</v>
      </c>
      <c r="AF64"/>
      <c r="AG64" s="13">
        <f>VLOOKUP(D64,[5]Data!$D$1:$M$267, 7, FALSE)</f>
        <v>73.359554440573348</v>
      </c>
      <c r="AH64" s="13">
        <f>VLOOKUP(D64,[5]Data!$D$1:$M$267, 8, FALSE)</f>
        <v>69.211030863562698</v>
      </c>
      <c r="AI64" s="13">
        <f>VLOOKUP(D64,[5]Data!$D$1:$M$267, 9, FALSE)</f>
        <v>80.269095227605561</v>
      </c>
      <c r="AJ64" s="13">
        <f>VLOOKUP(D64,[5]Data!$D$1:$M$267, 10, FALSE)</f>
        <v>85.781743809880609</v>
      </c>
      <c r="AP64" t="s">
        <v>381</v>
      </c>
      <c r="AQ64">
        <f t="shared" si="5"/>
        <v>77.125856961082434</v>
      </c>
      <c r="AR64" s="7">
        <v>37.855833790806223</v>
      </c>
      <c r="AS64" s="7">
        <v>81.607127571668499</v>
      </c>
      <c r="AT64" s="7">
        <v>111.91460952077257</v>
      </c>
      <c r="AU64" s="7" t="s">
        <v>4</v>
      </c>
      <c r="AX64" t="s">
        <v>243</v>
      </c>
      <c r="AY64" s="15">
        <f t="shared" si="3"/>
        <v>88474558640.25</v>
      </c>
      <c r="AZ64" s="5">
        <v>86900596733</v>
      </c>
      <c r="BA64" s="5">
        <v>92100009675</v>
      </c>
      <c r="BB64" s="5">
        <v>108683179737</v>
      </c>
      <c r="BC64" s="5">
        <v>66214448416</v>
      </c>
      <c r="BN64" s="16" t="s">
        <v>115</v>
      </c>
      <c r="BO64" s="17">
        <v>117.9804386011</v>
      </c>
      <c r="BP64" s="17">
        <v>103.8726830051</v>
      </c>
      <c r="BQ64" s="17">
        <v>127.04905154150001</v>
      </c>
      <c r="BR64" s="17" t="s">
        <v>4</v>
      </c>
      <c r="BS64">
        <f t="shared" si="6"/>
        <v>-9.0686129404000013</v>
      </c>
      <c r="BT64" s="35" t="s">
        <v>239</v>
      </c>
      <c r="BU64" s="36">
        <v>169.28958966850001</v>
      </c>
      <c r="BV64" s="36">
        <v>128.18121945120001</v>
      </c>
      <c r="BW64" s="36">
        <v>131.06476550240001</v>
      </c>
      <c r="BX64" s="36" t="s">
        <v>4</v>
      </c>
      <c r="BY64">
        <f t="shared" si="7"/>
        <v>38.224824166100007</v>
      </c>
      <c r="CB64" s="18" t="s">
        <v>115</v>
      </c>
      <c r="CC64" s="19">
        <v>117.9804386011</v>
      </c>
      <c r="CD64" s="19">
        <v>103.8726830051</v>
      </c>
      <c r="CE64" s="19">
        <v>127.04905154150001</v>
      </c>
      <c r="CF64" s="19" t="s">
        <v>4</v>
      </c>
      <c r="CG64">
        <f t="shared" si="8"/>
        <v>-9.0686129404000013</v>
      </c>
      <c r="CH64" s="20" t="s">
        <v>239</v>
      </c>
      <c r="CI64" s="13">
        <v>169.28958966850001</v>
      </c>
      <c r="CJ64" s="13">
        <v>128.18121945120001</v>
      </c>
      <c r="CK64" s="13">
        <v>131.06476550240001</v>
      </c>
      <c r="CL64" s="13" t="s">
        <v>4</v>
      </c>
      <c r="CM64">
        <f t="shared" si="9"/>
        <v>38.224824166100007</v>
      </c>
      <c r="DE64" t="s">
        <v>127</v>
      </c>
      <c r="DF64" s="7">
        <v>122.53697070380294</v>
      </c>
      <c r="DG64" s="5">
        <v>2680894652</v>
      </c>
      <c r="DH64" s="10">
        <v>161.54126511607731</v>
      </c>
      <c r="DI64" s="11">
        <v>129.04069350980001</v>
      </c>
      <c r="DJ64" s="12">
        <v>131.82353201090001</v>
      </c>
      <c r="DK64" s="13">
        <v>80.269095227605561</v>
      </c>
    </row>
    <row r="65" spans="2:115" x14ac:dyDescent="0.3">
      <c r="B65" s="2"/>
      <c r="C65" t="s">
        <v>129</v>
      </c>
      <c r="D65" s="2" t="s">
        <v>130</v>
      </c>
      <c r="F65" s="7">
        <v>85.289700774840156</v>
      </c>
      <c r="G65" s="7">
        <v>84.299358830175137</v>
      </c>
      <c r="H65" s="7">
        <v>86.397362202203283</v>
      </c>
      <c r="I65" s="7">
        <v>83.637332028055042</v>
      </c>
      <c r="J65">
        <f t="shared" si="0"/>
        <v>84.905938458818397</v>
      </c>
      <c r="L65" s="5">
        <f>VLOOKUP(D65, [1]Data!$D$1:$M$267, 7, FALSE)</f>
        <v>3567427</v>
      </c>
      <c r="M65" s="5">
        <f>VLOOKUP(D65, [1]Data!$D$1:$M$267, 8, FALSE)</f>
        <v>3735562</v>
      </c>
      <c r="N65" s="5">
        <f>VLOOKUP(D65, [1]Data!$D$1:$M$267, 9, FALSE)</f>
        <v>4198951</v>
      </c>
      <c r="O65" s="5" t="s">
        <v>4</v>
      </c>
      <c r="P65" s="3">
        <f t="shared" si="4"/>
        <v>3833980</v>
      </c>
      <c r="R65" s="10">
        <f>VLOOKUP(D65, [2]Data!$D$1:$M$267, 7, FALSE)</f>
        <v>88.612200226959587</v>
      </c>
      <c r="S65" s="10">
        <f>VLOOKUP(D65, [2]Data!$D$1:$M$267, 8, FALSE)</f>
        <v>86.884505157552283</v>
      </c>
      <c r="T65" s="10">
        <f>VLOOKUP(D65, [2]Data!$D$1:$M$267, 9, FALSE)</f>
        <v>88.952057743927611</v>
      </c>
      <c r="U65" s="10">
        <f>VLOOKUP(D65, [2]Data!$D$1:$M$267, 10, FALSE)</f>
        <v>91.422969852271962</v>
      </c>
      <c r="V65"/>
      <c r="W65" s="11">
        <f>VLOOKUP(D65, [3]Data!$D$1:$M$267, 7, FALSE)</f>
        <v>122.6504732042</v>
      </c>
      <c r="X65" s="11">
        <f>VLOOKUP(D65, [3]Data!$D$1:$M$267, 8, FALSE)</f>
        <v>109.10254695659999</v>
      </c>
      <c r="Y65" s="11">
        <f>VLOOKUP(D65, [3]Data!$D$1:$M$267, 9, FALSE)</f>
        <v>116.89756976069999</v>
      </c>
      <c r="Z65" s="11" t="str">
        <f>VLOOKUP(D65, [3]Data!$D$1:$M$267, 10, FALSE)</f>
        <v>NULL</v>
      </c>
      <c r="AA65"/>
      <c r="AB65" s="12">
        <f>VLOOKUP(D65, [4]Data!$D$1:$M$267, 7, FALSE)</f>
        <v>110.95151908690001</v>
      </c>
      <c r="AC65" s="12">
        <f>VLOOKUP(D65, [4]Data!$D$1:$M$267, 8, FALSE)</f>
        <v>94.515272898999996</v>
      </c>
      <c r="AD65" s="12">
        <f>VLOOKUP(D65, [4]Data!$D$1:$M$267, 9, FALSE)</f>
        <v>91.679445429799998</v>
      </c>
      <c r="AE65" s="12" t="str">
        <f>VLOOKUP(D65, [4]Data!$D$1:$M$267, 10, FALSE)</f>
        <v>NULL</v>
      </c>
      <c r="AF65"/>
      <c r="AG65" s="13">
        <f>VLOOKUP(D65,[5]Data!$D$1:$M$267, 7, FALSE)</f>
        <v>45.647896453510356</v>
      </c>
      <c r="AH65" s="13">
        <f>VLOOKUP(D65,[5]Data!$D$1:$M$267, 8, FALSE)</f>
        <v>44.916525846411957</v>
      </c>
      <c r="AI65" s="13">
        <f>VLOOKUP(D65,[5]Data!$D$1:$M$267, 9, FALSE)</f>
        <v>44.054892431746616</v>
      </c>
      <c r="AJ65" s="13">
        <f>VLOOKUP(D65,[5]Data!$D$1:$M$267, 10, FALSE)</f>
        <v>43.831155955641499</v>
      </c>
      <c r="AP65" t="s">
        <v>53</v>
      </c>
      <c r="AQ65">
        <f t="shared" si="5"/>
        <v>76.918535371356526</v>
      </c>
      <c r="AR65" s="7">
        <v>70.555212280203548</v>
      </c>
      <c r="AS65" s="7">
        <v>72.044052643645657</v>
      </c>
      <c r="AT65" s="7">
        <v>84.369073931872762</v>
      </c>
      <c r="AU65" s="7">
        <v>80.70580262970411</v>
      </c>
      <c r="AX65" t="s">
        <v>257</v>
      </c>
      <c r="AY65" s="15">
        <f t="shared" si="3"/>
        <v>76749292699.25</v>
      </c>
      <c r="AZ65" s="5">
        <v>75162629529</v>
      </c>
      <c r="BA65" s="5">
        <v>71003025509</v>
      </c>
      <c r="BB65" s="5">
        <v>74932930233</v>
      </c>
      <c r="BC65" s="5">
        <v>85898585526</v>
      </c>
      <c r="BN65" s="16" t="s">
        <v>227</v>
      </c>
      <c r="BO65" s="17">
        <v>118.0261727602</v>
      </c>
      <c r="BP65" s="17">
        <v>115.18424248860001</v>
      </c>
      <c r="BQ65" s="17">
        <v>127.02968836399999</v>
      </c>
      <c r="BR65" s="17" t="s">
        <v>4</v>
      </c>
      <c r="BS65">
        <f t="shared" si="6"/>
        <v>-9.0035156037999968</v>
      </c>
      <c r="BT65" s="35" t="s">
        <v>407</v>
      </c>
      <c r="BU65" s="36">
        <v>152.75686048099999</v>
      </c>
      <c r="BV65" s="36">
        <v>156.94756791629999</v>
      </c>
      <c r="BW65" s="36">
        <v>130.7901269832</v>
      </c>
      <c r="BX65" s="36" t="s">
        <v>4</v>
      </c>
      <c r="BY65">
        <f t="shared" si="7"/>
        <v>21.966733497799993</v>
      </c>
      <c r="CB65" s="18" t="s">
        <v>227</v>
      </c>
      <c r="CC65" s="19">
        <v>118.0261727602</v>
      </c>
      <c r="CD65" s="19">
        <v>115.18424248860001</v>
      </c>
      <c r="CE65" s="19">
        <v>127.02968836399999</v>
      </c>
      <c r="CF65" s="19" t="s">
        <v>4</v>
      </c>
      <c r="CG65">
        <f t="shared" si="8"/>
        <v>-9.0035156037999968</v>
      </c>
      <c r="CH65" s="20" t="s">
        <v>407</v>
      </c>
      <c r="CI65" s="13">
        <v>152.75686048099999</v>
      </c>
      <c r="CJ65" s="13">
        <v>156.94756791629999</v>
      </c>
      <c r="CK65" s="13">
        <v>130.7901269832</v>
      </c>
      <c r="CL65" s="13" t="s">
        <v>4</v>
      </c>
      <c r="CM65">
        <f t="shared" si="9"/>
        <v>21.966733497799993</v>
      </c>
      <c r="DE65" t="s">
        <v>129</v>
      </c>
      <c r="DF65" s="7">
        <v>86.397362202203283</v>
      </c>
      <c r="DG65" s="5">
        <v>4198951</v>
      </c>
      <c r="DH65" s="10">
        <v>88.952057743927611</v>
      </c>
      <c r="DI65" s="11">
        <v>116.89756976069999</v>
      </c>
      <c r="DJ65" s="12">
        <v>91.679445429799998</v>
      </c>
      <c r="DK65" s="13">
        <v>44.054892431746616</v>
      </c>
    </row>
    <row r="66" spans="2:115" x14ac:dyDescent="0.3">
      <c r="B66" s="2"/>
      <c r="C66" t="s">
        <v>131</v>
      </c>
      <c r="D66" s="2" t="s">
        <v>132</v>
      </c>
      <c r="F66" s="7">
        <v>18.032040219440596</v>
      </c>
      <c r="G66" s="7">
        <v>15.208382465411482</v>
      </c>
      <c r="H66" s="7">
        <v>17.905503187865349</v>
      </c>
      <c r="I66" s="7">
        <v>17.853212447070536</v>
      </c>
      <c r="J66">
        <f t="shared" ref="J66:J129" si="10">AVERAGE(F66:I66)</f>
        <v>17.24978457994699</v>
      </c>
      <c r="L66" s="5">
        <f>VLOOKUP(D66, [1]Data!$D$1:$M$267, 7, FALSE)</f>
        <v>44073889</v>
      </c>
      <c r="M66" s="5">
        <f>VLOOKUP(D66, [1]Data!$D$1:$M$267, 8, FALSE)</f>
        <v>43185591</v>
      </c>
      <c r="N66" s="5">
        <f>VLOOKUP(D66, [1]Data!$D$1:$M$267, 9, FALSE)</f>
        <v>24782074</v>
      </c>
      <c r="O66" s="5">
        <v>9014081</v>
      </c>
      <c r="P66" s="3">
        <f t="shared" si="4"/>
        <v>30263908.75</v>
      </c>
      <c r="R66" s="10">
        <f>VLOOKUP(D66, [2]Data!$D$1:$M$267, 7, FALSE)</f>
        <v>28.815301007042272</v>
      </c>
      <c r="S66" s="10">
        <f>VLOOKUP(D66, [2]Data!$D$1:$M$267, 8, FALSE)</f>
        <v>24.006113643482017</v>
      </c>
      <c r="T66" s="10">
        <f>VLOOKUP(D66, [2]Data!$D$1:$M$267, 9, FALSE)</f>
        <v>24.345039327126504</v>
      </c>
      <c r="U66" s="10">
        <f>VLOOKUP(D66, [2]Data!$D$1:$M$267, 10, FALSE)</f>
        <v>26.595501229085848</v>
      </c>
      <c r="V66"/>
      <c r="W66" s="11">
        <f>VLOOKUP(D66, [3]Data!$D$1:$M$267, 7, FALSE)</f>
        <v>85.361666943800003</v>
      </c>
      <c r="X66" s="11">
        <f>VLOOKUP(D66, [3]Data!$D$1:$M$267, 8, FALSE)</f>
        <v>76.341640966200004</v>
      </c>
      <c r="Y66" s="11">
        <f>VLOOKUP(D66, [3]Data!$D$1:$M$267, 9, FALSE)</f>
        <v>78.773194409799999</v>
      </c>
      <c r="Z66" s="11" t="str">
        <f>VLOOKUP(D66, [3]Data!$D$1:$M$267, 10, FALSE)</f>
        <v>NULL</v>
      </c>
      <c r="AA66"/>
      <c r="AB66" s="12">
        <f>VLOOKUP(D66, [4]Data!$D$1:$M$267, 7, FALSE)</f>
        <v>100.2957151378</v>
      </c>
      <c r="AC66" s="12">
        <f>VLOOKUP(D66, [4]Data!$D$1:$M$267, 8, FALSE)</f>
        <v>110.2047031659</v>
      </c>
      <c r="AD66" s="12">
        <f>VLOOKUP(D66, [4]Data!$D$1:$M$267, 9, FALSE)</f>
        <v>106.69358655950001</v>
      </c>
      <c r="AE66" s="12" t="str">
        <f>VLOOKUP(D66, [4]Data!$D$1:$M$267, 10, FALSE)</f>
        <v>NULL</v>
      </c>
      <c r="AF66"/>
      <c r="AG66" s="13">
        <f>VLOOKUP(D66,[5]Data!$D$1:$M$267, 7, FALSE)</f>
        <v>7.9399766087609001</v>
      </c>
      <c r="AH66" s="13">
        <f>VLOOKUP(D66,[5]Data!$D$1:$M$267, 8, FALSE)</f>
        <v>7.1272009427669687</v>
      </c>
      <c r="AI66" s="13">
        <f>VLOOKUP(D66,[5]Data!$D$1:$M$267, 9, FALSE)</f>
        <v>7.6317016445889267</v>
      </c>
      <c r="AJ66" s="13">
        <f>VLOOKUP(D66,[5]Data!$D$1:$M$267, 10, FALSE)</f>
        <v>8.2439623746247168</v>
      </c>
      <c r="AP66" t="s">
        <v>257</v>
      </c>
      <c r="AQ66">
        <f t="shared" si="5"/>
        <v>75.787853073628185</v>
      </c>
      <c r="AR66" s="7">
        <v>71.078308676496178</v>
      </c>
      <c r="AS66" s="7">
        <v>72.307776879402539</v>
      </c>
      <c r="AT66" s="7">
        <v>77.482859472071823</v>
      </c>
      <c r="AU66" s="7">
        <v>82.282467266542227</v>
      </c>
      <c r="AX66" t="s">
        <v>413</v>
      </c>
      <c r="AY66" s="15">
        <f t="shared" ref="AY66:AY129" si="11">AVERAGE(AZ66:BC66)</f>
        <v>68600213786</v>
      </c>
      <c r="AZ66" s="5">
        <v>76894056310</v>
      </c>
      <c r="BA66" s="5">
        <v>58143796335</v>
      </c>
      <c r="BB66" s="5">
        <v>66699915640</v>
      </c>
      <c r="BC66" s="5">
        <v>72663086859</v>
      </c>
      <c r="BN66" s="16" t="s">
        <v>205</v>
      </c>
      <c r="BO66" s="17">
        <v>107.0325239057</v>
      </c>
      <c r="BP66" s="17">
        <v>111.2810455282</v>
      </c>
      <c r="BQ66" s="17">
        <v>126.8884345125</v>
      </c>
      <c r="BR66" s="17" t="s">
        <v>4</v>
      </c>
      <c r="BS66">
        <f t="shared" si="6"/>
        <v>-19.855910606799995</v>
      </c>
      <c r="BT66" s="35" t="s">
        <v>2</v>
      </c>
      <c r="BU66" s="36">
        <v>131.23515564990001</v>
      </c>
      <c r="BV66" s="36">
        <v>111.6586000834</v>
      </c>
      <c r="BW66" s="36">
        <v>129.51377011299999</v>
      </c>
      <c r="BX66" s="36" t="s">
        <v>4</v>
      </c>
      <c r="BY66">
        <f t="shared" si="7"/>
        <v>1.7213855369000157</v>
      </c>
      <c r="CB66" s="18" t="s">
        <v>205</v>
      </c>
      <c r="CC66" s="19">
        <v>107.0325239057</v>
      </c>
      <c r="CD66" s="19">
        <v>111.2810455282</v>
      </c>
      <c r="CE66" s="19">
        <v>126.8884345125</v>
      </c>
      <c r="CF66" s="19" t="s">
        <v>4</v>
      </c>
      <c r="CG66">
        <f t="shared" si="8"/>
        <v>-19.855910606799995</v>
      </c>
      <c r="CH66" s="20" t="s">
        <v>2</v>
      </c>
      <c r="CI66" s="13">
        <v>131.23515564990001</v>
      </c>
      <c r="CJ66" s="13">
        <v>111.6586000834</v>
      </c>
      <c r="CK66" s="13">
        <v>129.51377011299999</v>
      </c>
      <c r="CL66" s="13" t="s">
        <v>4</v>
      </c>
      <c r="CM66">
        <f t="shared" si="9"/>
        <v>1.7213855369000157</v>
      </c>
      <c r="DE66" t="s">
        <v>131</v>
      </c>
      <c r="DF66" s="7">
        <v>17.905503187865349</v>
      </c>
      <c r="DG66" s="5">
        <v>24782074</v>
      </c>
      <c r="DH66" s="10">
        <v>24.345039327126504</v>
      </c>
      <c r="DI66" s="11">
        <v>78.773194409799999</v>
      </c>
      <c r="DJ66" s="12">
        <v>106.69358655950001</v>
      </c>
      <c r="DK66" s="13">
        <v>7.6317016445889267</v>
      </c>
    </row>
    <row r="67" spans="2:115" x14ac:dyDescent="0.3">
      <c r="B67" s="2"/>
      <c r="C67" t="s">
        <v>133</v>
      </c>
      <c r="D67" s="2" t="s">
        <v>134</v>
      </c>
      <c r="F67" s="7" t="s">
        <v>4</v>
      </c>
      <c r="G67" s="7" t="s">
        <v>4</v>
      </c>
      <c r="H67" s="7" t="s">
        <v>4</v>
      </c>
      <c r="I67" s="7" t="s">
        <v>4</v>
      </c>
      <c r="J67" t="e">
        <f t="shared" si="10"/>
        <v>#DIV/0!</v>
      </c>
      <c r="L67" s="5" t="str">
        <f>VLOOKUP(D67, [1]Data!$D$1:$M$267, 7, FALSE)</f>
        <v>NULL</v>
      </c>
      <c r="M67" s="5" t="str">
        <f>VLOOKUP(D67, [1]Data!$D$1:$M$267, 8, FALSE)</f>
        <v>NULL</v>
      </c>
      <c r="N67" s="5" t="str">
        <f>VLOOKUP(D67, [1]Data!$D$1:$M$267, 9, FALSE)</f>
        <v>NULL</v>
      </c>
      <c r="O67" s="5" t="s">
        <v>4</v>
      </c>
      <c r="P67" s="3" t="e">
        <f t="shared" si="4"/>
        <v>#DIV/0!</v>
      </c>
      <c r="R67" s="10">
        <f>VLOOKUP(D67, [2]Data!$D$1:$M$267, 7, FALSE)</f>
        <v>108.62324595025086</v>
      </c>
      <c r="S67" s="10">
        <f>VLOOKUP(D67, [2]Data!$D$1:$M$267, 8, FALSE)</f>
        <v>96.512314439946024</v>
      </c>
      <c r="T67" s="10">
        <f>VLOOKUP(D67, [2]Data!$D$1:$M$267, 9, FALSE)</f>
        <v>104.74764793427272</v>
      </c>
      <c r="U67" s="10">
        <f>VLOOKUP(D67, [2]Data!$D$1:$M$267, 10, FALSE)</f>
        <v>124.91266696605636</v>
      </c>
      <c r="V67"/>
      <c r="W67" s="11">
        <f>VLOOKUP(D67, [3]Data!$D$1:$M$267, 7, FALSE)</f>
        <v>128.60248723160001</v>
      </c>
      <c r="X67" s="11">
        <f>VLOOKUP(D67, [3]Data!$D$1:$M$267, 8, FALSE)</f>
        <v>130.21564449620001</v>
      </c>
      <c r="Y67" s="11">
        <f>VLOOKUP(D67, [3]Data!$D$1:$M$267, 9, FALSE)</f>
        <v>135.3637315945</v>
      </c>
      <c r="Z67" s="11" t="str">
        <f>VLOOKUP(D67, [3]Data!$D$1:$M$267, 10, FALSE)</f>
        <v>NULL</v>
      </c>
      <c r="AA67"/>
      <c r="AB67" s="12">
        <f>VLOOKUP(D67, [4]Data!$D$1:$M$267, 7, FALSE)</f>
        <v>127.3576066534</v>
      </c>
      <c r="AC67" s="12">
        <f>VLOOKUP(D67, [4]Data!$D$1:$M$267, 8, FALSE)</f>
        <v>120.221391779</v>
      </c>
      <c r="AD67" s="12">
        <f>VLOOKUP(D67, [4]Data!$D$1:$M$267, 9, FALSE)</f>
        <v>133.05222459129999</v>
      </c>
      <c r="AE67" s="12" t="str">
        <f>VLOOKUP(D67, [4]Data!$D$1:$M$267, 10, FALSE)</f>
        <v>NULL</v>
      </c>
      <c r="AF67"/>
      <c r="AG67" s="13">
        <f>VLOOKUP(D67,[5]Data!$D$1:$M$267, 7, FALSE)</f>
        <v>55.769716276571813</v>
      </c>
      <c r="AH67" s="13">
        <f>VLOOKUP(D67,[5]Data!$D$1:$M$267, 8, FALSE)</f>
        <v>47.570381616434247</v>
      </c>
      <c r="AI67" s="13">
        <f>VLOOKUP(D67,[5]Data!$D$1:$M$267, 9, FALSE)</f>
        <v>52.613164605436083</v>
      </c>
      <c r="AJ67" s="13">
        <f>VLOOKUP(D67,[5]Data!$D$1:$M$267, 10, FALSE)</f>
        <v>62.398111460399086</v>
      </c>
      <c r="AP67" t="s">
        <v>147</v>
      </c>
      <c r="AQ67">
        <f t="shared" si="5"/>
        <v>74.819347124155144</v>
      </c>
      <c r="AR67" s="7">
        <v>75.494645054900843</v>
      </c>
      <c r="AS67" s="7">
        <v>71.139173311374009</v>
      </c>
      <c r="AT67" s="7">
        <v>76.072307160266121</v>
      </c>
      <c r="AU67" s="7">
        <v>76.571262970079601</v>
      </c>
      <c r="AX67" t="s">
        <v>189</v>
      </c>
      <c r="AY67" s="15">
        <f t="shared" si="11"/>
        <v>53079088172.25</v>
      </c>
      <c r="AZ67" s="5">
        <v>39354029994</v>
      </c>
      <c r="BA67" s="5">
        <v>43116353946</v>
      </c>
      <c r="BB67" s="5">
        <v>49839637279</v>
      </c>
      <c r="BC67" s="5">
        <v>80006331470</v>
      </c>
      <c r="BN67" s="16" t="s">
        <v>121</v>
      </c>
      <c r="BO67" s="17">
        <v>108.601411071</v>
      </c>
      <c r="BP67" s="17">
        <v>100.2163026501</v>
      </c>
      <c r="BQ67" s="17">
        <v>126.683671512</v>
      </c>
      <c r="BR67" s="17" t="s">
        <v>4</v>
      </c>
      <c r="BS67">
        <f t="shared" si="6"/>
        <v>-18.082260441000003</v>
      </c>
      <c r="BT67" s="35" t="s">
        <v>119</v>
      </c>
      <c r="BU67" s="36">
        <v>124.23619079309999</v>
      </c>
      <c r="BV67" s="36">
        <v>115.3293817054</v>
      </c>
      <c r="BW67" s="36">
        <v>129.31257862800001</v>
      </c>
      <c r="BX67" s="36" t="s">
        <v>4</v>
      </c>
      <c r="BY67">
        <f t="shared" si="7"/>
        <v>-5.076387834900018</v>
      </c>
      <c r="CB67" s="18" t="s">
        <v>121</v>
      </c>
      <c r="CC67" s="19">
        <v>108.601411071</v>
      </c>
      <c r="CD67" s="19">
        <v>100.2163026501</v>
      </c>
      <c r="CE67" s="19">
        <v>126.683671512</v>
      </c>
      <c r="CF67" s="19" t="s">
        <v>4</v>
      </c>
      <c r="CG67">
        <f t="shared" si="8"/>
        <v>-18.082260441000003</v>
      </c>
      <c r="CH67" s="20" t="s">
        <v>119</v>
      </c>
      <c r="CI67" s="13">
        <v>124.23619079309999</v>
      </c>
      <c r="CJ67" s="13">
        <v>115.3293817054</v>
      </c>
      <c r="CK67" s="13">
        <v>129.31257862800001</v>
      </c>
      <c r="CL67" s="13" t="s">
        <v>4</v>
      </c>
      <c r="CM67">
        <f t="shared" si="9"/>
        <v>-5.076387834900018</v>
      </c>
      <c r="DE67" t="s">
        <v>133</v>
      </c>
      <c r="DF67" s="7" t="s">
        <v>4</v>
      </c>
      <c r="DG67" s="5" t="s">
        <v>4</v>
      </c>
      <c r="DH67" s="10">
        <v>104.74764793427272</v>
      </c>
      <c r="DI67" s="11">
        <v>135.3637315945</v>
      </c>
      <c r="DJ67" s="12">
        <v>133.05222459129999</v>
      </c>
      <c r="DK67" s="13">
        <v>52.613164605436083</v>
      </c>
    </row>
    <row r="68" spans="2:115" x14ac:dyDescent="0.3">
      <c r="B68" s="2"/>
      <c r="C68" t="s">
        <v>135</v>
      </c>
      <c r="D68" s="2" t="s">
        <v>136</v>
      </c>
      <c r="F68" s="7">
        <v>69.190269259994892</v>
      </c>
      <c r="G68" s="7">
        <v>57.687974891572793</v>
      </c>
      <c r="H68" s="7">
        <v>68.083123156033679</v>
      </c>
      <c r="I68" s="7">
        <v>81.365796275966247</v>
      </c>
      <c r="J68">
        <f t="shared" si="10"/>
        <v>69.081790895891899</v>
      </c>
      <c r="L68" s="5">
        <f>VLOOKUP(D68, [1]Data!$D$1:$M$267, 7, FALSE)</f>
        <v>6263592</v>
      </c>
      <c r="M68" s="5">
        <f>VLOOKUP(D68, [1]Data!$D$1:$M$267, 8, FALSE)</f>
        <v>11123689</v>
      </c>
      <c r="N68" s="5">
        <f>VLOOKUP(D68, [1]Data!$D$1:$M$267, 9, FALSE)</f>
        <v>1950223</v>
      </c>
      <c r="O68" s="5">
        <v>2267149</v>
      </c>
      <c r="P68" s="3">
        <f t="shared" si="4"/>
        <v>5401163.25</v>
      </c>
      <c r="R68" s="10">
        <f>VLOOKUP(D68, [2]Data!$D$1:$M$267, 7, FALSE)</f>
        <v>107.41146414226517</v>
      </c>
      <c r="S68" s="10">
        <f>VLOOKUP(D68, [2]Data!$D$1:$M$267, 8, FALSE)</f>
        <v>72.343575780725217</v>
      </c>
      <c r="T68" s="10">
        <f>VLOOKUP(D68, [2]Data!$D$1:$M$267, 9, FALSE)</f>
        <v>81.725208597225844</v>
      </c>
      <c r="U68" s="10">
        <f>VLOOKUP(D68, [2]Data!$D$1:$M$267, 10, FALSE)</f>
        <v>117.25937054710892</v>
      </c>
      <c r="V68"/>
      <c r="W68" s="11">
        <f>VLOOKUP(D68, [3]Data!$D$1:$M$267, 7, FALSE)</f>
        <v>123.413034686</v>
      </c>
      <c r="X68" s="11">
        <f>VLOOKUP(D68, [3]Data!$D$1:$M$267, 8, FALSE)</f>
        <v>80.383304441299998</v>
      </c>
      <c r="Y68" s="11">
        <f>VLOOKUP(D68, [3]Data!$D$1:$M$267, 9, FALSE)</f>
        <v>85.497579620799996</v>
      </c>
      <c r="Z68" s="11" t="str">
        <f>VLOOKUP(D68, [3]Data!$D$1:$M$267, 10, FALSE)</f>
        <v>NULL</v>
      </c>
      <c r="AA68"/>
      <c r="AB68" s="12">
        <f>VLOOKUP(D68, [4]Data!$D$1:$M$267, 7, FALSE)</f>
        <v>106.97234810019999</v>
      </c>
      <c r="AC68" s="12">
        <f>VLOOKUP(D68, [4]Data!$D$1:$M$267, 8, FALSE)</f>
        <v>86.173309997999993</v>
      </c>
      <c r="AD68" s="12">
        <f>VLOOKUP(D68, [4]Data!$D$1:$M$267, 9, FALSE)</f>
        <v>75.845473147700005</v>
      </c>
      <c r="AE68" s="12" t="str">
        <f>VLOOKUP(D68, [4]Data!$D$1:$M$267, 10, FALSE)</f>
        <v>NULL</v>
      </c>
      <c r="AF68"/>
      <c r="AG68" s="13">
        <f>VLOOKUP(D68,[5]Data!$D$1:$M$267, 7, FALSE)</f>
        <v>48.460902152235384</v>
      </c>
      <c r="AH68" s="13">
        <f>VLOOKUP(D68,[5]Data!$D$1:$M$267, 8, FALSE)</f>
        <v>27.829573410910086</v>
      </c>
      <c r="AI68" s="13">
        <f>VLOOKUP(D68,[5]Data!$D$1:$M$267, 9, FALSE)</f>
        <v>27.253328268122672</v>
      </c>
      <c r="AJ68" s="13">
        <f>VLOOKUP(D68,[5]Data!$D$1:$M$267, 10, FALSE)</f>
        <v>48.072775369882251</v>
      </c>
      <c r="AP68" t="s">
        <v>219</v>
      </c>
      <c r="AQ68">
        <f t="shared" si="5"/>
        <v>74.745488501833862</v>
      </c>
      <c r="AR68" s="7">
        <v>64.448442443457083</v>
      </c>
      <c r="AS68" s="7">
        <v>60.505309419151985</v>
      </c>
      <c r="AT68" s="7">
        <v>74.201358623405</v>
      </c>
      <c r="AU68" s="7">
        <v>99.826843521321408</v>
      </c>
      <c r="AX68" t="s">
        <v>39</v>
      </c>
      <c r="AY68" s="15">
        <f t="shared" si="11"/>
        <v>48506603386</v>
      </c>
      <c r="AZ68" s="5">
        <v>33084265116</v>
      </c>
      <c r="BA68" s="5">
        <v>34318547685.999996</v>
      </c>
      <c r="BB68" s="5">
        <v>60841052178</v>
      </c>
      <c r="BC68" s="5">
        <v>65782548564</v>
      </c>
      <c r="BN68" s="16" t="s">
        <v>365</v>
      </c>
      <c r="BO68" s="17">
        <v>107.308525898</v>
      </c>
      <c r="BP68" s="17">
        <v>97.364005850699996</v>
      </c>
      <c r="BQ68" s="17">
        <v>123.4912080726</v>
      </c>
      <c r="BR68" s="17" t="s">
        <v>4</v>
      </c>
      <c r="BS68">
        <f t="shared" si="6"/>
        <v>-16.182682174600004</v>
      </c>
      <c r="BT68" s="35" t="s">
        <v>253</v>
      </c>
      <c r="BU68" s="36">
        <v>96.295965353900002</v>
      </c>
      <c r="BV68" s="36">
        <v>108.39106388730001</v>
      </c>
      <c r="BW68" s="36">
        <v>128.629299218</v>
      </c>
      <c r="BX68" s="36" t="s">
        <v>4</v>
      </c>
      <c r="BY68">
        <f t="shared" si="7"/>
        <v>-32.333333864099998</v>
      </c>
      <c r="CB68" s="18" t="s">
        <v>365</v>
      </c>
      <c r="CC68" s="19">
        <v>107.308525898</v>
      </c>
      <c r="CD68" s="19">
        <v>97.364005850699996</v>
      </c>
      <c r="CE68" s="19">
        <v>123.4912080726</v>
      </c>
      <c r="CF68" s="19" t="s">
        <v>4</v>
      </c>
      <c r="CG68">
        <f t="shared" si="8"/>
        <v>-16.182682174600004</v>
      </c>
      <c r="CH68" s="20" t="s">
        <v>253</v>
      </c>
      <c r="CI68" s="13">
        <v>96.295965353900002</v>
      </c>
      <c r="CJ68" s="13">
        <v>108.39106388730001</v>
      </c>
      <c r="CK68" s="13">
        <v>128.629299218</v>
      </c>
      <c r="CL68" s="13" t="s">
        <v>4</v>
      </c>
      <c r="CM68">
        <f t="shared" si="9"/>
        <v>-32.333333864099998</v>
      </c>
      <c r="DE68" t="s">
        <v>135</v>
      </c>
      <c r="DF68" s="7">
        <v>68.083123156033679</v>
      </c>
      <c r="DG68" s="5">
        <v>1950223</v>
      </c>
      <c r="DH68" s="10">
        <v>81.725208597225844</v>
      </c>
      <c r="DI68" s="11">
        <v>85.497579620799996</v>
      </c>
      <c r="DJ68" s="12">
        <v>75.845473147700005</v>
      </c>
      <c r="DK68" s="13">
        <v>27.253328268122672</v>
      </c>
    </row>
    <row r="69" spans="2:115" x14ac:dyDescent="0.3">
      <c r="B69" s="2"/>
      <c r="C69" t="s">
        <v>137</v>
      </c>
      <c r="D69" s="2" t="s">
        <v>138</v>
      </c>
      <c r="F69" s="7">
        <v>54.814086926517845</v>
      </c>
      <c r="G69" s="7">
        <v>49.464835159982798</v>
      </c>
      <c r="H69" s="7">
        <v>56.669735095923478</v>
      </c>
      <c r="I69" s="7">
        <v>65.060722814883292</v>
      </c>
      <c r="J69">
        <f t="shared" si="10"/>
        <v>56.502344999326851</v>
      </c>
      <c r="L69" s="5">
        <f>VLOOKUP(D69, [1]Data!$D$1:$M$267, 7, FALSE)</f>
        <v>4563213722</v>
      </c>
      <c r="M69" s="5">
        <f>VLOOKUP(D69, [1]Data!$D$1:$M$267, 8, FALSE)</f>
        <v>4419533476</v>
      </c>
      <c r="N69" s="5">
        <f>VLOOKUP(D69, [1]Data!$D$1:$M$267, 9, FALSE)</f>
        <v>5489674612</v>
      </c>
      <c r="O69" s="5">
        <v>4490473203</v>
      </c>
      <c r="P69" s="3">
        <f t="shared" si="4"/>
        <v>4740723753.25</v>
      </c>
      <c r="R69" s="10">
        <f>VLOOKUP(D69, [2]Data!$D$1:$M$267, 7, FALSE)</f>
        <v>79.605433214651995</v>
      </c>
      <c r="S69" s="10">
        <f>VLOOKUP(D69, [2]Data!$D$1:$M$267, 8, FALSE)</f>
        <v>71.498668279854471</v>
      </c>
      <c r="T69" s="10">
        <f>VLOOKUP(D69, [2]Data!$D$1:$M$267, 9, FALSE)</f>
        <v>78.921584272173106</v>
      </c>
      <c r="U69" s="10">
        <f>VLOOKUP(D69, [2]Data!$D$1:$M$267, 10, FALSE)</f>
        <v>93.225670279094615</v>
      </c>
      <c r="V69"/>
      <c r="W69" s="11">
        <f>VLOOKUP(D69, [3]Data!$D$1:$M$267, 7, FALSE)</f>
        <v>108.79662551369999</v>
      </c>
      <c r="X69" s="11">
        <f>VLOOKUP(D69, [3]Data!$D$1:$M$267, 8, FALSE)</f>
        <v>104.5029654802</v>
      </c>
      <c r="Y69" s="11">
        <f>VLOOKUP(D69, [3]Data!$D$1:$M$267, 9, FALSE)</f>
        <v>110.3587417916</v>
      </c>
      <c r="Z69" s="11" t="str">
        <f>VLOOKUP(D69, [3]Data!$D$1:$M$267, 10, FALSE)</f>
        <v>NULL</v>
      </c>
      <c r="AA69"/>
      <c r="AB69" s="12">
        <f>VLOOKUP(D69, [4]Data!$D$1:$M$267, 7, FALSE)</f>
        <v>113.8714997352</v>
      </c>
      <c r="AC69" s="12">
        <f>VLOOKUP(D69, [4]Data!$D$1:$M$267, 8, FALSE)</f>
        <v>105.5485624655</v>
      </c>
      <c r="AD69" s="12">
        <f>VLOOKUP(D69, [4]Data!$D$1:$M$267, 9, FALSE)</f>
        <v>111.6730901557</v>
      </c>
      <c r="AE69" s="12" t="str">
        <f>VLOOKUP(D69, [4]Data!$D$1:$M$267, 10, FALSE)</f>
        <v>NULL</v>
      </c>
      <c r="AF69"/>
      <c r="AG69" s="13">
        <f>VLOOKUP(D69,[5]Data!$D$1:$M$267, 7, FALSE)</f>
        <v>39.880679401979499</v>
      </c>
      <c r="AH69" s="13">
        <f>VLOOKUP(D69,[5]Data!$D$1:$M$267, 8, FALSE)</f>
        <v>35.787563330224586</v>
      </c>
      <c r="AI69" s="13">
        <f>VLOOKUP(D69,[5]Data!$D$1:$M$267, 9, FALSE)</f>
        <v>39.477547633485457</v>
      </c>
      <c r="AJ69" s="13">
        <f>VLOOKUP(D69,[5]Data!$D$1:$M$267, 10, FALSE)</f>
        <v>45.416475211721149</v>
      </c>
      <c r="AP69" t="s">
        <v>165</v>
      </c>
      <c r="AQ69">
        <f t="shared" si="5"/>
        <v>74.708215860209094</v>
      </c>
      <c r="AR69" s="7">
        <v>55.159387024694887</v>
      </c>
      <c r="AS69" s="7">
        <v>89.280198625553993</v>
      </c>
      <c r="AT69" s="7">
        <v>89.64804437587965</v>
      </c>
      <c r="AU69" s="7">
        <v>64.745233414707855</v>
      </c>
      <c r="AX69" t="s">
        <v>387</v>
      </c>
      <c r="AY69" s="15">
        <f t="shared" si="11"/>
        <v>45032804414.75</v>
      </c>
      <c r="AZ69" s="5">
        <v>40141556044</v>
      </c>
      <c r="BA69" s="5">
        <v>45837990484</v>
      </c>
      <c r="BB69" s="5">
        <v>49287590790</v>
      </c>
      <c r="BC69" s="5">
        <v>44864080341</v>
      </c>
      <c r="BN69" s="16" t="s">
        <v>235</v>
      </c>
      <c r="BO69" s="17">
        <v>123.97418722800001</v>
      </c>
      <c r="BP69" s="17">
        <v>114.799523345</v>
      </c>
      <c r="BQ69" s="17">
        <v>122.73236365459999</v>
      </c>
      <c r="BR69" s="17" t="s">
        <v>4</v>
      </c>
      <c r="BS69">
        <f t="shared" si="6"/>
        <v>1.241823573400012</v>
      </c>
      <c r="BT69" s="35" t="s">
        <v>33</v>
      </c>
      <c r="BU69" s="36">
        <v>121.2582164624</v>
      </c>
      <c r="BV69" s="36">
        <v>98.309326855199998</v>
      </c>
      <c r="BW69" s="36">
        <v>128.0890522649</v>
      </c>
      <c r="BX69" s="36" t="s">
        <v>4</v>
      </c>
      <c r="BY69">
        <f t="shared" si="7"/>
        <v>-6.8308358025000047</v>
      </c>
      <c r="CB69" s="18" t="s">
        <v>235</v>
      </c>
      <c r="CC69" s="19">
        <v>123.97418722800001</v>
      </c>
      <c r="CD69" s="19">
        <v>114.799523345</v>
      </c>
      <c r="CE69" s="19">
        <v>122.73236365459999</v>
      </c>
      <c r="CF69" s="19" t="s">
        <v>4</v>
      </c>
      <c r="CG69">
        <f t="shared" si="8"/>
        <v>1.241823573400012</v>
      </c>
      <c r="CH69" s="20" t="s">
        <v>33</v>
      </c>
      <c r="CI69" s="13">
        <v>121.2582164624</v>
      </c>
      <c r="CJ69" s="13">
        <v>98.309326855199998</v>
      </c>
      <c r="CK69" s="13">
        <v>128.0890522649</v>
      </c>
      <c r="CL69" s="13" t="s">
        <v>4</v>
      </c>
      <c r="CM69">
        <f t="shared" si="9"/>
        <v>-6.8308358025000047</v>
      </c>
      <c r="DE69" t="s">
        <v>137</v>
      </c>
      <c r="DF69" s="7">
        <v>56.669735095923478</v>
      </c>
      <c r="DG69" s="5">
        <v>5489674612</v>
      </c>
      <c r="DH69" s="10">
        <v>78.921584272173106</v>
      </c>
      <c r="DI69" s="11">
        <v>110.3587417916</v>
      </c>
      <c r="DJ69" s="12">
        <v>111.6730901557</v>
      </c>
      <c r="DK69" s="13">
        <v>39.477547633485457</v>
      </c>
    </row>
    <row r="70" spans="2:115" x14ac:dyDescent="0.3">
      <c r="B70" s="2"/>
      <c r="C70" t="s">
        <v>139</v>
      </c>
      <c r="D70" s="2" t="s">
        <v>140</v>
      </c>
      <c r="F70" s="7">
        <v>44.912688739212825</v>
      </c>
      <c r="G70" s="7">
        <v>40.414234567256848</v>
      </c>
      <c r="H70" s="7">
        <v>43.931959502065475</v>
      </c>
      <c r="I70" s="7">
        <v>51.947790038632725</v>
      </c>
      <c r="J70">
        <f t="shared" si="10"/>
        <v>45.301668211791963</v>
      </c>
      <c r="L70" s="5">
        <f>VLOOKUP(D70, [1]Data!$D$1:$M$267, 7, FALSE)</f>
        <v>120534304793</v>
      </c>
      <c r="M70" s="5">
        <f>VLOOKUP(D70, [1]Data!$D$1:$M$267, 8, FALSE)</f>
        <v>87120395046</v>
      </c>
      <c r="N70" s="5">
        <f>VLOOKUP(D70, [1]Data!$D$1:$M$267, 9, FALSE)</f>
        <v>97528027435</v>
      </c>
      <c r="O70" s="5">
        <v>95753974734</v>
      </c>
      <c r="P70" s="3">
        <f t="shared" si="4"/>
        <v>100234175502</v>
      </c>
      <c r="R70" s="10">
        <f>VLOOKUP(D70, [2]Data!$D$1:$M$267, 7, FALSE)</f>
        <v>64.141473190202802</v>
      </c>
      <c r="S70" s="10">
        <f>VLOOKUP(D70, [2]Data!$D$1:$M$267, 8, FALSE)</f>
        <v>56.78215677408889</v>
      </c>
      <c r="T70" s="10">
        <f>VLOOKUP(D70, [2]Data!$D$1:$M$267, 9, FALSE)</f>
        <v>61.952313999579559</v>
      </c>
      <c r="U70" s="10">
        <f>VLOOKUP(D70, [2]Data!$D$1:$M$267, 10, FALSE)</f>
        <v>73.24985260081877</v>
      </c>
      <c r="V70"/>
      <c r="W70" s="11">
        <f>VLOOKUP(D70, [3]Data!$D$1:$M$267, 7, FALSE)</f>
        <v>101.7047892495</v>
      </c>
      <c r="X70" s="11">
        <f>VLOOKUP(D70, [3]Data!$D$1:$M$267, 8, FALSE)</f>
        <v>89.162883155599999</v>
      </c>
      <c r="Y70" s="11">
        <f>VLOOKUP(D70, [3]Data!$D$1:$M$267, 9, FALSE)</f>
        <v>97.361279960900006</v>
      </c>
      <c r="Z70" s="11" t="str">
        <f>VLOOKUP(D70, [3]Data!$D$1:$M$267, 10, FALSE)</f>
        <v>NULL</v>
      </c>
      <c r="AA70"/>
      <c r="AB70" s="12">
        <f>VLOOKUP(D70, [4]Data!$D$1:$M$267, 7, FALSE)</f>
        <v>103.19324931</v>
      </c>
      <c r="AC70" s="12">
        <f>VLOOKUP(D70, [4]Data!$D$1:$M$267, 8, FALSE)</f>
        <v>86.232672815499996</v>
      </c>
      <c r="AD70" s="12">
        <f>VLOOKUP(D70, [4]Data!$D$1:$M$267, 9, FALSE)</f>
        <v>93.245231273300007</v>
      </c>
      <c r="AE70" s="12" t="str">
        <f>VLOOKUP(D70, [4]Data!$D$1:$M$267, 10, FALSE)</f>
        <v>NULL</v>
      </c>
      <c r="AF70"/>
      <c r="AG70" s="13">
        <f>VLOOKUP(D70,[5]Data!$D$1:$M$267, 7, FALSE)</f>
        <v>31.592055414366794</v>
      </c>
      <c r="AH70" s="13">
        <f>VLOOKUP(D70,[5]Data!$D$1:$M$267, 8, FALSE)</f>
        <v>27.327735573587731</v>
      </c>
      <c r="AI70" s="13">
        <f>VLOOKUP(D70,[5]Data!$D$1:$M$267, 9, FALSE)</f>
        <v>30.034994352784324</v>
      </c>
      <c r="AJ70" s="13">
        <f>VLOOKUP(D70,[5]Data!$D$1:$M$267, 10, FALSE)</f>
        <v>34.686399716266045</v>
      </c>
      <c r="AP70" t="s">
        <v>277</v>
      </c>
      <c r="AQ70">
        <f t="shared" si="5"/>
        <v>74.26785247901492</v>
      </c>
      <c r="AR70" s="7">
        <v>94.279235428571425</v>
      </c>
      <c r="AS70" s="7">
        <v>56.943183333333337</v>
      </c>
      <c r="AT70" s="7">
        <v>63.287429361702131</v>
      </c>
      <c r="AU70" s="7">
        <v>82.561561792452835</v>
      </c>
      <c r="AX70" t="s">
        <v>379</v>
      </c>
      <c r="AY70" s="15">
        <f t="shared" si="11"/>
        <v>43818560919.75</v>
      </c>
      <c r="AZ70" s="5">
        <v>29872166791</v>
      </c>
      <c r="BA70" s="5">
        <v>29244241618</v>
      </c>
      <c r="BB70" s="5">
        <v>38184112955</v>
      </c>
      <c r="BC70" s="5">
        <v>77973722315</v>
      </c>
      <c r="BN70" s="16" t="s">
        <v>61</v>
      </c>
      <c r="BO70" s="17">
        <v>117.1430594719</v>
      </c>
      <c r="BP70" s="17">
        <v>112.187552368</v>
      </c>
      <c r="BQ70" s="17">
        <v>122.05886567650001</v>
      </c>
      <c r="BR70" s="17" t="s">
        <v>4</v>
      </c>
      <c r="BS70">
        <f t="shared" si="6"/>
        <v>-4.9158062046000026</v>
      </c>
      <c r="BT70" s="35" t="s">
        <v>37</v>
      </c>
      <c r="BU70" s="36">
        <v>113.5853894342</v>
      </c>
      <c r="BV70" s="36">
        <v>113.66621435330001</v>
      </c>
      <c r="BW70" s="36">
        <v>127.3087834934</v>
      </c>
      <c r="BX70" s="36" t="s">
        <v>4</v>
      </c>
      <c r="BY70">
        <f t="shared" si="7"/>
        <v>-13.723394059200004</v>
      </c>
      <c r="CB70" s="18" t="s">
        <v>61</v>
      </c>
      <c r="CC70" s="19">
        <v>117.1430594719</v>
      </c>
      <c r="CD70" s="19">
        <v>112.187552368</v>
      </c>
      <c r="CE70" s="19">
        <v>122.05886567650001</v>
      </c>
      <c r="CF70" s="19" t="s">
        <v>4</v>
      </c>
      <c r="CG70">
        <f t="shared" si="8"/>
        <v>-4.9158062046000026</v>
      </c>
      <c r="CH70" s="20" t="s">
        <v>37</v>
      </c>
      <c r="CI70" s="13">
        <v>113.5853894342</v>
      </c>
      <c r="CJ70" s="13">
        <v>113.66621435330001</v>
      </c>
      <c r="CK70" s="13">
        <v>127.3087834934</v>
      </c>
      <c r="CL70" s="13" t="s">
        <v>4</v>
      </c>
      <c r="CM70">
        <f t="shared" si="9"/>
        <v>-13.723394059200004</v>
      </c>
      <c r="DE70" t="s">
        <v>139</v>
      </c>
      <c r="DF70" s="7">
        <v>43.931959502065475</v>
      </c>
      <c r="DG70" s="5">
        <v>97528027435</v>
      </c>
      <c r="DH70" s="10">
        <v>61.952313999579559</v>
      </c>
      <c r="DI70" s="11">
        <v>97.361279960900006</v>
      </c>
      <c r="DJ70" s="12">
        <v>93.245231273300007</v>
      </c>
      <c r="DK70" s="13">
        <v>30.034994352784324</v>
      </c>
    </row>
    <row r="71" spans="2:115" x14ac:dyDescent="0.3">
      <c r="B71" s="2"/>
      <c r="C71" t="s">
        <v>141</v>
      </c>
      <c r="D71" s="2" t="s">
        <v>142</v>
      </c>
      <c r="F71" s="7">
        <v>37.112213508789424</v>
      </c>
      <c r="G71" s="7">
        <v>30.55651244680903</v>
      </c>
      <c r="H71" s="7">
        <v>34.142784804618373</v>
      </c>
      <c r="I71" s="7">
        <v>40.019528505565951</v>
      </c>
      <c r="J71">
        <f t="shared" si="10"/>
        <v>35.457759816445694</v>
      </c>
      <c r="L71" s="5">
        <f>VLOOKUP(D71, [1]Data!$D$1:$M$267, 7, FALSE)</f>
        <v>30906026</v>
      </c>
      <c r="M71" s="5">
        <f>VLOOKUP(D71, [1]Data!$D$1:$M$267, 8, FALSE)</f>
        <v>5106597</v>
      </c>
      <c r="N71" s="5">
        <f>VLOOKUP(D71, [1]Data!$D$1:$M$267, 9, FALSE)</f>
        <v>23343057</v>
      </c>
      <c r="O71" s="5">
        <v>9877273</v>
      </c>
      <c r="P71" s="3">
        <f t="shared" si="4"/>
        <v>17308238.25</v>
      </c>
      <c r="R71" s="10">
        <f>VLOOKUP(D71, [2]Data!$D$1:$M$267, 7, FALSE)</f>
        <v>63.306112402400338</v>
      </c>
      <c r="S71" s="10">
        <f>VLOOKUP(D71, [2]Data!$D$1:$M$267, 8, FALSE)</f>
        <v>46.443686411965558</v>
      </c>
      <c r="T71" s="10">
        <f>VLOOKUP(D71, [2]Data!$D$1:$M$267, 9, FALSE)</f>
        <v>51.637608424472745</v>
      </c>
      <c r="U71" s="10">
        <f>VLOOKUP(D71, [2]Data!$D$1:$M$267, 10, FALSE)</f>
        <v>67.230966255692877</v>
      </c>
      <c r="V71"/>
      <c r="W71" s="11">
        <f>VLOOKUP(D71, [3]Data!$D$1:$M$267, 7, FALSE)</f>
        <v>132.52498243740001</v>
      </c>
      <c r="X71" s="11">
        <f>VLOOKUP(D71, [3]Data!$D$1:$M$267, 8, FALSE)</f>
        <v>108.41724548729999</v>
      </c>
      <c r="Y71" s="11">
        <f>VLOOKUP(D71, [3]Data!$D$1:$M$267, 9, FALSE)</f>
        <v>114.5074650557</v>
      </c>
      <c r="Z71" s="11" t="str">
        <f>VLOOKUP(D71, [3]Data!$D$1:$M$267, 10, FALSE)</f>
        <v>NULL</v>
      </c>
      <c r="AA71"/>
      <c r="AB71" s="12">
        <f>VLOOKUP(D71, [4]Data!$D$1:$M$267, 7, FALSE)</f>
        <v>106.5895277054</v>
      </c>
      <c r="AC71" s="12">
        <f>VLOOKUP(D71, [4]Data!$D$1:$M$267, 8, FALSE)</f>
        <v>58.902098242699999</v>
      </c>
      <c r="AD71" s="12">
        <f>VLOOKUP(D71, [4]Data!$D$1:$M$267, 9, FALSE)</f>
        <v>88.864834256099996</v>
      </c>
      <c r="AE71" s="12" t="str">
        <f>VLOOKUP(D71, [4]Data!$D$1:$M$267, 10, FALSE)</f>
        <v>NULL</v>
      </c>
      <c r="AF71"/>
      <c r="AG71" s="13">
        <f>VLOOKUP(D71,[5]Data!$D$1:$M$267, 7, FALSE)</f>
        <v>20.592359029642875</v>
      </c>
      <c r="AH71" s="13">
        <f>VLOOKUP(D71,[5]Data!$D$1:$M$267, 8, FALSE)</f>
        <v>11.293548169043808</v>
      </c>
      <c r="AI71" s="13">
        <f>VLOOKUP(D71,[5]Data!$D$1:$M$267, 9, FALSE)</f>
        <v>13.102801388606849</v>
      </c>
      <c r="AJ71" s="13">
        <f>VLOOKUP(D71,[5]Data!$D$1:$M$267, 10, FALSE)</f>
        <v>21.096822594212014</v>
      </c>
      <c r="AP71" t="s">
        <v>347</v>
      </c>
      <c r="AQ71">
        <f t="shared" si="5"/>
        <v>72.470800553079769</v>
      </c>
      <c r="AR71" s="7">
        <v>78.770892970375044</v>
      </c>
      <c r="AS71" s="7">
        <v>59.202795509844705</v>
      </c>
      <c r="AT71" s="7">
        <v>67.919566546154556</v>
      </c>
      <c r="AU71" s="7">
        <v>83.989947185944786</v>
      </c>
      <c r="AX71" t="s">
        <v>107</v>
      </c>
      <c r="AY71" s="15">
        <f t="shared" si="11"/>
        <v>40973469133.25</v>
      </c>
      <c r="AZ71" s="5">
        <v>37656863124</v>
      </c>
      <c r="BA71" s="5">
        <v>39603323141</v>
      </c>
      <c r="BB71" s="5">
        <v>41415752357</v>
      </c>
      <c r="BC71" s="5">
        <v>45217937911</v>
      </c>
      <c r="BN71" s="16" t="s">
        <v>19</v>
      </c>
      <c r="BO71" s="17">
        <v>169.7626826062</v>
      </c>
      <c r="BP71" s="17">
        <v>144.16478997350001</v>
      </c>
      <c r="BQ71" s="17">
        <v>121.70851452540001</v>
      </c>
      <c r="BR71" s="17" t="s">
        <v>4</v>
      </c>
      <c r="BS71">
        <f t="shared" si="6"/>
        <v>48.054168080799997</v>
      </c>
      <c r="BT71" s="35" t="s">
        <v>181</v>
      </c>
      <c r="BU71" s="36">
        <v>116.71123245690001</v>
      </c>
      <c r="BV71" s="36">
        <v>103.3725390756</v>
      </c>
      <c r="BW71" s="36">
        <v>126.8570632088</v>
      </c>
      <c r="BX71" s="36" t="s">
        <v>4</v>
      </c>
      <c r="BY71">
        <f t="shared" si="7"/>
        <v>-10.145830751899993</v>
      </c>
      <c r="CB71" s="18" t="s">
        <v>19</v>
      </c>
      <c r="CC71" s="19">
        <v>169.7626826062</v>
      </c>
      <c r="CD71" s="19">
        <v>144.16478997350001</v>
      </c>
      <c r="CE71" s="19">
        <v>121.70851452540001</v>
      </c>
      <c r="CF71" s="19" t="s">
        <v>4</v>
      </c>
      <c r="CG71">
        <f t="shared" si="8"/>
        <v>48.054168080799997</v>
      </c>
      <c r="CH71" s="20" t="s">
        <v>181</v>
      </c>
      <c r="CI71" s="13">
        <v>116.71123245690001</v>
      </c>
      <c r="CJ71" s="13">
        <v>103.3725390756</v>
      </c>
      <c r="CK71" s="13">
        <v>126.8570632088</v>
      </c>
      <c r="CL71" s="13" t="s">
        <v>4</v>
      </c>
      <c r="CM71">
        <f t="shared" si="9"/>
        <v>-10.145830751899993</v>
      </c>
      <c r="DE71" t="s">
        <v>141</v>
      </c>
      <c r="DF71" s="7">
        <v>34.142784804618373</v>
      </c>
      <c r="DG71" s="5">
        <v>23343057</v>
      </c>
      <c r="DH71" s="10">
        <v>51.637608424472745</v>
      </c>
      <c r="DI71" s="11">
        <v>114.5074650557</v>
      </c>
      <c r="DJ71" s="12">
        <v>88.864834256099996</v>
      </c>
      <c r="DK71" s="13">
        <v>13.102801388606849</v>
      </c>
    </row>
    <row r="72" spans="2:115" x14ac:dyDescent="0.3">
      <c r="B72" s="2"/>
      <c r="C72" t="s">
        <v>143</v>
      </c>
      <c r="D72" s="2" t="s">
        <v>144</v>
      </c>
      <c r="F72" s="7">
        <v>68.672049082467453</v>
      </c>
      <c r="G72" s="7">
        <v>70.710408007567025</v>
      </c>
      <c r="H72" s="7">
        <v>57.755617054034715</v>
      </c>
      <c r="I72" s="7">
        <v>67.426802535404846</v>
      </c>
      <c r="J72">
        <f t="shared" si="10"/>
        <v>66.141219169868521</v>
      </c>
      <c r="L72" s="5">
        <f>VLOOKUP(D72, [1]Data!$D$1:$M$267, 7, FALSE)</f>
        <v>64376116</v>
      </c>
      <c r="M72" s="5">
        <f>VLOOKUP(D72, [1]Data!$D$1:$M$267, 8, FALSE)</f>
        <v>59109544</v>
      </c>
      <c r="N72" s="5">
        <f>VLOOKUP(D72, [1]Data!$D$1:$M$267, 9, FALSE)</f>
        <v>40017534</v>
      </c>
      <c r="O72" s="5" t="s">
        <v>4</v>
      </c>
      <c r="P72" s="3">
        <f t="shared" ref="P72:P135" si="12">AVERAGE(L72:O72)</f>
        <v>54501064.666666664</v>
      </c>
      <c r="R72" s="10">
        <f>VLOOKUP(D72, [2]Data!$D$1:$M$267, 7, FALSE)</f>
        <v>73.428089448664394</v>
      </c>
      <c r="S72" s="10">
        <f>VLOOKUP(D72, [2]Data!$D$1:$M$267, 8, FALSE)</f>
        <v>70.059996587242381</v>
      </c>
      <c r="T72" s="10">
        <f>VLOOKUP(D72, [2]Data!$D$1:$M$267, 9, FALSE)</f>
        <v>74.491963774696416</v>
      </c>
      <c r="U72" s="10">
        <f>VLOOKUP(D72, [2]Data!$D$1:$M$267, 10, FALSE)</f>
        <v>77.944681225551264</v>
      </c>
      <c r="V72"/>
      <c r="W72" s="11">
        <f>VLOOKUP(D72, [3]Data!$D$1:$M$267, 7, FALSE)</f>
        <v>113.6005650975</v>
      </c>
      <c r="X72" s="11">
        <f>VLOOKUP(D72, [3]Data!$D$1:$M$267, 8, FALSE)</f>
        <v>101.74435061360001</v>
      </c>
      <c r="Y72" s="11">
        <f>VLOOKUP(D72, [3]Data!$D$1:$M$267, 9, FALSE)</f>
        <v>93.224819851600003</v>
      </c>
      <c r="Z72" s="11" t="str">
        <f>VLOOKUP(D72, [3]Data!$D$1:$M$267, 10, FALSE)</f>
        <v>NULL</v>
      </c>
      <c r="AA72"/>
      <c r="AB72" s="12">
        <f>VLOOKUP(D72, [4]Data!$D$1:$M$267, 7, FALSE)</f>
        <v>103.0624466164</v>
      </c>
      <c r="AC72" s="12">
        <f>VLOOKUP(D72, [4]Data!$D$1:$M$267, 8, FALSE)</f>
        <v>93.203049829600005</v>
      </c>
      <c r="AD72" s="12">
        <f>VLOOKUP(D72, [4]Data!$D$1:$M$267, 9, FALSE)</f>
        <v>83.091461958899998</v>
      </c>
      <c r="AE72" s="12" t="str">
        <f>VLOOKUP(D72, [4]Data!$D$1:$M$267, 10, FALSE)</f>
        <v>NULL</v>
      </c>
      <c r="AF72"/>
      <c r="AG72" s="13">
        <f>VLOOKUP(D72,[5]Data!$D$1:$M$267, 7, FALSE)</f>
        <v>51.431073227199633</v>
      </c>
      <c r="AH72" s="13">
        <f>VLOOKUP(D72,[5]Data!$D$1:$M$267, 8, FALSE)</f>
        <v>47.504762141962757</v>
      </c>
      <c r="AI72" s="13">
        <f>VLOOKUP(D72,[5]Data!$D$1:$M$267, 9, FALSE)</f>
        <v>55.542178499252906</v>
      </c>
      <c r="AJ72" s="13">
        <f>VLOOKUP(D72,[5]Data!$D$1:$M$267, 10, FALSE)</f>
        <v>61.383851131454449</v>
      </c>
      <c r="AP72" t="s">
        <v>223</v>
      </c>
      <c r="AQ72">
        <f t="shared" si="5"/>
        <v>72.393466053423879</v>
      </c>
      <c r="AR72" s="7">
        <v>47.417004570642199</v>
      </c>
      <c r="AS72" s="7">
        <v>48.687996833362192</v>
      </c>
      <c r="AT72" s="7">
        <v>79.746872759107816</v>
      </c>
      <c r="AU72" s="7">
        <v>113.72199005058332</v>
      </c>
      <c r="AX72" t="s">
        <v>313</v>
      </c>
      <c r="AY72" s="15">
        <f t="shared" si="11"/>
        <v>37660869444.25</v>
      </c>
      <c r="AZ72" s="5">
        <v>35825934134</v>
      </c>
      <c r="BA72" s="5">
        <v>34896245637</v>
      </c>
      <c r="BB72" s="5">
        <v>38194373381</v>
      </c>
      <c r="BC72" s="5">
        <v>41726924625</v>
      </c>
      <c r="BN72" s="16" t="s">
        <v>209</v>
      </c>
      <c r="BO72" s="17">
        <v>108.7351828356</v>
      </c>
      <c r="BP72" s="17">
        <v>111.9580047053</v>
      </c>
      <c r="BQ72" s="17">
        <v>121.61492256779999</v>
      </c>
      <c r="BR72" s="17" t="s">
        <v>4</v>
      </c>
      <c r="BS72">
        <f t="shared" si="6"/>
        <v>-12.879739732199994</v>
      </c>
      <c r="BT72" s="35" t="s">
        <v>183</v>
      </c>
      <c r="BU72" s="36">
        <v>105.27359686689999</v>
      </c>
      <c r="BV72" s="36">
        <v>108.55360598439999</v>
      </c>
      <c r="BW72" s="36">
        <v>126.1862094024</v>
      </c>
      <c r="BX72" s="36" t="s">
        <v>4</v>
      </c>
      <c r="BY72">
        <f t="shared" si="7"/>
        <v>-20.912612535500003</v>
      </c>
      <c r="CB72" s="18" t="s">
        <v>209</v>
      </c>
      <c r="CC72" s="19">
        <v>108.7351828356</v>
      </c>
      <c r="CD72" s="19">
        <v>111.9580047053</v>
      </c>
      <c r="CE72" s="19">
        <v>121.61492256779999</v>
      </c>
      <c r="CF72" s="19" t="s">
        <v>4</v>
      </c>
      <c r="CG72">
        <f t="shared" si="8"/>
        <v>-12.879739732199994</v>
      </c>
      <c r="CH72" s="20" t="s">
        <v>183</v>
      </c>
      <c r="CI72" s="13">
        <v>105.27359686689999</v>
      </c>
      <c r="CJ72" s="13">
        <v>108.55360598439999</v>
      </c>
      <c r="CK72" s="13">
        <v>126.1862094024</v>
      </c>
      <c r="CL72" s="13" t="s">
        <v>4</v>
      </c>
      <c r="CM72">
        <f t="shared" si="9"/>
        <v>-20.912612535500003</v>
      </c>
      <c r="DE72" t="s">
        <v>143</v>
      </c>
      <c r="DF72" s="7">
        <v>57.755617054034715</v>
      </c>
      <c r="DG72" s="5">
        <v>40017534</v>
      </c>
      <c r="DH72" s="10">
        <v>74.491963774696416</v>
      </c>
      <c r="DI72" s="11">
        <v>93.224819851600003</v>
      </c>
      <c r="DJ72" s="12">
        <v>83.091461958899998</v>
      </c>
      <c r="DK72" s="13">
        <v>55.542178499252906</v>
      </c>
    </row>
    <row r="73" spans="2:115" x14ac:dyDescent="0.3">
      <c r="B73" s="2"/>
      <c r="C73" t="s">
        <v>145</v>
      </c>
      <c r="D73" s="2" t="s">
        <v>146</v>
      </c>
      <c r="F73" s="7">
        <v>41.574546227786378</v>
      </c>
      <c r="G73" s="7">
        <v>35.482304849158851</v>
      </c>
      <c r="H73" s="7">
        <v>31.775051026100311</v>
      </c>
      <c r="I73" s="7">
        <v>33.745578174476556</v>
      </c>
      <c r="J73">
        <f t="shared" si="10"/>
        <v>35.644370069380528</v>
      </c>
      <c r="L73" s="5">
        <f>VLOOKUP(D73, [1]Data!$D$1:$M$267, 7, FALSE)</f>
        <v>402</v>
      </c>
      <c r="M73" s="5">
        <f>VLOOKUP(D73, [1]Data!$D$1:$M$267, 8, FALSE)</f>
        <v>1274</v>
      </c>
      <c r="N73" s="5">
        <f>VLOOKUP(D73, [1]Data!$D$1:$M$267, 9, FALSE)</f>
        <v>20</v>
      </c>
      <c r="O73" s="5" t="s">
        <v>4</v>
      </c>
      <c r="P73" s="3">
        <f t="shared" si="12"/>
        <v>565.33333333333337</v>
      </c>
      <c r="R73" s="10">
        <f>VLOOKUP(D73, [2]Data!$D$1:$M$267, 7, FALSE)</f>
        <v>53.26965256518249</v>
      </c>
      <c r="S73" s="10">
        <f>VLOOKUP(D73, [2]Data!$D$1:$M$267, 8, FALSE)</f>
        <v>47.500365025390373</v>
      </c>
      <c r="T73" s="10">
        <f>VLOOKUP(D73, [2]Data!$D$1:$M$267, 9, FALSE)</f>
        <v>42.097982787453539</v>
      </c>
      <c r="U73" s="10">
        <f>VLOOKUP(D73, [2]Data!$D$1:$M$267, 10, FALSE)</f>
        <v>35.584492531740132</v>
      </c>
      <c r="V73"/>
      <c r="W73" s="11">
        <f>VLOOKUP(D73, [3]Data!$D$1:$M$267, 7, FALSE)</f>
        <v>141.44631416140001</v>
      </c>
      <c r="X73" s="11">
        <f>VLOOKUP(D73, [3]Data!$D$1:$M$267, 8, FALSE)</f>
        <v>130.03705541639999</v>
      </c>
      <c r="Y73" s="11">
        <f>VLOOKUP(D73, [3]Data!$D$1:$M$267, 9, FALSE)</f>
        <v>119.08816670980001</v>
      </c>
      <c r="Z73" s="11" t="str">
        <f>VLOOKUP(D73, [3]Data!$D$1:$M$267, 10, FALSE)</f>
        <v>NULL</v>
      </c>
      <c r="AA73"/>
      <c r="AB73" s="12">
        <f>VLOOKUP(D73, [4]Data!$D$1:$M$267, 7, FALSE)</f>
        <v>111.4078576623</v>
      </c>
      <c r="AC73" s="12">
        <f>VLOOKUP(D73, [4]Data!$D$1:$M$267, 8, FALSE)</f>
        <v>51.395685602900002</v>
      </c>
      <c r="AD73" s="12">
        <f>VLOOKUP(D73, [4]Data!$D$1:$M$267, 9, FALSE)</f>
        <v>23.344492472199999</v>
      </c>
      <c r="AE73" s="12" t="str">
        <f>VLOOKUP(D73, [4]Data!$D$1:$M$267, 10, FALSE)</f>
        <v>NULL</v>
      </c>
      <c r="AF73"/>
      <c r="AG73" s="13">
        <f>VLOOKUP(D73,[5]Data!$D$1:$M$267, 7, FALSE)</f>
        <v>18.841397968469519</v>
      </c>
      <c r="AH73" s="13">
        <f>VLOOKUP(D73,[5]Data!$D$1:$M$267, 8, FALSE)</f>
        <v>9.621791886853865</v>
      </c>
      <c r="AI73" s="13">
        <f>VLOOKUP(D73,[5]Data!$D$1:$M$267, 9, FALSE)</f>
        <v>6.6173347257699175</v>
      </c>
      <c r="AJ73" s="13">
        <f>VLOOKUP(D73,[5]Data!$D$1:$M$267, 10, FALSE)</f>
        <v>4.6153042415775474</v>
      </c>
      <c r="AP73" t="s">
        <v>149</v>
      </c>
      <c r="AQ73">
        <f t="shared" si="5"/>
        <v>71.755456507506238</v>
      </c>
      <c r="AR73" s="7">
        <v>70.024830121520836</v>
      </c>
      <c r="AS73" s="7">
        <v>65.702012863016748</v>
      </c>
      <c r="AT73" s="7">
        <v>71.479518230750244</v>
      </c>
      <c r="AU73" s="7">
        <v>79.815464814737098</v>
      </c>
      <c r="AX73" t="s">
        <v>195</v>
      </c>
      <c r="AY73" s="15">
        <f t="shared" si="11"/>
        <v>36385790706.75</v>
      </c>
      <c r="AZ73" s="5">
        <v>32548431190</v>
      </c>
      <c r="BA73" s="5">
        <v>32892825253</v>
      </c>
      <c r="BB73" s="5">
        <v>36845385469</v>
      </c>
      <c r="BC73" s="5">
        <v>43256520915</v>
      </c>
      <c r="BN73" s="16" t="s">
        <v>381</v>
      </c>
      <c r="BO73" s="17">
        <v>132.18049090189999</v>
      </c>
      <c r="BP73" s="17">
        <v>133.50216376559999</v>
      </c>
      <c r="BQ73" s="17">
        <v>121.4736667926</v>
      </c>
      <c r="BR73" s="17" t="s">
        <v>4</v>
      </c>
      <c r="BS73">
        <f t="shared" si="6"/>
        <v>10.706824109299987</v>
      </c>
      <c r="BT73" s="35" t="s">
        <v>275</v>
      </c>
      <c r="BU73" s="36">
        <v>144.0385312164</v>
      </c>
      <c r="BV73" s="36">
        <v>126.4270766045</v>
      </c>
      <c r="BW73" s="36">
        <v>125.16085634869999</v>
      </c>
      <c r="BX73" s="36" t="s">
        <v>4</v>
      </c>
      <c r="BY73">
        <f t="shared" si="7"/>
        <v>18.877674867700009</v>
      </c>
      <c r="CB73" s="18" t="s">
        <v>381</v>
      </c>
      <c r="CC73" s="19">
        <v>132.18049090189999</v>
      </c>
      <c r="CD73" s="19">
        <v>133.50216376559999</v>
      </c>
      <c r="CE73" s="19">
        <v>121.4736667926</v>
      </c>
      <c r="CF73" s="19" t="s">
        <v>4</v>
      </c>
      <c r="CG73">
        <f t="shared" si="8"/>
        <v>10.706824109299987</v>
      </c>
      <c r="CH73" s="20" t="s">
        <v>275</v>
      </c>
      <c r="CI73" s="13">
        <v>144.0385312164</v>
      </c>
      <c r="CJ73" s="13">
        <v>126.4270766045</v>
      </c>
      <c r="CK73" s="13">
        <v>125.16085634869999</v>
      </c>
      <c r="CL73" s="13" t="s">
        <v>4</v>
      </c>
      <c r="CM73">
        <f t="shared" si="9"/>
        <v>18.877674867700009</v>
      </c>
      <c r="DE73" t="s">
        <v>145</v>
      </c>
      <c r="DF73" s="7">
        <v>31.775051026100311</v>
      </c>
      <c r="DG73" s="5">
        <v>20</v>
      </c>
      <c r="DH73" s="10">
        <v>42.097982787453539</v>
      </c>
      <c r="DI73" s="11">
        <v>119.08816670980001</v>
      </c>
      <c r="DJ73" s="12">
        <v>23.344492472199999</v>
      </c>
      <c r="DK73" s="13">
        <v>6.6173347257699175</v>
      </c>
    </row>
    <row r="74" spans="2:115" x14ac:dyDescent="0.3">
      <c r="B74" s="2"/>
      <c r="C74" t="s">
        <v>147</v>
      </c>
      <c r="D74" s="2" t="s">
        <v>148</v>
      </c>
      <c r="F74" s="7">
        <v>75.494645054900843</v>
      </c>
      <c r="G74" s="7">
        <v>71.139173311374009</v>
      </c>
      <c r="H74" s="7">
        <v>76.072307160266121</v>
      </c>
      <c r="I74" s="7">
        <v>76.571262970079601</v>
      </c>
      <c r="J74">
        <f t="shared" si="10"/>
        <v>74.819347124155144</v>
      </c>
      <c r="L74" s="5">
        <f>VLOOKUP(D74, [1]Data!$D$1:$M$267, 7, FALSE)</f>
        <v>15542970</v>
      </c>
      <c r="M74" s="5">
        <f>VLOOKUP(D74, [1]Data!$D$1:$M$267, 8, FALSE)</f>
        <v>13231877</v>
      </c>
      <c r="N74" s="5">
        <f>VLOOKUP(D74, [1]Data!$D$1:$M$267, 9, FALSE)</f>
        <v>16787165</v>
      </c>
      <c r="O74" s="5">
        <v>39449988</v>
      </c>
      <c r="P74" s="3">
        <f t="shared" si="12"/>
        <v>21253000</v>
      </c>
      <c r="R74" s="10">
        <f>VLOOKUP(D74, [2]Data!$D$1:$M$267, 7, FALSE)</f>
        <v>117.81008023971363</v>
      </c>
      <c r="S74" s="10">
        <f>VLOOKUP(D74, [2]Data!$D$1:$M$267, 8, FALSE)</f>
        <v>92.891084175219433</v>
      </c>
      <c r="T74" s="10">
        <f>VLOOKUP(D74, [2]Data!$D$1:$M$267, 9, FALSE)</f>
        <v>101.60090754890983</v>
      </c>
      <c r="U74" s="10">
        <f>VLOOKUP(D74, [2]Data!$D$1:$M$267, 10, FALSE)</f>
        <v>114.69543768871809</v>
      </c>
      <c r="V74"/>
      <c r="W74" s="11">
        <f>VLOOKUP(D74, [3]Data!$D$1:$M$267, 7, FALSE)</f>
        <v>126.2368478552</v>
      </c>
      <c r="X74" s="11">
        <f>VLOOKUP(D74, [3]Data!$D$1:$M$267, 8, FALSE)</f>
        <v>107.3636583151</v>
      </c>
      <c r="Y74" s="11">
        <f>VLOOKUP(D74, [3]Data!$D$1:$M$267, 9, FALSE)</f>
        <v>107.9856367225</v>
      </c>
      <c r="Z74" s="11" t="str">
        <f>VLOOKUP(D74, [3]Data!$D$1:$M$267, 10, FALSE)</f>
        <v>NULL</v>
      </c>
      <c r="AA74"/>
      <c r="AB74" s="12">
        <f>VLOOKUP(D74, [4]Data!$D$1:$M$267, 7, FALSE)</f>
        <v>155.32390493299999</v>
      </c>
      <c r="AC74" s="12">
        <f>VLOOKUP(D74, [4]Data!$D$1:$M$267, 8, FALSE)</f>
        <v>135.46488839610001</v>
      </c>
      <c r="AD74" s="12">
        <f>VLOOKUP(D74, [4]Data!$D$1:$M$267, 9, FALSE)</f>
        <v>143.0849656904</v>
      </c>
      <c r="AE74" s="12" t="str">
        <f>VLOOKUP(D74, [4]Data!$D$1:$M$267, 10, FALSE)</f>
        <v>NULL</v>
      </c>
      <c r="AF74"/>
      <c r="AG74" s="13">
        <f>VLOOKUP(D74,[5]Data!$D$1:$M$267, 7, FALSE)</f>
        <v>54.304308410087273</v>
      </c>
      <c r="AH74" s="13">
        <f>VLOOKUP(D74,[5]Data!$D$1:$M$267, 8, FALSE)</f>
        <v>36.900324167988913</v>
      </c>
      <c r="AI74" s="13">
        <f>VLOOKUP(D74,[5]Data!$D$1:$M$267, 9, FALSE)</f>
        <v>42.67436120808906</v>
      </c>
      <c r="AJ74" s="13">
        <f>VLOOKUP(D74,[5]Data!$D$1:$M$267, 10, FALSE)</f>
        <v>52.478879220422726</v>
      </c>
      <c r="AP74" t="s">
        <v>303</v>
      </c>
      <c r="AQ74">
        <f t="shared" si="5"/>
        <v>71.256283144988203</v>
      </c>
      <c r="AR74" s="7">
        <v>69.900615736089136</v>
      </c>
      <c r="AS74" s="7">
        <v>59.729119670477246</v>
      </c>
      <c r="AT74" s="7">
        <v>68.738035205290331</v>
      </c>
      <c r="AU74" s="7">
        <v>86.657361968096083</v>
      </c>
      <c r="AX74" t="s">
        <v>73</v>
      </c>
      <c r="AY74" s="15">
        <f t="shared" si="11"/>
        <v>29171182162.75</v>
      </c>
      <c r="AZ74" s="5">
        <v>31536892938</v>
      </c>
      <c r="BA74" s="5">
        <v>25573108194</v>
      </c>
      <c r="BB74" s="5">
        <v>29239719472</v>
      </c>
      <c r="BC74" s="5">
        <v>30335008047</v>
      </c>
      <c r="BN74" s="16" t="s">
        <v>179</v>
      </c>
      <c r="BO74" s="17">
        <v>111.86722390209999</v>
      </c>
      <c r="BP74" s="17">
        <v>100.161320201</v>
      </c>
      <c r="BQ74" s="17">
        <v>121.1071388731</v>
      </c>
      <c r="BR74" s="17" t="s">
        <v>4</v>
      </c>
      <c r="BS74">
        <f t="shared" si="6"/>
        <v>-9.2399149710000046</v>
      </c>
      <c r="BT74" s="35" t="s">
        <v>51</v>
      </c>
      <c r="BU74" s="36">
        <v>120.1553517924</v>
      </c>
      <c r="BV74" s="36">
        <v>112.4019266638</v>
      </c>
      <c r="BW74" s="36">
        <v>123.4698755042</v>
      </c>
      <c r="BX74" s="36" t="s">
        <v>4</v>
      </c>
      <c r="BY74">
        <f t="shared" si="7"/>
        <v>-3.3145237118000068</v>
      </c>
      <c r="CB74" s="18" t="s">
        <v>179</v>
      </c>
      <c r="CC74" s="19">
        <v>111.86722390209999</v>
      </c>
      <c r="CD74" s="19">
        <v>100.161320201</v>
      </c>
      <c r="CE74" s="19">
        <v>121.1071388731</v>
      </c>
      <c r="CF74" s="19" t="s">
        <v>4</v>
      </c>
      <c r="CG74">
        <f t="shared" si="8"/>
        <v>-9.2399149710000046</v>
      </c>
      <c r="CH74" s="20" t="s">
        <v>51</v>
      </c>
      <c r="CI74" s="13">
        <v>120.1553517924</v>
      </c>
      <c r="CJ74" s="13">
        <v>112.4019266638</v>
      </c>
      <c r="CK74" s="13">
        <v>123.4698755042</v>
      </c>
      <c r="CL74" s="13" t="s">
        <v>4</v>
      </c>
      <c r="CM74">
        <f t="shared" si="9"/>
        <v>-3.3145237118000068</v>
      </c>
      <c r="DE74" t="s">
        <v>147</v>
      </c>
      <c r="DF74" s="7">
        <v>76.072307160266121</v>
      </c>
      <c r="DG74" s="5">
        <v>16787165</v>
      </c>
      <c r="DH74" s="10">
        <v>101.60090754890983</v>
      </c>
      <c r="DI74" s="11">
        <v>107.9856367225</v>
      </c>
      <c r="DJ74" s="12">
        <v>143.0849656904</v>
      </c>
      <c r="DK74" s="13">
        <v>42.67436120808906</v>
      </c>
    </row>
    <row r="75" spans="2:115" x14ac:dyDescent="0.3">
      <c r="B75" s="2"/>
      <c r="C75" t="s">
        <v>149</v>
      </c>
      <c r="D75" s="2" t="s">
        <v>150</v>
      </c>
      <c r="F75" s="7">
        <v>70.024830121520836</v>
      </c>
      <c r="G75" s="7">
        <v>65.702012863016748</v>
      </c>
      <c r="H75" s="7">
        <v>71.479518230750244</v>
      </c>
      <c r="I75" s="7">
        <v>79.815464814737098</v>
      </c>
      <c r="J75">
        <f t="shared" si="10"/>
        <v>71.755456507506238</v>
      </c>
      <c r="L75" s="5">
        <f>VLOOKUP(D75, [1]Data!$D$1:$M$267, 7, FALSE)</f>
        <v>208148360615</v>
      </c>
      <c r="M75" s="5">
        <f>VLOOKUP(D75, [1]Data!$D$1:$M$267, 8, FALSE)</f>
        <v>182351776932</v>
      </c>
      <c r="N75" s="5">
        <f>VLOOKUP(D75, [1]Data!$D$1:$M$267, 9, FALSE)</f>
        <v>211891202239</v>
      </c>
      <c r="O75" s="5">
        <v>223370841889</v>
      </c>
      <c r="P75" s="3">
        <f t="shared" si="12"/>
        <v>206440545418.75</v>
      </c>
      <c r="R75" s="10">
        <f>VLOOKUP(D75, [2]Data!$D$1:$M$267, 7, FALSE)</f>
        <v>88.318389458019467</v>
      </c>
      <c r="S75" s="10">
        <f>VLOOKUP(D75, [2]Data!$D$1:$M$267, 8, FALSE)</f>
        <v>81.147358926824396</v>
      </c>
      <c r="T75" s="10">
        <f>VLOOKUP(D75, [2]Data!$D$1:$M$267, 9, FALSE)</f>
        <v>89.16109414090036</v>
      </c>
      <c r="U75" s="10">
        <f>VLOOKUP(D75, [2]Data!$D$1:$M$267, 10, FALSE)</f>
        <v>99.880339763878041</v>
      </c>
      <c r="V75"/>
      <c r="W75" s="11">
        <f>VLOOKUP(D75, [3]Data!$D$1:$M$267, 7, FALSE)</f>
        <v>106.46729406119999</v>
      </c>
      <c r="X75" s="11">
        <f>VLOOKUP(D75, [3]Data!$D$1:$M$267, 8, FALSE)</f>
        <v>99.903143595399996</v>
      </c>
      <c r="Y75" s="11">
        <f>VLOOKUP(D75, [3]Data!$D$1:$M$267, 9, FALSE)</f>
        <v>106.4144932459</v>
      </c>
      <c r="Z75" s="11" t="str">
        <f>VLOOKUP(D75, [3]Data!$D$1:$M$267, 10, FALSE)</f>
        <v>NULL</v>
      </c>
      <c r="AA75"/>
      <c r="AB75" s="12">
        <f>VLOOKUP(D75, [4]Data!$D$1:$M$267, 7, FALSE)</f>
        <v>101.64973792959999</v>
      </c>
      <c r="AC75" s="12">
        <f>VLOOKUP(D75, [4]Data!$D$1:$M$267, 8, FALSE)</f>
        <v>91.682866466999997</v>
      </c>
      <c r="AD75" s="12">
        <f>VLOOKUP(D75, [4]Data!$D$1:$M$267, 9, FALSE)</f>
        <v>98.067031886099997</v>
      </c>
      <c r="AE75" s="12" t="str">
        <f>VLOOKUP(D75, [4]Data!$D$1:$M$267, 10, FALSE)</f>
        <v>NULL</v>
      </c>
      <c r="AF75"/>
      <c r="AG75" s="13">
        <f>VLOOKUP(D75,[5]Data!$D$1:$M$267, 7, FALSE)</f>
        <v>47.127580876828887</v>
      </c>
      <c r="AH75" s="13">
        <f>VLOOKUP(D75,[5]Data!$D$1:$M$267, 8, FALSE)</f>
        <v>43.476979666424775</v>
      </c>
      <c r="AI75" s="13">
        <f>VLOOKUP(D75,[5]Data!$D$1:$M$267, 9, FALSE)</f>
        <v>47.279520103940619</v>
      </c>
      <c r="AJ75" s="13">
        <f>VLOOKUP(D75,[5]Data!$D$1:$M$267, 10, FALSE)</f>
        <v>50.923929725728115</v>
      </c>
      <c r="AP75" t="s">
        <v>323</v>
      </c>
      <c r="AQ75">
        <f t="shared" si="5"/>
        <v>70.44421914583053</v>
      </c>
      <c r="AR75" s="7">
        <v>69.084742851204538</v>
      </c>
      <c r="AS75" s="7">
        <v>64.786907634700867</v>
      </c>
      <c r="AT75" s="7">
        <v>71.232926011727628</v>
      </c>
      <c r="AU75" s="7">
        <v>76.672300085689088</v>
      </c>
      <c r="AX75" t="s">
        <v>181</v>
      </c>
      <c r="AY75" s="15">
        <f t="shared" si="11"/>
        <v>26929868787.5</v>
      </c>
      <c r="AZ75" s="5">
        <v>23470537791</v>
      </c>
      <c r="BA75" s="5">
        <v>21583196861</v>
      </c>
      <c r="BB75" s="5">
        <v>27446653652</v>
      </c>
      <c r="BC75" s="5">
        <v>35219086846</v>
      </c>
      <c r="BN75" s="16" t="s">
        <v>271</v>
      </c>
      <c r="BO75" s="17">
        <v>114.4062807105</v>
      </c>
      <c r="BP75" s="17">
        <v>108.8424177398</v>
      </c>
      <c r="BQ75" s="17">
        <v>119.7227251627</v>
      </c>
      <c r="BR75" s="17" t="s">
        <v>4</v>
      </c>
      <c r="BS75">
        <f t="shared" si="6"/>
        <v>-5.3164444522000025</v>
      </c>
      <c r="BT75" s="35" t="s">
        <v>281</v>
      </c>
      <c r="BU75" s="36">
        <v>114.8891069159</v>
      </c>
      <c r="BV75" s="36">
        <v>111.7755403713</v>
      </c>
      <c r="BW75" s="36">
        <v>122.3630931547</v>
      </c>
      <c r="BX75" s="36" t="s">
        <v>4</v>
      </c>
      <c r="BY75">
        <f t="shared" si="7"/>
        <v>-7.4739862387999949</v>
      </c>
      <c r="CB75" s="18" t="s">
        <v>271</v>
      </c>
      <c r="CC75" s="19">
        <v>114.4062807105</v>
      </c>
      <c r="CD75" s="19">
        <v>108.8424177398</v>
      </c>
      <c r="CE75" s="19">
        <v>119.7227251627</v>
      </c>
      <c r="CF75" s="19" t="s">
        <v>4</v>
      </c>
      <c r="CG75">
        <f t="shared" si="8"/>
        <v>-5.3164444522000025</v>
      </c>
      <c r="CH75" s="20" t="s">
        <v>447</v>
      </c>
      <c r="CI75" s="13">
        <v>114.8891069159</v>
      </c>
      <c r="CJ75" s="13">
        <v>111.7755403713</v>
      </c>
      <c r="CK75" s="13">
        <v>122.3630931547</v>
      </c>
      <c r="CL75" s="13" t="s">
        <v>4</v>
      </c>
      <c r="CM75">
        <f t="shared" si="9"/>
        <v>-7.4739862387999949</v>
      </c>
      <c r="DE75" t="s">
        <v>149</v>
      </c>
      <c r="DF75" s="7">
        <v>71.479518230750244</v>
      </c>
      <c r="DG75" s="5">
        <v>211891202239</v>
      </c>
      <c r="DH75" s="10">
        <v>89.16109414090036</v>
      </c>
      <c r="DI75" s="11">
        <v>106.4144932459</v>
      </c>
      <c r="DJ75" s="12">
        <v>98.067031886099997</v>
      </c>
      <c r="DK75" s="13">
        <v>47.279520103940619</v>
      </c>
    </row>
    <row r="76" spans="2:115" x14ac:dyDescent="0.3">
      <c r="B76" s="2"/>
      <c r="C76" t="s">
        <v>151</v>
      </c>
      <c r="D76" s="2" t="s">
        <v>152</v>
      </c>
      <c r="F76" s="7">
        <v>42.551747323067872</v>
      </c>
      <c r="G76" s="7">
        <v>38.406355125454802</v>
      </c>
      <c r="H76" s="7">
        <v>35.656970948453285</v>
      </c>
      <c r="I76" s="7">
        <v>43.244741757041346</v>
      </c>
      <c r="J76">
        <f t="shared" si="10"/>
        <v>39.964953788504324</v>
      </c>
      <c r="L76" s="5">
        <f>VLOOKUP(D76, [1]Data!$D$1:$M$267, 7, FALSE)</f>
        <v>9928827</v>
      </c>
      <c r="M76" s="5" t="str">
        <f>VLOOKUP(D76, [1]Data!$D$1:$M$267, 8, FALSE)</f>
        <v>NULL</v>
      </c>
      <c r="N76" s="5" t="str">
        <f>VLOOKUP(D76, [1]Data!$D$1:$M$267, 9, FALSE)</f>
        <v>NULL</v>
      </c>
      <c r="O76" s="5" t="s">
        <v>4</v>
      </c>
      <c r="P76" s="3">
        <f t="shared" si="12"/>
        <v>9928827</v>
      </c>
      <c r="R76" s="10">
        <f>VLOOKUP(D76, [2]Data!$D$1:$M$267, 7, FALSE)</f>
        <v>76.82480273215198</v>
      </c>
      <c r="S76" s="10">
        <f>VLOOKUP(D76, [2]Data!$D$1:$M$267, 8, FALSE)</f>
        <v>66.575498716243146</v>
      </c>
      <c r="T76" s="10">
        <f>VLOOKUP(D76, [2]Data!$D$1:$M$267, 9, FALSE)</f>
        <v>62.707830912834616</v>
      </c>
      <c r="U76" s="10">
        <f>VLOOKUP(D76, [2]Data!$D$1:$M$267, 10, FALSE)</f>
        <v>70.115455795890711</v>
      </c>
      <c r="V76"/>
      <c r="W76" s="11">
        <f>VLOOKUP(D76, [3]Data!$D$1:$M$267, 7, FALSE)</f>
        <v>97.262898972299993</v>
      </c>
      <c r="X76" s="11">
        <f>VLOOKUP(D76, [3]Data!$D$1:$M$267, 8, FALSE)</f>
        <v>87.5111430173</v>
      </c>
      <c r="Y76" s="11">
        <f>VLOOKUP(D76, [3]Data!$D$1:$M$267, 9, FALSE)</f>
        <v>84.814769354299997</v>
      </c>
      <c r="Z76" s="11" t="str">
        <f>VLOOKUP(D76, [3]Data!$D$1:$M$267, 10, FALSE)</f>
        <v>NULL</v>
      </c>
      <c r="AA76"/>
      <c r="AB76" s="12">
        <f>VLOOKUP(D76, [4]Data!$D$1:$M$267, 7, FALSE)</f>
        <v>131.91551047159999</v>
      </c>
      <c r="AC76" s="12">
        <f>VLOOKUP(D76, [4]Data!$D$1:$M$267, 8, FALSE)</f>
        <v>119.6483280107</v>
      </c>
      <c r="AD76" s="12">
        <f>VLOOKUP(D76, [4]Data!$D$1:$M$267, 9, FALSE)</f>
        <v>97.296049196599995</v>
      </c>
      <c r="AE76" s="12" t="str">
        <f>VLOOKUP(D76, [4]Data!$D$1:$M$267, 10, FALSE)</f>
        <v>NULL</v>
      </c>
      <c r="AF76"/>
      <c r="AG76" s="13">
        <f>VLOOKUP(D76,[5]Data!$D$1:$M$267, 7, FALSE)</f>
        <v>37.449599862531066</v>
      </c>
      <c r="AH76" s="13">
        <f>VLOOKUP(D76,[5]Data!$D$1:$M$267, 8, FALSE)</f>
        <v>31.525420486711486</v>
      </c>
      <c r="AI76" s="13">
        <f>VLOOKUP(D76,[5]Data!$D$1:$M$267, 9, FALSE)</f>
        <v>30.055119469623122</v>
      </c>
      <c r="AJ76" s="13">
        <f>VLOOKUP(D76,[5]Data!$D$1:$M$267, 10, FALSE)</f>
        <v>34.664043553358738</v>
      </c>
      <c r="AP76" t="s">
        <v>433</v>
      </c>
      <c r="AQ76">
        <f t="shared" si="5"/>
        <v>69.915273314784855</v>
      </c>
      <c r="AR76" s="7">
        <v>60.973025714696682</v>
      </c>
      <c r="AS76" s="7">
        <v>72.825952095230235</v>
      </c>
      <c r="AT76" s="7">
        <v>74.835662500764684</v>
      </c>
      <c r="AU76" s="7">
        <v>71.026452948447826</v>
      </c>
      <c r="AX76" t="s">
        <v>315</v>
      </c>
      <c r="AY76" s="15">
        <f t="shared" si="11"/>
        <v>22974770366.75</v>
      </c>
      <c r="AZ76" s="5">
        <v>19829127576</v>
      </c>
      <c r="BA76" s="5">
        <v>19966820540</v>
      </c>
      <c r="BB76" s="5">
        <v>23834306356</v>
      </c>
      <c r="BC76" s="5">
        <v>28268826995</v>
      </c>
      <c r="BN76" s="16" t="s">
        <v>23</v>
      </c>
      <c r="BO76" s="17">
        <v>108.25080010169999</v>
      </c>
      <c r="BP76" s="17">
        <v>108.4670797313</v>
      </c>
      <c r="BQ76" s="17">
        <v>119.2413367003</v>
      </c>
      <c r="BR76" s="17" t="s">
        <v>4</v>
      </c>
      <c r="BS76">
        <f t="shared" si="6"/>
        <v>-10.990536598600002</v>
      </c>
      <c r="BT76" s="35" t="s">
        <v>201</v>
      </c>
      <c r="BU76" s="36">
        <v>118.7268741076</v>
      </c>
      <c r="BV76" s="36">
        <v>114.7349790689</v>
      </c>
      <c r="BW76" s="36">
        <v>122.2762564353</v>
      </c>
      <c r="BX76" s="36" t="s">
        <v>4</v>
      </c>
      <c r="BY76">
        <f t="shared" si="7"/>
        <v>-3.5493823277000018</v>
      </c>
      <c r="CB76" s="18" t="s">
        <v>23</v>
      </c>
      <c r="CC76" s="19">
        <v>108.25080010169999</v>
      </c>
      <c r="CD76" s="19">
        <v>108.4670797313</v>
      </c>
      <c r="CE76" s="19">
        <v>119.2413367003</v>
      </c>
      <c r="CF76" s="19" t="s">
        <v>4</v>
      </c>
      <c r="CG76">
        <f t="shared" si="8"/>
        <v>-10.990536598600002</v>
      </c>
      <c r="CH76" s="20" t="s">
        <v>201</v>
      </c>
      <c r="CI76" s="13">
        <v>118.7268741076</v>
      </c>
      <c r="CJ76" s="13">
        <v>114.7349790689</v>
      </c>
      <c r="CK76" s="13">
        <v>122.2762564353</v>
      </c>
      <c r="CL76" s="13" t="s">
        <v>4</v>
      </c>
      <c r="CM76">
        <f t="shared" si="9"/>
        <v>-3.5493823277000018</v>
      </c>
      <c r="DE76" t="s">
        <v>151</v>
      </c>
      <c r="DF76" s="7">
        <v>35.656970948453285</v>
      </c>
      <c r="DG76" s="5" t="s">
        <v>4</v>
      </c>
      <c r="DH76" s="10">
        <v>62.707830912834616</v>
      </c>
      <c r="DI76" s="11">
        <v>84.814769354299997</v>
      </c>
      <c r="DJ76" s="12">
        <v>97.296049196599995</v>
      </c>
      <c r="DK76" s="13">
        <v>30.055119469623122</v>
      </c>
    </row>
    <row r="77" spans="2:115" x14ac:dyDescent="0.3">
      <c r="B77" s="2"/>
      <c r="C77" t="s">
        <v>153</v>
      </c>
      <c r="D77" s="2" t="s">
        <v>154</v>
      </c>
      <c r="F77" s="7" t="s">
        <v>4</v>
      </c>
      <c r="G77" s="7" t="s">
        <v>4</v>
      </c>
      <c r="H77" s="7" t="s">
        <v>4</v>
      </c>
      <c r="I77" s="7" t="s">
        <v>4</v>
      </c>
      <c r="J77" t="e">
        <f t="shared" si="10"/>
        <v>#DIV/0!</v>
      </c>
      <c r="L77" s="5" t="str">
        <f>VLOOKUP(D77, [1]Data!$D$1:$M$267, 7, FALSE)</f>
        <v>NULL</v>
      </c>
      <c r="M77" s="5" t="str">
        <f>VLOOKUP(D77, [1]Data!$D$1:$M$267, 8, FALSE)</f>
        <v>NULL</v>
      </c>
      <c r="N77" s="5" t="str">
        <f>VLOOKUP(D77, [1]Data!$D$1:$M$267, 9, FALSE)</f>
        <v>NULL</v>
      </c>
      <c r="O77" s="5" t="s">
        <v>4</v>
      </c>
      <c r="P77" s="3" t="e">
        <f t="shared" si="12"/>
        <v>#DIV/0!</v>
      </c>
      <c r="R77" s="10" t="str">
        <f>VLOOKUP(D77, [2]Data!$D$1:$M$267, 7, FALSE)</f>
        <v>NULL</v>
      </c>
      <c r="S77" s="10" t="str">
        <f>VLOOKUP(D77, [2]Data!$D$1:$M$267, 8, FALSE)</f>
        <v>NULL</v>
      </c>
      <c r="T77" s="10" t="str">
        <f>VLOOKUP(D77, [2]Data!$D$1:$M$267, 9, FALSE)</f>
        <v>NULL</v>
      </c>
      <c r="U77" s="10" t="str">
        <f>VLOOKUP(D77, [2]Data!$D$1:$M$267, 10, FALSE)</f>
        <v>NULL</v>
      </c>
      <c r="V77"/>
      <c r="W77" s="11">
        <f>VLOOKUP(D77, [3]Data!$D$1:$M$267, 7, FALSE)</f>
        <v>103.7519638399</v>
      </c>
      <c r="X77" s="11">
        <f>VLOOKUP(D77, [3]Data!$D$1:$M$267, 8, FALSE)</f>
        <v>117.76692361009999</v>
      </c>
      <c r="Y77" s="11">
        <f>VLOOKUP(D77, [3]Data!$D$1:$M$267, 9, FALSE)</f>
        <v>86.802176295099997</v>
      </c>
      <c r="Z77" s="11" t="str">
        <f>VLOOKUP(D77, [3]Data!$D$1:$M$267, 10, FALSE)</f>
        <v>NULL</v>
      </c>
      <c r="AA77"/>
      <c r="AB77" s="12">
        <f>VLOOKUP(D77, [4]Data!$D$1:$M$267, 7, FALSE)</f>
        <v>77.968043189300005</v>
      </c>
      <c r="AC77" s="12">
        <f>VLOOKUP(D77, [4]Data!$D$1:$M$267, 8, FALSE)</f>
        <v>161.4231072968</v>
      </c>
      <c r="AD77" s="12">
        <f>VLOOKUP(D77, [4]Data!$D$1:$M$267, 9, FALSE)</f>
        <v>51.570301718700001</v>
      </c>
      <c r="AE77" s="12" t="str">
        <f>VLOOKUP(D77, [4]Data!$D$1:$M$267, 10, FALSE)</f>
        <v>NULL</v>
      </c>
      <c r="AF77"/>
      <c r="AG77" s="13" t="str">
        <f>VLOOKUP(D77,[5]Data!$D$1:$M$267, 7, FALSE)</f>
        <v>NULL</v>
      </c>
      <c r="AH77" s="13" t="str">
        <f>VLOOKUP(D77,[5]Data!$D$1:$M$267, 8, FALSE)</f>
        <v>NULL</v>
      </c>
      <c r="AI77" s="13" t="str">
        <f>VLOOKUP(D77,[5]Data!$D$1:$M$267, 9, FALSE)</f>
        <v>NULL</v>
      </c>
      <c r="AJ77" s="13" t="str">
        <f>VLOOKUP(D77,[5]Data!$D$1:$M$267, 10, FALSE)</f>
        <v>NULL</v>
      </c>
      <c r="AP77" t="s">
        <v>211</v>
      </c>
      <c r="AQ77">
        <f t="shared" si="5"/>
        <v>69.178289433446224</v>
      </c>
      <c r="AR77" s="7">
        <v>63.313641796788481</v>
      </c>
      <c r="AS77" s="7">
        <v>59.607331462820454</v>
      </c>
      <c r="AT77" s="7">
        <v>69.262580397404378</v>
      </c>
      <c r="AU77" s="7">
        <v>84.529604076771619</v>
      </c>
      <c r="AX77" t="s">
        <v>361</v>
      </c>
      <c r="AY77" s="15">
        <f t="shared" si="11"/>
        <v>21767234659.5</v>
      </c>
      <c r="AZ77" s="5">
        <v>15036520591</v>
      </c>
      <c r="BA77" s="5">
        <v>15725222510</v>
      </c>
      <c r="BB77" s="5">
        <v>23455675754</v>
      </c>
      <c r="BC77" s="5">
        <v>32851519783</v>
      </c>
      <c r="BN77" s="16" t="s">
        <v>145</v>
      </c>
      <c r="BO77" s="17">
        <v>141.44631416140001</v>
      </c>
      <c r="BP77" s="17">
        <v>130.03705541639999</v>
      </c>
      <c r="BQ77" s="17">
        <v>119.08816670980001</v>
      </c>
      <c r="BR77" s="17" t="s">
        <v>4</v>
      </c>
      <c r="BS77">
        <f t="shared" si="6"/>
        <v>22.358147451600004</v>
      </c>
      <c r="BT77" s="35" t="s">
        <v>61</v>
      </c>
      <c r="BU77" s="36">
        <v>120.4515733243</v>
      </c>
      <c r="BV77" s="36">
        <v>114.1832493901</v>
      </c>
      <c r="BW77" s="36">
        <v>122.10011960520001</v>
      </c>
      <c r="BX77" s="36" t="s">
        <v>4</v>
      </c>
      <c r="BY77">
        <f t="shared" si="7"/>
        <v>-1.6485462809000069</v>
      </c>
      <c r="CB77" s="18" t="s">
        <v>145</v>
      </c>
      <c r="CC77" s="19">
        <v>141.44631416140001</v>
      </c>
      <c r="CD77" s="19">
        <v>130.03705541639999</v>
      </c>
      <c r="CE77" s="19">
        <v>119.08816670980001</v>
      </c>
      <c r="CF77" s="19" t="s">
        <v>4</v>
      </c>
      <c r="CG77">
        <f t="shared" si="8"/>
        <v>22.358147451600004</v>
      </c>
      <c r="CH77" s="20" t="s">
        <v>61</v>
      </c>
      <c r="CI77" s="13">
        <v>120.4515733243</v>
      </c>
      <c r="CJ77" s="13">
        <v>114.1832493901</v>
      </c>
      <c r="CK77" s="13">
        <v>122.10011960520001</v>
      </c>
      <c r="CL77" s="13" t="s">
        <v>4</v>
      </c>
      <c r="CM77">
        <f t="shared" si="9"/>
        <v>-1.6485462809000069</v>
      </c>
      <c r="DE77" t="s">
        <v>153</v>
      </c>
      <c r="DF77" s="7" t="s">
        <v>4</v>
      </c>
      <c r="DG77" s="5" t="s">
        <v>4</v>
      </c>
      <c r="DH77" s="10" t="s">
        <v>4</v>
      </c>
      <c r="DI77" s="11">
        <v>86.802176295099997</v>
      </c>
      <c r="DJ77" s="12">
        <v>51.570301718700001</v>
      </c>
      <c r="DK77" s="13" t="s">
        <v>4</v>
      </c>
    </row>
    <row r="78" spans="2:115" x14ac:dyDescent="0.3">
      <c r="B78" s="2"/>
      <c r="C78" t="s">
        <v>155</v>
      </c>
      <c r="D78" s="2" t="s">
        <v>156</v>
      </c>
      <c r="F78" s="7">
        <v>48.862192920298398</v>
      </c>
      <c r="G78" s="7">
        <v>48.366848931229242</v>
      </c>
      <c r="H78" s="7">
        <v>57.914133228407984</v>
      </c>
      <c r="I78" s="7">
        <v>71.483157090249122</v>
      </c>
      <c r="J78">
        <f t="shared" si="10"/>
        <v>56.656583042546188</v>
      </c>
      <c r="L78" s="5">
        <f>VLOOKUP(D78, [1]Data!$D$1:$M$267, 7, FALSE)</f>
        <v>1778203351</v>
      </c>
      <c r="M78" s="5">
        <f>VLOOKUP(D78, [1]Data!$D$1:$M$267, 8, FALSE)</f>
        <v>2006301947</v>
      </c>
      <c r="N78" s="5">
        <f>VLOOKUP(D78, [1]Data!$D$1:$M$267, 9, FALSE)</f>
        <v>4490626006</v>
      </c>
      <c r="O78" s="5">
        <v>2818932039</v>
      </c>
      <c r="P78" s="3">
        <f t="shared" si="12"/>
        <v>2773515835.75</v>
      </c>
      <c r="R78" s="10">
        <f>VLOOKUP(D78, [2]Data!$D$1:$M$267, 7, FALSE)</f>
        <v>81.885923258542974</v>
      </c>
      <c r="S78" s="10">
        <f>VLOOKUP(D78, [2]Data!$D$1:$M$267, 8, FALSE)</f>
        <v>71.840309464780091</v>
      </c>
      <c r="T78" s="10">
        <f>VLOOKUP(D78, [2]Data!$D$1:$M$267, 9, FALSE)</f>
        <v>89.655925390302087</v>
      </c>
      <c r="U78" s="10">
        <f>VLOOKUP(D78, [2]Data!$D$1:$M$267, 10, FALSE)</f>
        <v>107.99680403281005</v>
      </c>
      <c r="V78"/>
      <c r="W78" s="11">
        <f>VLOOKUP(D78, [3]Data!$D$1:$M$267, 7, FALSE)</f>
        <v>119.5127189008</v>
      </c>
      <c r="X78" s="11">
        <f>VLOOKUP(D78, [3]Data!$D$1:$M$267, 8, FALSE)</f>
        <v>115.9494729955</v>
      </c>
      <c r="Y78" s="11">
        <f>VLOOKUP(D78, [3]Data!$D$1:$M$267, 9, FALSE)</f>
        <v>127.2593961538</v>
      </c>
      <c r="Z78" s="11" t="str">
        <f>VLOOKUP(D78, [3]Data!$D$1:$M$267, 10, FALSE)</f>
        <v>NULL</v>
      </c>
      <c r="AA78"/>
      <c r="AB78" s="12">
        <f>VLOOKUP(D78, [4]Data!$D$1:$M$267, 7, FALSE)</f>
        <v>121.4144153993</v>
      </c>
      <c r="AC78" s="12">
        <f>VLOOKUP(D78, [4]Data!$D$1:$M$267, 8, FALSE)</f>
        <v>124.5253795616</v>
      </c>
      <c r="AD78" s="12">
        <f>VLOOKUP(D78, [4]Data!$D$1:$M$267, 9, FALSE)</f>
        <v>135.6224344778</v>
      </c>
      <c r="AE78" s="12" t="str">
        <f>VLOOKUP(D78, [4]Data!$D$1:$M$267, 10, FALSE)</f>
        <v>NULL</v>
      </c>
      <c r="AF78"/>
      <c r="AG78" s="13">
        <f>VLOOKUP(D78,[5]Data!$D$1:$M$267, 7, FALSE)</f>
        <v>40.110763926874611</v>
      </c>
      <c r="AH78" s="13">
        <f>VLOOKUP(D78,[5]Data!$D$1:$M$267, 8, FALSE)</f>
        <v>32.064085328683881</v>
      </c>
      <c r="AI78" s="13">
        <f>VLOOKUP(D78,[5]Data!$D$1:$M$267, 9, FALSE)</f>
        <v>40.941799607210726</v>
      </c>
      <c r="AJ78" s="13">
        <f>VLOOKUP(D78,[5]Data!$D$1:$M$267, 10, FALSE)</f>
        <v>49.136829639382064</v>
      </c>
      <c r="AP78" t="s">
        <v>135</v>
      </c>
      <c r="AQ78">
        <f t="shared" si="5"/>
        <v>69.081790895891899</v>
      </c>
      <c r="AR78" s="7">
        <v>69.190269259994892</v>
      </c>
      <c r="AS78" s="7">
        <v>57.687974891572793</v>
      </c>
      <c r="AT78" s="7">
        <v>68.083123156033679</v>
      </c>
      <c r="AU78" s="7">
        <v>81.365796275966247</v>
      </c>
      <c r="AX78" t="s">
        <v>177</v>
      </c>
      <c r="AY78" s="15">
        <f t="shared" si="11"/>
        <v>19559212071.75</v>
      </c>
      <c r="AZ78" s="5">
        <v>18426664252</v>
      </c>
      <c r="BA78" s="5">
        <v>18155662306</v>
      </c>
      <c r="BB78" s="5">
        <v>19657869162</v>
      </c>
      <c r="BC78" s="5">
        <v>21996652567</v>
      </c>
      <c r="BN78" s="16" t="s">
        <v>331</v>
      </c>
      <c r="BO78" s="17">
        <v>110.35811723019999</v>
      </c>
      <c r="BP78" s="17">
        <v>108.6426103622</v>
      </c>
      <c r="BQ78" s="17">
        <v>118.9533161363</v>
      </c>
      <c r="BR78" s="17" t="s">
        <v>4</v>
      </c>
      <c r="BS78">
        <f t="shared" si="6"/>
        <v>-8.5951989061000091</v>
      </c>
      <c r="BT78" s="35" t="s">
        <v>345</v>
      </c>
      <c r="BU78" s="36">
        <v>107.344324601</v>
      </c>
      <c r="BV78" s="36">
        <v>110.6447582949</v>
      </c>
      <c r="BW78" s="36">
        <v>120.89517808390001</v>
      </c>
      <c r="BX78" s="36" t="s">
        <v>4</v>
      </c>
      <c r="BY78">
        <f t="shared" si="7"/>
        <v>-13.55085348290001</v>
      </c>
      <c r="CB78" s="18" t="s">
        <v>331</v>
      </c>
      <c r="CC78" s="19">
        <v>110.35811723019999</v>
      </c>
      <c r="CD78" s="19">
        <v>108.6426103622</v>
      </c>
      <c r="CE78" s="19">
        <v>118.9533161363</v>
      </c>
      <c r="CF78" s="19" t="s">
        <v>4</v>
      </c>
      <c r="CG78">
        <f t="shared" si="8"/>
        <v>-8.5951989061000091</v>
      </c>
      <c r="CH78" s="20" t="s">
        <v>443</v>
      </c>
      <c r="CI78" s="13">
        <v>107.344324601</v>
      </c>
      <c r="CJ78" s="13">
        <v>110.6447582949</v>
      </c>
      <c r="CK78" s="13">
        <v>120.89517808390001</v>
      </c>
      <c r="CL78" s="13" t="s">
        <v>4</v>
      </c>
      <c r="CM78">
        <f t="shared" si="9"/>
        <v>-13.55085348290001</v>
      </c>
      <c r="DE78" t="s">
        <v>155</v>
      </c>
      <c r="DF78" s="7">
        <v>57.914133228407984</v>
      </c>
      <c r="DG78" s="5">
        <v>4490626006</v>
      </c>
      <c r="DH78" s="10">
        <v>89.655925390302087</v>
      </c>
      <c r="DI78" s="11">
        <v>127.2593961538</v>
      </c>
      <c r="DJ78" s="12">
        <v>135.6224344778</v>
      </c>
      <c r="DK78" s="13">
        <v>40.941799607210726</v>
      </c>
    </row>
    <row r="79" spans="2:115" x14ac:dyDescent="0.3">
      <c r="B79" s="2"/>
      <c r="C79" t="s">
        <v>157</v>
      </c>
      <c r="D79" s="2" t="s">
        <v>158</v>
      </c>
      <c r="F79" s="7">
        <v>60.454207839763086</v>
      </c>
      <c r="G79" s="7">
        <v>57.511071591128825</v>
      </c>
      <c r="H79" s="7">
        <v>57.728985514085295</v>
      </c>
      <c r="I79" s="7" t="s">
        <v>4</v>
      </c>
      <c r="J79">
        <f t="shared" si="10"/>
        <v>58.564754981659064</v>
      </c>
      <c r="L79" s="5" t="str">
        <f>VLOOKUP(D79, [1]Data!$D$1:$M$267, 7, FALSE)</f>
        <v>NULL</v>
      </c>
      <c r="M79" s="5" t="str">
        <f>VLOOKUP(D79, [1]Data!$D$1:$M$267, 8, FALSE)</f>
        <v>NULL</v>
      </c>
      <c r="N79" s="5" t="str">
        <f>VLOOKUP(D79, [1]Data!$D$1:$M$267, 9, FALSE)</f>
        <v>NULL</v>
      </c>
      <c r="O79" s="5" t="s">
        <v>4</v>
      </c>
      <c r="P79" s="3" t="e">
        <f t="shared" si="12"/>
        <v>#DIV/0!</v>
      </c>
      <c r="R79" s="10">
        <f>VLOOKUP(D79, [2]Data!$D$1:$M$267, 7, FALSE)</f>
        <v>92.190751560749163</v>
      </c>
      <c r="S79" s="10">
        <f>VLOOKUP(D79, [2]Data!$D$1:$M$267, 8, FALSE)</f>
        <v>82.699926123151229</v>
      </c>
      <c r="T79" s="10">
        <f>VLOOKUP(D79, [2]Data!$D$1:$M$267, 9, FALSE)</f>
        <v>85.1523060966678</v>
      </c>
      <c r="U79" s="10" t="str">
        <f>VLOOKUP(D79, [2]Data!$D$1:$M$267, 10, FALSE)</f>
        <v>NULL</v>
      </c>
      <c r="V79"/>
      <c r="W79" s="11">
        <f>VLOOKUP(D79, [3]Data!$D$1:$M$267, 7, FALSE)</f>
        <v>144.0158244685</v>
      </c>
      <c r="X79" s="11">
        <f>VLOOKUP(D79, [3]Data!$D$1:$M$267, 8, FALSE)</f>
        <v>142.49324281279999</v>
      </c>
      <c r="Y79" s="11">
        <f>VLOOKUP(D79, [3]Data!$D$1:$M$267, 9, FALSE)</f>
        <v>110.3934482534</v>
      </c>
      <c r="Z79" s="11" t="str">
        <f>VLOOKUP(D79, [3]Data!$D$1:$M$267, 10, FALSE)</f>
        <v>NULL</v>
      </c>
      <c r="AA79"/>
      <c r="AB79" s="12">
        <f>VLOOKUP(D79, [4]Data!$D$1:$M$267, 7, FALSE)</f>
        <v>188.24704469849999</v>
      </c>
      <c r="AC79" s="12">
        <f>VLOOKUP(D79, [4]Data!$D$1:$M$267, 8, FALSE)</f>
        <v>191.8143423244</v>
      </c>
      <c r="AD79" s="12">
        <f>VLOOKUP(D79, [4]Data!$D$1:$M$267, 9, FALSE)</f>
        <v>164.7281324315</v>
      </c>
      <c r="AE79" s="12" t="str">
        <f>VLOOKUP(D79, [4]Data!$D$1:$M$267, 10, FALSE)</f>
        <v>NULL</v>
      </c>
      <c r="AF79"/>
      <c r="AG79" s="13">
        <f>VLOOKUP(D79,[5]Data!$D$1:$M$267, 7, FALSE)</f>
        <v>41.042700496238197</v>
      </c>
      <c r="AH79" s="13">
        <f>VLOOKUP(D79,[5]Data!$D$1:$M$267, 8, FALSE)</f>
        <v>35.951747013937435</v>
      </c>
      <c r="AI79" s="13">
        <f>VLOOKUP(D79,[5]Data!$D$1:$M$267, 9, FALSE)</f>
        <v>35.436174971367343</v>
      </c>
      <c r="AJ79" s="13" t="str">
        <f>VLOOKUP(D79,[5]Data!$D$1:$M$267, 10, FALSE)</f>
        <v>NULL</v>
      </c>
      <c r="AP79" t="s">
        <v>215</v>
      </c>
      <c r="AQ79">
        <f t="shared" si="5"/>
        <v>68.608196925410837</v>
      </c>
      <c r="AR79" s="7">
        <v>70.699063414869642</v>
      </c>
      <c r="AS79" s="7">
        <v>63.11236871831499</v>
      </c>
      <c r="AT79" s="7">
        <v>67.018499615446274</v>
      </c>
      <c r="AU79" s="7">
        <v>73.602855953012451</v>
      </c>
      <c r="AX79" t="s">
        <v>377</v>
      </c>
      <c r="AY79" s="15">
        <f t="shared" si="11"/>
        <v>19271102248.5</v>
      </c>
      <c r="AZ79" s="5">
        <v>17416511319</v>
      </c>
      <c r="BA79" s="5">
        <v>17724963070</v>
      </c>
      <c r="BB79" s="5">
        <v>18966628167</v>
      </c>
      <c r="BC79" s="5">
        <v>22976306438</v>
      </c>
      <c r="BN79" s="16" t="s">
        <v>259</v>
      </c>
      <c r="BO79" s="17">
        <v>120.92871648089999</v>
      </c>
      <c r="BP79" s="17">
        <v>107.769941485</v>
      </c>
      <c r="BQ79" s="17">
        <v>118.504660878</v>
      </c>
      <c r="BR79" s="17" t="s">
        <v>4</v>
      </c>
      <c r="BS79">
        <f t="shared" si="6"/>
        <v>2.4240556028999976</v>
      </c>
      <c r="BT79" s="35" t="s">
        <v>247</v>
      </c>
      <c r="BU79" s="36">
        <v>113.4458361511</v>
      </c>
      <c r="BV79" s="36">
        <v>119.8207873465</v>
      </c>
      <c r="BW79" s="36">
        <v>119.93652983840001</v>
      </c>
      <c r="BX79" s="36" t="s">
        <v>4</v>
      </c>
      <c r="BY79">
        <f t="shared" si="7"/>
        <v>-6.4906936873000092</v>
      </c>
      <c r="CB79" s="18" t="s">
        <v>259</v>
      </c>
      <c r="CC79" s="19">
        <v>120.92871648089999</v>
      </c>
      <c r="CD79" s="19">
        <v>107.769941485</v>
      </c>
      <c r="CE79" s="19">
        <v>118.504660878</v>
      </c>
      <c r="CF79" s="19" t="s">
        <v>4</v>
      </c>
      <c r="CG79">
        <f t="shared" si="8"/>
        <v>2.4240556028999976</v>
      </c>
      <c r="CH79" s="20" t="s">
        <v>247</v>
      </c>
      <c r="CI79" s="13">
        <v>113.4458361511</v>
      </c>
      <c r="CJ79" s="13">
        <v>119.8207873465</v>
      </c>
      <c r="CK79" s="13">
        <v>119.93652983840001</v>
      </c>
      <c r="CL79" s="13" t="s">
        <v>4</v>
      </c>
      <c r="CM79">
        <f t="shared" si="9"/>
        <v>-6.4906936873000092</v>
      </c>
      <c r="DE79" t="s">
        <v>157</v>
      </c>
      <c r="DF79" s="7">
        <v>57.728985514085295</v>
      </c>
      <c r="DG79" s="5" t="s">
        <v>4</v>
      </c>
      <c r="DH79" s="10">
        <v>85.1523060966678</v>
      </c>
      <c r="DI79" s="11">
        <v>110.3934482534</v>
      </c>
      <c r="DJ79" s="12">
        <v>164.7281324315</v>
      </c>
      <c r="DK79" s="13">
        <v>35.436174971367343</v>
      </c>
    </row>
    <row r="80" spans="2:115" x14ac:dyDescent="0.3">
      <c r="B80" s="2"/>
      <c r="C80" t="s">
        <v>159</v>
      </c>
      <c r="D80" s="2" t="s">
        <v>160</v>
      </c>
      <c r="F80" s="7">
        <v>42.357336230813601</v>
      </c>
      <c r="G80" s="7">
        <v>40.252590328729489</v>
      </c>
      <c r="H80" s="7">
        <v>42.92839330245814</v>
      </c>
      <c r="I80" s="7">
        <v>51.119660291075384</v>
      </c>
      <c r="J80">
        <f t="shared" si="10"/>
        <v>44.164495038269152</v>
      </c>
      <c r="L80" s="5">
        <f>VLOOKUP(D80, [1]Data!$D$1:$M$267, 7, FALSE)</f>
        <v>796929</v>
      </c>
      <c r="M80" s="5">
        <f>VLOOKUP(D80, [1]Data!$D$1:$M$267, 8, FALSE)</f>
        <v>112035</v>
      </c>
      <c r="N80" s="5">
        <f>VLOOKUP(D80, [1]Data!$D$1:$M$267, 9, FALSE)</f>
        <v>90309</v>
      </c>
      <c r="O80" s="5">
        <v>110475</v>
      </c>
      <c r="P80" s="3">
        <f t="shared" si="12"/>
        <v>277437</v>
      </c>
      <c r="R80" s="10" t="str">
        <f>VLOOKUP(D80, [2]Data!$D$1:$M$267, 7, FALSE)</f>
        <v>NULL</v>
      </c>
      <c r="S80" s="10" t="str">
        <f>VLOOKUP(D80, [2]Data!$D$1:$M$267, 8, FALSE)</f>
        <v>NULL</v>
      </c>
      <c r="T80" s="10" t="str">
        <f>VLOOKUP(D80, [2]Data!$D$1:$M$267, 9, FALSE)</f>
        <v>NULL</v>
      </c>
      <c r="U80" s="10" t="str">
        <f>VLOOKUP(D80, [2]Data!$D$1:$M$267, 10, FALSE)</f>
        <v>NULL</v>
      </c>
      <c r="V80"/>
      <c r="W80" s="11">
        <f>VLOOKUP(D80, [3]Data!$D$1:$M$267, 7, FALSE)</f>
        <v>122.09866130819999</v>
      </c>
      <c r="X80" s="11">
        <f>VLOOKUP(D80, [3]Data!$D$1:$M$267, 8, FALSE)</f>
        <v>103.62439278630001</v>
      </c>
      <c r="Y80" s="11">
        <f>VLOOKUP(D80, [3]Data!$D$1:$M$267, 9, FALSE)</f>
        <v>102.50607384200001</v>
      </c>
      <c r="Z80" s="11" t="str">
        <f>VLOOKUP(D80, [3]Data!$D$1:$M$267, 10, FALSE)</f>
        <v>NULL</v>
      </c>
      <c r="AA80"/>
      <c r="AB80" s="12">
        <f>VLOOKUP(D80, [4]Data!$D$1:$M$267, 7, FALSE)</f>
        <v>108.5904867437</v>
      </c>
      <c r="AC80" s="12">
        <f>VLOOKUP(D80, [4]Data!$D$1:$M$267, 8, FALSE)</f>
        <v>78.097204014300004</v>
      </c>
      <c r="AD80" s="12">
        <f>VLOOKUP(D80, [4]Data!$D$1:$M$267, 9, FALSE)</f>
        <v>89.247485172699996</v>
      </c>
      <c r="AE80" s="12" t="str">
        <f>VLOOKUP(D80, [4]Data!$D$1:$M$267, 10, FALSE)</f>
        <v>NULL</v>
      </c>
      <c r="AF80"/>
      <c r="AG80" s="13" t="str">
        <f>VLOOKUP(D80,[5]Data!$D$1:$M$267, 7, FALSE)</f>
        <v>NULL</v>
      </c>
      <c r="AH80" s="13" t="str">
        <f>VLOOKUP(D80,[5]Data!$D$1:$M$267, 8, FALSE)</f>
        <v>NULL</v>
      </c>
      <c r="AI80" s="13" t="str">
        <f>VLOOKUP(D80,[5]Data!$D$1:$M$267, 9, FALSE)</f>
        <v>NULL</v>
      </c>
      <c r="AJ80" s="13" t="str">
        <f>VLOOKUP(D80,[5]Data!$D$1:$M$267, 10, FALSE)</f>
        <v>NULL</v>
      </c>
      <c r="AP80" t="s">
        <v>187</v>
      </c>
      <c r="AQ80">
        <f t="shared" si="5"/>
        <v>68.428780139492517</v>
      </c>
      <c r="AR80" s="7">
        <v>68.990195229911293</v>
      </c>
      <c r="AS80" s="7">
        <v>58.22868985403872</v>
      </c>
      <c r="AT80" s="7">
        <v>67.823778121923709</v>
      </c>
      <c r="AU80" s="7">
        <v>78.672457352096316</v>
      </c>
      <c r="AX80" t="s">
        <v>25</v>
      </c>
      <c r="AY80" s="15">
        <f t="shared" si="11"/>
        <v>18986810628.75</v>
      </c>
      <c r="AZ80" s="5">
        <v>15959507308</v>
      </c>
      <c r="BA80" s="5">
        <v>15986052212</v>
      </c>
      <c r="BB80" s="5">
        <v>17002728739</v>
      </c>
      <c r="BC80" s="5">
        <v>26998954256</v>
      </c>
      <c r="BN80" s="16" t="s">
        <v>51</v>
      </c>
      <c r="BO80" s="17">
        <v>118.2848124377</v>
      </c>
      <c r="BP80" s="17">
        <v>105.83983304</v>
      </c>
      <c r="BQ80" s="17">
        <v>118.3506839172</v>
      </c>
      <c r="BR80" s="17" t="s">
        <v>4</v>
      </c>
      <c r="BS80">
        <f t="shared" si="6"/>
        <v>-6.5871479500003716E-2</v>
      </c>
      <c r="BT80" s="35" t="s">
        <v>417</v>
      </c>
      <c r="BU80" s="36">
        <v>106.7593345537</v>
      </c>
      <c r="BV80" s="36">
        <v>96.320017931600006</v>
      </c>
      <c r="BW80" s="36">
        <v>119.6601891298</v>
      </c>
      <c r="BX80" s="36" t="s">
        <v>4</v>
      </c>
      <c r="BY80">
        <f t="shared" si="7"/>
        <v>-12.900854576100002</v>
      </c>
      <c r="CB80" s="18" t="s">
        <v>51</v>
      </c>
      <c r="CC80" s="19">
        <v>118.2848124377</v>
      </c>
      <c r="CD80" s="19">
        <v>105.83983304</v>
      </c>
      <c r="CE80" s="19">
        <v>118.3506839172</v>
      </c>
      <c r="CF80" s="19" t="s">
        <v>4</v>
      </c>
      <c r="CG80">
        <f t="shared" si="8"/>
        <v>-6.5871479500003716E-2</v>
      </c>
      <c r="CH80" s="20" t="s">
        <v>417</v>
      </c>
      <c r="CI80" s="13">
        <v>106.7593345537</v>
      </c>
      <c r="CJ80" s="13">
        <v>96.320017931600006</v>
      </c>
      <c r="CK80" s="13">
        <v>119.6601891298</v>
      </c>
      <c r="CL80" s="13" t="s">
        <v>4</v>
      </c>
      <c r="CM80">
        <f t="shared" si="9"/>
        <v>-12.900854576100002</v>
      </c>
      <c r="DE80" t="s">
        <v>159</v>
      </c>
      <c r="DF80" s="7">
        <v>42.92839330245814</v>
      </c>
      <c r="DG80" s="5">
        <v>90309</v>
      </c>
      <c r="DH80" s="10" t="s">
        <v>4</v>
      </c>
      <c r="DI80" s="11">
        <v>102.50607384200001</v>
      </c>
      <c r="DJ80" s="12">
        <v>89.247485172699996</v>
      </c>
      <c r="DK80" s="13" t="s">
        <v>4</v>
      </c>
    </row>
    <row r="81" spans="2:115" x14ac:dyDescent="0.3">
      <c r="B81" s="2"/>
      <c r="C81" t="s">
        <v>161</v>
      </c>
      <c r="D81" s="2" t="s">
        <v>162</v>
      </c>
      <c r="F81" s="7">
        <v>17.025963808025178</v>
      </c>
      <c r="G81" s="7">
        <v>10.665990534144692</v>
      </c>
      <c r="H81" s="7">
        <v>13.666987487969202</v>
      </c>
      <c r="I81" s="7">
        <v>18.422575976845152</v>
      </c>
      <c r="J81">
        <f t="shared" si="10"/>
        <v>14.945379451746057</v>
      </c>
      <c r="L81" s="5" t="str">
        <f>VLOOKUP(D81, [1]Data!$D$1:$M$267, 7, FALSE)</f>
        <v>NULL</v>
      </c>
      <c r="M81" s="5" t="str">
        <f>VLOOKUP(D81, [1]Data!$D$1:$M$267, 8, FALSE)</f>
        <v>NULL</v>
      </c>
      <c r="N81" s="5" t="str">
        <f>VLOOKUP(D81, [1]Data!$D$1:$M$267, 9, FALSE)</f>
        <v>NULL</v>
      </c>
      <c r="O81" s="5" t="s">
        <v>4</v>
      </c>
      <c r="P81" s="3" t="e">
        <f t="shared" si="12"/>
        <v>#DIV/0!</v>
      </c>
      <c r="R81" s="10">
        <f>VLOOKUP(D81, [2]Data!$D$1:$M$267, 7, FALSE)</f>
        <v>78.064516129032256</v>
      </c>
      <c r="S81" s="10">
        <f>VLOOKUP(D81, [2]Data!$D$1:$M$267, 8, FALSE)</f>
        <v>63.674780256930362</v>
      </c>
      <c r="T81" s="10">
        <f>VLOOKUP(D81, [2]Data!$D$1:$M$267, 9, FALSE)</f>
        <v>61.838306063522616</v>
      </c>
      <c r="U81" s="10">
        <f>VLOOKUP(D81, [2]Data!$D$1:$M$267, 10, FALSE)</f>
        <v>71.866859623733717</v>
      </c>
      <c r="V81"/>
      <c r="W81" s="11">
        <f>VLOOKUP(D81, [3]Data!$D$1:$M$267, 7, FALSE)</f>
        <v>143.9932385395</v>
      </c>
      <c r="X81" s="11">
        <f>VLOOKUP(D81, [3]Data!$D$1:$M$267, 8, FALSE)</f>
        <v>95.619354449499994</v>
      </c>
      <c r="Y81" s="11">
        <f>VLOOKUP(D81, [3]Data!$D$1:$M$267, 9, FALSE)</f>
        <v>110.03545054520001</v>
      </c>
      <c r="Z81" s="11" t="str">
        <f>VLOOKUP(D81, [3]Data!$D$1:$M$267, 10, FALSE)</f>
        <v>NULL</v>
      </c>
      <c r="AA81"/>
      <c r="AB81" s="12">
        <f>VLOOKUP(D81, [4]Data!$D$1:$M$267, 7, FALSE)</f>
        <v>90.544655207600002</v>
      </c>
      <c r="AC81" s="12">
        <f>VLOOKUP(D81, [4]Data!$D$1:$M$267, 8, FALSE)</f>
        <v>102.4738192081</v>
      </c>
      <c r="AD81" s="12">
        <f>VLOOKUP(D81, [4]Data!$D$1:$M$267, 9, FALSE)</f>
        <v>109.17744550819999</v>
      </c>
      <c r="AE81" s="12" t="str">
        <f>VLOOKUP(D81, [4]Data!$D$1:$M$267, 10, FALSE)</f>
        <v>NULL</v>
      </c>
      <c r="AF81"/>
      <c r="AG81" s="13">
        <f>VLOOKUP(D81,[5]Data!$D$1:$M$267, 7, FALSE)</f>
        <v>22.250196695515342</v>
      </c>
      <c r="AH81" s="13">
        <f>VLOOKUP(D81,[5]Data!$D$1:$M$267, 8, FALSE)</f>
        <v>6.4063556457065589</v>
      </c>
      <c r="AI81" s="13">
        <f>VLOOKUP(D81,[5]Data!$D$1:$M$267, 9, FALSE)</f>
        <v>3.0959255694578118</v>
      </c>
      <c r="AJ81" s="13">
        <f>VLOOKUP(D81,[5]Data!$D$1:$M$267, 10, FALSE)</f>
        <v>7.8871201157742403</v>
      </c>
      <c r="AP81" t="s">
        <v>269</v>
      </c>
      <c r="AQ81">
        <f t="shared" si="5"/>
        <v>68.295254866095519</v>
      </c>
      <c r="AR81" s="7">
        <v>61.949918522772371</v>
      </c>
      <c r="AS81" s="7">
        <v>58.49844886535697</v>
      </c>
      <c r="AT81" s="7">
        <v>66.195500092804181</v>
      </c>
      <c r="AU81" s="7">
        <v>86.537151983448581</v>
      </c>
      <c r="AX81" t="s">
        <v>193</v>
      </c>
      <c r="AY81" s="15">
        <f t="shared" si="11"/>
        <v>13959085250</v>
      </c>
      <c r="AZ81" s="5">
        <v>12563738000</v>
      </c>
      <c r="BA81" s="5">
        <v>12960522000</v>
      </c>
      <c r="BB81" s="5">
        <v>16090256000</v>
      </c>
      <c r="BC81" s="5">
        <v>14221825000</v>
      </c>
      <c r="BN81" s="16" t="s">
        <v>389</v>
      </c>
      <c r="BO81" s="17">
        <v>109.4765656964</v>
      </c>
      <c r="BP81" s="17">
        <v>105.2315963028</v>
      </c>
      <c r="BQ81" s="17">
        <v>117.92725252290001</v>
      </c>
      <c r="BR81" s="17" t="s">
        <v>4</v>
      </c>
      <c r="BS81">
        <f t="shared" si="6"/>
        <v>-8.4506868265000037</v>
      </c>
      <c r="BT81" s="35" t="s">
        <v>55</v>
      </c>
      <c r="BU81" s="36">
        <v>113.5584792156</v>
      </c>
      <c r="BV81" s="36">
        <v>115.1918746237</v>
      </c>
      <c r="BW81" s="36">
        <v>119.4064857087</v>
      </c>
      <c r="BX81" s="36" t="s">
        <v>4</v>
      </c>
      <c r="BY81">
        <f t="shared" si="7"/>
        <v>-5.8480064931000015</v>
      </c>
      <c r="CB81" s="18" t="s">
        <v>389</v>
      </c>
      <c r="CC81" s="19">
        <v>109.4765656964</v>
      </c>
      <c r="CD81" s="19">
        <v>105.2315963028</v>
      </c>
      <c r="CE81" s="19">
        <v>117.92725252290001</v>
      </c>
      <c r="CF81" s="19" t="s">
        <v>4</v>
      </c>
      <c r="CG81">
        <f t="shared" si="8"/>
        <v>-8.4506868265000037</v>
      </c>
      <c r="CH81" s="20" t="s">
        <v>55</v>
      </c>
      <c r="CI81" s="13">
        <v>113.5584792156</v>
      </c>
      <c r="CJ81" s="13">
        <v>115.1918746237</v>
      </c>
      <c r="CK81" s="13">
        <v>119.4064857087</v>
      </c>
      <c r="CL81" s="13" t="s">
        <v>4</v>
      </c>
      <c r="CM81">
        <f t="shared" si="9"/>
        <v>-5.8480064931000015</v>
      </c>
      <c r="DE81" t="s">
        <v>161</v>
      </c>
      <c r="DF81" s="7">
        <v>13.666987487969202</v>
      </c>
      <c r="DG81" s="5" t="s">
        <v>4</v>
      </c>
      <c r="DH81" s="10">
        <v>61.838306063522616</v>
      </c>
      <c r="DI81" s="11">
        <v>110.03545054520001</v>
      </c>
      <c r="DJ81" s="12">
        <v>109.17744550819999</v>
      </c>
      <c r="DK81" s="13">
        <v>3.0959255694578118</v>
      </c>
    </row>
    <row r="82" spans="2:115" x14ac:dyDescent="0.3">
      <c r="B82" s="2"/>
      <c r="C82" t="s">
        <v>163</v>
      </c>
      <c r="D82" s="2" t="s">
        <v>164</v>
      </c>
      <c r="F82" s="7">
        <v>40.243705389732618</v>
      </c>
      <c r="G82" s="7">
        <v>38.249925983992064</v>
      </c>
      <c r="H82" s="7">
        <v>46.901282754432067</v>
      </c>
      <c r="I82" s="7">
        <v>50.325604208856447</v>
      </c>
      <c r="J82">
        <f t="shared" si="10"/>
        <v>43.930129584253301</v>
      </c>
      <c r="L82" s="5">
        <f>VLOOKUP(D82, [1]Data!$D$1:$M$267, 7, FALSE)</f>
        <v>241814990</v>
      </c>
      <c r="M82" s="5">
        <f>VLOOKUP(D82, [1]Data!$D$1:$M$267, 8, FALSE)</f>
        <v>300037201</v>
      </c>
      <c r="N82" s="5">
        <f>VLOOKUP(D82, [1]Data!$D$1:$M$267, 9, FALSE)</f>
        <v>332468059</v>
      </c>
      <c r="O82" s="5">
        <v>368666406</v>
      </c>
      <c r="P82" s="3">
        <f t="shared" si="12"/>
        <v>310746664</v>
      </c>
      <c r="R82" s="10">
        <f>VLOOKUP(D82, [2]Data!$D$1:$M$267, 7, FALSE)</f>
        <v>45.516742749181475</v>
      </c>
      <c r="S82" s="10">
        <f>VLOOKUP(D82, [2]Data!$D$1:$M$267, 8, FALSE)</f>
        <v>41.143028003005696</v>
      </c>
      <c r="T82" s="10">
        <f>VLOOKUP(D82, [2]Data!$D$1:$M$267, 9, FALSE)</f>
        <v>49.491532191391045</v>
      </c>
      <c r="U82" s="10">
        <f>VLOOKUP(D82, [2]Data!$D$1:$M$267, 10, FALSE)</f>
        <v>54.669957138484001</v>
      </c>
      <c r="V82"/>
      <c r="W82" s="11">
        <f>VLOOKUP(D82, [3]Data!$D$1:$M$267, 7, FALSE)</f>
        <v>114.6821540433</v>
      </c>
      <c r="X82" s="11">
        <f>VLOOKUP(D82, [3]Data!$D$1:$M$267, 8, FALSE)</f>
        <v>111.7116727203</v>
      </c>
      <c r="Y82" s="11">
        <f>VLOOKUP(D82, [3]Data!$D$1:$M$267, 9, FALSE)</f>
        <v>145.77536912330001</v>
      </c>
      <c r="Z82" s="11" t="str">
        <f>VLOOKUP(D82, [3]Data!$D$1:$M$267, 10, FALSE)</f>
        <v>NULL</v>
      </c>
      <c r="AA82"/>
      <c r="AB82" s="12">
        <f>VLOOKUP(D82, [4]Data!$D$1:$M$267, 7, FALSE)</f>
        <v>106.7223349329</v>
      </c>
      <c r="AC82" s="12">
        <f>VLOOKUP(D82, [4]Data!$D$1:$M$267, 8, FALSE)</f>
        <v>108.9412655654</v>
      </c>
      <c r="AD82" s="12">
        <f>VLOOKUP(D82, [4]Data!$D$1:$M$267, 9, FALSE)</f>
        <v>117.1523743966</v>
      </c>
      <c r="AE82" s="12" t="str">
        <f>VLOOKUP(D82, [4]Data!$D$1:$M$267, 10, FALSE)</f>
        <v>NULL</v>
      </c>
      <c r="AF82"/>
      <c r="AG82" s="13">
        <f>VLOOKUP(D82,[5]Data!$D$1:$M$267, 7, FALSE)</f>
        <v>17.611976152952792</v>
      </c>
      <c r="AH82" s="13">
        <f>VLOOKUP(D82,[5]Data!$D$1:$M$267, 8, FALSE)</f>
        <v>16.344513054692491</v>
      </c>
      <c r="AI82" s="13">
        <f>VLOOKUP(D82,[5]Data!$D$1:$M$267, 9, FALSE)</f>
        <v>17.712104458195501</v>
      </c>
      <c r="AJ82" s="13">
        <f>VLOOKUP(D82,[5]Data!$D$1:$M$267, 10, FALSE)</f>
        <v>19.015539563226476</v>
      </c>
      <c r="AP82" t="s">
        <v>47</v>
      </c>
      <c r="AQ82">
        <f t="shared" ref="AQ82:AQ145" si="13">AVERAGE(AR82:AU82)</f>
        <v>68.265067497612364</v>
      </c>
      <c r="AR82" s="7">
        <v>60.496766358690849</v>
      </c>
      <c r="AS82" s="7">
        <v>63.069557717698252</v>
      </c>
      <c r="AT82" s="7">
        <v>72.377852178470874</v>
      </c>
      <c r="AU82" s="7">
        <v>77.116093735589516</v>
      </c>
      <c r="AX82" t="s">
        <v>109</v>
      </c>
      <c r="AY82" s="15">
        <f t="shared" si="11"/>
        <v>11730055385</v>
      </c>
      <c r="AZ82" s="5">
        <v>9579549585</v>
      </c>
      <c r="BA82" s="5">
        <v>10455650566</v>
      </c>
      <c r="BB82" s="5">
        <v>12558351706</v>
      </c>
      <c r="BC82" s="5">
        <v>14326669683</v>
      </c>
      <c r="BN82" s="16" t="s">
        <v>129</v>
      </c>
      <c r="BO82" s="17">
        <v>122.6504732042</v>
      </c>
      <c r="BP82" s="17">
        <v>109.10254695659999</v>
      </c>
      <c r="BQ82" s="17">
        <v>116.89756976069999</v>
      </c>
      <c r="BR82" s="17" t="s">
        <v>4</v>
      </c>
      <c r="BS82">
        <f t="shared" ref="BS82:BS145" si="14">BO82-BQ82</f>
        <v>5.7529034435000028</v>
      </c>
      <c r="BT82" s="35" t="s">
        <v>175</v>
      </c>
      <c r="BU82" s="36">
        <v>101.1099739695</v>
      </c>
      <c r="BV82" s="36">
        <v>101.9034775044</v>
      </c>
      <c r="BW82" s="36">
        <v>118.6126083404</v>
      </c>
      <c r="BX82" s="36" t="s">
        <v>4</v>
      </c>
      <c r="BY82">
        <f t="shared" ref="BY82:BY145" si="15">BU82-BW82</f>
        <v>-17.502634370899997</v>
      </c>
      <c r="CB82" s="18" t="s">
        <v>129</v>
      </c>
      <c r="CC82" s="19">
        <v>122.6504732042</v>
      </c>
      <c r="CD82" s="19">
        <v>109.10254695659999</v>
      </c>
      <c r="CE82" s="19">
        <v>116.89756976069999</v>
      </c>
      <c r="CF82" s="19" t="s">
        <v>4</v>
      </c>
      <c r="CG82">
        <f t="shared" ref="CG82:CG145" si="16">CC82-CE82</f>
        <v>5.7529034435000028</v>
      </c>
      <c r="CH82" s="20" t="s">
        <v>175</v>
      </c>
      <c r="CI82" s="13">
        <v>101.1099739695</v>
      </c>
      <c r="CJ82" s="13">
        <v>101.9034775044</v>
      </c>
      <c r="CK82" s="13">
        <v>118.6126083404</v>
      </c>
      <c r="CL82" s="13" t="s">
        <v>4</v>
      </c>
      <c r="CM82">
        <f t="shared" ref="CM82:CM145" si="17">CI82-CK82</f>
        <v>-17.502634370899997</v>
      </c>
      <c r="DE82" t="s">
        <v>163</v>
      </c>
      <c r="DF82" s="7">
        <v>46.901282754432067</v>
      </c>
      <c r="DG82" s="5">
        <v>332468059</v>
      </c>
      <c r="DH82" s="10">
        <v>49.491532191391045</v>
      </c>
      <c r="DI82" s="11">
        <v>145.77536912330001</v>
      </c>
      <c r="DJ82" s="12">
        <v>117.1523743966</v>
      </c>
      <c r="DK82" s="13">
        <v>17.712104458195501</v>
      </c>
    </row>
    <row r="83" spans="2:115" x14ac:dyDescent="0.3">
      <c r="B83" s="2"/>
      <c r="C83" t="s">
        <v>165</v>
      </c>
      <c r="D83" s="2" t="s">
        <v>166</v>
      </c>
      <c r="F83" s="7">
        <v>55.159387024694887</v>
      </c>
      <c r="G83" s="7">
        <v>89.280198625553993</v>
      </c>
      <c r="H83" s="7">
        <v>89.64804437587965</v>
      </c>
      <c r="I83" s="7">
        <v>64.745233414707855</v>
      </c>
      <c r="J83">
        <f t="shared" si="10"/>
        <v>74.708215860209094</v>
      </c>
      <c r="L83" s="5" t="str">
        <f>VLOOKUP(D83, [1]Data!$D$1:$M$267, 7, FALSE)</f>
        <v>NULL</v>
      </c>
      <c r="M83" s="5" t="str">
        <f>VLOOKUP(D83, [1]Data!$D$1:$M$267, 8, FALSE)</f>
        <v>NULL</v>
      </c>
      <c r="N83" s="5" t="str">
        <f>VLOOKUP(D83, [1]Data!$D$1:$M$267, 9, FALSE)</f>
        <v>NULL</v>
      </c>
      <c r="O83" s="5" t="s">
        <v>4</v>
      </c>
      <c r="P83" s="3" t="e">
        <f t="shared" si="12"/>
        <v>#DIV/0!</v>
      </c>
      <c r="R83" s="10">
        <f>VLOOKUP(D83, [2]Data!$D$1:$M$267, 7, FALSE)</f>
        <v>78.415313229192932</v>
      </c>
      <c r="S83" s="10">
        <f>VLOOKUP(D83, [2]Data!$D$1:$M$267, 8, FALSE)</f>
        <v>115.03739397715538</v>
      </c>
      <c r="T83" s="10">
        <f>VLOOKUP(D83, [2]Data!$D$1:$M$267, 9, FALSE)</f>
        <v>105.80301049553273</v>
      </c>
      <c r="U83" s="10">
        <f>VLOOKUP(D83, [2]Data!$D$1:$M$267, 10, FALSE)</f>
        <v>107.47766014675706</v>
      </c>
      <c r="V83"/>
      <c r="W83" s="11">
        <f>VLOOKUP(D83, [3]Data!$D$1:$M$267, 7, FALSE)</f>
        <v>150.36237670189999</v>
      </c>
      <c r="X83" s="11">
        <f>VLOOKUP(D83, [3]Data!$D$1:$M$267, 8, FALSE)</f>
        <v>158.58326353679999</v>
      </c>
      <c r="Y83" s="11">
        <f>VLOOKUP(D83, [3]Data!$D$1:$M$267, 9, FALSE)</f>
        <v>159.93046959099999</v>
      </c>
      <c r="Z83" s="11" t="str">
        <f>VLOOKUP(D83, [3]Data!$D$1:$M$267, 10, FALSE)</f>
        <v>NULL</v>
      </c>
      <c r="AA83"/>
      <c r="AB83" s="12">
        <f>VLOOKUP(D83, [4]Data!$D$1:$M$267, 7, FALSE)</f>
        <v>197.2655942287</v>
      </c>
      <c r="AC83" s="12">
        <f>VLOOKUP(D83, [4]Data!$D$1:$M$267, 8, FALSE)</f>
        <v>396.48917872549998</v>
      </c>
      <c r="AD83" s="12">
        <f>VLOOKUP(D83, [4]Data!$D$1:$M$267, 9, FALSE)</f>
        <v>371.92325480250003</v>
      </c>
      <c r="AE83" s="12" t="str">
        <f>VLOOKUP(D83, [4]Data!$D$1:$M$267, 10, FALSE)</f>
        <v>NULL</v>
      </c>
      <c r="AF83"/>
      <c r="AG83" s="13">
        <f>VLOOKUP(D83,[5]Data!$D$1:$M$267, 7, FALSE)</f>
        <v>35.042049336042005</v>
      </c>
      <c r="AH83" s="13">
        <f>VLOOKUP(D83,[5]Data!$D$1:$M$267, 8, FALSE)</f>
        <v>46.674498862989175</v>
      </c>
      <c r="AI83" s="13">
        <f>VLOOKUP(D83,[5]Data!$D$1:$M$267, 9, FALSE)</f>
        <v>42.989750944876128</v>
      </c>
      <c r="AJ83" s="13">
        <f>VLOOKUP(D83,[5]Data!$D$1:$M$267, 10, FALSE)</f>
        <v>43.67019256057354</v>
      </c>
      <c r="AP83" t="s">
        <v>121</v>
      </c>
      <c r="AQ83">
        <f t="shared" si="13"/>
        <v>68.038987076149638</v>
      </c>
      <c r="AR83" s="7">
        <v>65.127446231819036</v>
      </c>
      <c r="AS83" s="7">
        <v>58.957858753935909</v>
      </c>
      <c r="AT83" s="7">
        <v>72.347549197504122</v>
      </c>
      <c r="AU83" s="7">
        <v>75.723094121339514</v>
      </c>
      <c r="AX83" t="s">
        <v>325</v>
      </c>
      <c r="AY83" s="15">
        <f t="shared" si="11"/>
        <v>9278200050.666666</v>
      </c>
      <c r="AZ83" s="5">
        <v>10756539589</v>
      </c>
      <c r="BA83" s="5">
        <v>6524883012</v>
      </c>
      <c r="BB83" s="5">
        <v>10553177551</v>
      </c>
      <c r="BC83" s="5" t="s">
        <v>4</v>
      </c>
      <c r="BN83" s="16" t="s">
        <v>95</v>
      </c>
      <c r="BO83" s="17">
        <v>104.8430695675</v>
      </c>
      <c r="BP83" s="17">
        <v>92.239426963200003</v>
      </c>
      <c r="BQ83" s="17">
        <v>116.8260711989</v>
      </c>
      <c r="BR83" s="17" t="s">
        <v>4</v>
      </c>
      <c r="BS83">
        <f t="shared" si="14"/>
        <v>-11.983001631400001</v>
      </c>
      <c r="BT83" s="35" t="s">
        <v>429</v>
      </c>
      <c r="BU83" s="36">
        <v>114.8690788671</v>
      </c>
      <c r="BV83" s="36">
        <v>109.729931025</v>
      </c>
      <c r="BW83" s="36">
        <v>118.30477780459999</v>
      </c>
      <c r="BX83" s="36" t="s">
        <v>4</v>
      </c>
      <c r="BY83">
        <f t="shared" si="15"/>
        <v>-3.4356989374999927</v>
      </c>
      <c r="CB83" s="18" t="s">
        <v>95</v>
      </c>
      <c r="CC83" s="19">
        <v>104.8430695675</v>
      </c>
      <c r="CD83" s="19">
        <v>92.239426963200003</v>
      </c>
      <c r="CE83" s="19">
        <v>116.8260711989</v>
      </c>
      <c r="CF83" s="19" t="s">
        <v>4</v>
      </c>
      <c r="CG83">
        <f t="shared" si="16"/>
        <v>-11.983001631400001</v>
      </c>
      <c r="CH83" s="20" t="s">
        <v>429</v>
      </c>
      <c r="CI83" s="13">
        <v>114.8690788671</v>
      </c>
      <c r="CJ83" s="13">
        <v>109.729931025</v>
      </c>
      <c r="CK83" s="13">
        <v>118.30477780459999</v>
      </c>
      <c r="CL83" s="13" t="s">
        <v>4</v>
      </c>
      <c r="CM83">
        <f t="shared" si="17"/>
        <v>-3.4356989374999927</v>
      </c>
      <c r="DE83" t="s">
        <v>165</v>
      </c>
      <c r="DF83" s="7">
        <v>89.64804437587965</v>
      </c>
      <c r="DG83" s="5" t="s">
        <v>4</v>
      </c>
      <c r="DH83" s="10">
        <v>105.80301049553273</v>
      </c>
      <c r="DI83" s="11">
        <v>159.93046959099999</v>
      </c>
      <c r="DJ83" s="12">
        <v>371.92325480250003</v>
      </c>
      <c r="DK83" s="13">
        <v>42.989750944876128</v>
      </c>
    </row>
    <row r="84" spans="2:115" x14ac:dyDescent="0.3">
      <c r="B84" s="2"/>
      <c r="C84" t="s">
        <v>167</v>
      </c>
      <c r="D84" s="2" t="s">
        <v>168</v>
      </c>
      <c r="F84" s="7">
        <v>42.651193274645991</v>
      </c>
      <c r="G84" s="7">
        <v>37.817005540085489</v>
      </c>
      <c r="H84" s="7">
        <v>41.285997726699982</v>
      </c>
      <c r="I84" s="7">
        <v>41.76957074786668</v>
      </c>
      <c r="J84">
        <f t="shared" si="10"/>
        <v>40.880941822324537</v>
      </c>
      <c r="L84" s="5" t="str">
        <f>VLOOKUP(D84, [1]Data!$D$1:$M$267, 7, FALSE)</f>
        <v>NULL</v>
      </c>
      <c r="M84" s="5" t="str">
        <f>VLOOKUP(D84, [1]Data!$D$1:$M$267, 8, FALSE)</f>
        <v>NULL</v>
      </c>
      <c r="N84" s="5" t="str">
        <f>VLOOKUP(D84, [1]Data!$D$1:$M$267, 9, FALSE)</f>
        <v>NULL</v>
      </c>
      <c r="O84" s="5" t="s">
        <v>4</v>
      </c>
      <c r="P84" s="3" t="e">
        <f t="shared" si="12"/>
        <v>#DIV/0!</v>
      </c>
      <c r="R84" s="10">
        <f>VLOOKUP(D84, [2]Data!$D$1:$M$267, 7, FALSE)</f>
        <v>56.963888566760403</v>
      </c>
      <c r="S84" s="10">
        <f>VLOOKUP(D84, [2]Data!$D$1:$M$267, 8, FALSE)</f>
        <v>54.802454845760863</v>
      </c>
      <c r="T84" s="10">
        <f>VLOOKUP(D84, [2]Data!$D$1:$M$267, 9, FALSE)</f>
        <v>55.551337994957748</v>
      </c>
      <c r="U84" s="10">
        <f>VLOOKUP(D84, [2]Data!$D$1:$M$267, 10, FALSE)</f>
        <v>51.419622381755815</v>
      </c>
      <c r="V84"/>
      <c r="W84" s="11">
        <f>VLOOKUP(D84, [3]Data!$D$1:$M$267, 7, FALSE)</f>
        <v>151.4354612891</v>
      </c>
      <c r="X84" s="11">
        <f>VLOOKUP(D84, [3]Data!$D$1:$M$267, 8, FALSE)</f>
        <v>135.063630905</v>
      </c>
      <c r="Y84" s="11">
        <f>VLOOKUP(D84, [3]Data!$D$1:$M$267, 9, FALSE)</f>
        <v>141.90953619960001</v>
      </c>
      <c r="Z84" s="11" t="str">
        <f>VLOOKUP(D84, [3]Data!$D$1:$M$267, 10, FALSE)</f>
        <v>NULL</v>
      </c>
      <c r="AA84"/>
      <c r="AB84" s="12">
        <f>VLOOKUP(D84, [4]Data!$D$1:$M$267, 7, FALSE)</f>
        <v>84.331979273499996</v>
      </c>
      <c r="AC84" s="12">
        <f>VLOOKUP(D84, [4]Data!$D$1:$M$267, 8, FALSE)</f>
        <v>73.007753496899994</v>
      </c>
      <c r="AD84" s="12">
        <f>VLOOKUP(D84, [4]Data!$D$1:$M$267, 9, FALSE)</f>
        <v>67.751549993099999</v>
      </c>
      <c r="AE84" s="12" t="str">
        <f>VLOOKUP(D84, [4]Data!$D$1:$M$267, 10, FALSE)</f>
        <v>NULL</v>
      </c>
      <c r="AF84"/>
      <c r="AG84" s="13">
        <f>VLOOKUP(D84,[5]Data!$D$1:$M$267, 7, FALSE)</f>
        <v>27.002685594809307</v>
      </c>
      <c r="AH84" s="13">
        <f>VLOOKUP(D84,[5]Data!$D$1:$M$267, 8, FALSE)</f>
        <v>23.21774015702146</v>
      </c>
      <c r="AI84" s="13">
        <f>VLOOKUP(D84,[5]Data!$D$1:$M$267, 9, FALSE)</f>
        <v>24.679003554253338</v>
      </c>
      <c r="AJ84" s="13">
        <f>VLOOKUP(D84,[5]Data!$D$1:$M$267, 10, FALSE)</f>
        <v>21.050982578084376</v>
      </c>
      <c r="AP84" t="s">
        <v>317</v>
      </c>
      <c r="AQ84">
        <f t="shared" si="13"/>
        <v>67.848026321478244</v>
      </c>
      <c r="AR84" s="7">
        <v>65.253972290661466</v>
      </c>
      <c r="AS84" s="7">
        <v>60.860964794614127</v>
      </c>
      <c r="AT84" s="7">
        <v>67.869023418963366</v>
      </c>
      <c r="AU84" s="7">
        <v>77.408144781674039</v>
      </c>
      <c r="AX84" t="s">
        <v>349</v>
      </c>
      <c r="AY84" s="15">
        <f t="shared" si="11"/>
        <v>8057084536</v>
      </c>
      <c r="AZ84" s="5">
        <v>8049032071</v>
      </c>
      <c r="BA84" s="5">
        <v>7860065656</v>
      </c>
      <c r="BB84" s="5">
        <v>8421816879.000001</v>
      </c>
      <c r="BC84" s="5">
        <v>7897423538</v>
      </c>
      <c r="BN84" s="16" t="s">
        <v>37</v>
      </c>
      <c r="BO84" s="17">
        <v>123.0260537689</v>
      </c>
      <c r="BP84" s="17">
        <v>111.8969987064</v>
      </c>
      <c r="BQ84" s="17">
        <v>116.5132571417</v>
      </c>
      <c r="BR84" s="17" t="s">
        <v>4</v>
      </c>
      <c r="BS84">
        <f t="shared" si="14"/>
        <v>6.5127966272000037</v>
      </c>
      <c r="BT84" s="35" t="s">
        <v>363</v>
      </c>
      <c r="BU84" s="36">
        <v>114.8175185163</v>
      </c>
      <c r="BV84" s="36">
        <v>103.9935241915</v>
      </c>
      <c r="BW84" s="36">
        <v>118.2973877085</v>
      </c>
      <c r="BX84" s="36" t="s">
        <v>4</v>
      </c>
      <c r="BY84">
        <f t="shared" si="15"/>
        <v>-3.4798691921999989</v>
      </c>
      <c r="CB84" s="18" t="s">
        <v>37</v>
      </c>
      <c r="CC84" s="19">
        <v>123.0260537689</v>
      </c>
      <c r="CD84" s="19">
        <v>111.8969987064</v>
      </c>
      <c r="CE84" s="19">
        <v>116.5132571417</v>
      </c>
      <c r="CF84" s="19" t="s">
        <v>4</v>
      </c>
      <c r="CG84">
        <f t="shared" si="16"/>
        <v>6.5127966272000037</v>
      </c>
      <c r="CH84" s="20" t="s">
        <v>363</v>
      </c>
      <c r="CI84" s="13">
        <v>114.8175185163</v>
      </c>
      <c r="CJ84" s="13">
        <v>103.9935241915</v>
      </c>
      <c r="CK84" s="13">
        <v>118.2973877085</v>
      </c>
      <c r="CL84" s="13" t="s">
        <v>4</v>
      </c>
      <c r="CM84">
        <f t="shared" si="17"/>
        <v>-3.4798691921999989</v>
      </c>
      <c r="DE84" t="s">
        <v>167</v>
      </c>
      <c r="DF84" s="7">
        <v>41.285997726699982</v>
      </c>
      <c r="DG84" s="5" t="s">
        <v>4</v>
      </c>
      <c r="DH84" s="10">
        <v>55.551337994957748</v>
      </c>
      <c r="DI84" s="11">
        <v>141.90953619960001</v>
      </c>
      <c r="DJ84" s="12">
        <v>67.751549993099999</v>
      </c>
      <c r="DK84" s="13">
        <v>24.679003554253338</v>
      </c>
    </row>
    <row r="85" spans="2:115" x14ac:dyDescent="0.3">
      <c r="B85" s="2"/>
      <c r="C85" t="s">
        <v>169</v>
      </c>
      <c r="D85" s="2" t="s">
        <v>170</v>
      </c>
      <c r="F85" s="7">
        <v>108.37378989533053</v>
      </c>
      <c r="G85" s="7">
        <v>88.462310553430754</v>
      </c>
      <c r="H85" s="7">
        <v>108.58856845661282</v>
      </c>
      <c r="I85" s="7">
        <v>101.49888359689049</v>
      </c>
      <c r="J85">
        <f t="shared" si="10"/>
        <v>101.73088812556615</v>
      </c>
      <c r="L85" s="5">
        <f>VLOOKUP(D85, [1]Data!$D$1:$M$267, 7, FALSE)</f>
        <v>95124</v>
      </c>
      <c r="M85" s="5">
        <f>VLOOKUP(D85, [1]Data!$D$1:$M$267, 8, FALSE)</f>
        <v>1438979</v>
      </c>
      <c r="N85" s="5">
        <f>VLOOKUP(D85, [1]Data!$D$1:$M$267, 9, FALSE)</f>
        <v>139915</v>
      </c>
      <c r="O85" s="5">
        <v>111140</v>
      </c>
      <c r="P85" s="3">
        <f t="shared" si="12"/>
        <v>446289.5</v>
      </c>
      <c r="R85" s="10" t="str">
        <f>VLOOKUP(D85, [2]Data!$D$1:$M$267, 7, FALSE)</f>
        <v>NULL</v>
      </c>
      <c r="S85" s="10" t="str">
        <f>VLOOKUP(D85, [2]Data!$D$1:$M$267, 8, FALSE)</f>
        <v>NULL</v>
      </c>
      <c r="T85" s="10" t="str">
        <f>VLOOKUP(D85, [2]Data!$D$1:$M$267, 9, FALSE)</f>
        <v>NULL</v>
      </c>
      <c r="U85" s="10" t="str">
        <f>VLOOKUP(D85, [2]Data!$D$1:$M$267, 10, FALSE)</f>
        <v>NULL</v>
      </c>
      <c r="V85"/>
      <c r="W85" s="11">
        <f>VLOOKUP(D85, [3]Data!$D$1:$M$267, 7, FALSE)</f>
        <v>257.46121574070003</v>
      </c>
      <c r="X85" s="11">
        <f>VLOOKUP(D85, [3]Data!$D$1:$M$267, 8, FALSE)</f>
        <v>146.35095366460001</v>
      </c>
      <c r="Y85" s="11">
        <f>VLOOKUP(D85, [3]Data!$D$1:$M$267, 9, FALSE)</f>
        <v>252.75485406210001</v>
      </c>
      <c r="Z85" s="11" t="str">
        <f>VLOOKUP(D85, [3]Data!$D$1:$M$267, 10, FALSE)</f>
        <v>NULL</v>
      </c>
      <c r="AA85"/>
      <c r="AB85" s="12">
        <f>VLOOKUP(D85, [4]Data!$D$1:$M$267, 7, FALSE)</f>
        <v>118.3063771627</v>
      </c>
      <c r="AC85" s="12">
        <f>VLOOKUP(D85, [4]Data!$D$1:$M$267, 8, FALSE)</f>
        <v>168.8528127774</v>
      </c>
      <c r="AD85" s="12">
        <f>VLOOKUP(D85, [4]Data!$D$1:$M$267, 9, FALSE)</f>
        <v>263.06822272929998</v>
      </c>
      <c r="AE85" s="12" t="str">
        <f>VLOOKUP(D85, [4]Data!$D$1:$M$267, 10, FALSE)</f>
        <v>NULL</v>
      </c>
      <c r="AF85"/>
      <c r="AG85" s="13" t="str">
        <f>VLOOKUP(D85,[5]Data!$D$1:$M$267, 7, FALSE)</f>
        <v>NULL</v>
      </c>
      <c r="AH85" s="13" t="str">
        <f>VLOOKUP(D85,[5]Data!$D$1:$M$267, 8, FALSE)</f>
        <v>NULL</v>
      </c>
      <c r="AI85" s="13" t="str">
        <f>VLOOKUP(D85,[5]Data!$D$1:$M$267, 9, FALSE)</f>
        <v>NULL</v>
      </c>
      <c r="AJ85" s="13" t="str">
        <f>VLOOKUP(D85,[5]Data!$D$1:$M$267, 10, FALSE)</f>
        <v>NULL</v>
      </c>
      <c r="AP85" t="s">
        <v>103</v>
      </c>
      <c r="AQ85">
        <f t="shared" si="13"/>
        <v>67.580545471595826</v>
      </c>
      <c r="AR85" s="7">
        <v>61.431716533541014</v>
      </c>
      <c r="AS85" s="7">
        <v>58.3981329527006</v>
      </c>
      <c r="AT85" s="7">
        <v>66.688369693091971</v>
      </c>
      <c r="AU85" s="7">
        <v>83.803962707049692</v>
      </c>
      <c r="AX85" t="s">
        <v>323</v>
      </c>
      <c r="AY85" s="15">
        <f t="shared" si="11"/>
        <v>7590726082.5</v>
      </c>
      <c r="AZ85" s="5">
        <v>6994469286</v>
      </c>
      <c r="BA85" s="5">
        <v>6984613402</v>
      </c>
      <c r="BB85" s="5">
        <v>8026987930</v>
      </c>
      <c r="BC85" s="5">
        <v>8356833712</v>
      </c>
      <c r="BN85" s="16" t="s">
        <v>307</v>
      </c>
      <c r="BO85" s="17">
        <v>121.8554188685</v>
      </c>
      <c r="BP85" s="17">
        <v>105.51477878270001</v>
      </c>
      <c r="BQ85" s="17">
        <v>116.0075726601</v>
      </c>
      <c r="BR85" s="17" t="s">
        <v>4</v>
      </c>
      <c r="BS85">
        <f t="shared" si="14"/>
        <v>5.8478462084</v>
      </c>
      <c r="BT85" s="35" t="s">
        <v>115</v>
      </c>
      <c r="BU85" s="36">
        <v>117.5245813798</v>
      </c>
      <c r="BV85" s="36">
        <v>101.8746321478</v>
      </c>
      <c r="BW85" s="36">
        <v>118.26327005970001</v>
      </c>
      <c r="BX85" s="36" t="s">
        <v>4</v>
      </c>
      <c r="BY85">
        <f t="shared" si="15"/>
        <v>-0.73868867990000808</v>
      </c>
      <c r="CB85" s="18" t="s">
        <v>307</v>
      </c>
      <c r="CC85" s="19">
        <v>121.8554188685</v>
      </c>
      <c r="CD85" s="19">
        <v>105.51477878270001</v>
      </c>
      <c r="CE85" s="19">
        <v>116.0075726601</v>
      </c>
      <c r="CF85" s="19" t="s">
        <v>4</v>
      </c>
      <c r="CG85">
        <f t="shared" si="16"/>
        <v>5.8478462084</v>
      </c>
      <c r="CH85" s="20" t="s">
        <v>115</v>
      </c>
      <c r="CI85" s="13">
        <v>117.5245813798</v>
      </c>
      <c r="CJ85" s="13">
        <v>101.8746321478</v>
      </c>
      <c r="CK85" s="13">
        <v>118.26327005970001</v>
      </c>
      <c r="CL85" s="13" t="s">
        <v>4</v>
      </c>
      <c r="CM85">
        <f t="shared" si="17"/>
        <v>-0.73868867990000808</v>
      </c>
      <c r="DE85" t="s">
        <v>169</v>
      </c>
      <c r="DF85" s="7">
        <v>108.58856845661282</v>
      </c>
      <c r="DG85" s="5">
        <v>139915</v>
      </c>
      <c r="DH85" s="10" t="s">
        <v>4</v>
      </c>
      <c r="DI85" s="11">
        <v>252.75485406210001</v>
      </c>
      <c r="DJ85" s="12">
        <v>263.06822272929998</v>
      </c>
      <c r="DK85" s="13" t="s">
        <v>4</v>
      </c>
    </row>
    <row r="86" spans="2:115" x14ac:dyDescent="0.3">
      <c r="B86" s="2"/>
      <c r="C86" t="s">
        <v>171</v>
      </c>
      <c r="D86" s="2" t="s">
        <v>172</v>
      </c>
      <c r="F86" s="7">
        <v>35.854870786765993</v>
      </c>
      <c r="G86" s="7">
        <v>30.561979556121443</v>
      </c>
      <c r="H86" s="7">
        <v>26.028126625483011</v>
      </c>
      <c r="I86" s="7">
        <v>29.150442466385922</v>
      </c>
      <c r="J86">
        <f t="shared" si="10"/>
        <v>30.398854858689095</v>
      </c>
      <c r="L86" s="5" t="str">
        <f>VLOOKUP(D86, [1]Data!$D$1:$M$267, 7, FALSE)</f>
        <v>NULL</v>
      </c>
      <c r="M86" s="5" t="str">
        <f>VLOOKUP(D86, [1]Data!$D$1:$M$267, 8, FALSE)</f>
        <v>NULL</v>
      </c>
      <c r="N86" s="5" t="str">
        <f>VLOOKUP(D86, [1]Data!$D$1:$M$267, 9, FALSE)</f>
        <v>NULL</v>
      </c>
      <c r="O86" s="5" t="s">
        <v>4</v>
      </c>
      <c r="P86" s="3" t="e">
        <f t="shared" si="12"/>
        <v>#DIV/0!</v>
      </c>
      <c r="R86" s="10">
        <f>VLOOKUP(D86, [2]Data!$D$1:$M$267, 7, FALSE)</f>
        <v>44.568718775829353</v>
      </c>
      <c r="S86" s="10">
        <f>VLOOKUP(D86, [2]Data!$D$1:$M$267, 8, FALSE)</f>
        <v>34.457201906164194</v>
      </c>
      <c r="T86" s="10">
        <f>VLOOKUP(D86, [2]Data!$D$1:$M$267, 9, FALSE)</f>
        <v>37.16540176794485</v>
      </c>
      <c r="U86" s="10">
        <f>VLOOKUP(D86, [2]Data!$D$1:$M$267, 10, FALSE)</f>
        <v>36.529550283828009</v>
      </c>
      <c r="V86"/>
      <c r="W86" s="11">
        <f>VLOOKUP(D86, [3]Data!$D$1:$M$267, 7, FALSE)</f>
        <v>116.5582970274</v>
      </c>
      <c r="X86" s="11">
        <f>VLOOKUP(D86, [3]Data!$D$1:$M$267, 8, FALSE)</f>
        <v>77.098747396299999</v>
      </c>
      <c r="Y86" s="11">
        <f>VLOOKUP(D86, [3]Data!$D$1:$M$267, 9, FALSE)</f>
        <v>74.885685931400005</v>
      </c>
      <c r="Z86" s="11" t="str">
        <f>VLOOKUP(D86, [3]Data!$D$1:$M$267, 10, FALSE)</f>
        <v>NULL</v>
      </c>
      <c r="AA86"/>
      <c r="AB86" s="12">
        <f>VLOOKUP(D86, [4]Data!$D$1:$M$267, 7, FALSE)</f>
        <v>129.5772646842</v>
      </c>
      <c r="AC86" s="12">
        <f>VLOOKUP(D86, [4]Data!$D$1:$M$267, 8, FALSE)</f>
        <v>77.379335396399995</v>
      </c>
      <c r="AD86" s="12">
        <f>VLOOKUP(D86, [4]Data!$D$1:$M$267, 9, FALSE)</f>
        <v>101.0000737303</v>
      </c>
      <c r="AE86" s="12" t="str">
        <f>VLOOKUP(D86, [4]Data!$D$1:$M$267, 10, FALSE)</f>
        <v>NULL</v>
      </c>
      <c r="AF86"/>
      <c r="AG86" s="13">
        <f>VLOOKUP(D86,[5]Data!$D$1:$M$267, 7, FALSE)</f>
        <v>10.55767343348492</v>
      </c>
      <c r="AH86" s="13">
        <f>VLOOKUP(D86,[5]Data!$D$1:$M$267, 8, FALSE)</f>
        <v>7.0033613176750027</v>
      </c>
      <c r="AI86" s="13">
        <f>VLOOKUP(D86,[5]Data!$D$1:$M$267, 9, FALSE)</f>
        <v>7.1375510030753473</v>
      </c>
      <c r="AJ86" s="13">
        <f>VLOOKUP(D86,[5]Data!$D$1:$M$267, 10, FALSE)</f>
        <v>7.2387601158694235</v>
      </c>
      <c r="AP86" t="s">
        <v>409</v>
      </c>
      <c r="AQ86">
        <f t="shared" si="13"/>
        <v>67.515169405395341</v>
      </c>
      <c r="AR86" s="7">
        <v>72.037824694822845</v>
      </c>
      <c r="AS86" s="7">
        <v>66.102991838420692</v>
      </c>
      <c r="AT86" s="7">
        <v>70.54058201069229</v>
      </c>
      <c r="AU86" s="7">
        <v>61.379279077645563</v>
      </c>
      <c r="AX86" t="s">
        <v>183</v>
      </c>
      <c r="AY86" s="15">
        <f t="shared" si="11"/>
        <v>7519221949.25</v>
      </c>
      <c r="AZ86" s="5">
        <v>6281266981</v>
      </c>
      <c r="BA86" s="5">
        <v>6408687624</v>
      </c>
      <c r="BB86" s="5">
        <v>7492072748</v>
      </c>
      <c r="BC86" s="5">
        <v>9894860444</v>
      </c>
      <c r="BN86" s="16" t="s">
        <v>97</v>
      </c>
      <c r="BO86" s="17">
        <v>103.10305372329999</v>
      </c>
      <c r="BP86" s="17">
        <v>106.5738216325</v>
      </c>
      <c r="BQ86" s="17">
        <v>115.9826209869</v>
      </c>
      <c r="BR86" s="17" t="s">
        <v>4</v>
      </c>
      <c r="BS86">
        <f t="shared" si="14"/>
        <v>-12.879567263600009</v>
      </c>
      <c r="BT86" s="35" t="s">
        <v>17</v>
      </c>
      <c r="BU86" s="36">
        <v>119.51287802509999</v>
      </c>
      <c r="BV86" s="36">
        <v>103.6319013291</v>
      </c>
      <c r="BW86" s="36">
        <v>117.6653120548</v>
      </c>
      <c r="BX86" s="36" t="s">
        <v>4</v>
      </c>
      <c r="BY86">
        <f t="shared" si="15"/>
        <v>1.8475659702999963</v>
      </c>
      <c r="CB86" s="18" t="s">
        <v>97</v>
      </c>
      <c r="CC86" s="19">
        <v>103.10305372329999</v>
      </c>
      <c r="CD86" s="19">
        <v>106.5738216325</v>
      </c>
      <c r="CE86" s="19">
        <v>115.9826209869</v>
      </c>
      <c r="CF86" s="19" t="s">
        <v>4</v>
      </c>
      <c r="CG86">
        <f t="shared" si="16"/>
        <v>-12.879567263600009</v>
      </c>
      <c r="CH86" s="20" t="s">
        <v>17</v>
      </c>
      <c r="CI86" s="13">
        <v>119.51287802509999</v>
      </c>
      <c r="CJ86" s="13">
        <v>103.6319013291</v>
      </c>
      <c r="CK86" s="13">
        <v>117.6653120548</v>
      </c>
      <c r="CL86" s="13" t="s">
        <v>4</v>
      </c>
      <c r="CM86">
        <f t="shared" si="17"/>
        <v>1.8475659702999963</v>
      </c>
      <c r="DE86" t="s">
        <v>171</v>
      </c>
      <c r="DF86" s="7">
        <v>26.028126625483011</v>
      </c>
      <c r="DG86" s="5" t="s">
        <v>4</v>
      </c>
      <c r="DH86" s="10">
        <v>37.16540176794485</v>
      </c>
      <c r="DI86" s="11">
        <v>74.885685931400005</v>
      </c>
      <c r="DJ86" s="12">
        <v>101.0000737303</v>
      </c>
      <c r="DK86" s="13">
        <v>7.1375510030753473</v>
      </c>
    </row>
    <row r="87" spans="2:115" x14ac:dyDescent="0.3">
      <c r="B87" s="2"/>
      <c r="C87" t="s">
        <v>173</v>
      </c>
      <c r="D87" s="2" t="s">
        <v>174</v>
      </c>
      <c r="F87" s="7">
        <v>84.144401780013013</v>
      </c>
      <c r="G87" s="7">
        <v>76.80636107266055</v>
      </c>
      <c r="H87" s="7">
        <v>89.943511339220606</v>
      </c>
      <c r="I87" s="7">
        <v>97.377837744045067</v>
      </c>
      <c r="J87">
        <f t="shared" si="10"/>
        <v>87.068027983984805</v>
      </c>
      <c r="L87" s="5">
        <f>VLOOKUP(D87, [1]Data!$D$1:$M$267, 7, FALSE)</f>
        <v>12597313</v>
      </c>
      <c r="M87" s="5">
        <f>VLOOKUP(D87, [1]Data!$D$1:$M$267, 8, FALSE)</f>
        <v>58998495</v>
      </c>
      <c r="N87" s="5">
        <f>VLOOKUP(D87, [1]Data!$D$1:$M$267, 9, FALSE)</f>
        <v>21992491</v>
      </c>
      <c r="O87" s="5" t="s">
        <v>4</v>
      </c>
      <c r="P87" s="3">
        <f t="shared" si="12"/>
        <v>31196099.666666668</v>
      </c>
      <c r="R87" s="10">
        <f>VLOOKUP(D87, [2]Data!$D$1:$M$267, 7, FALSE)</f>
        <v>99.459977993758883</v>
      </c>
      <c r="S87" s="10">
        <f>VLOOKUP(D87, [2]Data!$D$1:$M$267, 8, FALSE)</f>
        <v>88.000856383629213</v>
      </c>
      <c r="T87" s="10">
        <f>VLOOKUP(D87, [2]Data!$D$1:$M$267, 9, FALSE)</f>
        <v>103.37264345991841</v>
      </c>
      <c r="U87" s="10">
        <f>VLOOKUP(D87, [2]Data!$D$1:$M$267, 10, FALSE)</f>
        <v>112.6985249139662</v>
      </c>
      <c r="V87"/>
      <c r="W87" s="11">
        <f>VLOOKUP(D87, [3]Data!$D$1:$M$267, 7, FALSE)</f>
        <v>102.5748228219</v>
      </c>
      <c r="X87" s="11">
        <f>VLOOKUP(D87, [3]Data!$D$1:$M$267, 8, FALSE)</f>
        <v>85.347199971899997</v>
      </c>
      <c r="Y87" s="11">
        <f>VLOOKUP(D87, [3]Data!$D$1:$M$267, 9, FALSE)</f>
        <v>113.7716306815</v>
      </c>
      <c r="Z87" s="11" t="str">
        <f>VLOOKUP(D87, [3]Data!$D$1:$M$267, 10, FALSE)</f>
        <v>NULL</v>
      </c>
      <c r="AA87"/>
      <c r="AB87" s="12">
        <f>VLOOKUP(D87, [4]Data!$D$1:$M$267, 7, FALSE)</f>
        <v>108.92523256200001</v>
      </c>
      <c r="AC87" s="12">
        <f>VLOOKUP(D87, [4]Data!$D$1:$M$267, 8, FALSE)</f>
        <v>90.305936434100005</v>
      </c>
      <c r="AD87" s="12">
        <f>VLOOKUP(D87, [4]Data!$D$1:$M$267, 9, FALSE)</f>
        <v>111.3089278265</v>
      </c>
      <c r="AE87" s="12" t="str">
        <f>VLOOKUP(D87, [4]Data!$D$1:$M$267, 10, FALSE)</f>
        <v>NULL</v>
      </c>
      <c r="AF87"/>
      <c r="AG87" s="13">
        <f>VLOOKUP(D87,[5]Data!$D$1:$M$267, 7, FALSE)</f>
        <v>40.218963738896441</v>
      </c>
      <c r="AH87" s="13">
        <f>VLOOKUP(D87,[5]Data!$D$1:$M$267, 8, FALSE)</f>
        <v>35.875140103037793</v>
      </c>
      <c r="AI87" s="13">
        <f>VLOOKUP(D87,[5]Data!$D$1:$M$267, 9, FALSE)</f>
        <v>39.365398359925472</v>
      </c>
      <c r="AJ87" s="13">
        <f>VLOOKUP(D87,[5]Data!$D$1:$M$267, 10, FALSE)</f>
        <v>42.43918179489615</v>
      </c>
      <c r="AP87" t="s">
        <v>13</v>
      </c>
      <c r="AQ87">
        <f t="shared" si="13"/>
        <v>67.417553549546085</v>
      </c>
      <c r="AR87" s="7">
        <v>69.669138712340668</v>
      </c>
      <c r="AS87" s="7">
        <v>64.890694688987224</v>
      </c>
      <c r="AT87" s="7">
        <v>68.943553690465421</v>
      </c>
      <c r="AU87" s="7">
        <v>66.166827106391011</v>
      </c>
      <c r="AX87" t="s">
        <v>55</v>
      </c>
      <c r="AY87" s="15">
        <f t="shared" si="11"/>
        <v>7334667820.25</v>
      </c>
      <c r="AZ87" s="5">
        <v>9391878589</v>
      </c>
      <c r="BA87" s="5">
        <v>5944927304</v>
      </c>
      <c r="BB87" s="5">
        <v>6350114829</v>
      </c>
      <c r="BC87" s="5">
        <v>7651750559</v>
      </c>
      <c r="BN87" s="16" t="s">
        <v>63</v>
      </c>
      <c r="BO87" s="17">
        <v>130.97563824369999</v>
      </c>
      <c r="BP87" s="17">
        <v>130.012360578</v>
      </c>
      <c r="BQ87" s="17">
        <v>115.7936193717</v>
      </c>
      <c r="BR87" s="17" t="s">
        <v>4</v>
      </c>
      <c r="BS87">
        <f t="shared" si="14"/>
        <v>15.182018871999986</v>
      </c>
      <c r="BT87" s="35" t="s">
        <v>163</v>
      </c>
      <c r="BU87" s="36">
        <v>106.7223349329</v>
      </c>
      <c r="BV87" s="36">
        <v>108.9412655654</v>
      </c>
      <c r="BW87" s="36">
        <v>117.1523743966</v>
      </c>
      <c r="BX87" s="36" t="s">
        <v>4</v>
      </c>
      <c r="BY87">
        <f t="shared" si="15"/>
        <v>-10.430039463699998</v>
      </c>
      <c r="CB87" s="18" t="s">
        <v>63</v>
      </c>
      <c r="CC87" s="19">
        <v>130.97563824369999</v>
      </c>
      <c r="CD87" s="19">
        <v>130.012360578</v>
      </c>
      <c r="CE87" s="19">
        <v>115.7936193717</v>
      </c>
      <c r="CF87" s="19" t="s">
        <v>4</v>
      </c>
      <c r="CG87">
        <f t="shared" si="16"/>
        <v>15.182018871999986</v>
      </c>
      <c r="CH87" s="20" t="s">
        <v>163</v>
      </c>
      <c r="CI87" s="13">
        <v>106.7223349329</v>
      </c>
      <c r="CJ87" s="13">
        <v>108.9412655654</v>
      </c>
      <c r="CK87" s="13">
        <v>117.1523743966</v>
      </c>
      <c r="CL87" s="13" t="s">
        <v>4</v>
      </c>
      <c r="CM87">
        <f t="shared" si="17"/>
        <v>-10.430039463699998</v>
      </c>
      <c r="DE87" t="s">
        <v>173</v>
      </c>
      <c r="DF87" s="7">
        <v>89.943511339220606</v>
      </c>
      <c r="DG87" s="5">
        <v>21992491</v>
      </c>
      <c r="DH87" s="10">
        <v>103.37264345991841</v>
      </c>
      <c r="DI87" s="11">
        <v>113.7716306815</v>
      </c>
      <c r="DJ87" s="12">
        <v>111.3089278265</v>
      </c>
      <c r="DK87" s="13">
        <v>39.365398359925472</v>
      </c>
    </row>
    <row r="88" spans="2:115" x14ac:dyDescent="0.3">
      <c r="B88" s="2"/>
      <c r="C88" t="s">
        <v>175</v>
      </c>
      <c r="D88" s="2" t="s">
        <v>176</v>
      </c>
      <c r="F88" s="7">
        <v>306.47177421323983</v>
      </c>
      <c r="G88" s="7">
        <v>324.26850665952111</v>
      </c>
      <c r="H88" s="7">
        <v>374.64300808445546</v>
      </c>
      <c r="I88" s="7">
        <v>356.1450556314478</v>
      </c>
      <c r="J88">
        <f t="shared" si="10"/>
        <v>340.38208614716604</v>
      </c>
      <c r="L88" s="5">
        <f>VLOOKUP(D88, [1]Data!$D$1:$M$267, 7, FALSE)</f>
        <v>322026746842</v>
      </c>
      <c r="M88" s="5">
        <f>VLOOKUP(D88, [1]Data!$D$1:$M$267, 8, FALSE)</f>
        <v>340121877076</v>
      </c>
      <c r="N88" s="5">
        <f>VLOOKUP(D88, [1]Data!$D$1:$M$267, 9, FALSE)</f>
        <v>431628771877</v>
      </c>
      <c r="O88" s="5">
        <v>194079875754</v>
      </c>
      <c r="P88" s="3">
        <f t="shared" si="12"/>
        <v>321964317887.25</v>
      </c>
      <c r="R88" s="10">
        <f>VLOOKUP(D88, [2]Data!$D$1:$M$267, 7, FALSE)</f>
        <v>353.74352113973106</v>
      </c>
      <c r="S88" s="10">
        <f>VLOOKUP(D88, [2]Data!$D$1:$M$267, 8, FALSE)</f>
        <v>350.6797050444485</v>
      </c>
      <c r="T88" s="10">
        <f>VLOOKUP(D88, [2]Data!$D$1:$M$267, 9, FALSE)</f>
        <v>402.45968145446278</v>
      </c>
      <c r="U88" s="10">
        <f>VLOOKUP(D88, [2]Data!$D$1:$M$267, 10, FALSE)</f>
        <v>384.86319461749315</v>
      </c>
      <c r="V88"/>
      <c r="W88" s="11">
        <f>VLOOKUP(D88, [3]Data!$D$1:$M$267, 7, FALSE)</f>
        <v>99.876217502499998</v>
      </c>
      <c r="X88" s="11">
        <f>VLOOKUP(D88, [3]Data!$D$1:$M$267, 8, FALSE)</f>
        <v>97.382319933000005</v>
      </c>
      <c r="Y88" s="11">
        <f>VLOOKUP(D88, [3]Data!$D$1:$M$267, 9, FALSE)</f>
        <v>115.5857288358</v>
      </c>
      <c r="Z88" s="11" t="str">
        <f>VLOOKUP(D88, [3]Data!$D$1:$M$267, 10, FALSE)</f>
        <v>NULL</v>
      </c>
      <c r="AA88"/>
      <c r="AB88" s="12">
        <f>VLOOKUP(D88, [4]Data!$D$1:$M$267, 7, FALSE)</f>
        <v>101.1099739695</v>
      </c>
      <c r="AC88" s="12">
        <f>VLOOKUP(D88, [4]Data!$D$1:$M$267, 8, FALSE)</f>
        <v>101.9034775044</v>
      </c>
      <c r="AD88" s="12">
        <f>VLOOKUP(D88, [4]Data!$D$1:$M$267, 9, FALSE)</f>
        <v>118.6126083404</v>
      </c>
      <c r="AE88" s="12" t="str">
        <f>VLOOKUP(D88, [4]Data!$D$1:$M$267, 10, FALSE)</f>
        <v>NULL</v>
      </c>
      <c r="AF88"/>
      <c r="AG88" s="13">
        <f>VLOOKUP(D88,[5]Data!$D$1:$M$267, 7, FALSE)</f>
        <v>177.65131517436421</v>
      </c>
      <c r="AH88" s="13">
        <f>VLOOKUP(D88,[5]Data!$D$1:$M$267, 8, FALSE)</f>
        <v>176.30448244688583</v>
      </c>
      <c r="AI88" s="13">
        <f>VLOOKUP(D88,[5]Data!$D$1:$M$267, 9, FALSE)</f>
        <v>204.01426373260838</v>
      </c>
      <c r="AJ88" s="13">
        <f>VLOOKUP(D88,[5]Data!$D$1:$M$267, 10, FALSE)</f>
        <v>194.47744829304762</v>
      </c>
      <c r="AP88" t="s">
        <v>201</v>
      </c>
      <c r="AQ88">
        <f t="shared" si="13"/>
        <v>67.157396456051558</v>
      </c>
      <c r="AR88" s="7">
        <v>61.76462955343861</v>
      </c>
      <c r="AS88" s="7">
        <v>57.610478936079204</v>
      </c>
      <c r="AT88" s="7">
        <v>66.744282792706016</v>
      </c>
      <c r="AU88" s="7">
        <v>82.510194541982401</v>
      </c>
      <c r="AX88" t="s">
        <v>23</v>
      </c>
      <c r="AY88" s="15">
        <f t="shared" si="11"/>
        <v>6498198683.25</v>
      </c>
      <c r="AZ88" s="5">
        <v>6334694580</v>
      </c>
      <c r="BA88" s="5">
        <v>5589428537</v>
      </c>
      <c r="BB88" s="5">
        <v>6309320488</v>
      </c>
      <c r="BC88" s="5">
        <v>7759351128</v>
      </c>
      <c r="BN88" s="16" t="s">
        <v>175</v>
      </c>
      <c r="BO88" s="17">
        <v>99.876217502499998</v>
      </c>
      <c r="BP88" s="17">
        <v>97.382319933000005</v>
      </c>
      <c r="BQ88" s="17">
        <v>115.5857288358</v>
      </c>
      <c r="BR88" s="17" t="s">
        <v>4</v>
      </c>
      <c r="BS88">
        <f t="shared" si="14"/>
        <v>-15.7095113333</v>
      </c>
      <c r="BT88" s="35" t="s">
        <v>53</v>
      </c>
      <c r="BU88" s="36">
        <v>85.741168380000005</v>
      </c>
      <c r="BV88" s="36">
        <v>70.399587721299994</v>
      </c>
      <c r="BW88" s="36">
        <v>117.1519992186</v>
      </c>
      <c r="BX88" s="36" t="s">
        <v>4</v>
      </c>
      <c r="BY88">
        <f t="shared" si="15"/>
        <v>-31.410830838599992</v>
      </c>
      <c r="CB88" s="18" t="s">
        <v>175</v>
      </c>
      <c r="CC88" s="19">
        <v>99.876217502499998</v>
      </c>
      <c r="CD88" s="19">
        <v>97.382319933000005</v>
      </c>
      <c r="CE88" s="19">
        <v>115.5857288358</v>
      </c>
      <c r="CF88" s="19" t="s">
        <v>4</v>
      </c>
      <c r="CG88">
        <f t="shared" si="16"/>
        <v>-15.7095113333</v>
      </c>
      <c r="CH88" s="20" t="s">
        <v>53</v>
      </c>
      <c r="CI88" s="13">
        <v>85.741168380000005</v>
      </c>
      <c r="CJ88" s="13">
        <v>70.399587721299994</v>
      </c>
      <c r="CK88" s="13">
        <v>117.1519992186</v>
      </c>
      <c r="CL88" s="13" t="s">
        <v>4</v>
      </c>
      <c r="CM88">
        <f t="shared" si="17"/>
        <v>-31.410830838599992</v>
      </c>
      <c r="DE88" t="s">
        <v>175</v>
      </c>
      <c r="DF88" s="7">
        <v>374.64300808445546</v>
      </c>
      <c r="DG88" s="5">
        <v>431628771877</v>
      </c>
      <c r="DH88" s="10">
        <v>402.45968145446278</v>
      </c>
      <c r="DI88" s="11">
        <v>115.5857288358</v>
      </c>
      <c r="DJ88" s="12">
        <v>118.6126083404</v>
      </c>
      <c r="DK88" s="13">
        <v>204.01426373260838</v>
      </c>
    </row>
    <row r="89" spans="2:115" x14ac:dyDescent="0.3">
      <c r="B89" s="2"/>
      <c r="C89" t="s">
        <v>177</v>
      </c>
      <c r="D89" s="2" t="s">
        <v>178</v>
      </c>
      <c r="F89" s="7">
        <v>148.99726503988418</v>
      </c>
      <c r="G89" s="7">
        <v>150.47083200174026</v>
      </c>
      <c r="H89" s="7">
        <v>156.35989282119721</v>
      </c>
      <c r="I89" s="7">
        <v>178.98137339179249</v>
      </c>
      <c r="J89">
        <f t="shared" si="10"/>
        <v>158.70234081365354</v>
      </c>
      <c r="L89" s="5">
        <f>VLOOKUP(D89, [1]Data!$D$1:$M$267, 7, FALSE)</f>
        <v>18426664252</v>
      </c>
      <c r="M89" s="5">
        <f>VLOOKUP(D89, [1]Data!$D$1:$M$267, 8, FALSE)</f>
        <v>18155662306</v>
      </c>
      <c r="N89" s="5">
        <f>VLOOKUP(D89, [1]Data!$D$1:$M$267, 9, FALSE)</f>
        <v>19657869162</v>
      </c>
      <c r="O89" s="5">
        <v>21996652567</v>
      </c>
      <c r="P89" s="3">
        <f t="shared" si="12"/>
        <v>19559212071.75</v>
      </c>
      <c r="R89" s="10">
        <f>VLOOKUP(D89, [2]Data!$D$1:$M$267, 7, FALSE)</f>
        <v>160.7513432793306</v>
      </c>
      <c r="S89" s="10">
        <f>VLOOKUP(D89, [2]Data!$D$1:$M$267, 8, FALSE)</f>
        <v>155.42266389351241</v>
      </c>
      <c r="T89" s="10">
        <f>VLOOKUP(D89, [2]Data!$D$1:$M$267, 9, FALSE)</f>
        <v>159.68827412064678</v>
      </c>
      <c r="U89" s="10">
        <f>VLOOKUP(D89, [2]Data!$D$1:$M$267, 10, FALSE)</f>
        <v>185.27111321662355</v>
      </c>
      <c r="V89"/>
      <c r="W89" s="11">
        <f>VLOOKUP(D89, [3]Data!$D$1:$M$267, 7, FALSE)</f>
        <v>122.2254778376</v>
      </c>
      <c r="X89" s="11">
        <f>VLOOKUP(D89, [3]Data!$D$1:$M$267, 8, FALSE)</f>
        <v>119.227902078</v>
      </c>
      <c r="Y89" s="11">
        <f>VLOOKUP(D89, [3]Data!$D$1:$M$267, 9, FALSE)</f>
        <v>128.16710558809999</v>
      </c>
      <c r="Z89" s="11" t="str">
        <f>VLOOKUP(D89, [3]Data!$D$1:$M$267, 10, FALSE)</f>
        <v>NULL</v>
      </c>
      <c r="AA89"/>
      <c r="AB89" s="12">
        <f>VLOOKUP(D89, [4]Data!$D$1:$M$267, 7, FALSE)</f>
        <v>114.7850904216</v>
      </c>
      <c r="AC89" s="12">
        <f>VLOOKUP(D89, [4]Data!$D$1:$M$267, 8, FALSE)</f>
        <v>109.44245903229999</v>
      </c>
      <c r="AD89" s="12">
        <f>VLOOKUP(D89, [4]Data!$D$1:$M$267, 9, FALSE)</f>
        <v>115.33725075</v>
      </c>
      <c r="AE89" s="12" t="str">
        <f>VLOOKUP(D89, [4]Data!$D$1:$M$267, 10, FALSE)</f>
        <v>NULL</v>
      </c>
      <c r="AF89"/>
      <c r="AG89" s="13">
        <f>VLOOKUP(D89,[5]Data!$D$1:$M$267, 7, FALSE)</f>
        <v>81.529740612042318</v>
      </c>
      <c r="AH89" s="13">
        <f>VLOOKUP(D89,[5]Data!$D$1:$M$267, 8, FALSE)</f>
        <v>78.675078606488739</v>
      </c>
      <c r="AI89" s="13">
        <f>VLOOKUP(D89,[5]Data!$D$1:$M$267, 9, FALSE)</f>
        <v>79.941138278166477</v>
      </c>
      <c r="AJ89" s="13">
        <f>VLOOKUP(D89,[5]Data!$D$1:$M$267, 10, FALSE)</f>
        <v>90.415369746238412</v>
      </c>
      <c r="AP89" t="s">
        <v>143</v>
      </c>
      <c r="AQ89">
        <f t="shared" si="13"/>
        <v>66.141219169868521</v>
      </c>
      <c r="AR89" s="7">
        <v>68.672049082467453</v>
      </c>
      <c r="AS89" s="7">
        <v>70.710408007567025</v>
      </c>
      <c r="AT89" s="7">
        <v>57.755617054034715</v>
      </c>
      <c r="AU89" s="7">
        <v>67.426802535404846</v>
      </c>
      <c r="AX89" t="s">
        <v>399</v>
      </c>
      <c r="AY89" s="15">
        <f t="shared" si="11"/>
        <v>5245778316.75</v>
      </c>
      <c r="AZ89" s="5">
        <v>4280200491.0000005</v>
      </c>
      <c r="BA89" s="5">
        <v>4172699768</v>
      </c>
      <c r="BB89" s="5">
        <v>5715250928</v>
      </c>
      <c r="BC89" s="5">
        <v>6814962080</v>
      </c>
      <c r="BN89" s="16" t="s">
        <v>213</v>
      </c>
      <c r="BO89" s="17">
        <v>116.88798520589999</v>
      </c>
      <c r="BP89" s="17">
        <v>89.027130959499999</v>
      </c>
      <c r="BQ89" s="17">
        <v>115.5375387192</v>
      </c>
      <c r="BR89" s="17" t="s">
        <v>4</v>
      </c>
      <c r="BS89">
        <f t="shared" si="14"/>
        <v>1.3504464866999939</v>
      </c>
      <c r="BT89" s="35" t="s">
        <v>387</v>
      </c>
      <c r="BU89" s="36">
        <v>107.278039484</v>
      </c>
      <c r="BV89" s="36">
        <v>101.6616447105</v>
      </c>
      <c r="BW89" s="36">
        <v>117.075576216</v>
      </c>
      <c r="BX89" s="36" t="s">
        <v>4</v>
      </c>
      <c r="BY89">
        <f t="shared" si="15"/>
        <v>-9.7975367319999975</v>
      </c>
      <c r="CB89" s="18" t="s">
        <v>213</v>
      </c>
      <c r="CC89" s="19">
        <v>116.88798520589999</v>
      </c>
      <c r="CD89" s="19">
        <v>89.027130959499999</v>
      </c>
      <c r="CE89" s="19">
        <v>115.5375387192</v>
      </c>
      <c r="CF89" s="19" t="s">
        <v>4</v>
      </c>
      <c r="CG89">
        <f t="shared" si="16"/>
        <v>1.3504464866999939</v>
      </c>
      <c r="CH89" s="20" t="s">
        <v>453</v>
      </c>
      <c r="CI89" s="13">
        <v>107.278039484</v>
      </c>
      <c r="CJ89" s="13">
        <v>101.6616447105</v>
      </c>
      <c r="CK89" s="13">
        <v>117.075576216</v>
      </c>
      <c r="CL89" s="13" t="s">
        <v>4</v>
      </c>
      <c r="CM89">
        <f t="shared" si="17"/>
        <v>-9.7975367319999975</v>
      </c>
      <c r="DE89" t="s">
        <v>177</v>
      </c>
      <c r="DF89" s="7">
        <v>156.35989282119721</v>
      </c>
      <c r="DG89" s="5">
        <v>19657869162</v>
      </c>
      <c r="DH89" s="10">
        <v>159.68827412064678</v>
      </c>
      <c r="DI89" s="11">
        <v>128.16710558809999</v>
      </c>
      <c r="DJ89" s="12">
        <v>115.33725075</v>
      </c>
      <c r="DK89" s="13">
        <v>79.941138278166477</v>
      </c>
    </row>
    <row r="90" spans="2:115" x14ac:dyDescent="0.3">
      <c r="B90" s="2"/>
      <c r="C90" t="s">
        <v>179</v>
      </c>
      <c r="D90" s="2" t="s">
        <v>180</v>
      </c>
      <c r="F90" s="7">
        <v>47.768874205261028</v>
      </c>
      <c r="G90" s="7">
        <v>47.52206307510636</v>
      </c>
      <c r="H90" s="7">
        <v>53.508291472590052</v>
      </c>
      <c r="I90" s="7">
        <v>59.159990015842077</v>
      </c>
      <c r="J90">
        <f t="shared" si="10"/>
        <v>51.989804692199883</v>
      </c>
      <c r="L90" s="5">
        <f>VLOOKUP(D90, [1]Data!$D$1:$M$267, 7, FALSE)</f>
        <v>305002018</v>
      </c>
      <c r="M90" s="5">
        <f>VLOOKUP(D90, [1]Data!$D$1:$M$267, 8, FALSE)</f>
        <v>144572358</v>
      </c>
      <c r="N90" s="5">
        <f>VLOOKUP(D90, [1]Data!$D$1:$M$267, 9, FALSE)</f>
        <v>239162345</v>
      </c>
      <c r="O90" s="5">
        <v>322122034</v>
      </c>
      <c r="P90" s="3">
        <f t="shared" si="12"/>
        <v>252714688.75</v>
      </c>
      <c r="R90" s="10">
        <f>VLOOKUP(D90, [2]Data!$D$1:$M$267, 7, FALSE)</f>
        <v>82.862745781388213</v>
      </c>
      <c r="S90" s="10">
        <f>VLOOKUP(D90, [2]Data!$D$1:$M$267, 8, FALSE)</f>
        <v>67.975075625674393</v>
      </c>
      <c r="T90" s="10">
        <f>VLOOKUP(D90, [2]Data!$D$1:$M$267, 9, FALSE)</f>
        <v>76.296714083385481</v>
      </c>
      <c r="U90" s="10">
        <f>VLOOKUP(D90, [2]Data!$D$1:$M$267, 10, FALSE)</f>
        <v>91.722508500379405</v>
      </c>
      <c r="V90"/>
      <c r="W90" s="11">
        <f>VLOOKUP(D90, [3]Data!$D$1:$M$267, 7, FALSE)</f>
        <v>111.86722390209999</v>
      </c>
      <c r="X90" s="11">
        <f>VLOOKUP(D90, [3]Data!$D$1:$M$267, 8, FALSE)</f>
        <v>100.161320201</v>
      </c>
      <c r="Y90" s="11">
        <f>VLOOKUP(D90, [3]Data!$D$1:$M$267, 9, FALSE)</f>
        <v>121.1071388731</v>
      </c>
      <c r="Z90" s="11" t="str">
        <f>VLOOKUP(D90, [3]Data!$D$1:$M$267, 10, FALSE)</f>
        <v>NULL</v>
      </c>
      <c r="AA90"/>
      <c r="AB90" s="12">
        <f>VLOOKUP(D90, [4]Data!$D$1:$M$267, 7, FALSE)</f>
        <v>105.1324157686</v>
      </c>
      <c r="AC90" s="12">
        <f>VLOOKUP(D90, [4]Data!$D$1:$M$267, 8, FALSE)</f>
        <v>96.831156750299996</v>
      </c>
      <c r="AD90" s="12">
        <f>VLOOKUP(D90, [4]Data!$D$1:$M$267, 9, FALSE)</f>
        <v>104.96000784739999</v>
      </c>
      <c r="AE90" s="12" t="str">
        <f>VLOOKUP(D90, [4]Data!$D$1:$M$267, 10, FALSE)</f>
        <v>NULL</v>
      </c>
      <c r="AF90"/>
      <c r="AG90" s="13">
        <f>VLOOKUP(D90,[5]Data!$D$1:$M$267, 7, FALSE)</f>
        <v>43.71324843959308</v>
      </c>
      <c r="AH90" s="13">
        <f>VLOOKUP(D90,[5]Data!$D$1:$M$267, 8, FALSE)</f>
        <v>33.309645049036433</v>
      </c>
      <c r="AI90" s="13">
        <f>VLOOKUP(D90,[5]Data!$D$1:$M$267, 9, FALSE)</f>
        <v>37.254627980021723</v>
      </c>
      <c r="AJ90" s="13">
        <f>VLOOKUP(D90,[5]Data!$D$1:$M$267, 10, FALSE)</f>
        <v>45.779974063145694</v>
      </c>
      <c r="AP90" t="s">
        <v>189</v>
      </c>
      <c r="AQ90">
        <f t="shared" si="13"/>
        <v>65.383797132423183</v>
      </c>
      <c r="AR90" s="7">
        <v>67.863273584456664</v>
      </c>
      <c r="AS90" s="7">
        <v>65.310622007473569</v>
      </c>
      <c r="AT90" s="7">
        <v>60.569532429336228</v>
      </c>
      <c r="AU90" s="7">
        <v>67.791760508426307</v>
      </c>
      <c r="AX90" t="s">
        <v>137</v>
      </c>
      <c r="AY90" s="15">
        <f t="shared" si="11"/>
        <v>4740723753.25</v>
      </c>
      <c r="AZ90" s="5">
        <v>4563213722</v>
      </c>
      <c r="BA90" s="5">
        <v>4419533476</v>
      </c>
      <c r="BB90" s="5">
        <v>5489674612</v>
      </c>
      <c r="BC90" s="5">
        <v>4490473203</v>
      </c>
      <c r="BN90" s="16" t="s">
        <v>87</v>
      </c>
      <c r="BO90" s="17">
        <v>109.1572362526</v>
      </c>
      <c r="BP90" s="17">
        <v>94.690795610799995</v>
      </c>
      <c r="BQ90" s="17">
        <v>115.02776218690001</v>
      </c>
      <c r="BR90" s="17" t="s">
        <v>4</v>
      </c>
      <c r="BS90">
        <f t="shared" si="14"/>
        <v>-5.8705259343000051</v>
      </c>
      <c r="BT90" s="35" t="s">
        <v>421</v>
      </c>
      <c r="BU90" s="36">
        <v>135.0636204875</v>
      </c>
      <c r="BV90" s="36">
        <v>113.95789004380001</v>
      </c>
      <c r="BW90" s="36">
        <v>116.6243979098</v>
      </c>
      <c r="BX90" s="36" t="s">
        <v>4</v>
      </c>
      <c r="BY90">
        <f t="shared" si="15"/>
        <v>18.439222577700008</v>
      </c>
      <c r="CB90" s="18" t="s">
        <v>87</v>
      </c>
      <c r="CC90" s="19">
        <v>109.1572362526</v>
      </c>
      <c r="CD90" s="19">
        <v>94.690795610799995</v>
      </c>
      <c r="CE90" s="19">
        <v>115.02776218690001</v>
      </c>
      <c r="CF90" s="19" t="s">
        <v>4</v>
      </c>
      <c r="CG90">
        <f t="shared" si="16"/>
        <v>-5.8705259343000051</v>
      </c>
      <c r="CH90" s="20" t="s">
        <v>421</v>
      </c>
      <c r="CI90" s="13">
        <v>135.0636204875</v>
      </c>
      <c r="CJ90" s="13">
        <v>113.95789004380001</v>
      </c>
      <c r="CK90" s="13">
        <v>116.6243979098</v>
      </c>
      <c r="CL90" s="13" t="s">
        <v>4</v>
      </c>
      <c r="CM90">
        <f t="shared" si="17"/>
        <v>18.439222577700008</v>
      </c>
      <c r="DE90" t="s">
        <v>179</v>
      </c>
      <c r="DF90" s="7">
        <v>53.508291472590052</v>
      </c>
      <c r="DG90" s="5">
        <v>239162345</v>
      </c>
      <c r="DH90" s="10">
        <v>76.296714083385481</v>
      </c>
      <c r="DI90" s="11">
        <v>121.1071388731</v>
      </c>
      <c r="DJ90" s="12">
        <v>104.96000784739999</v>
      </c>
      <c r="DK90" s="13">
        <v>37.254627980021723</v>
      </c>
    </row>
    <row r="91" spans="2:115" x14ac:dyDescent="0.3">
      <c r="B91" s="2"/>
      <c r="C91" t="s">
        <v>181</v>
      </c>
      <c r="D91" s="2" t="s">
        <v>182</v>
      </c>
      <c r="F91" s="7">
        <v>28.579391025306229</v>
      </c>
      <c r="G91" s="7">
        <v>24.28590824254977</v>
      </c>
      <c r="H91" s="7">
        <v>30.578946834766096</v>
      </c>
      <c r="I91" s="7">
        <v>35.004214323342026</v>
      </c>
      <c r="J91">
        <f t="shared" si="10"/>
        <v>29.612115106491032</v>
      </c>
      <c r="L91" s="5">
        <f>VLOOKUP(D91, [1]Data!$D$1:$M$267, 7, FALSE)</f>
        <v>23470537791</v>
      </c>
      <c r="M91" s="5">
        <f>VLOOKUP(D91, [1]Data!$D$1:$M$267, 8, FALSE)</f>
        <v>21583196861</v>
      </c>
      <c r="N91" s="5">
        <f>VLOOKUP(D91, [1]Data!$D$1:$M$267, 9, FALSE)</f>
        <v>27446653652</v>
      </c>
      <c r="O91" s="5">
        <v>35219086846</v>
      </c>
      <c r="P91" s="3">
        <f t="shared" si="12"/>
        <v>26929868787.5</v>
      </c>
      <c r="R91" s="10">
        <f>VLOOKUP(D91, [2]Data!$D$1:$M$267, 7, FALSE)</f>
        <v>39.905403530635063</v>
      </c>
      <c r="S91" s="10">
        <f>VLOOKUP(D91, [2]Data!$D$1:$M$267, 8, FALSE)</f>
        <v>37.758105329282458</v>
      </c>
      <c r="T91" s="10">
        <f>VLOOKUP(D91, [2]Data!$D$1:$M$267, 9, FALSE)</f>
        <v>45.423088784043827</v>
      </c>
      <c r="U91" s="10">
        <f>VLOOKUP(D91, [2]Data!$D$1:$M$267, 10, FALSE)</f>
        <v>49.965319969038184</v>
      </c>
      <c r="V91"/>
      <c r="W91" s="11">
        <f>VLOOKUP(D91, [3]Data!$D$1:$M$267, 7, FALSE)</f>
        <v>113.44944927829999</v>
      </c>
      <c r="X91" s="11">
        <f>VLOOKUP(D91, [3]Data!$D$1:$M$267, 8, FALSE)</f>
        <v>96.208886523100006</v>
      </c>
      <c r="Y91" s="11">
        <f>VLOOKUP(D91, [3]Data!$D$1:$M$267, 9, FALSE)</f>
        <v>113.38480381869999</v>
      </c>
      <c r="Z91" s="11" t="str">
        <f>VLOOKUP(D91, [3]Data!$D$1:$M$267, 10, FALSE)</f>
        <v>NULL</v>
      </c>
      <c r="AA91"/>
      <c r="AB91" s="12">
        <f>VLOOKUP(D91, [4]Data!$D$1:$M$267, 7, FALSE)</f>
        <v>116.71123245690001</v>
      </c>
      <c r="AC91" s="12">
        <f>VLOOKUP(D91, [4]Data!$D$1:$M$267, 8, FALSE)</f>
        <v>103.3725390756</v>
      </c>
      <c r="AD91" s="12">
        <f>VLOOKUP(D91, [4]Data!$D$1:$M$267, 9, FALSE)</f>
        <v>126.8570632088</v>
      </c>
      <c r="AE91" s="12" t="str">
        <f>VLOOKUP(D91, [4]Data!$D$1:$M$267, 10, FALSE)</f>
        <v>NULL</v>
      </c>
      <c r="AF91"/>
      <c r="AG91" s="13">
        <f>VLOOKUP(D91,[5]Data!$D$1:$M$267, 7, FALSE)</f>
        <v>18.664264897252764</v>
      </c>
      <c r="AH91" s="13">
        <f>VLOOKUP(D91,[5]Data!$D$1:$M$267, 8, FALSE)</f>
        <v>18.682476929678387</v>
      </c>
      <c r="AI91" s="13">
        <f>VLOOKUP(D91,[5]Data!$D$1:$M$267, 9, FALSE)</f>
        <v>21.39915833055111</v>
      </c>
      <c r="AJ91" s="13">
        <f>VLOOKUP(D91,[5]Data!$D$1:$M$267, 10, FALSE)</f>
        <v>23.20048783721241</v>
      </c>
      <c r="AP91" t="s">
        <v>27</v>
      </c>
      <c r="AQ91">
        <f t="shared" si="13"/>
        <v>63.785707863979994</v>
      </c>
      <c r="AR91" s="7">
        <v>69.130313738610582</v>
      </c>
      <c r="AS91" s="7">
        <v>57.304476143630097</v>
      </c>
      <c r="AT91" s="7">
        <v>61.852704628167267</v>
      </c>
      <c r="AU91" s="7">
        <v>66.855336945512022</v>
      </c>
      <c r="AX91" t="s">
        <v>297</v>
      </c>
      <c r="AY91" s="15">
        <f t="shared" si="11"/>
        <v>4671593923.25</v>
      </c>
      <c r="AZ91" s="5">
        <v>4610571780</v>
      </c>
      <c r="BA91" s="5">
        <v>4068984524</v>
      </c>
      <c r="BB91" s="5">
        <v>4733188001</v>
      </c>
      <c r="BC91" s="5">
        <v>5273631388</v>
      </c>
      <c r="BN91" s="16" t="s">
        <v>107</v>
      </c>
      <c r="BO91" s="17">
        <v>113.32236975239999</v>
      </c>
      <c r="BP91" s="17">
        <v>105.9758090501</v>
      </c>
      <c r="BQ91" s="17">
        <v>115.0265607891</v>
      </c>
      <c r="BR91" s="17" t="s">
        <v>4</v>
      </c>
      <c r="BS91">
        <f t="shared" si="14"/>
        <v>-1.7041910367000099</v>
      </c>
      <c r="BT91" s="35" t="s">
        <v>117</v>
      </c>
      <c r="BU91" s="36">
        <v>105.80364822529999</v>
      </c>
      <c r="BV91" s="36">
        <v>113.5684931966</v>
      </c>
      <c r="BW91" s="36">
        <v>116.2323067431</v>
      </c>
      <c r="BX91" s="36" t="s">
        <v>4</v>
      </c>
      <c r="BY91">
        <f t="shared" si="15"/>
        <v>-10.428658517800002</v>
      </c>
      <c r="CB91" s="18" t="s">
        <v>107</v>
      </c>
      <c r="CC91" s="19">
        <v>113.32236975239999</v>
      </c>
      <c r="CD91" s="19">
        <v>105.9758090501</v>
      </c>
      <c r="CE91" s="19">
        <v>115.0265607891</v>
      </c>
      <c r="CF91" s="19" t="s">
        <v>4</v>
      </c>
      <c r="CG91">
        <f t="shared" si="16"/>
        <v>-1.7041910367000099</v>
      </c>
      <c r="CH91" s="20" t="s">
        <v>117</v>
      </c>
      <c r="CI91" s="13">
        <v>105.80364822529999</v>
      </c>
      <c r="CJ91" s="13">
        <v>113.5684931966</v>
      </c>
      <c r="CK91" s="13">
        <v>116.2323067431</v>
      </c>
      <c r="CL91" s="13" t="s">
        <v>4</v>
      </c>
      <c r="CM91">
        <f t="shared" si="17"/>
        <v>-10.428658517800002</v>
      </c>
      <c r="DE91" t="s">
        <v>181</v>
      </c>
      <c r="DF91" s="7">
        <v>30.578946834766096</v>
      </c>
      <c r="DG91" s="5">
        <v>27446653652</v>
      </c>
      <c r="DH91" s="10">
        <v>45.423088784043827</v>
      </c>
      <c r="DI91" s="11">
        <v>113.38480381869999</v>
      </c>
      <c r="DJ91" s="12">
        <v>126.8570632088</v>
      </c>
      <c r="DK91" s="13">
        <v>21.39915833055111</v>
      </c>
    </row>
    <row r="92" spans="2:115" x14ac:dyDescent="0.3">
      <c r="B92" s="2"/>
      <c r="C92" t="s">
        <v>183</v>
      </c>
      <c r="D92" s="2" t="s">
        <v>184</v>
      </c>
      <c r="F92" s="7">
        <v>30.288538912174513</v>
      </c>
      <c r="G92" s="7">
        <v>28.792465480167252</v>
      </c>
      <c r="H92" s="7">
        <v>36.046566093216725</v>
      </c>
      <c r="I92" s="7">
        <v>40.136117457377694</v>
      </c>
      <c r="J92">
        <f t="shared" si="10"/>
        <v>33.81592198573405</v>
      </c>
      <c r="L92" s="5">
        <f>VLOOKUP(D92, [1]Data!$D$1:$M$267, 7, FALSE)</f>
        <v>6281266981</v>
      </c>
      <c r="M92" s="5">
        <f>VLOOKUP(D92, [1]Data!$D$1:$M$267, 8, FALSE)</f>
        <v>6408687624</v>
      </c>
      <c r="N92" s="5">
        <f>VLOOKUP(D92, [1]Data!$D$1:$M$267, 9, FALSE)</f>
        <v>7492072748</v>
      </c>
      <c r="O92" s="5">
        <v>9894860444</v>
      </c>
      <c r="P92" s="3">
        <f t="shared" si="12"/>
        <v>7519221949.25</v>
      </c>
      <c r="R92" s="10">
        <f>VLOOKUP(D92, [2]Data!$D$1:$M$267, 7, FALSE)</f>
        <v>37.627777536293785</v>
      </c>
      <c r="S92" s="10">
        <f>VLOOKUP(D92, [2]Data!$D$1:$M$267, 8, FALSE)</f>
        <v>32.972175400352825</v>
      </c>
      <c r="T92" s="10">
        <f>VLOOKUP(D92, [2]Data!$D$1:$M$267, 9, FALSE)</f>
        <v>40.204758274967141</v>
      </c>
      <c r="U92" s="10">
        <f>VLOOKUP(D92, [2]Data!$D$1:$M$267, 10, FALSE)</f>
        <v>45.465898681674425</v>
      </c>
      <c r="V92"/>
      <c r="W92" s="11">
        <f>VLOOKUP(D92, [3]Data!$D$1:$M$267, 7, FALSE)</f>
        <v>114.4421835282</v>
      </c>
      <c r="X92" s="11">
        <f>VLOOKUP(D92, [3]Data!$D$1:$M$267, 8, FALSE)</f>
        <v>97.693596148599994</v>
      </c>
      <c r="Y92" s="11">
        <f>VLOOKUP(D92, [3]Data!$D$1:$M$267, 9, FALSE)</f>
        <v>114.2857181289</v>
      </c>
      <c r="Z92" s="11" t="str">
        <f>VLOOKUP(D92, [3]Data!$D$1:$M$267, 10, FALSE)</f>
        <v>NULL</v>
      </c>
      <c r="AA92"/>
      <c r="AB92" s="12">
        <f>VLOOKUP(D92, [4]Data!$D$1:$M$267, 7, FALSE)</f>
        <v>105.27359686689999</v>
      </c>
      <c r="AC92" s="12">
        <f>VLOOKUP(D92, [4]Data!$D$1:$M$267, 8, FALSE)</f>
        <v>108.55360598439999</v>
      </c>
      <c r="AD92" s="12">
        <f>VLOOKUP(D92, [4]Data!$D$1:$M$267, 9, FALSE)</f>
        <v>126.1862094024</v>
      </c>
      <c r="AE92" s="12" t="str">
        <f>VLOOKUP(D92, [4]Data!$D$1:$M$267, 10, FALSE)</f>
        <v>NULL</v>
      </c>
      <c r="AF92"/>
      <c r="AG92" s="13">
        <f>VLOOKUP(D92,[5]Data!$D$1:$M$267, 7, FALSE)</f>
        <v>18.591527797368087</v>
      </c>
      <c r="AH92" s="13">
        <f>VLOOKUP(D92,[5]Data!$D$1:$M$267, 8, FALSE)</f>
        <v>17.3311682847479</v>
      </c>
      <c r="AI92" s="13">
        <f>VLOOKUP(D92,[5]Data!$D$1:$M$267, 9, FALSE)</f>
        <v>21.416555639065315</v>
      </c>
      <c r="AJ92" s="13">
        <f>VLOOKUP(D92,[5]Data!$D$1:$M$267, 10, FALSE)</f>
        <v>24.503744200726789</v>
      </c>
      <c r="AP92" t="s">
        <v>123</v>
      </c>
      <c r="AQ92">
        <f t="shared" si="13"/>
        <v>63.171229346516199</v>
      </c>
      <c r="AR92" s="7">
        <v>65.997112469401301</v>
      </c>
      <c r="AS92" s="7">
        <v>47.969357791647511</v>
      </c>
      <c r="AT92" s="7">
        <v>60.953457295972591</v>
      </c>
      <c r="AU92" s="7">
        <v>77.764989829043387</v>
      </c>
      <c r="AX92" t="s">
        <v>317</v>
      </c>
      <c r="AY92" s="15">
        <f t="shared" si="11"/>
        <v>3568400272</v>
      </c>
      <c r="AZ92" s="5">
        <v>3594679150</v>
      </c>
      <c r="BA92" s="5">
        <v>3370854682</v>
      </c>
      <c r="BB92" s="5">
        <v>3561355842</v>
      </c>
      <c r="BC92" s="5">
        <v>3746711414</v>
      </c>
      <c r="BN92" s="16" t="s">
        <v>67</v>
      </c>
      <c r="BO92" s="17">
        <v>127.25867478310001</v>
      </c>
      <c r="BP92" s="17">
        <v>119.9915753746</v>
      </c>
      <c r="BQ92" s="17">
        <v>114.5163217879</v>
      </c>
      <c r="BR92" s="17" t="s">
        <v>4</v>
      </c>
      <c r="BS92">
        <f t="shared" si="14"/>
        <v>12.742352995200008</v>
      </c>
      <c r="BT92" s="35" t="s">
        <v>237</v>
      </c>
      <c r="BU92" s="36">
        <v>115.5469608274</v>
      </c>
      <c r="BV92" s="36">
        <v>99.325596230299993</v>
      </c>
      <c r="BW92" s="36">
        <v>115.9802483667</v>
      </c>
      <c r="BX92" s="36" t="s">
        <v>4</v>
      </c>
      <c r="BY92">
        <f t="shared" si="15"/>
        <v>-0.43328753929999664</v>
      </c>
      <c r="CB92" s="18" t="s">
        <v>67</v>
      </c>
      <c r="CC92" s="19">
        <v>127.25867478310001</v>
      </c>
      <c r="CD92" s="19">
        <v>119.9915753746</v>
      </c>
      <c r="CE92" s="19">
        <v>114.5163217879</v>
      </c>
      <c r="CF92" s="19" t="s">
        <v>4</v>
      </c>
      <c r="CG92">
        <f t="shared" si="16"/>
        <v>12.742352995200008</v>
      </c>
      <c r="CH92" s="20" t="s">
        <v>237</v>
      </c>
      <c r="CI92" s="13">
        <v>115.5469608274</v>
      </c>
      <c r="CJ92" s="13">
        <v>99.325596230299993</v>
      </c>
      <c r="CK92" s="13">
        <v>115.9802483667</v>
      </c>
      <c r="CL92" s="13" t="s">
        <v>4</v>
      </c>
      <c r="CM92">
        <f t="shared" si="17"/>
        <v>-0.43328753929999664</v>
      </c>
      <c r="DE92" t="s">
        <v>183</v>
      </c>
      <c r="DF92" s="7">
        <v>36.046566093216725</v>
      </c>
      <c r="DG92" s="5">
        <v>7492072748</v>
      </c>
      <c r="DH92" s="10">
        <v>40.204758274967141</v>
      </c>
      <c r="DI92" s="11">
        <v>114.2857181289</v>
      </c>
      <c r="DJ92" s="12">
        <v>126.1862094024</v>
      </c>
      <c r="DK92" s="13">
        <v>21.416555639065315</v>
      </c>
    </row>
    <row r="93" spans="2:115" x14ac:dyDescent="0.3">
      <c r="B93" s="2"/>
      <c r="C93" t="s">
        <v>185</v>
      </c>
      <c r="D93" s="2" t="s">
        <v>186</v>
      </c>
      <c r="F93" s="7">
        <v>37.915098754109835</v>
      </c>
      <c r="G93" s="7">
        <v>35.736469874812613</v>
      </c>
      <c r="H93" s="7">
        <v>33.62100797497375</v>
      </c>
      <c r="I93" s="7">
        <v>37.834314298487215</v>
      </c>
      <c r="J93">
        <f t="shared" si="10"/>
        <v>36.276722725595853</v>
      </c>
      <c r="L93" s="5">
        <f>VLOOKUP(D93, [1]Data!$D$1:$M$267, 7, FALSE)</f>
        <v>157768737</v>
      </c>
      <c r="M93" s="5">
        <f>VLOOKUP(D93, [1]Data!$D$1:$M$267, 8, FALSE)</f>
        <v>119892246</v>
      </c>
      <c r="N93" s="5">
        <f>VLOOKUP(D93, [1]Data!$D$1:$M$267, 9, FALSE)</f>
        <v>96091030</v>
      </c>
      <c r="O93" s="5" t="s">
        <v>4</v>
      </c>
      <c r="P93" s="3">
        <f t="shared" si="12"/>
        <v>124584004.33333333</v>
      </c>
      <c r="R93" s="10">
        <f>VLOOKUP(D93, [2]Data!$D$1:$M$267, 7, FALSE)</f>
        <v>50.75433435010774</v>
      </c>
      <c r="S93" s="10">
        <f>VLOOKUP(D93, [2]Data!$D$1:$M$267, 8, FALSE)</f>
        <v>43.810164687097746</v>
      </c>
      <c r="T93" s="10">
        <f>VLOOKUP(D93, [2]Data!$D$1:$M$267, 9, FALSE)</f>
        <v>44.373834050866513</v>
      </c>
      <c r="U93" s="10">
        <f>VLOOKUP(D93, [2]Data!$D$1:$M$267, 10, FALSE)</f>
        <v>51.597506811023976</v>
      </c>
      <c r="V93"/>
      <c r="W93" s="11">
        <f>VLOOKUP(D93, [3]Data!$D$1:$M$267, 7, FALSE)</f>
        <v>89.768027840200006</v>
      </c>
      <c r="X93" s="11">
        <f>VLOOKUP(D93, [3]Data!$D$1:$M$267, 8, FALSE)</f>
        <v>80.559415301300007</v>
      </c>
      <c r="Y93" s="11">
        <f>VLOOKUP(D93, [3]Data!$D$1:$M$267, 9, FALSE)</f>
        <v>91.105953102499996</v>
      </c>
      <c r="Z93" s="11" t="str">
        <f>VLOOKUP(D93, [3]Data!$D$1:$M$267, 10, FALSE)</f>
        <v>NULL</v>
      </c>
      <c r="AA93"/>
      <c r="AB93" s="12">
        <f>VLOOKUP(D93, [4]Data!$D$1:$M$267, 7, FALSE)</f>
        <v>78.745276777000001</v>
      </c>
      <c r="AC93" s="12">
        <f>VLOOKUP(D93, [4]Data!$D$1:$M$267, 8, FALSE)</f>
        <v>64.840489590800004</v>
      </c>
      <c r="AD93" s="12">
        <f>VLOOKUP(D93, [4]Data!$D$1:$M$267, 9, FALSE)</f>
        <v>61.560428945200002</v>
      </c>
      <c r="AE93" s="12" t="str">
        <f>VLOOKUP(D93, [4]Data!$D$1:$M$267, 10, FALSE)</f>
        <v>NULL</v>
      </c>
      <c r="AF93"/>
      <c r="AG93" s="13">
        <f>VLOOKUP(D93,[5]Data!$D$1:$M$267, 7, FALSE)</f>
        <v>23.483867267532332</v>
      </c>
      <c r="AH93" s="13">
        <f>VLOOKUP(D93,[5]Data!$D$1:$M$267, 8, FALSE)</f>
        <v>19.424609025804923</v>
      </c>
      <c r="AI93" s="13">
        <f>VLOOKUP(D93,[5]Data!$D$1:$M$267, 9, FALSE)</f>
        <v>22.839231988956669</v>
      </c>
      <c r="AJ93" s="13">
        <f>VLOOKUP(D93,[5]Data!$D$1:$M$267, 10, FALSE)</f>
        <v>26.81588655480811</v>
      </c>
      <c r="AP93" t="s">
        <v>267</v>
      </c>
      <c r="AQ93">
        <f t="shared" si="13"/>
        <v>62.661669373460875</v>
      </c>
      <c r="AR93" s="7">
        <v>60.87995334817159</v>
      </c>
      <c r="AS93" s="7">
        <v>59.182428821233415</v>
      </c>
      <c r="AT93" s="7">
        <v>59.217656397953142</v>
      </c>
      <c r="AU93" s="7">
        <v>71.366638926485365</v>
      </c>
      <c r="AX93" t="s">
        <v>203</v>
      </c>
      <c r="AY93" s="15">
        <f t="shared" si="11"/>
        <v>3046877024</v>
      </c>
      <c r="AZ93" s="5">
        <v>2224579005</v>
      </c>
      <c r="BA93" s="5">
        <v>2538725805</v>
      </c>
      <c r="BB93" s="5">
        <v>2835034302</v>
      </c>
      <c r="BC93" s="5">
        <v>4589168984</v>
      </c>
      <c r="BN93" s="16" t="s">
        <v>141</v>
      </c>
      <c r="BO93" s="17">
        <v>132.52498243740001</v>
      </c>
      <c r="BP93" s="17">
        <v>108.41724548729999</v>
      </c>
      <c r="BQ93" s="17">
        <v>114.5074650557</v>
      </c>
      <c r="BR93" s="17" t="s">
        <v>4</v>
      </c>
      <c r="BS93">
        <f t="shared" si="14"/>
        <v>18.017517381700017</v>
      </c>
      <c r="BT93" s="35" t="s">
        <v>335</v>
      </c>
      <c r="BU93" s="36">
        <v>105.5480480196</v>
      </c>
      <c r="BV93" s="36">
        <v>102.0129316706</v>
      </c>
      <c r="BW93" s="36">
        <v>115.8138640536</v>
      </c>
      <c r="BX93" s="36" t="s">
        <v>4</v>
      </c>
      <c r="BY93">
        <f t="shared" si="15"/>
        <v>-10.265816033999997</v>
      </c>
      <c r="CB93" s="18" t="s">
        <v>141</v>
      </c>
      <c r="CC93" s="19">
        <v>132.52498243740001</v>
      </c>
      <c r="CD93" s="19">
        <v>108.41724548729999</v>
      </c>
      <c r="CE93" s="19">
        <v>114.5074650557</v>
      </c>
      <c r="CF93" s="19" t="s">
        <v>4</v>
      </c>
      <c r="CG93">
        <f t="shared" si="16"/>
        <v>18.017517381700017</v>
      </c>
      <c r="CH93" s="20" t="s">
        <v>335</v>
      </c>
      <c r="CI93" s="13">
        <v>105.5480480196</v>
      </c>
      <c r="CJ93" s="13">
        <v>102.0129316706</v>
      </c>
      <c r="CK93" s="13">
        <v>115.8138640536</v>
      </c>
      <c r="CL93" s="13" t="s">
        <v>4</v>
      </c>
      <c r="CM93">
        <f t="shared" si="17"/>
        <v>-10.265816033999997</v>
      </c>
      <c r="DE93" t="s">
        <v>185</v>
      </c>
      <c r="DF93" s="7">
        <v>33.62100797497375</v>
      </c>
      <c r="DG93" s="5">
        <v>96091030</v>
      </c>
      <c r="DH93" s="10">
        <v>44.373834050866513</v>
      </c>
      <c r="DI93" s="11">
        <v>91.105953102499996</v>
      </c>
      <c r="DJ93" s="12">
        <v>61.560428945200002</v>
      </c>
      <c r="DK93" s="13">
        <v>22.839231988956669</v>
      </c>
    </row>
    <row r="94" spans="2:115" x14ac:dyDescent="0.3">
      <c r="B94" s="2"/>
      <c r="C94" t="s">
        <v>187</v>
      </c>
      <c r="D94" s="2" t="s">
        <v>188</v>
      </c>
      <c r="F94" s="7">
        <v>68.990195229911293</v>
      </c>
      <c r="G94" s="7">
        <v>58.22868985403872</v>
      </c>
      <c r="H94" s="7">
        <v>67.823778121923709</v>
      </c>
      <c r="I94" s="7">
        <v>78.672457352096316</v>
      </c>
      <c r="J94">
        <f t="shared" si="10"/>
        <v>68.428780139492517</v>
      </c>
      <c r="L94" s="5" t="str">
        <f>VLOOKUP(D94, [1]Data!$D$1:$M$267, 7, FALSE)</f>
        <v>NULL</v>
      </c>
      <c r="M94" s="5" t="str">
        <f>VLOOKUP(D94, [1]Data!$D$1:$M$267, 8, FALSE)</f>
        <v>NULL</v>
      </c>
      <c r="N94" s="5" t="str">
        <f>VLOOKUP(D94, [1]Data!$D$1:$M$267, 9, FALSE)</f>
        <v>NULL</v>
      </c>
      <c r="O94" s="5" t="s">
        <v>4</v>
      </c>
      <c r="P94" s="3" t="e">
        <f t="shared" si="12"/>
        <v>#DIV/0!</v>
      </c>
      <c r="R94" s="10">
        <f>VLOOKUP(D94, [2]Data!$D$1:$M$267, 7, FALSE)</f>
        <v>68.989938420280581</v>
      </c>
      <c r="S94" s="10">
        <f>VLOOKUP(D94, [2]Data!$D$1:$M$267, 8, FALSE)</f>
        <v>57.742316168535538</v>
      </c>
      <c r="T94" s="10">
        <f>VLOOKUP(D94, [2]Data!$D$1:$M$267, 9, FALSE)</f>
        <v>61.503268311721783</v>
      </c>
      <c r="U94" s="10" t="str">
        <f>VLOOKUP(D94, [2]Data!$D$1:$M$267, 10, FALSE)</f>
        <v>NULL</v>
      </c>
      <c r="V94"/>
      <c r="W94" s="11">
        <f>VLOOKUP(D94, [3]Data!$D$1:$M$267, 7, FALSE)</f>
        <v>118.0879605129</v>
      </c>
      <c r="X94" s="11">
        <f>VLOOKUP(D94, [3]Data!$D$1:$M$267, 8, FALSE)</f>
        <v>86.848559916900001</v>
      </c>
      <c r="Y94" s="11">
        <f>VLOOKUP(D94, [3]Data!$D$1:$M$267, 9, FALSE)</f>
        <v>90.968393308200007</v>
      </c>
      <c r="Z94" s="11" t="str">
        <f>VLOOKUP(D94, [3]Data!$D$1:$M$267, 10, FALSE)</f>
        <v>NULL</v>
      </c>
      <c r="AA94"/>
      <c r="AB94" s="12">
        <f>VLOOKUP(D94, [4]Data!$D$1:$M$267, 7, FALSE)</f>
        <v>116.55379205520001</v>
      </c>
      <c r="AC94" s="12">
        <f>VLOOKUP(D94, [4]Data!$D$1:$M$267, 8, FALSE)</f>
        <v>103.1386991806</v>
      </c>
      <c r="AD94" s="12">
        <f>VLOOKUP(D94, [4]Data!$D$1:$M$267, 9, FALSE)</f>
        <v>112.93310734879999</v>
      </c>
      <c r="AE94" s="12" t="str">
        <f>VLOOKUP(D94, [4]Data!$D$1:$M$267, 10, FALSE)</f>
        <v>NULL</v>
      </c>
      <c r="AF94"/>
      <c r="AG94" s="13">
        <f>VLOOKUP(D94,[5]Data!$D$1:$M$267, 7, FALSE)</f>
        <v>38.051868198883788</v>
      </c>
      <c r="AH94" s="13">
        <f>VLOOKUP(D94,[5]Data!$D$1:$M$267, 8, FALSE)</f>
        <v>27.750277301443631</v>
      </c>
      <c r="AI94" s="13">
        <f>VLOOKUP(D94,[5]Data!$D$1:$M$267, 9, FALSE)</f>
        <v>37.321652834045679</v>
      </c>
      <c r="AJ94" s="13" t="str">
        <f>VLOOKUP(D94,[5]Data!$D$1:$M$267, 10, FALSE)</f>
        <v>NULL</v>
      </c>
      <c r="AP94" t="s">
        <v>343</v>
      </c>
      <c r="AQ94">
        <f t="shared" si="13"/>
        <v>62.488011400069112</v>
      </c>
      <c r="AR94" s="7">
        <v>52.421409174162058</v>
      </c>
      <c r="AS94" s="7">
        <v>63.230599772067109</v>
      </c>
      <c r="AT94" s="7">
        <v>58.834123651387301</v>
      </c>
      <c r="AU94" s="7">
        <v>75.465913002660002</v>
      </c>
      <c r="AX94" t="s">
        <v>233</v>
      </c>
      <c r="AY94" s="15">
        <f t="shared" si="11"/>
        <v>2955647472.75</v>
      </c>
      <c r="AZ94" s="5">
        <v>2526907344</v>
      </c>
      <c r="BA94" s="5">
        <v>2619106962</v>
      </c>
      <c r="BB94" s="5">
        <v>3107136428</v>
      </c>
      <c r="BC94" s="5">
        <v>3569439157</v>
      </c>
      <c r="BN94" s="16" t="s">
        <v>109</v>
      </c>
      <c r="BO94" s="17">
        <v>105.6153623647</v>
      </c>
      <c r="BP94" s="17">
        <v>104.2776595858</v>
      </c>
      <c r="BQ94" s="17">
        <v>114.3045644928</v>
      </c>
      <c r="BR94" s="17" t="s">
        <v>4</v>
      </c>
      <c r="BS94">
        <f t="shared" si="14"/>
        <v>-8.6892021280999927</v>
      </c>
      <c r="BT94" s="35" t="s">
        <v>257</v>
      </c>
      <c r="BU94" s="36">
        <v>113.4385211904</v>
      </c>
      <c r="BV94" s="36">
        <v>108.3704715489</v>
      </c>
      <c r="BW94" s="36">
        <v>115.3542009726</v>
      </c>
      <c r="BX94" s="36" t="s">
        <v>4</v>
      </c>
      <c r="BY94">
        <f t="shared" si="15"/>
        <v>-1.9156797822000016</v>
      </c>
      <c r="CB94" s="18" t="s">
        <v>109</v>
      </c>
      <c r="CC94" s="19">
        <v>105.6153623647</v>
      </c>
      <c r="CD94" s="19">
        <v>104.2776595858</v>
      </c>
      <c r="CE94" s="19">
        <v>114.3045644928</v>
      </c>
      <c r="CF94" s="19" t="s">
        <v>4</v>
      </c>
      <c r="CG94">
        <f t="shared" si="16"/>
        <v>-8.6892021280999927</v>
      </c>
      <c r="CH94" s="20" t="s">
        <v>449</v>
      </c>
      <c r="CI94" s="13">
        <v>113.4385211904</v>
      </c>
      <c r="CJ94" s="13">
        <v>108.3704715489</v>
      </c>
      <c r="CK94" s="13">
        <v>115.3542009726</v>
      </c>
      <c r="CL94" s="13" t="s">
        <v>4</v>
      </c>
      <c r="CM94">
        <f t="shared" si="17"/>
        <v>-1.9156797822000016</v>
      </c>
      <c r="DE94" t="s">
        <v>187</v>
      </c>
      <c r="DF94" s="7">
        <v>67.823778121923709</v>
      </c>
      <c r="DG94" s="5" t="s">
        <v>4</v>
      </c>
      <c r="DH94" s="10">
        <v>61.503268311721783</v>
      </c>
      <c r="DI94" s="11">
        <v>90.968393308200007</v>
      </c>
      <c r="DJ94" s="12">
        <v>112.93310734879999</v>
      </c>
      <c r="DK94" s="13">
        <v>37.321652834045679</v>
      </c>
    </row>
    <row r="95" spans="2:115" x14ac:dyDescent="0.3">
      <c r="B95" s="2"/>
      <c r="C95" t="s">
        <v>189</v>
      </c>
      <c r="D95" s="2" t="s">
        <v>190</v>
      </c>
      <c r="F95" s="7">
        <v>67.863273584456664</v>
      </c>
      <c r="G95" s="7">
        <v>65.310622007473569</v>
      </c>
      <c r="H95" s="7">
        <v>60.569532429336228</v>
      </c>
      <c r="I95" s="7">
        <v>67.791760508426307</v>
      </c>
      <c r="J95">
        <f t="shared" si="10"/>
        <v>65.383797132423183</v>
      </c>
      <c r="L95" s="5">
        <f>VLOOKUP(D95, [1]Data!$D$1:$M$267, 7, FALSE)</f>
        <v>39354029994</v>
      </c>
      <c r="M95" s="5">
        <f>VLOOKUP(D95, [1]Data!$D$1:$M$267, 8, FALSE)</f>
        <v>43116353946</v>
      </c>
      <c r="N95" s="5">
        <f>VLOOKUP(D95, [1]Data!$D$1:$M$267, 9, FALSE)</f>
        <v>49839637279</v>
      </c>
      <c r="O95" s="5">
        <v>80006331470</v>
      </c>
      <c r="P95" s="3">
        <f t="shared" si="12"/>
        <v>53079088172.25</v>
      </c>
      <c r="R95" s="10">
        <f>VLOOKUP(D95, [2]Data!$D$1:$M$267, 7, FALSE)</f>
        <v>252.49527197957391</v>
      </c>
      <c r="S95" s="10">
        <f>VLOOKUP(D95, [2]Data!$D$1:$M$267, 8, FALSE)</f>
        <v>247.05971876088211</v>
      </c>
      <c r="T95" s="10">
        <f>VLOOKUP(D95, [2]Data!$D$1:$M$267, 9, FALSE)</f>
        <v>227.40479029936526</v>
      </c>
      <c r="U95" s="10">
        <f>VLOOKUP(D95, [2]Data!$D$1:$M$267, 10, FALSE)</f>
        <v>234.2673528625927</v>
      </c>
      <c r="V95"/>
      <c r="W95" s="11">
        <f>VLOOKUP(D95, [3]Data!$D$1:$M$267, 7, FALSE)</f>
        <v>123.7705349658</v>
      </c>
      <c r="X95" s="11">
        <f>VLOOKUP(D95, [3]Data!$D$1:$M$267, 8, FALSE)</f>
        <v>121.1657901813</v>
      </c>
      <c r="Y95" s="11">
        <f>VLOOKUP(D95, [3]Data!$D$1:$M$267, 9, FALSE)</f>
        <v>132.1011029286</v>
      </c>
      <c r="Z95" s="11" t="str">
        <f>VLOOKUP(D95, [3]Data!$D$1:$M$267, 10, FALSE)</f>
        <v>NULL</v>
      </c>
      <c r="AA95"/>
      <c r="AB95" s="12">
        <f>VLOOKUP(D95, [4]Data!$D$1:$M$267, 7, FALSE)</f>
        <v>135.2761660072</v>
      </c>
      <c r="AC95" s="12">
        <f>VLOOKUP(D95, [4]Data!$D$1:$M$267, 8, FALSE)</f>
        <v>145.3273650292</v>
      </c>
      <c r="AD95" s="12">
        <f>VLOOKUP(D95, [4]Data!$D$1:$M$267, 9, FALSE)</f>
        <v>149.2978605479</v>
      </c>
      <c r="AE95" s="12" t="str">
        <f>VLOOKUP(D95, [4]Data!$D$1:$M$267, 10, FALSE)</f>
        <v>NULL</v>
      </c>
      <c r="AF95"/>
      <c r="AG95" s="13">
        <f>VLOOKUP(D95,[5]Data!$D$1:$M$267, 7, FALSE)</f>
        <v>128.00424290911147</v>
      </c>
      <c r="AH95" s="13">
        <f>VLOOKUP(D95,[5]Data!$D$1:$M$267, 8, FALSE)</f>
        <v>132.9391552154101</v>
      </c>
      <c r="AI95" s="13">
        <f>VLOOKUP(D95,[5]Data!$D$1:$M$267, 9, FALSE)</f>
        <v>133.73935556991373</v>
      </c>
      <c r="AJ95" s="13">
        <f>VLOOKUP(D95,[5]Data!$D$1:$M$267, 10, FALSE)</f>
        <v>137.08778143449615</v>
      </c>
      <c r="AP95" t="s">
        <v>383</v>
      </c>
      <c r="AQ95">
        <f t="shared" si="13"/>
        <v>62.476465040247419</v>
      </c>
      <c r="AR95" s="7">
        <v>54.488634708974104</v>
      </c>
      <c r="AS95" s="7">
        <v>56.036641566110788</v>
      </c>
      <c r="AT95" s="7">
        <v>71.158408054113579</v>
      </c>
      <c r="AU95" s="7">
        <v>68.222175831791205</v>
      </c>
      <c r="AX95" t="s">
        <v>351</v>
      </c>
      <c r="AY95" s="15">
        <f t="shared" si="11"/>
        <v>2808257231.75</v>
      </c>
      <c r="AZ95" s="5">
        <v>2333128839</v>
      </c>
      <c r="BA95" s="5">
        <v>2542422104</v>
      </c>
      <c r="BB95" s="5">
        <v>2476169281</v>
      </c>
      <c r="BC95" s="5">
        <v>3881308703</v>
      </c>
      <c r="BN95" s="16" t="s">
        <v>183</v>
      </c>
      <c r="BO95" s="17">
        <v>114.4421835282</v>
      </c>
      <c r="BP95" s="17">
        <v>97.693596148599994</v>
      </c>
      <c r="BQ95" s="17">
        <v>114.2857181289</v>
      </c>
      <c r="BR95" s="17" t="s">
        <v>4</v>
      </c>
      <c r="BS95">
        <f t="shared" si="14"/>
        <v>0.15646539930000358</v>
      </c>
      <c r="BT95" s="35" t="s">
        <v>177</v>
      </c>
      <c r="BU95" s="36">
        <v>114.7850904216</v>
      </c>
      <c r="BV95" s="36">
        <v>109.44245903229999</v>
      </c>
      <c r="BW95" s="36">
        <v>115.33725075</v>
      </c>
      <c r="BX95" s="36" t="s">
        <v>4</v>
      </c>
      <c r="BY95">
        <f t="shared" si="15"/>
        <v>-0.5521603283999923</v>
      </c>
      <c r="CB95" s="18" t="s">
        <v>183</v>
      </c>
      <c r="CC95" s="19">
        <v>114.4421835282</v>
      </c>
      <c r="CD95" s="19">
        <v>97.693596148599994</v>
      </c>
      <c r="CE95" s="19">
        <v>114.2857181289</v>
      </c>
      <c r="CF95" s="19" t="s">
        <v>4</v>
      </c>
      <c r="CG95">
        <f t="shared" si="16"/>
        <v>0.15646539930000358</v>
      </c>
      <c r="CH95" s="20" t="s">
        <v>177</v>
      </c>
      <c r="CI95" s="13">
        <v>114.7850904216</v>
      </c>
      <c r="CJ95" s="13">
        <v>109.44245903229999</v>
      </c>
      <c r="CK95" s="13">
        <v>115.33725075</v>
      </c>
      <c r="CL95" s="13" t="s">
        <v>4</v>
      </c>
      <c r="CM95">
        <f t="shared" si="17"/>
        <v>-0.5521603283999923</v>
      </c>
      <c r="DE95" t="s">
        <v>189</v>
      </c>
      <c r="DF95" s="7">
        <v>60.569532429336228</v>
      </c>
      <c r="DG95" s="5">
        <v>49839637279</v>
      </c>
      <c r="DH95" s="10">
        <v>227.40479029936526</v>
      </c>
      <c r="DI95" s="11">
        <v>132.1011029286</v>
      </c>
      <c r="DJ95" s="12">
        <v>149.2978605479</v>
      </c>
      <c r="DK95" s="13">
        <v>133.73935556991373</v>
      </c>
    </row>
    <row r="96" spans="2:115" x14ac:dyDescent="0.3">
      <c r="B96" s="2"/>
      <c r="C96" t="s">
        <v>191</v>
      </c>
      <c r="D96" s="2" t="s">
        <v>192</v>
      </c>
      <c r="F96" s="7" t="s">
        <v>4</v>
      </c>
      <c r="G96" s="7" t="s">
        <v>4</v>
      </c>
      <c r="H96" s="7" t="s">
        <v>4</v>
      </c>
      <c r="I96" s="7" t="s">
        <v>4</v>
      </c>
      <c r="J96" t="e">
        <f t="shared" si="10"/>
        <v>#DIV/0!</v>
      </c>
      <c r="L96" s="5" t="str">
        <f>VLOOKUP(D96, [1]Data!$D$1:$M$267, 7, FALSE)</f>
        <v>NULL</v>
      </c>
      <c r="M96" s="5" t="str">
        <f>VLOOKUP(D96, [1]Data!$D$1:$M$267, 8, FALSE)</f>
        <v>NULL</v>
      </c>
      <c r="N96" s="5" t="str">
        <f>VLOOKUP(D96, [1]Data!$D$1:$M$267, 9, FALSE)</f>
        <v>NULL</v>
      </c>
      <c r="O96" s="5" t="s">
        <v>4</v>
      </c>
      <c r="P96" s="3" t="e">
        <f t="shared" si="12"/>
        <v>#DIV/0!</v>
      </c>
      <c r="R96" s="10" t="str">
        <f>VLOOKUP(D96, [2]Data!$D$1:$M$267, 7, FALSE)</f>
        <v>NULL</v>
      </c>
      <c r="S96" s="10" t="str">
        <f>VLOOKUP(D96, [2]Data!$D$1:$M$267, 8, FALSE)</f>
        <v>NULL</v>
      </c>
      <c r="T96" s="10" t="str">
        <f>VLOOKUP(D96, [2]Data!$D$1:$M$267, 9, FALSE)</f>
        <v>NULL</v>
      </c>
      <c r="U96" s="10" t="str">
        <f>VLOOKUP(D96, [2]Data!$D$1:$M$267, 10, FALSE)</f>
        <v>NULL</v>
      </c>
      <c r="V96"/>
      <c r="W96" s="11">
        <f>VLOOKUP(D96, [3]Data!$D$1:$M$267, 7, FALSE)</f>
        <v>118.9609716463</v>
      </c>
      <c r="X96" s="11">
        <f>VLOOKUP(D96, [3]Data!$D$1:$M$267, 8, FALSE)</f>
        <v>111.8268843117</v>
      </c>
      <c r="Y96" s="11">
        <f>VLOOKUP(D96, [3]Data!$D$1:$M$267, 9, FALSE)</f>
        <v>133.85693089349999</v>
      </c>
      <c r="Z96" s="11" t="str">
        <f>VLOOKUP(D96, [3]Data!$D$1:$M$267, 10, FALSE)</f>
        <v>NULL</v>
      </c>
      <c r="AA96"/>
      <c r="AB96" s="12" t="str">
        <f>VLOOKUP(D96, [4]Data!$D$1:$M$267, 7, FALSE)</f>
        <v>NULL</v>
      </c>
      <c r="AC96" s="12" t="str">
        <f>VLOOKUP(D96, [4]Data!$D$1:$M$267, 8, FALSE)</f>
        <v>NULL</v>
      </c>
      <c r="AD96" s="12" t="str">
        <f>VLOOKUP(D96, [4]Data!$D$1:$M$267, 9, FALSE)</f>
        <v>NULL</v>
      </c>
      <c r="AE96" s="12" t="str">
        <f>VLOOKUP(D96, [4]Data!$D$1:$M$267, 10, FALSE)</f>
        <v>NULL</v>
      </c>
      <c r="AF96"/>
      <c r="AG96" s="13" t="str">
        <f>VLOOKUP(D96,[5]Data!$D$1:$M$267, 7, FALSE)</f>
        <v>NULL</v>
      </c>
      <c r="AH96" s="13" t="str">
        <f>VLOOKUP(D96,[5]Data!$D$1:$M$267, 8, FALSE)</f>
        <v>NULL</v>
      </c>
      <c r="AI96" s="13" t="str">
        <f>VLOOKUP(D96,[5]Data!$D$1:$M$267, 9, FALSE)</f>
        <v>NULL</v>
      </c>
      <c r="AJ96" s="13" t="str">
        <f>VLOOKUP(D96,[5]Data!$D$1:$M$267, 10, FALSE)</f>
        <v>NULL</v>
      </c>
      <c r="AP96" t="s">
        <v>19</v>
      </c>
      <c r="AQ96">
        <f t="shared" si="13"/>
        <v>62.21094851347884</v>
      </c>
      <c r="AR96" s="7">
        <v>59.870960065971381</v>
      </c>
      <c r="AS96" s="7">
        <v>56.187069745760787</v>
      </c>
      <c r="AT96" s="7">
        <v>60.379387342658397</v>
      </c>
      <c r="AU96" s="7">
        <v>72.406376899524787</v>
      </c>
      <c r="AX96" t="s">
        <v>155</v>
      </c>
      <c r="AY96" s="15">
        <f t="shared" si="11"/>
        <v>2773515835.75</v>
      </c>
      <c r="AZ96" s="5">
        <v>1778203351</v>
      </c>
      <c r="BA96" s="5">
        <v>2006301947</v>
      </c>
      <c r="BB96" s="5">
        <v>4490626006</v>
      </c>
      <c r="BC96" s="5">
        <v>2818932039</v>
      </c>
      <c r="BN96" s="16" t="s">
        <v>11</v>
      </c>
      <c r="BO96" s="17">
        <v>115.0174256976</v>
      </c>
      <c r="BP96" s="17">
        <v>106.2827459743</v>
      </c>
      <c r="BQ96" s="17">
        <v>114.25011780459999</v>
      </c>
      <c r="BR96" s="17" t="s">
        <v>4</v>
      </c>
      <c r="BS96">
        <f t="shared" si="14"/>
        <v>0.76730789300000879</v>
      </c>
      <c r="BT96" s="35" t="s">
        <v>211</v>
      </c>
      <c r="BU96" s="36">
        <v>106.0888386127</v>
      </c>
      <c r="BV96" s="36">
        <v>107.0802972744</v>
      </c>
      <c r="BW96" s="36">
        <v>114.3839487253</v>
      </c>
      <c r="BX96" s="36" t="s">
        <v>4</v>
      </c>
      <c r="BY96">
        <f t="shared" si="15"/>
        <v>-8.2951101125999998</v>
      </c>
      <c r="CB96" s="18" t="s">
        <v>11</v>
      </c>
      <c r="CC96" s="19">
        <v>115.0174256976</v>
      </c>
      <c r="CD96" s="19">
        <v>106.2827459743</v>
      </c>
      <c r="CE96" s="19">
        <v>114.25011780459999</v>
      </c>
      <c r="CF96" s="19" t="s">
        <v>4</v>
      </c>
      <c r="CG96">
        <f t="shared" si="16"/>
        <v>0.76730789300000879</v>
      </c>
      <c r="CH96" s="20" t="s">
        <v>442</v>
      </c>
      <c r="CI96" s="13">
        <v>106.0888386127</v>
      </c>
      <c r="CJ96" s="13">
        <v>107.0802972744</v>
      </c>
      <c r="CK96" s="13">
        <v>114.3839487253</v>
      </c>
      <c r="CL96" s="13" t="s">
        <v>4</v>
      </c>
      <c r="CM96">
        <f t="shared" si="17"/>
        <v>-8.2951101125999998</v>
      </c>
      <c r="DE96" t="s">
        <v>191</v>
      </c>
      <c r="DF96" s="7" t="s">
        <v>4</v>
      </c>
      <c r="DG96" s="5" t="s">
        <v>4</v>
      </c>
      <c r="DH96" s="10" t="s">
        <v>4</v>
      </c>
      <c r="DI96" s="11">
        <v>133.85693089349999</v>
      </c>
      <c r="DJ96" s="12" t="s">
        <v>4</v>
      </c>
      <c r="DK96" s="13" t="s">
        <v>4</v>
      </c>
    </row>
    <row r="97" spans="2:115" x14ac:dyDescent="0.3">
      <c r="B97" s="2"/>
      <c r="C97" t="s">
        <v>193</v>
      </c>
      <c r="D97" s="2" t="s">
        <v>194</v>
      </c>
      <c r="F97" s="7">
        <v>33.567179564324874</v>
      </c>
      <c r="G97" s="7">
        <v>28.894590332229114</v>
      </c>
      <c r="H97" s="7">
        <v>31.178244311366356</v>
      </c>
      <c r="I97" s="7">
        <v>34.448220348034141</v>
      </c>
      <c r="J97">
        <f t="shared" si="10"/>
        <v>32.022058638988625</v>
      </c>
      <c r="L97" s="5">
        <f>VLOOKUP(D97, [1]Data!$D$1:$M$267, 7, FALSE)</f>
        <v>12563738000</v>
      </c>
      <c r="M97" s="5">
        <f>VLOOKUP(D97, [1]Data!$D$1:$M$267, 8, FALSE)</f>
        <v>12960522000</v>
      </c>
      <c r="N97" s="5">
        <f>VLOOKUP(D97, [1]Data!$D$1:$M$267, 9, FALSE)</f>
        <v>16090256000</v>
      </c>
      <c r="O97" s="5">
        <v>14221825000</v>
      </c>
      <c r="P97" s="3">
        <f t="shared" si="12"/>
        <v>13959085250</v>
      </c>
      <c r="R97" s="10">
        <f>VLOOKUP(D97, [2]Data!$D$1:$M$267, 7, FALSE)</f>
        <v>56.269534479955809</v>
      </c>
      <c r="S97" s="10">
        <f>VLOOKUP(D97, [2]Data!$D$1:$M$267, 8, FALSE)</f>
        <v>50.960800984571279</v>
      </c>
      <c r="T97" s="10">
        <f>VLOOKUP(D97, [2]Data!$D$1:$M$267, 9, FALSE)</f>
        <v>55.194922287876565</v>
      </c>
      <c r="U97" s="10">
        <f>VLOOKUP(D97, [2]Data!$D$1:$M$267, 10, FALSE)</f>
        <v>60.504355563446779</v>
      </c>
      <c r="V97"/>
      <c r="W97" s="11">
        <f>VLOOKUP(D97, [3]Data!$D$1:$M$267, 7, FALSE)</f>
        <v>104.69547750309999</v>
      </c>
      <c r="X97" s="11">
        <f>VLOOKUP(D97, [3]Data!$D$1:$M$267, 8, FALSE)</f>
        <v>94.795976690499998</v>
      </c>
      <c r="Y97" s="11">
        <f>VLOOKUP(D97, [3]Data!$D$1:$M$267, 9, FALSE)</f>
        <v>105.5267211649</v>
      </c>
      <c r="Z97" s="11" t="str">
        <f>VLOOKUP(D97, [3]Data!$D$1:$M$267, 10, FALSE)</f>
        <v>NULL</v>
      </c>
      <c r="AA97"/>
      <c r="AB97" s="12">
        <f>VLOOKUP(D97, [4]Data!$D$1:$M$267, 7, FALSE)</f>
        <v>90.136626598099994</v>
      </c>
      <c r="AC97" s="12">
        <f>VLOOKUP(D97, [4]Data!$D$1:$M$267, 8, FALSE)</f>
        <v>82.188393505400001</v>
      </c>
      <c r="AD97" s="12">
        <f>VLOOKUP(D97, [4]Data!$D$1:$M$267, 9, FALSE)</f>
        <v>93.998961064699998</v>
      </c>
      <c r="AE97" s="12" t="str">
        <f>VLOOKUP(D97, [4]Data!$D$1:$M$267, 10, FALSE)</f>
        <v>NULL</v>
      </c>
      <c r="AF97"/>
      <c r="AG97" s="13">
        <f>VLOOKUP(D97,[5]Data!$D$1:$M$267, 7, FALSE)</f>
        <v>29.049352952389629</v>
      </c>
      <c r="AH97" s="13">
        <f>VLOOKUP(D97,[5]Data!$D$1:$M$267, 8, FALSE)</f>
        <v>27.514716576540849</v>
      </c>
      <c r="AI97" s="13">
        <f>VLOOKUP(D97,[5]Data!$D$1:$M$267, 9, FALSE)</f>
        <v>29.397271109052873</v>
      </c>
      <c r="AJ97" s="13">
        <f>VLOOKUP(D97,[5]Data!$D$1:$M$267, 10, FALSE)</f>
        <v>31.728379908748501</v>
      </c>
      <c r="AP97" t="s">
        <v>93</v>
      </c>
      <c r="AQ97">
        <f t="shared" si="13"/>
        <v>61.358627551448564</v>
      </c>
      <c r="AR97" s="7">
        <v>55.936201362711479</v>
      </c>
      <c r="AS97" s="7">
        <v>59.300592330619949</v>
      </c>
      <c r="AT97" s="7">
        <v>65.710262807250203</v>
      </c>
      <c r="AU97" s="7">
        <v>64.487453705212616</v>
      </c>
      <c r="AX97" t="s">
        <v>61</v>
      </c>
      <c r="AY97" s="15">
        <f t="shared" si="11"/>
        <v>2282051848</v>
      </c>
      <c r="AZ97" s="5">
        <v>2098844335</v>
      </c>
      <c r="BA97" s="5">
        <v>2153930564</v>
      </c>
      <c r="BB97" s="5">
        <v>2627051878</v>
      </c>
      <c r="BC97" s="5">
        <v>2248380615</v>
      </c>
      <c r="BN97" s="16" t="s">
        <v>173</v>
      </c>
      <c r="BO97" s="17">
        <v>102.5748228219</v>
      </c>
      <c r="BP97" s="17">
        <v>85.347199971899997</v>
      </c>
      <c r="BQ97" s="17">
        <v>113.7716306815</v>
      </c>
      <c r="BR97" s="17" t="s">
        <v>4</v>
      </c>
      <c r="BS97">
        <f t="shared" si="14"/>
        <v>-11.1968078596</v>
      </c>
      <c r="BT97" s="35" t="s">
        <v>299</v>
      </c>
      <c r="BU97" s="36">
        <v>134.43056581179999</v>
      </c>
      <c r="BV97" s="36">
        <v>132.67803310779999</v>
      </c>
      <c r="BW97" s="36">
        <v>113.9437982437</v>
      </c>
      <c r="BX97" s="36" t="s">
        <v>4</v>
      </c>
      <c r="BY97">
        <f t="shared" si="15"/>
        <v>20.486767568099992</v>
      </c>
      <c r="CB97" s="18" t="s">
        <v>173</v>
      </c>
      <c r="CC97" s="19">
        <v>102.5748228219</v>
      </c>
      <c r="CD97" s="19">
        <v>85.347199971899997</v>
      </c>
      <c r="CE97" s="19">
        <v>113.7716306815</v>
      </c>
      <c r="CF97" s="19" t="s">
        <v>4</v>
      </c>
      <c r="CG97">
        <f t="shared" si="16"/>
        <v>-11.1968078596</v>
      </c>
      <c r="CH97" s="20" t="s">
        <v>299</v>
      </c>
      <c r="CI97" s="13">
        <v>134.43056581179999</v>
      </c>
      <c r="CJ97" s="13">
        <v>132.67803310779999</v>
      </c>
      <c r="CK97" s="13">
        <v>113.9437982437</v>
      </c>
      <c r="CL97" s="13" t="s">
        <v>4</v>
      </c>
      <c r="CM97">
        <f t="shared" si="17"/>
        <v>20.486767568099992</v>
      </c>
      <c r="DE97" t="s">
        <v>193</v>
      </c>
      <c r="DF97" s="7">
        <v>31.178244311366356</v>
      </c>
      <c r="DG97" s="5">
        <v>16090256000</v>
      </c>
      <c r="DH97" s="10">
        <v>55.194922287876565</v>
      </c>
      <c r="DI97" s="11">
        <v>105.5267211649</v>
      </c>
      <c r="DJ97" s="12">
        <v>93.998961064699998</v>
      </c>
      <c r="DK97" s="13">
        <v>29.397271109052873</v>
      </c>
    </row>
    <row r="98" spans="2:115" x14ac:dyDescent="0.3">
      <c r="B98" s="2"/>
      <c r="C98" t="s">
        <v>195</v>
      </c>
      <c r="D98" s="2" t="s">
        <v>196</v>
      </c>
      <c r="F98" s="7">
        <v>50.351657776260552</v>
      </c>
      <c r="G98" s="7">
        <v>48.836771327443962</v>
      </c>
      <c r="H98" s="7">
        <v>54.90136221021217</v>
      </c>
      <c r="I98" s="7">
        <v>65.451391543003808</v>
      </c>
      <c r="J98">
        <f t="shared" si="10"/>
        <v>54.885295714230125</v>
      </c>
      <c r="L98" s="5">
        <f>VLOOKUP(D98, [1]Data!$D$1:$M$267, 7, FALSE)</f>
        <v>32548431190</v>
      </c>
      <c r="M98" s="5">
        <f>VLOOKUP(D98, [1]Data!$D$1:$M$267, 8, FALSE)</f>
        <v>32892825253</v>
      </c>
      <c r="N98" s="5">
        <f>VLOOKUP(D98, [1]Data!$D$1:$M$267, 9, FALSE)</f>
        <v>36845385469</v>
      </c>
      <c r="O98" s="5">
        <v>43256520915</v>
      </c>
      <c r="P98" s="3">
        <f t="shared" si="12"/>
        <v>36385790706.75</v>
      </c>
      <c r="R98" s="10">
        <f>VLOOKUP(D98, [2]Data!$D$1:$M$267, 7, FALSE)</f>
        <v>59.878980223454946</v>
      </c>
      <c r="S98" s="10">
        <f>VLOOKUP(D98, [2]Data!$D$1:$M$267, 8, FALSE)</f>
        <v>55.265705769871396</v>
      </c>
      <c r="T98" s="10">
        <f>VLOOKUP(D98, [2]Data!$D$1:$M$267, 9, FALSE)</f>
        <v>62.067946895569136</v>
      </c>
      <c r="U98" s="10">
        <f>VLOOKUP(D98, [2]Data!$D$1:$M$267, 10, FALSE)</f>
        <v>74.644590013132969</v>
      </c>
      <c r="V98"/>
      <c r="W98" s="11">
        <f>VLOOKUP(D98, [3]Data!$D$1:$M$267, 7, FALSE)</f>
        <v>119.979587419</v>
      </c>
      <c r="X98" s="11">
        <f>VLOOKUP(D98, [3]Data!$D$1:$M$267, 8, FALSE)</f>
        <v>91.063469919499994</v>
      </c>
      <c r="Y98" s="11">
        <f>VLOOKUP(D98, [3]Data!$D$1:$M$267, 9, FALSE)</f>
        <v>90.706968934299994</v>
      </c>
      <c r="Z98" s="11" t="str">
        <f>VLOOKUP(D98, [3]Data!$D$1:$M$267, 10, FALSE)</f>
        <v>NULL</v>
      </c>
      <c r="AA98"/>
      <c r="AB98" s="12">
        <f>VLOOKUP(D98, [4]Data!$D$1:$M$267, 7, FALSE)</f>
        <v>105.5753492971</v>
      </c>
      <c r="AC98" s="12">
        <f>VLOOKUP(D98, [4]Data!$D$1:$M$267, 8, FALSE)</f>
        <v>95.307532933000005</v>
      </c>
      <c r="AD98" s="12">
        <f>VLOOKUP(D98, [4]Data!$D$1:$M$267, 9, FALSE)</f>
        <v>104.77197455699999</v>
      </c>
      <c r="AE98" s="12" t="str">
        <f>VLOOKUP(D98, [4]Data!$D$1:$M$267, 10, FALSE)</f>
        <v>NULL</v>
      </c>
      <c r="AF98"/>
      <c r="AG98" s="13">
        <f>VLOOKUP(D98,[5]Data!$D$1:$M$267, 7, FALSE)</f>
        <v>31.602419727620624</v>
      </c>
      <c r="AH98" s="13">
        <f>VLOOKUP(D98,[5]Data!$D$1:$M$267, 8, FALSE)</f>
        <v>29.432277025869475</v>
      </c>
      <c r="AI98" s="13">
        <f>VLOOKUP(D98,[5]Data!$D$1:$M$267, 9, FALSE)</f>
        <v>32.112914481123525</v>
      </c>
      <c r="AJ98" s="13">
        <f>VLOOKUP(D98,[5]Data!$D$1:$M$267, 10, FALSE)</f>
        <v>36.507401651214785</v>
      </c>
      <c r="AP98" t="s">
        <v>321</v>
      </c>
      <c r="AQ98">
        <f t="shared" si="13"/>
        <v>61.321777786942341</v>
      </c>
      <c r="AR98" s="7">
        <v>57.896618500323669</v>
      </c>
      <c r="AS98" s="7">
        <v>53.554649859288396</v>
      </c>
      <c r="AT98" s="7">
        <v>64.088750958557029</v>
      </c>
      <c r="AU98" s="7">
        <v>69.747091829600265</v>
      </c>
      <c r="AX98" t="s">
        <v>127</v>
      </c>
      <c r="AY98" s="15">
        <f t="shared" si="11"/>
        <v>2217711088</v>
      </c>
      <c r="AZ98" s="5">
        <v>1734953949</v>
      </c>
      <c r="BA98" s="5">
        <v>2169142528</v>
      </c>
      <c r="BB98" s="5">
        <v>2680894652</v>
      </c>
      <c r="BC98" s="5">
        <v>2285853223</v>
      </c>
      <c r="BN98" s="16" t="s">
        <v>181</v>
      </c>
      <c r="BO98" s="17">
        <v>113.44944927829999</v>
      </c>
      <c r="BP98" s="17">
        <v>96.208886523100006</v>
      </c>
      <c r="BQ98" s="17">
        <v>113.38480381869999</v>
      </c>
      <c r="BR98" s="17" t="s">
        <v>4</v>
      </c>
      <c r="BS98">
        <f t="shared" si="14"/>
        <v>6.4645459600001232E-2</v>
      </c>
      <c r="BT98" s="35" t="s">
        <v>297</v>
      </c>
      <c r="BU98" s="36">
        <v>100.1333928459</v>
      </c>
      <c r="BV98" s="36">
        <v>108.9672782793</v>
      </c>
      <c r="BW98" s="36">
        <v>113.85899434869999</v>
      </c>
      <c r="BX98" s="36" t="s">
        <v>4</v>
      </c>
      <c r="BY98">
        <f t="shared" si="15"/>
        <v>-13.725601502799989</v>
      </c>
      <c r="CB98" s="18" t="s">
        <v>181</v>
      </c>
      <c r="CC98" s="19">
        <v>113.44944927829999</v>
      </c>
      <c r="CD98" s="19">
        <v>96.208886523100006</v>
      </c>
      <c r="CE98" s="19">
        <v>113.38480381869999</v>
      </c>
      <c r="CF98" s="19" t="s">
        <v>4</v>
      </c>
      <c r="CG98">
        <f t="shared" si="16"/>
        <v>6.4645459600001232E-2</v>
      </c>
      <c r="CH98" s="20" t="s">
        <v>297</v>
      </c>
      <c r="CI98" s="13">
        <v>100.1333928459</v>
      </c>
      <c r="CJ98" s="13">
        <v>108.9672782793</v>
      </c>
      <c r="CK98" s="13">
        <v>113.85899434869999</v>
      </c>
      <c r="CL98" s="13" t="s">
        <v>4</v>
      </c>
      <c r="CM98">
        <f t="shared" si="17"/>
        <v>-13.725601502799989</v>
      </c>
      <c r="DE98" t="s">
        <v>195</v>
      </c>
      <c r="DF98" s="7">
        <v>54.90136221021217</v>
      </c>
      <c r="DG98" s="5">
        <v>36845385469</v>
      </c>
      <c r="DH98" s="10">
        <v>62.067946895569136</v>
      </c>
      <c r="DI98" s="11">
        <v>90.706968934299994</v>
      </c>
      <c r="DJ98" s="12">
        <v>104.77197455699999</v>
      </c>
      <c r="DK98" s="13">
        <v>32.112914481123525</v>
      </c>
    </row>
    <row r="99" spans="2:115" x14ac:dyDescent="0.3">
      <c r="B99" s="2"/>
      <c r="C99" t="s">
        <v>197</v>
      </c>
      <c r="D99" s="2" t="s">
        <v>198</v>
      </c>
      <c r="F99" s="7">
        <v>50.7871806724023</v>
      </c>
      <c r="G99" s="7">
        <v>43.554997606826475</v>
      </c>
      <c r="H99" s="7">
        <v>50.840567600586184</v>
      </c>
      <c r="I99" s="7">
        <v>56.334862655136462</v>
      </c>
      <c r="J99">
        <f t="shared" si="10"/>
        <v>50.379402133737855</v>
      </c>
      <c r="L99" s="5">
        <f>VLOOKUP(D99, [1]Data!$D$1:$M$267, 7, FALSE)</f>
        <v>2128180</v>
      </c>
      <c r="M99" s="5">
        <f>VLOOKUP(D99, [1]Data!$D$1:$M$267, 8, FALSE)</f>
        <v>1133039</v>
      </c>
      <c r="N99" s="5">
        <f>VLOOKUP(D99, [1]Data!$D$1:$M$267, 9, FALSE)</f>
        <v>1034853.0000000001</v>
      </c>
      <c r="O99" s="5">
        <v>927489</v>
      </c>
      <c r="P99" s="3">
        <f t="shared" si="12"/>
        <v>1305890.25</v>
      </c>
      <c r="R99" s="10">
        <f>VLOOKUP(D99, [2]Data!$D$1:$M$267, 7, FALSE)</f>
        <v>90.110607633599358</v>
      </c>
      <c r="S99" s="10" t="str">
        <f>VLOOKUP(D99, [2]Data!$D$1:$M$267, 8, FALSE)</f>
        <v>NULL</v>
      </c>
      <c r="T99" s="10" t="str">
        <f>VLOOKUP(D99, [2]Data!$D$1:$M$267, 9, FALSE)</f>
        <v>NULL</v>
      </c>
      <c r="U99" s="10" t="str">
        <f>VLOOKUP(D99, [2]Data!$D$1:$M$267, 10, FALSE)</f>
        <v>NULL</v>
      </c>
      <c r="V99"/>
      <c r="W99" s="11">
        <f>VLOOKUP(D99, [3]Data!$D$1:$M$267, 7, FALSE)</f>
        <v>106.13079237620001</v>
      </c>
      <c r="X99" s="11">
        <f>VLOOKUP(D99, [3]Data!$D$1:$M$267, 8, FALSE)</f>
        <v>102.0763096451</v>
      </c>
      <c r="Y99" s="11">
        <f>VLOOKUP(D99, [3]Data!$D$1:$M$267, 9, FALSE)</f>
        <v>104.5525043418</v>
      </c>
      <c r="Z99" s="11" t="str">
        <f>VLOOKUP(D99, [3]Data!$D$1:$M$267, 10, FALSE)</f>
        <v>NULL</v>
      </c>
      <c r="AA99"/>
      <c r="AB99" s="12">
        <f>VLOOKUP(D99, [4]Data!$D$1:$M$267, 7, FALSE)</f>
        <v>121.7015763294</v>
      </c>
      <c r="AC99" s="12">
        <f>VLOOKUP(D99, [4]Data!$D$1:$M$267, 8, FALSE)</f>
        <v>96.9515063005</v>
      </c>
      <c r="AD99" s="12">
        <f>VLOOKUP(D99, [4]Data!$D$1:$M$267, 9, FALSE)</f>
        <v>84.377717807300002</v>
      </c>
      <c r="AE99" s="12" t="str">
        <f>VLOOKUP(D99, [4]Data!$D$1:$M$267, 10, FALSE)</f>
        <v>NULL</v>
      </c>
      <c r="AF99"/>
      <c r="AG99" s="13">
        <f>VLOOKUP(D99,[5]Data!$D$1:$M$267, 7, FALSE)</f>
        <v>38.036080747410601</v>
      </c>
      <c r="AH99" s="13" t="str">
        <f>VLOOKUP(D99,[5]Data!$D$1:$M$267, 8, FALSE)</f>
        <v>NULL</v>
      </c>
      <c r="AI99" s="13" t="str">
        <f>VLOOKUP(D99,[5]Data!$D$1:$M$267, 9, FALSE)</f>
        <v>NULL</v>
      </c>
      <c r="AJ99" s="13" t="str">
        <f>VLOOKUP(D99,[5]Data!$D$1:$M$267, 10, FALSE)</f>
        <v>NULL</v>
      </c>
      <c r="AP99" t="s">
        <v>109</v>
      </c>
      <c r="AQ99">
        <f t="shared" si="13"/>
        <v>61.094397828123746</v>
      </c>
      <c r="AR99" s="7">
        <v>60.392716357647899</v>
      </c>
      <c r="AS99" s="7">
        <v>58.27894866871187</v>
      </c>
      <c r="AT99" s="7">
        <v>60.699848330839131</v>
      </c>
      <c r="AU99" s="7">
        <v>65.006077955296092</v>
      </c>
      <c r="AX99" t="s">
        <v>357</v>
      </c>
      <c r="AY99" s="15">
        <f t="shared" si="11"/>
        <v>2140391858.25</v>
      </c>
      <c r="AZ99" s="5">
        <v>1832830758</v>
      </c>
      <c r="BA99" s="5">
        <v>1835041126</v>
      </c>
      <c r="BB99" s="5">
        <v>2418168759</v>
      </c>
      <c r="BC99" s="5">
        <v>2475526790</v>
      </c>
      <c r="BN99" s="16" t="s">
        <v>385</v>
      </c>
      <c r="BO99" s="17">
        <v>104.7400180394</v>
      </c>
      <c r="BP99" s="17">
        <v>87.084901949799999</v>
      </c>
      <c r="BQ99" s="17">
        <v>111.44371827160001</v>
      </c>
      <c r="BR99" s="17" t="s">
        <v>4</v>
      </c>
      <c r="BS99">
        <f t="shared" si="14"/>
        <v>-6.7037002322000063</v>
      </c>
      <c r="BT99" s="35" t="s">
        <v>187</v>
      </c>
      <c r="BU99" s="36">
        <v>116.55379205520001</v>
      </c>
      <c r="BV99" s="36">
        <v>103.1386991806</v>
      </c>
      <c r="BW99" s="36">
        <v>112.93310734879999</v>
      </c>
      <c r="BX99" s="36" t="s">
        <v>4</v>
      </c>
      <c r="BY99">
        <f t="shared" si="15"/>
        <v>3.6206847064000129</v>
      </c>
      <c r="CB99" s="18" t="s">
        <v>385</v>
      </c>
      <c r="CC99" s="19">
        <v>104.7400180394</v>
      </c>
      <c r="CD99" s="19">
        <v>87.084901949799999</v>
      </c>
      <c r="CE99" s="19">
        <v>111.44371827160001</v>
      </c>
      <c r="CF99" s="19" t="s">
        <v>4</v>
      </c>
      <c r="CG99">
        <f t="shared" si="16"/>
        <v>-6.7037002322000063</v>
      </c>
      <c r="CH99" s="20" t="s">
        <v>187</v>
      </c>
      <c r="CI99" s="13">
        <v>116.55379205520001</v>
      </c>
      <c r="CJ99" s="13">
        <v>103.1386991806</v>
      </c>
      <c r="CK99" s="13">
        <v>112.93310734879999</v>
      </c>
      <c r="CL99" s="13" t="s">
        <v>4</v>
      </c>
      <c r="CM99">
        <f t="shared" si="17"/>
        <v>3.6206847064000129</v>
      </c>
      <c r="DE99" t="s">
        <v>197</v>
      </c>
      <c r="DF99" s="7">
        <v>50.840567600586184</v>
      </c>
      <c r="DG99" s="5">
        <v>1034853.0000000001</v>
      </c>
      <c r="DH99" s="10" t="s">
        <v>4</v>
      </c>
      <c r="DI99" s="11">
        <v>104.5525043418</v>
      </c>
      <c r="DJ99" s="12">
        <v>84.377717807300002</v>
      </c>
      <c r="DK99" s="13" t="s">
        <v>4</v>
      </c>
    </row>
    <row r="100" spans="2:115" x14ac:dyDescent="0.3">
      <c r="B100" s="2"/>
      <c r="C100" t="s">
        <v>199</v>
      </c>
      <c r="D100" s="2" t="s">
        <v>200</v>
      </c>
      <c r="F100" s="7">
        <v>27.872659502301261</v>
      </c>
      <c r="G100" s="7">
        <v>25.254811684307874</v>
      </c>
      <c r="H100" s="7">
        <v>30.290424348726997</v>
      </c>
      <c r="I100" s="7">
        <v>38.624326748963874</v>
      </c>
      <c r="J100">
        <f t="shared" si="10"/>
        <v>30.510555571075002</v>
      </c>
      <c r="L100" s="5">
        <f>VLOOKUP(D100, [1]Data!$D$1:$M$267, 7, FALSE)</f>
        <v>103896710397</v>
      </c>
      <c r="M100" s="5">
        <f>VLOOKUP(D100, [1]Data!$D$1:$M$267, 8, FALSE)</f>
        <v>102751095238</v>
      </c>
      <c r="N100" s="5">
        <f>VLOOKUP(D100, [1]Data!$D$1:$M$267, 9, FALSE)</f>
        <v>116513861428</v>
      </c>
      <c r="O100" s="5">
        <v>83102743949</v>
      </c>
      <c r="P100" s="3">
        <f t="shared" si="12"/>
        <v>101566102753</v>
      </c>
      <c r="R100" s="10">
        <f>VLOOKUP(D100, [2]Data!$D$1:$M$267, 7, FALSE)</f>
        <v>35.216418108414466</v>
      </c>
      <c r="S100" s="10">
        <f>VLOOKUP(D100, [2]Data!$D$1:$M$267, 8, FALSE)</f>
        <v>31.325793124298595</v>
      </c>
      <c r="T100" s="10">
        <f>VLOOKUP(D100, [2]Data!$D$1:$M$267, 9, FALSE)</f>
        <v>36.771483287046706</v>
      </c>
      <c r="U100" s="10">
        <f>VLOOKUP(D100, [2]Data!$D$1:$M$267, 10, FALSE)</f>
        <v>46.843732139191339</v>
      </c>
      <c r="V100"/>
      <c r="W100" s="11">
        <f>VLOOKUP(D100, [3]Data!$D$1:$M$267, 7, FALSE)</f>
        <v>99.851677606400003</v>
      </c>
      <c r="X100" s="11">
        <f>VLOOKUP(D100, [3]Data!$D$1:$M$267, 8, FALSE)</f>
        <v>91.2542783241</v>
      </c>
      <c r="Y100" s="11">
        <f>VLOOKUP(D100, [3]Data!$D$1:$M$267, 9, FALSE)</f>
        <v>107.37954102889999</v>
      </c>
      <c r="Z100" s="11" t="str">
        <f>VLOOKUP(D100, [3]Data!$D$1:$M$267, 10, FALSE)</f>
        <v>NULL</v>
      </c>
      <c r="AA100"/>
      <c r="AB100" s="12">
        <f>VLOOKUP(D100, [4]Data!$D$1:$M$267, 7, FALSE)</f>
        <v>109.1825244174</v>
      </c>
      <c r="AC100" s="12">
        <f>VLOOKUP(D100, [4]Data!$D$1:$M$267, 8, FALSE)</f>
        <v>100.3276398444</v>
      </c>
      <c r="AD100" s="12">
        <f>VLOOKUP(D100, [4]Data!$D$1:$M$267, 9, FALSE)</f>
        <v>112.31025173819999</v>
      </c>
      <c r="AE100" s="12" t="str">
        <f>VLOOKUP(D100, [4]Data!$D$1:$M$267, 10, FALSE)</f>
        <v>NULL</v>
      </c>
      <c r="AF100"/>
      <c r="AG100" s="13">
        <f>VLOOKUP(D100,[5]Data!$D$1:$M$267, 7, FALSE)</f>
        <v>17.463526427522105</v>
      </c>
      <c r="AH100" s="13">
        <f>VLOOKUP(D100,[5]Data!$D$1:$M$267, 8, FALSE)</f>
        <v>15.528515498653039</v>
      </c>
      <c r="AI100" s="13">
        <f>VLOOKUP(D100,[5]Data!$D$1:$M$267, 9, FALSE)</f>
        <v>18.125476635236641</v>
      </c>
      <c r="AJ100" s="13">
        <f>VLOOKUP(D100,[5]Data!$D$1:$M$267, 10, FALSE)</f>
        <v>21.541723117020759</v>
      </c>
      <c r="AP100" t="s">
        <v>249</v>
      </c>
      <c r="AQ100">
        <f t="shared" si="13"/>
        <v>60.627050821414073</v>
      </c>
      <c r="AR100" s="7">
        <v>66.018668646167157</v>
      </c>
      <c r="AS100" s="7">
        <v>56.098364157637768</v>
      </c>
      <c r="AT100" s="7">
        <v>56.263286966898328</v>
      </c>
      <c r="AU100" s="7">
        <v>64.127883514953012</v>
      </c>
      <c r="AX100" t="s">
        <v>411</v>
      </c>
      <c r="AY100" s="15">
        <f t="shared" si="11"/>
        <v>1997747409</v>
      </c>
      <c r="AZ100" s="5">
        <v>670369236</v>
      </c>
      <c r="BA100" s="5">
        <v>1202163087</v>
      </c>
      <c r="BB100" s="5">
        <v>2904969194</v>
      </c>
      <c r="BC100" s="5">
        <v>3213488119</v>
      </c>
      <c r="BN100" s="16" t="s">
        <v>39</v>
      </c>
      <c r="BO100" s="17">
        <v>106.42041073439999</v>
      </c>
      <c r="BP100" s="17">
        <v>99.715642796300003</v>
      </c>
      <c r="BQ100" s="17">
        <v>110.74923844849999</v>
      </c>
      <c r="BR100" s="17" t="s">
        <v>4</v>
      </c>
      <c r="BS100">
        <f t="shared" si="14"/>
        <v>-4.3288277141000009</v>
      </c>
      <c r="BT100" s="35" t="s">
        <v>325</v>
      </c>
      <c r="BU100" s="36">
        <v>109.4441028541</v>
      </c>
      <c r="BV100" s="36">
        <v>109.1277320654</v>
      </c>
      <c r="BW100" s="36">
        <v>112.71928812580001</v>
      </c>
      <c r="BX100" s="36" t="s">
        <v>4</v>
      </c>
      <c r="BY100">
        <f t="shared" si="15"/>
        <v>-3.2751852717000105</v>
      </c>
      <c r="CB100" s="18" t="s">
        <v>452</v>
      </c>
      <c r="CC100" s="19">
        <v>106.42041073439999</v>
      </c>
      <c r="CD100" s="19">
        <v>99.715642796300003</v>
      </c>
      <c r="CE100" s="19">
        <v>110.74923844849999</v>
      </c>
      <c r="CF100" s="19" t="s">
        <v>4</v>
      </c>
      <c r="CG100">
        <f t="shared" si="16"/>
        <v>-4.3288277141000009</v>
      </c>
      <c r="CH100" s="20" t="s">
        <v>325</v>
      </c>
      <c r="CI100" s="13">
        <v>109.4441028541</v>
      </c>
      <c r="CJ100" s="13">
        <v>109.1277320654</v>
      </c>
      <c r="CK100" s="13">
        <v>112.71928812580001</v>
      </c>
      <c r="CL100" s="13" t="s">
        <v>4</v>
      </c>
      <c r="CM100">
        <f t="shared" si="17"/>
        <v>-3.2751852717000105</v>
      </c>
      <c r="DE100" t="s">
        <v>199</v>
      </c>
      <c r="DF100" s="7">
        <v>30.290424348726997</v>
      </c>
      <c r="DG100" s="5">
        <v>116513861428</v>
      </c>
      <c r="DH100" s="10">
        <v>36.771483287046706</v>
      </c>
      <c r="DI100" s="11">
        <v>107.37954102889999</v>
      </c>
      <c r="DJ100" s="12">
        <v>112.31025173819999</v>
      </c>
      <c r="DK100" s="13">
        <v>18.125476635236641</v>
      </c>
    </row>
    <row r="101" spans="2:115" x14ac:dyDescent="0.3">
      <c r="B101" s="2"/>
      <c r="C101" t="s">
        <v>201</v>
      </c>
      <c r="D101" s="2" t="s">
        <v>202</v>
      </c>
      <c r="F101" s="7">
        <v>61.76462955343861</v>
      </c>
      <c r="G101" s="7">
        <v>57.610478936079204</v>
      </c>
      <c r="H101" s="7">
        <v>66.744282792706016</v>
      </c>
      <c r="I101" s="7">
        <v>82.510194541982401</v>
      </c>
      <c r="J101">
        <f t="shared" si="10"/>
        <v>67.157396456051558</v>
      </c>
      <c r="L101" s="5">
        <f>VLOOKUP(D101, [1]Data!$D$1:$M$267, 7, FALSE)</f>
        <v>71400167</v>
      </c>
      <c r="M101" s="5">
        <f>VLOOKUP(D101, [1]Data!$D$1:$M$267, 8, FALSE)</f>
        <v>78697321</v>
      </c>
      <c r="N101" s="5">
        <f>VLOOKUP(D101, [1]Data!$D$1:$M$267, 9, FALSE)</f>
        <v>109412830</v>
      </c>
      <c r="O101" s="5">
        <v>129255367</v>
      </c>
      <c r="P101" s="3">
        <f t="shared" si="12"/>
        <v>97191421.25</v>
      </c>
      <c r="R101" s="10">
        <f>VLOOKUP(D101, [2]Data!$D$1:$M$267, 7, FALSE)</f>
        <v>85.821438744184576</v>
      </c>
      <c r="S101" s="10">
        <f>VLOOKUP(D101, [2]Data!$D$1:$M$267, 8, FALSE)</f>
        <v>66.277177058943508</v>
      </c>
      <c r="T101" s="10">
        <f>VLOOKUP(D101, [2]Data!$D$1:$M$267, 9, FALSE)</f>
        <v>80.489242437969963</v>
      </c>
      <c r="U101" s="10" t="str">
        <f>VLOOKUP(D101, [2]Data!$D$1:$M$267, 10, FALSE)</f>
        <v>NULL</v>
      </c>
      <c r="V101"/>
      <c r="W101" s="11">
        <f>VLOOKUP(D101, [3]Data!$D$1:$M$267, 7, FALSE)</f>
        <v>117.71400887199999</v>
      </c>
      <c r="X101" s="11">
        <f>VLOOKUP(D101, [3]Data!$D$1:$M$267, 8, FALSE)</f>
        <v>114.2589191739</v>
      </c>
      <c r="Y101" s="11">
        <f>VLOOKUP(D101, [3]Data!$D$1:$M$267, 9, FALSE)</f>
        <v>103.8676125126</v>
      </c>
      <c r="Z101" s="11" t="str">
        <f>VLOOKUP(D101, [3]Data!$D$1:$M$267, 10, FALSE)</f>
        <v>NULL</v>
      </c>
      <c r="AA101"/>
      <c r="AB101" s="12">
        <f>VLOOKUP(D101, [4]Data!$D$1:$M$267, 7, FALSE)</f>
        <v>118.7268741076</v>
      </c>
      <c r="AC101" s="12">
        <f>VLOOKUP(D101, [4]Data!$D$1:$M$267, 8, FALSE)</f>
        <v>114.7349790689</v>
      </c>
      <c r="AD101" s="12">
        <f>VLOOKUP(D101, [4]Data!$D$1:$M$267, 9, FALSE)</f>
        <v>122.2762564353</v>
      </c>
      <c r="AE101" s="12" t="str">
        <f>VLOOKUP(D101, [4]Data!$D$1:$M$267, 10, FALSE)</f>
        <v>NULL</v>
      </c>
      <c r="AF101"/>
      <c r="AG101" s="13">
        <f>VLOOKUP(D101,[5]Data!$D$1:$M$267, 7, FALSE)</f>
        <v>36.671202962306552</v>
      </c>
      <c r="AH101" s="13">
        <f>VLOOKUP(D101,[5]Data!$D$1:$M$267, 8, FALSE)</f>
        <v>24.227073524220884</v>
      </c>
      <c r="AI101" s="13">
        <f>VLOOKUP(D101,[5]Data!$D$1:$M$267, 9, FALSE)</f>
        <v>30.307057987188905</v>
      </c>
      <c r="AJ101" s="13" t="str">
        <f>VLOOKUP(D101,[5]Data!$D$1:$M$267, 10, FALSE)</f>
        <v>NULL</v>
      </c>
      <c r="AP101" t="s">
        <v>377</v>
      </c>
      <c r="AQ101">
        <f t="shared" si="13"/>
        <v>60.581459296840109</v>
      </c>
      <c r="AR101" s="7">
        <v>59.853765227848498</v>
      </c>
      <c r="AS101" s="7">
        <v>55.84108748035699</v>
      </c>
      <c r="AT101" s="7">
        <v>58.874971802144429</v>
      </c>
      <c r="AU101" s="7">
        <v>67.756012677010503</v>
      </c>
      <c r="AX101" t="s">
        <v>221</v>
      </c>
      <c r="AY101" s="15">
        <f t="shared" si="11"/>
        <v>1793899915.25</v>
      </c>
      <c r="AZ101" s="5">
        <v>1469863747</v>
      </c>
      <c r="BA101" s="5">
        <v>1837827445</v>
      </c>
      <c r="BB101" s="5">
        <v>1946931352</v>
      </c>
      <c r="BC101" s="5">
        <v>1920977117</v>
      </c>
      <c r="BN101" s="16" t="s">
        <v>279</v>
      </c>
      <c r="BO101" s="17">
        <v>112.38157912299999</v>
      </c>
      <c r="BP101" s="17">
        <v>111.3686911464</v>
      </c>
      <c r="BQ101" s="17">
        <v>110.71956308670001</v>
      </c>
      <c r="BR101" s="17" t="s">
        <v>4</v>
      </c>
      <c r="BS101">
        <f t="shared" si="14"/>
        <v>1.6620160362999883</v>
      </c>
      <c r="BT101" s="35" t="s">
        <v>313</v>
      </c>
      <c r="BU101" s="36">
        <v>117.7282761804</v>
      </c>
      <c r="BV101" s="36">
        <v>106.97897236119999</v>
      </c>
      <c r="BW101" s="36">
        <v>112.6976394337</v>
      </c>
      <c r="BX101" s="36" t="s">
        <v>4</v>
      </c>
      <c r="BY101">
        <f t="shared" si="15"/>
        <v>5.0306367466999973</v>
      </c>
      <c r="CB101" s="18" t="s">
        <v>279</v>
      </c>
      <c r="CC101" s="19">
        <v>112.38157912299999</v>
      </c>
      <c r="CD101" s="19">
        <v>111.3686911464</v>
      </c>
      <c r="CE101" s="19">
        <v>110.71956308670001</v>
      </c>
      <c r="CF101" s="19" t="s">
        <v>4</v>
      </c>
      <c r="CG101">
        <f t="shared" si="16"/>
        <v>1.6620160362999883</v>
      </c>
      <c r="CH101" s="20" t="s">
        <v>313</v>
      </c>
      <c r="CI101" s="13">
        <v>117.7282761804</v>
      </c>
      <c r="CJ101" s="13">
        <v>106.97897236119999</v>
      </c>
      <c r="CK101" s="13">
        <v>112.6976394337</v>
      </c>
      <c r="CL101" s="13" t="s">
        <v>4</v>
      </c>
      <c r="CM101">
        <f t="shared" si="17"/>
        <v>5.0306367466999973</v>
      </c>
      <c r="DE101" t="s">
        <v>201</v>
      </c>
      <c r="DF101" s="7">
        <v>66.744282792706016</v>
      </c>
      <c r="DG101" s="5">
        <v>109412830</v>
      </c>
      <c r="DH101" s="10">
        <v>80.489242437969963</v>
      </c>
      <c r="DI101" s="11">
        <v>103.8676125126</v>
      </c>
      <c r="DJ101" s="12">
        <v>122.2762564353</v>
      </c>
      <c r="DK101" s="13">
        <v>30.307057987188905</v>
      </c>
    </row>
    <row r="102" spans="2:115" x14ac:dyDescent="0.3">
      <c r="B102" s="2"/>
      <c r="C102" t="s">
        <v>203</v>
      </c>
      <c r="D102" s="2" t="s">
        <v>204</v>
      </c>
      <c r="F102" s="7">
        <v>52.329758990947937</v>
      </c>
      <c r="G102" s="7">
        <v>48.905683282268889</v>
      </c>
      <c r="H102" s="7">
        <v>51.643668636314146</v>
      </c>
      <c r="I102" s="7">
        <v>60.101643625772404</v>
      </c>
      <c r="J102">
        <f t="shared" si="10"/>
        <v>53.24518863382584</v>
      </c>
      <c r="L102" s="5">
        <f>VLOOKUP(D102, [1]Data!$D$1:$M$267, 7, FALSE)</f>
        <v>2224579005</v>
      </c>
      <c r="M102" s="5">
        <f>VLOOKUP(D102, [1]Data!$D$1:$M$267, 8, FALSE)</f>
        <v>2538725805</v>
      </c>
      <c r="N102" s="5">
        <f>VLOOKUP(D102, [1]Data!$D$1:$M$267, 9, FALSE)</f>
        <v>2835034302</v>
      </c>
      <c r="O102" s="5">
        <v>4589168984</v>
      </c>
      <c r="P102" s="3">
        <f t="shared" si="12"/>
        <v>3046877024</v>
      </c>
      <c r="R102" s="10">
        <f>VLOOKUP(D102, [2]Data!$D$1:$M$267, 7, FALSE)</f>
        <v>64.858616551756469</v>
      </c>
      <c r="S102" s="10">
        <f>VLOOKUP(D102, [2]Data!$D$1:$M$267, 8, FALSE)</f>
        <v>57.026442366093136</v>
      </c>
      <c r="T102" s="10">
        <f>VLOOKUP(D102, [2]Data!$D$1:$M$267, 9, FALSE)</f>
        <v>58.668608577920658</v>
      </c>
      <c r="U102" s="10">
        <f>VLOOKUP(D102, [2]Data!$D$1:$M$267, 10, FALSE)</f>
        <v>68.113626112070051</v>
      </c>
      <c r="V102"/>
      <c r="W102" s="11">
        <f>VLOOKUP(D102, [3]Data!$D$1:$M$267, 7, FALSE)</f>
        <v>106.63849355569999</v>
      </c>
      <c r="X102" s="11">
        <f>VLOOKUP(D102, [3]Data!$D$1:$M$267, 8, FALSE)</f>
        <v>93.062527347499994</v>
      </c>
      <c r="Y102" s="11">
        <f>VLOOKUP(D102, [3]Data!$D$1:$M$267, 9, FALSE)</f>
        <v>98.424797378999997</v>
      </c>
      <c r="Z102" s="11" t="str">
        <f>VLOOKUP(D102, [3]Data!$D$1:$M$267, 10, FALSE)</f>
        <v>NULL</v>
      </c>
      <c r="AA102"/>
      <c r="AB102" s="12">
        <f>VLOOKUP(D102, [4]Data!$D$1:$M$267, 7, FALSE)</f>
        <v>104.72041505919999</v>
      </c>
      <c r="AC102" s="12">
        <f>VLOOKUP(D102, [4]Data!$D$1:$M$267, 8, FALSE)</f>
        <v>103.07699236809999</v>
      </c>
      <c r="AD102" s="12">
        <f>VLOOKUP(D102, [4]Data!$D$1:$M$267, 9, FALSE)</f>
        <v>76.314758983399997</v>
      </c>
      <c r="AE102" s="12" t="str">
        <f>VLOOKUP(D102, [4]Data!$D$1:$M$267, 10, FALSE)</f>
        <v>NULL</v>
      </c>
      <c r="AF102"/>
      <c r="AG102" s="13">
        <f>VLOOKUP(D102,[5]Data!$D$1:$M$267, 7, FALSE)</f>
        <v>36.438987099099442</v>
      </c>
      <c r="AH102" s="13">
        <f>VLOOKUP(D102,[5]Data!$D$1:$M$267, 8, FALSE)</f>
        <v>30.528906798968059</v>
      </c>
      <c r="AI102" s="13">
        <f>VLOOKUP(D102,[5]Data!$D$1:$M$267, 9, FALSE)</f>
        <v>33.644862124162394</v>
      </c>
      <c r="AJ102" s="13">
        <f>VLOOKUP(D102,[5]Data!$D$1:$M$267, 10, FALSE)</f>
        <v>41.781277106367305</v>
      </c>
      <c r="AP102" t="s">
        <v>251</v>
      </c>
      <c r="AQ102">
        <f t="shared" si="13"/>
        <v>60.447161640028909</v>
      </c>
      <c r="AR102" s="7">
        <v>53.017994577264915</v>
      </c>
      <c r="AS102" s="7">
        <v>49.013266495401375</v>
      </c>
      <c r="AT102" s="7">
        <v>66.334378860424764</v>
      </c>
      <c r="AU102" s="7">
        <v>73.423006627024563</v>
      </c>
      <c r="AX102" t="s">
        <v>95</v>
      </c>
      <c r="AY102" s="15">
        <f t="shared" si="11"/>
        <v>1392988609.5</v>
      </c>
      <c r="AZ102" s="5">
        <v>1154572202</v>
      </c>
      <c r="BA102" s="5">
        <v>1038666156</v>
      </c>
      <c r="BB102" s="5">
        <v>1457227994</v>
      </c>
      <c r="BC102" s="5">
        <v>1921488086</v>
      </c>
      <c r="BN102" s="16" t="s">
        <v>239</v>
      </c>
      <c r="BO102" s="17">
        <v>143.1532464046</v>
      </c>
      <c r="BP102" s="17">
        <v>90.343149561999994</v>
      </c>
      <c r="BQ102" s="17">
        <v>110.7050763801</v>
      </c>
      <c r="BR102" s="17" t="s">
        <v>4</v>
      </c>
      <c r="BS102">
        <f t="shared" si="14"/>
        <v>32.448170024500001</v>
      </c>
      <c r="BT102" s="35" t="s">
        <v>39</v>
      </c>
      <c r="BU102" s="36">
        <v>105.46570882570001</v>
      </c>
      <c r="BV102" s="36">
        <v>99.341597534399995</v>
      </c>
      <c r="BW102" s="36">
        <v>112.69238285510001</v>
      </c>
      <c r="BX102" s="36" t="s">
        <v>4</v>
      </c>
      <c r="BY102">
        <f t="shared" si="15"/>
        <v>-7.2266740294000016</v>
      </c>
      <c r="CB102" s="18" t="s">
        <v>239</v>
      </c>
      <c r="CC102" s="19">
        <v>143.1532464046</v>
      </c>
      <c r="CD102" s="19">
        <v>90.343149561999994</v>
      </c>
      <c r="CE102" s="19">
        <v>110.7050763801</v>
      </c>
      <c r="CF102" s="19" t="s">
        <v>4</v>
      </c>
      <c r="CG102">
        <f t="shared" si="16"/>
        <v>32.448170024500001</v>
      </c>
      <c r="CH102" s="20" t="s">
        <v>452</v>
      </c>
      <c r="CI102" s="13">
        <v>105.46570882570001</v>
      </c>
      <c r="CJ102" s="13">
        <v>99.341597534399995</v>
      </c>
      <c r="CK102" s="13">
        <v>112.69238285510001</v>
      </c>
      <c r="CL102" s="13" t="s">
        <v>4</v>
      </c>
      <c r="CM102">
        <f t="shared" si="17"/>
        <v>-7.2266740294000016</v>
      </c>
      <c r="DE102" t="s">
        <v>203</v>
      </c>
      <c r="DF102" s="7">
        <v>51.643668636314146</v>
      </c>
      <c r="DG102" s="5">
        <v>2835034302</v>
      </c>
      <c r="DH102" s="10">
        <v>58.668608577920658</v>
      </c>
      <c r="DI102" s="11">
        <v>98.424797378999997</v>
      </c>
      <c r="DJ102" s="12">
        <v>76.314758983399997</v>
      </c>
      <c r="DK102" s="13">
        <v>33.644862124162394</v>
      </c>
    </row>
    <row r="103" spans="2:115" x14ac:dyDescent="0.3">
      <c r="B103" s="2"/>
      <c r="C103" t="s">
        <v>205</v>
      </c>
      <c r="D103" s="2" t="s">
        <v>206</v>
      </c>
      <c r="F103" s="7">
        <v>23.405425395812955</v>
      </c>
      <c r="G103" s="7">
        <v>21.328762162263054</v>
      </c>
      <c r="H103" s="7">
        <v>23.971853138257462</v>
      </c>
      <c r="I103" s="7">
        <v>25.195771303071147</v>
      </c>
      <c r="J103">
        <f t="shared" si="10"/>
        <v>23.475452999851157</v>
      </c>
      <c r="L103" s="5">
        <f>VLOOKUP(D103, [1]Data!$D$1:$M$267, 7, FALSE)</f>
        <v>82475865</v>
      </c>
      <c r="M103" s="5">
        <f>VLOOKUP(D103, [1]Data!$D$1:$M$267, 8, FALSE)</f>
        <v>85950665</v>
      </c>
      <c r="N103" s="5">
        <f>VLOOKUP(D103, [1]Data!$D$1:$M$267, 9, FALSE)</f>
        <v>57055936</v>
      </c>
      <c r="O103" s="5">
        <v>46921966</v>
      </c>
      <c r="P103" s="3">
        <f t="shared" si="12"/>
        <v>68101108</v>
      </c>
      <c r="R103" s="10">
        <f>VLOOKUP(D103, [2]Data!$D$1:$M$267, 7, FALSE)</f>
        <v>31.759466725377617</v>
      </c>
      <c r="S103" s="10">
        <f>VLOOKUP(D103, [2]Data!$D$1:$M$267, 8, FALSE)</f>
        <v>27.23634936589308</v>
      </c>
      <c r="T103" s="10">
        <f>VLOOKUP(D103, [2]Data!$D$1:$M$267, 9, FALSE)</f>
        <v>30.68928192361907</v>
      </c>
      <c r="U103" s="10">
        <f>VLOOKUP(D103, [2]Data!$D$1:$M$267, 10, FALSE)</f>
        <v>33.729550564991619</v>
      </c>
      <c r="V103"/>
      <c r="W103" s="11">
        <f>VLOOKUP(D103, [3]Data!$D$1:$M$267, 7, FALSE)</f>
        <v>107.0325239057</v>
      </c>
      <c r="X103" s="11">
        <f>VLOOKUP(D103, [3]Data!$D$1:$M$267, 8, FALSE)</f>
        <v>111.2810455282</v>
      </c>
      <c r="Y103" s="11">
        <f>VLOOKUP(D103, [3]Data!$D$1:$M$267, 9, FALSE)</f>
        <v>126.8884345125</v>
      </c>
      <c r="Z103" s="11" t="str">
        <f>VLOOKUP(D103, [3]Data!$D$1:$M$267, 10, FALSE)</f>
        <v>NULL</v>
      </c>
      <c r="AA103"/>
      <c r="AB103" s="12">
        <f>VLOOKUP(D103, [4]Data!$D$1:$M$267, 7, FALSE)</f>
        <v>96.969822206900005</v>
      </c>
      <c r="AC103" s="12">
        <f>VLOOKUP(D103, [4]Data!$D$1:$M$267, 8, FALSE)</f>
        <v>99.788749485500006</v>
      </c>
      <c r="AD103" s="12">
        <f>VLOOKUP(D103, [4]Data!$D$1:$M$267, 9, FALSE)</f>
        <v>100.2677642196</v>
      </c>
      <c r="AE103" s="12" t="str">
        <f>VLOOKUP(D103, [4]Data!$D$1:$M$267, 10, FALSE)</f>
        <v>NULL</v>
      </c>
      <c r="AF103"/>
      <c r="AG103" s="13">
        <f>VLOOKUP(D103,[5]Data!$D$1:$M$267, 7, FALSE)</f>
        <v>11.427996663712561</v>
      </c>
      <c r="AH103" s="13">
        <f>VLOOKUP(D103,[5]Data!$D$1:$M$267, 8, FALSE)</f>
        <v>9.6403999227256563</v>
      </c>
      <c r="AI103" s="13">
        <f>VLOOKUP(D103,[5]Data!$D$1:$M$267, 9, FALSE)</f>
        <v>10.774181216598871</v>
      </c>
      <c r="AJ103" s="13">
        <f>VLOOKUP(D103,[5]Data!$D$1:$M$267, 10, FALSE)</f>
        <v>12.215242879819035</v>
      </c>
      <c r="AP103" t="s">
        <v>405</v>
      </c>
      <c r="AQ103">
        <f t="shared" si="13"/>
        <v>60.180333718814374</v>
      </c>
      <c r="AR103" s="7">
        <v>60.972006226832406</v>
      </c>
      <c r="AS103" s="7">
        <v>65.704807147549886</v>
      </c>
      <c r="AT103" s="7">
        <v>56.481777602517759</v>
      </c>
      <c r="AU103" s="7">
        <v>57.562743898357439</v>
      </c>
      <c r="AX103" t="s">
        <v>99</v>
      </c>
      <c r="AY103" s="15">
        <f t="shared" si="11"/>
        <v>1272652185.5</v>
      </c>
      <c r="AZ103" s="5">
        <v>952468294</v>
      </c>
      <c r="BA103" s="5">
        <v>1084082923</v>
      </c>
      <c r="BB103" s="5">
        <v>1330713426</v>
      </c>
      <c r="BC103" s="5">
        <v>1723344099</v>
      </c>
      <c r="BN103" s="16" t="s">
        <v>251</v>
      </c>
      <c r="BO103" s="17">
        <v>109.5318977468</v>
      </c>
      <c r="BP103" s="17">
        <v>92.899902764399997</v>
      </c>
      <c r="BQ103" s="17">
        <v>110.7025096145</v>
      </c>
      <c r="BR103" s="17" t="s">
        <v>4</v>
      </c>
      <c r="BS103">
        <f t="shared" si="14"/>
        <v>-1.1706118677000035</v>
      </c>
      <c r="BT103" s="35" t="s">
        <v>225</v>
      </c>
      <c r="BU103" s="36">
        <v>114.0272019112</v>
      </c>
      <c r="BV103" s="36">
        <v>96.637984886500007</v>
      </c>
      <c r="BW103" s="36">
        <v>112.3848942738</v>
      </c>
      <c r="BX103" s="36" t="s">
        <v>4</v>
      </c>
      <c r="BY103">
        <f t="shared" si="15"/>
        <v>1.6423076373999947</v>
      </c>
      <c r="CB103" s="18" t="s">
        <v>251</v>
      </c>
      <c r="CC103" s="19">
        <v>109.5318977468</v>
      </c>
      <c r="CD103" s="19">
        <v>92.899902764399997</v>
      </c>
      <c r="CE103" s="19">
        <v>110.7025096145</v>
      </c>
      <c r="CF103" s="19" t="s">
        <v>4</v>
      </c>
      <c r="CG103">
        <f t="shared" si="16"/>
        <v>-1.1706118677000035</v>
      </c>
      <c r="CH103" s="20" t="s">
        <v>225</v>
      </c>
      <c r="CI103" s="13">
        <v>114.0272019112</v>
      </c>
      <c r="CJ103" s="13">
        <v>96.637984886500007</v>
      </c>
      <c r="CK103" s="13">
        <v>112.3848942738</v>
      </c>
      <c r="CL103" s="13" t="s">
        <v>4</v>
      </c>
      <c r="CM103">
        <f t="shared" si="17"/>
        <v>1.6423076373999947</v>
      </c>
      <c r="DE103" t="s">
        <v>205</v>
      </c>
      <c r="DF103" s="7">
        <v>23.971853138257462</v>
      </c>
      <c r="DG103" s="5">
        <v>57055936</v>
      </c>
      <c r="DH103" s="10">
        <v>30.68928192361907</v>
      </c>
      <c r="DI103" s="11">
        <v>126.8884345125</v>
      </c>
      <c r="DJ103" s="12">
        <v>100.2677642196</v>
      </c>
      <c r="DK103" s="13">
        <v>10.774181216598871</v>
      </c>
    </row>
    <row r="104" spans="2:115" x14ac:dyDescent="0.3">
      <c r="B104" s="2"/>
      <c r="C104" t="s">
        <v>207</v>
      </c>
      <c r="D104" s="2" t="s">
        <v>208</v>
      </c>
      <c r="F104" s="7">
        <v>66.392630769230763</v>
      </c>
      <c r="G104" s="7">
        <v>63.684589506172841</v>
      </c>
      <c r="H104" s="7">
        <v>63.96790649350649</v>
      </c>
      <c r="I104" s="7">
        <v>43.249920000000003</v>
      </c>
      <c r="J104">
        <f t="shared" si="10"/>
        <v>59.323761692227521</v>
      </c>
      <c r="L104" s="5" t="str">
        <f>VLOOKUP(D104, [1]Data!$D$1:$M$267, 7, FALSE)</f>
        <v>NULL</v>
      </c>
      <c r="M104" s="5">
        <f>VLOOKUP(D104, [1]Data!$D$1:$M$267, 8, FALSE)</f>
        <v>83778</v>
      </c>
      <c r="N104" s="5">
        <f>VLOOKUP(D104, [1]Data!$D$1:$M$267, 9, FALSE)</f>
        <v>4264</v>
      </c>
      <c r="O104" s="5" t="s">
        <v>4</v>
      </c>
      <c r="P104" s="3">
        <f t="shared" si="12"/>
        <v>44021</v>
      </c>
      <c r="R104" s="10">
        <f>VLOOKUP(D104, [2]Data!$D$1:$M$267, 7, FALSE)</f>
        <v>96.632104487179475</v>
      </c>
      <c r="S104" s="10">
        <f>VLOOKUP(D104, [2]Data!$D$1:$M$267, 8, FALSE)</f>
        <v>75.994797839506163</v>
      </c>
      <c r="T104" s="10">
        <f>VLOOKUP(D104, [2]Data!$D$1:$M$267, 9, FALSE)</f>
        <v>73.501088571428568</v>
      </c>
      <c r="U104" s="10">
        <f>VLOOKUP(D104, [2]Data!$D$1:$M$267, 10, FALSE)</f>
        <v>101.13748692307692</v>
      </c>
      <c r="V104"/>
      <c r="W104" s="11">
        <f>VLOOKUP(D104, [3]Data!$D$1:$M$267, 7, FALSE)</f>
        <v>60.968932487799997</v>
      </c>
      <c r="X104" s="11">
        <f>VLOOKUP(D104, [3]Data!$D$1:$M$267, 8, FALSE)</f>
        <v>15.412155832</v>
      </c>
      <c r="Y104" s="11">
        <f>VLOOKUP(D104, [3]Data!$D$1:$M$267, 9, FALSE)</f>
        <v>8.5484465118999999</v>
      </c>
      <c r="Z104" s="11" t="str">
        <f>VLOOKUP(D104, [3]Data!$D$1:$M$267, 10, FALSE)</f>
        <v>NULL</v>
      </c>
      <c r="AA104"/>
      <c r="AB104" s="12">
        <f>VLOOKUP(D104, [4]Data!$D$1:$M$267, 7, FALSE)</f>
        <v>110.6148070534</v>
      </c>
      <c r="AC104" s="12">
        <f>VLOOKUP(D104, [4]Data!$D$1:$M$267, 8, FALSE)</f>
        <v>84.116348495799997</v>
      </c>
      <c r="AD104" s="12">
        <f>VLOOKUP(D104, [4]Data!$D$1:$M$267, 9, FALSE)</f>
        <v>67.253067635500003</v>
      </c>
      <c r="AE104" s="12" t="str">
        <f>VLOOKUP(D104, [4]Data!$D$1:$M$267, 10, FALSE)</f>
        <v>NULL</v>
      </c>
      <c r="AF104"/>
      <c r="AG104" s="13">
        <f>VLOOKUP(D104,[5]Data!$D$1:$M$267, 7, FALSE)</f>
        <v>14.986148397435898</v>
      </c>
      <c r="AH104" s="13">
        <f>VLOOKUP(D104,[5]Data!$D$1:$M$267, 8, FALSE)</f>
        <v>9.4895484567901232</v>
      </c>
      <c r="AI104" s="13">
        <f>VLOOKUP(D104,[5]Data!$D$1:$M$267, 9, FALSE)</f>
        <v>3.7156264935064938</v>
      </c>
      <c r="AJ104" s="13">
        <f>VLOOKUP(D104,[5]Data!$D$1:$M$267, 10, FALSE)</f>
        <v>7.260191025641026</v>
      </c>
      <c r="AP104" t="s">
        <v>41</v>
      </c>
      <c r="AQ104">
        <f t="shared" si="13"/>
        <v>59.979709108921426</v>
      </c>
      <c r="AR104" s="7">
        <v>59.116995470917523</v>
      </c>
      <c r="AS104" s="7">
        <v>52.546046144892159</v>
      </c>
      <c r="AT104" s="7">
        <v>61.165354352108068</v>
      </c>
      <c r="AU104" s="7">
        <v>67.090440467767948</v>
      </c>
      <c r="AX104" t="s">
        <v>83</v>
      </c>
      <c r="AY104" s="15">
        <f t="shared" si="11"/>
        <v>1143598755</v>
      </c>
      <c r="AZ104" s="5">
        <v>672133557</v>
      </c>
      <c r="BA104" s="5">
        <v>1368056902</v>
      </c>
      <c r="BB104" s="5">
        <v>1264181379</v>
      </c>
      <c r="BC104" s="5">
        <v>1270023182</v>
      </c>
      <c r="BN104" s="16" t="s">
        <v>157</v>
      </c>
      <c r="BO104" s="17">
        <v>144.0158244685</v>
      </c>
      <c r="BP104" s="17">
        <v>142.49324281279999</v>
      </c>
      <c r="BQ104" s="17">
        <v>110.3934482534</v>
      </c>
      <c r="BR104" s="17" t="s">
        <v>4</v>
      </c>
      <c r="BS104">
        <f t="shared" si="14"/>
        <v>33.622376215100005</v>
      </c>
      <c r="BT104" s="35" t="s">
        <v>199</v>
      </c>
      <c r="BU104" s="36">
        <v>109.1825244174</v>
      </c>
      <c r="BV104" s="36">
        <v>100.3276398444</v>
      </c>
      <c r="BW104" s="36">
        <v>112.31025173819999</v>
      </c>
      <c r="BX104" s="36" t="s">
        <v>4</v>
      </c>
      <c r="BY104">
        <f t="shared" si="15"/>
        <v>-3.1277273207999912</v>
      </c>
      <c r="CB104" s="18" t="s">
        <v>157</v>
      </c>
      <c r="CC104" s="19">
        <v>144.0158244685</v>
      </c>
      <c r="CD104" s="19">
        <v>142.49324281279999</v>
      </c>
      <c r="CE104" s="19">
        <v>110.3934482534</v>
      </c>
      <c r="CF104" s="19" t="s">
        <v>4</v>
      </c>
      <c r="CG104">
        <f t="shared" si="16"/>
        <v>33.622376215100005</v>
      </c>
      <c r="CH104" s="20" t="s">
        <v>445</v>
      </c>
      <c r="CI104" s="13">
        <v>109.1825244174</v>
      </c>
      <c r="CJ104" s="13">
        <v>100.3276398444</v>
      </c>
      <c r="CK104" s="13">
        <v>112.31025173819999</v>
      </c>
      <c r="CL104" s="13" t="s">
        <v>4</v>
      </c>
      <c r="CM104">
        <f t="shared" si="17"/>
        <v>-3.1277273207999912</v>
      </c>
      <c r="DE104" t="s">
        <v>207</v>
      </c>
      <c r="DF104" s="7">
        <v>63.96790649350649</v>
      </c>
      <c r="DG104" s="5">
        <v>4264</v>
      </c>
      <c r="DH104" s="10">
        <v>73.501088571428568</v>
      </c>
      <c r="DI104" s="11">
        <v>8.5484465118999999</v>
      </c>
      <c r="DJ104" s="12">
        <v>67.253067635500003</v>
      </c>
      <c r="DK104" s="13">
        <v>3.7156264935064938</v>
      </c>
    </row>
    <row r="105" spans="2:115" x14ac:dyDescent="0.3">
      <c r="B105" s="2"/>
      <c r="C105" t="s">
        <v>209</v>
      </c>
      <c r="D105" s="2" t="s">
        <v>210</v>
      </c>
      <c r="F105" s="7" t="s">
        <v>4</v>
      </c>
      <c r="G105" s="7" t="s">
        <v>4</v>
      </c>
      <c r="H105" s="7" t="s">
        <v>4</v>
      </c>
      <c r="I105" s="7" t="s">
        <v>4</v>
      </c>
      <c r="J105" t="e">
        <f t="shared" si="10"/>
        <v>#DIV/0!</v>
      </c>
      <c r="L105" s="5" t="str">
        <f>VLOOKUP(D105, [1]Data!$D$1:$M$267, 7, FALSE)</f>
        <v>NULL</v>
      </c>
      <c r="M105" s="5" t="str">
        <f>VLOOKUP(D105, [1]Data!$D$1:$M$267, 8, FALSE)</f>
        <v>NULL</v>
      </c>
      <c r="N105" s="5" t="str">
        <f>VLOOKUP(D105, [1]Data!$D$1:$M$267, 9, FALSE)</f>
        <v>NULL</v>
      </c>
      <c r="O105" s="5" t="s">
        <v>4</v>
      </c>
      <c r="P105" s="3" t="e">
        <f t="shared" si="12"/>
        <v>#DIV/0!</v>
      </c>
      <c r="R105" s="10" t="str">
        <f>VLOOKUP(D105, [2]Data!$D$1:$M$267, 7, FALSE)</f>
        <v>NULL</v>
      </c>
      <c r="S105" s="10" t="str">
        <f>VLOOKUP(D105, [2]Data!$D$1:$M$267, 8, FALSE)</f>
        <v>NULL</v>
      </c>
      <c r="T105" s="10" t="str">
        <f>VLOOKUP(D105, [2]Data!$D$1:$M$267, 9, FALSE)</f>
        <v>NULL</v>
      </c>
      <c r="U105" s="10" t="str">
        <f>VLOOKUP(D105, [2]Data!$D$1:$M$267, 10, FALSE)</f>
        <v>NULL</v>
      </c>
      <c r="V105"/>
      <c r="W105" s="11">
        <f>VLOOKUP(D105, [3]Data!$D$1:$M$267, 7, FALSE)</f>
        <v>108.7351828356</v>
      </c>
      <c r="X105" s="11">
        <f>VLOOKUP(D105, [3]Data!$D$1:$M$267, 8, FALSE)</f>
        <v>111.9580047053</v>
      </c>
      <c r="Y105" s="11">
        <f>VLOOKUP(D105, [3]Data!$D$1:$M$267, 9, FALSE)</f>
        <v>121.61492256779999</v>
      </c>
      <c r="Z105" s="11" t="str">
        <f>VLOOKUP(D105, [3]Data!$D$1:$M$267, 10, FALSE)</f>
        <v>NULL</v>
      </c>
      <c r="AA105"/>
      <c r="AB105" s="12">
        <f>VLOOKUP(D105, [4]Data!$D$1:$M$267, 7, FALSE)</f>
        <v>5.7876670799000003</v>
      </c>
      <c r="AC105" s="12">
        <f>VLOOKUP(D105, [4]Data!$D$1:$M$267, 8, FALSE)</f>
        <v>1.9169906273999999</v>
      </c>
      <c r="AD105" s="12">
        <f>VLOOKUP(D105, [4]Data!$D$1:$M$267, 9, FALSE)</f>
        <v>1.8979180374</v>
      </c>
      <c r="AE105" s="12" t="str">
        <f>VLOOKUP(D105, [4]Data!$D$1:$M$267, 10, FALSE)</f>
        <v>NULL</v>
      </c>
      <c r="AF105"/>
      <c r="AG105" s="13" t="str">
        <f>VLOOKUP(D105,[5]Data!$D$1:$M$267, 7, FALSE)</f>
        <v>NULL</v>
      </c>
      <c r="AH105" s="13" t="str">
        <f>VLOOKUP(D105,[5]Data!$D$1:$M$267, 8, FALSE)</f>
        <v>NULL</v>
      </c>
      <c r="AI105" s="13" t="str">
        <f>VLOOKUP(D105,[5]Data!$D$1:$M$267, 9, FALSE)</f>
        <v>NULL</v>
      </c>
      <c r="AJ105" s="13" t="str">
        <f>VLOOKUP(D105,[5]Data!$D$1:$M$267, 10, FALSE)</f>
        <v>NULL</v>
      </c>
      <c r="AP105" t="s">
        <v>5</v>
      </c>
      <c r="AQ105">
        <f t="shared" si="13"/>
        <v>59.814146600142337</v>
      </c>
      <c r="AR105" s="7">
        <v>55.921940222134538</v>
      </c>
      <c r="AS105" s="7">
        <v>53.262161630491143</v>
      </c>
      <c r="AT105" s="7">
        <v>62.892607819510992</v>
      </c>
      <c r="AU105" s="7">
        <v>67.179876728432674</v>
      </c>
      <c r="AX105" t="s">
        <v>409</v>
      </c>
      <c r="AY105" s="15">
        <f t="shared" si="11"/>
        <v>1128358060</v>
      </c>
      <c r="AZ105" s="5">
        <v>1165828545</v>
      </c>
      <c r="BA105" s="5">
        <v>1175952420</v>
      </c>
      <c r="BB105" s="5">
        <v>1283585848</v>
      </c>
      <c r="BC105" s="5">
        <v>888065427</v>
      </c>
      <c r="BN105" s="16" t="s">
        <v>137</v>
      </c>
      <c r="BO105" s="17">
        <v>108.79662551369999</v>
      </c>
      <c r="BP105" s="17">
        <v>104.5029654802</v>
      </c>
      <c r="BQ105" s="17">
        <v>110.3587417916</v>
      </c>
      <c r="BR105" s="17" t="s">
        <v>4</v>
      </c>
      <c r="BS105">
        <f t="shared" si="14"/>
        <v>-1.5621162779000031</v>
      </c>
      <c r="BT105" s="35" t="s">
        <v>137</v>
      </c>
      <c r="BU105" s="36">
        <v>113.8714997352</v>
      </c>
      <c r="BV105" s="36">
        <v>105.5485624655</v>
      </c>
      <c r="BW105" s="36">
        <v>111.6730901557</v>
      </c>
      <c r="BX105" s="36" t="s">
        <v>4</v>
      </c>
      <c r="BY105">
        <f t="shared" si="15"/>
        <v>2.1984095795000087</v>
      </c>
      <c r="CB105" s="18" t="s">
        <v>137</v>
      </c>
      <c r="CC105" s="19">
        <v>108.79662551369999</v>
      </c>
      <c r="CD105" s="19">
        <v>104.5029654802</v>
      </c>
      <c r="CE105" s="19">
        <v>110.3587417916</v>
      </c>
      <c r="CF105" s="19" t="s">
        <v>4</v>
      </c>
      <c r="CG105">
        <f t="shared" si="16"/>
        <v>-1.5621162779000031</v>
      </c>
      <c r="CH105" s="20" t="s">
        <v>137</v>
      </c>
      <c r="CI105" s="13">
        <v>113.8714997352</v>
      </c>
      <c r="CJ105" s="13">
        <v>105.5485624655</v>
      </c>
      <c r="CK105" s="13">
        <v>111.6730901557</v>
      </c>
      <c r="CL105" s="13" t="s">
        <v>4</v>
      </c>
      <c r="CM105">
        <f t="shared" si="17"/>
        <v>2.1984095795000087</v>
      </c>
      <c r="DE105" t="s">
        <v>209</v>
      </c>
      <c r="DF105" s="7" t="s">
        <v>4</v>
      </c>
      <c r="DG105" s="5" t="s">
        <v>4</v>
      </c>
      <c r="DH105" s="10" t="s">
        <v>4</v>
      </c>
      <c r="DI105" s="11">
        <v>121.61492256779999</v>
      </c>
      <c r="DJ105" s="12">
        <v>1.8979180374</v>
      </c>
      <c r="DK105" s="13" t="s">
        <v>4</v>
      </c>
    </row>
    <row r="106" spans="2:115" x14ac:dyDescent="0.3">
      <c r="B106" s="2"/>
      <c r="C106" t="s">
        <v>211</v>
      </c>
      <c r="D106" s="2" t="s">
        <v>212</v>
      </c>
      <c r="F106" s="7">
        <v>63.313641796788481</v>
      </c>
      <c r="G106" s="7">
        <v>59.607331462820454</v>
      </c>
      <c r="H106" s="7">
        <v>69.262580397404378</v>
      </c>
      <c r="I106" s="7">
        <v>84.529604076771619</v>
      </c>
      <c r="J106">
        <f t="shared" si="10"/>
        <v>69.178289433446224</v>
      </c>
      <c r="L106" s="5">
        <f>VLOOKUP(D106, [1]Data!$D$1:$M$267, 7, FALSE)</f>
        <v>153546690360</v>
      </c>
      <c r="M106" s="5">
        <f>VLOOKUP(D106, [1]Data!$D$1:$M$267, 8, FALSE)</f>
        <v>163935662525</v>
      </c>
      <c r="N106" s="5">
        <f>VLOOKUP(D106, [1]Data!$D$1:$M$267, 9, FALSE)</f>
        <v>204979876610</v>
      </c>
      <c r="O106" s="5">
        <v>98537965972</v>
      </c>
      <c r="P106" s="3">
        <f t="shared" si="12"/>
        <v>155250048866.75</v>
      </c>
      <c r="R106" s="10">
        <f>VLOOKUP(D106, [2]Data!$D$1:$M$267, 7, FALSE)</f>
        <v>75.757138965219042</v>
      </c>
      <c r="S106" s="10">
        <f>VLOOKUP(D106, [2]Data!$D$1:$M$267, 8, FALSE)</f>
        <v>69.034045090956155</v>
      </c>
      <c r="T106" s="10">
        <f>VLOOKUP(D106, [2]Data!$D$1:$M$267, 9, FALSE)</f>
        <v>80.19945692682694</v>
      </c>
      <c r="U106" s="10">
        <f>VLOOKUP(D106, [2]Data!$D$1:$M$267, 10, FALSE)</f>
        <v>96.536409288686471</v>
      </c>
      <c r="V106"/>
      <c r="W106" s="11">
        <f>VLOOKUP(D106, [3]Data!$D$1:$M$267, 7, FALSE)</f>
        <v>105.69686259860001</v>
      </c>
      <c r="X106" s="11">
        <f>VLOOKUP(D106, [3]Data!$D$1:$M$267, 8, FALSE)</f>
        <v>85.078090341899994</v>
      </c>
      <c r="Y106" s="11">
        <f>VLOOKUP(D106, [3]Data!$D$1:$M$267, 9, FALSE)</f>
        <v>91.120263499499998</v>
      </c>
      <c r="Z106" s="11" t="str">
        <f>VLOOKUP(D106, [3]Data!$D$1:$M$267, 10, FALSE)</f>
        <v>NULL</v>
      </c>
      <c r="AA106"/>
      <c r="AB106" s="12">
        <f>VLOOKUP(D106, [4]Data!$D$1:$M$267, 7, FALSE)</f>
        <v>106.0888386127</v>
      </c>
      <c r="AC106" s="12">
        <f>VLOOKUP(D106, [4]Data!$D$1:$M$267, 8, FALSE)</f>
        <v>107.0802972744</v>
      </c>
      <c r="AD106" s="12">
        <f>VLOOKUP(D106, [4]Data!$D$1:$M$267, 9, FALSE)</f>
        <v>114.3839487253</v>
      </c>
      <c r="AE106" s="12" t="str">
        <f>VLOOKUP(D106, [4]Data!$D$1:$M$267, 10, FALSE)</f>
        <v>NULL</v>
      </c>
      <c r="AF106"/>
      <c r="AG106" s="13">
        <f>VLOOKUP(D106,[5]Data!$D$1:$M$267, 7, FALSE)</f>
        <v>39.275861067360893</v>
      </c>
      <c r="AH106" s="13">
        <f>VLOOKUP(D106,[5]Data!$D$1:$M$267, 8, FALSE)</f>
        <v>36.359590549145985</v>
      </c>
      <c r="AI106" s="13">
        <f>VLOOKUP(D106,[5]Data!$D$1:$M$267, 9, FALSE)</f>
        <v>41.877229504780431</v>
      </c>
      <c r="AJ106" s="13">
        <f>VLOOKUP(D106,[5]Data!$D$1:$M$267, 10, FALSE)</f>
        <v>48.271764221040875</v>
      </c>
      <c r="AP106" t="s">
        <v>307</v>
      </c>
      <c r="AQ106">
        <f t="shared" si="13"/>
        <v>59.806951260656604</v>
      </c>
      <c r="AR106" s="7">
        <v>60.898384924088845</v>
      </c>
      <c r="AS106" s="7">
        <v>53.412287235048176</v>
      </c>
      <c r="AT106" s="7">
        <v>62.826142679950749</v>
      </c>
      <c r="AU106" s="7">
        <v>62.090990203538652</v>
      </c>
      <c r="AX106" t="s">
        <v>269</v>
      </c>
      <c r="AY106" s="15">
        <f t="shared" si="11"/>
        <v>1067108537</v>
      </c>
      <c r="AZ106" s="5">
        <v>1017946700</v>
      </c>
      <c r="BA106" s="5">
        <v>850002467</v>
      </c>
      <c r="BB106" s="5">
        <v>1132107323</v>
      </c>
      <c r="BC106" s="5">
        <v>1268377658</v>
      </c>
      <c r="BN106" s="16" t="s">
        <v>369</v>
      </c>
      <c r="BO106" s="17">
        <v>106.3924562103</v>
      </c>
      <c r="BP106" s="17">
        <v>106.2640481901</v>
      </c>
      <c r="BQ106" s="17">
        <v>110.0855803298</v>
      </c>
      <c r="BR106" s="17" t="s">
        <v>4</v>
      </c>
      <c r="BS106">
        <f t="shared" si="14"/>
        <v>-3.6931241194999984</v>
      </c>
      <c r="BT106" s="35" t="s">
        <v>107</v>
      </c>
      <c r="BU106" s="36">
        <v>112.8281438937</v>
      </c>
      <c r="BV106" s="36">
        <v>105.58420339929999</v>
      </c>
      <c r="BW106" s="36">
        <v>111.52913699130001</v>
      </c>
      <c r="BX106" s="36" t="s">
        <v>4</v>
      </c>
      <c r="BY106">
        <f t="shared" si="15"/>
        <v>1.2990069023999951</v>
      </c>
      <c r="CB106" s="18" t="s">
        <v>369</v>
      </c>
      <c r="CC106" s="19">
        <v>106.3924562103</v>
      </c>
      <c r="CD106" s="19">
        <v>106.2640481901</v>
      </c>
      <c r="CE106" s="19">
        <v>110.0855803298</v>
      </c>
      <c r="CF106" s="19" t="s">
        <v>4</v>
      </c>
      <c r="CG106">
        <f t="shared" si="16"/>
        <v>-3.6931241194999984</v>
      </c>
      <c r="CH106" s="20" t="s">
        <v>107</v>
      </c>
      <c r="CI106" s="13">
        <v>112.8281438937</v>
      </c>
      <c r="CJ106" s="13">
        <v>105.58420339929999</v>
      </c>
      <c r="CK106" s="13">
        <v>111.52913699130001</v>
      </c>
      <c r="CL106" s="13" t="s">
        <v>4</v>
      </c>
      <c r="CM106">
        <f t="shared" si="17"/>
        <v>1.2990069023999951</v>
      </c>
      <c r="DE106" t="s">
        <v>211</v>
      </c>
      <c r="DF106" s="7">
        <v>69.262580397404378</v>
      </c>
      <c r="DG106" s="5">
        <v>204979876610</v>
      </c>
      <c r="DH106" s="10">
        <v>80.19945692682694</v>
      </c>
      <c r="DI106" s="11">
        <v>91.120263499499998</v>
      </c>
      <c r="DJ106" s="12">
        <v>114.3839487253</v>
      </c>
      <c r="DK106" s="13">
        <v>41.877229504780431</v>
      </c>
    </row>
    <row r="107" spans="2:115" x14ac:dyDescent="0.3">
      <c r="B107" s="2"/>
      <c r="C107" t="s">
        <v>213</v>
      </c>
      <c r="D107" s="2" t="s">
        <v>214</v>
      </c>
      <c r="F107" s="7" t="s">
        <v>4</v>
      </c>
      <c r="G107" s="7" t="s">
        <v>4</v>
      </c>
      <c r="H107" s="7" t="s">
        <v>4</v>
      </c>
      <c r="I107" s="7" t="s">
        <v>4</v>
      </c>
      <c r="J107" t="e">
        <f t="shared" si="10"/>
        <v>#DIV/0!</v>
      </c>
      <c r="L107" s="5" t="str">
        <f>VLOOKUP(D107, [1]Data!$D$1:$M$267, 7, FALSE)</f>
        <v>NULL</v>
      </c>
      <c r="M107" s="5" t="str">
        <f>VLOOKUP(D107, [1]Data!$D$1:$M$267, 8, FALSE)</f>
        <v>NULL</v>
      </c>
      <c r="N107" s="5" t="str">
        <f>VLOOKUP(D107, [1]Data!$D$1:$M$267, 9, FALSE)</f>
        <v>NULL</v>
      </c>
      <c r="O107" s="5" t="s">
        <v>4</v>
      </c>
      <c r="P107" s="3" t="e">
        <f t="shared" si="12"/>
        <v>#DIV/0!</v>
      </c>
      <c r="R107" s="10">
        <f>VLOOKUP(D107, [2]Data!$D$1:$M$267, 7, FALSE)</f>
        <v>85.753408505348233</v>
      </c>
      <c r="S107" s="10">
        <f>VLOOKUP(D107, [2]Data!$D$1:$M$267, 8, FALSE)</f>
        <v>75.608017128000142</v>
      </c>
      <c r="T107" s="10">
        <f>VLOOKUP(D107, [2]Data!$D$1:$M$267, 9, FALSE)</f>
        <v>98.638430485525348</v>
      </c>
      <c r="U107" s="10">
        <f>VLOOKUP(D107, [2]Data!$D$1:$M$267, 10, FALSE)</f>
        <v>110.01203161922572</v>
      </c>
      <c r="V107"/>
      <c r="W107" s="11">
        <f>VLOOKUP(D107, [3]Data!$D$1:$M$267, 7, FALSE)</f>
        <v>116.88798520589999</v>
      </c>
      <c r="X107" s="11">
        <f>VLOOKUP(D107, [3]Data!$D$1:$M$267, 8, FALSE)</f>
        <v>89.027130959499999</v>
      </c>
      <c r="Y107" s="11">
        <f>VLOOKUP(D107, [3]Data!$D$1:$M$267, 9, FALSE)</f>
        <v>115.5375387192</v>
      </c>
      <c r="Z107" s="11" t="str">
        <f>VLOOKUP(D107, [3]Data!$D$1:$M$267, 10, FALSE)</f>
        <v>NULL</v>
      </c>
      <c r="AA107"/>
      <c r="AB107" s="12" t="str">
        <f>VLOOKUP(D107, [4]Data!$D$1:$M$267, 7, FALSE)</f>
        <v>NULL</v>
      </c>
      <c r="AC107" s="12" t="str">
        <f>VLOOKUP(D107, [4]Data!$D$1:$M$267, 8, FALSE)</f>
        <v>NULL</v>
      </c>
      <c r="AD107" s="12" t="str">
        <f>VLOOKUP(D107, [4]Data!$D$1:$M$267, 9, FALSE)</f>
        <v>NULL</v>
      </c>
      <c r="AE107" s="12" t="str">
        <f>VLOOKUP(D107, [4]Data!$D$1:$M$267, 10, FALSE)</f>
        <v>NULL</v>
      </c>
      <c r="AF107"/>
      <c r="AG107" s="13">
        <f>VLOOKUP(D107,[5]Data!$D$1:$M$267, 7, FALSE)</f>
        <v>29.312607459115224</v>
      </c>
      <c r="AH107" s="13">
        <f>VLOOKUP(D107,[5]Data!$D$1:$M$267, 8, FALSE)</f>
        <v>21.695146879571482</v>
      </c>
      <c r="AI107" s="13">
        <f>VLOOKUP(D107,[5]Data!$D$1:$M$267, 9, FALSE)</f>
        <v>33.409182727801081</v>
      </c>
      <c r="AJ107" s="13">
        <f>VLOOKUP(D107,[5]Data!$D$1:$M$267, 10, FALSE)</f>
        <v>38.625657014879167</v>
      </c>
      <c r="AP107" t="s">
        <v>353</v>
      </c>
      <c r="AQ107">
        <f t="shared" si="13"/>
        <v>59.624807498847524</v>
      </c>
      <c r="AR107" s="7">
        <v>64.910400098231818</v>
      </c>
      <c r="AS107" s="7">
        <v>54.16152505349924</v>
      </c>
      <c r="AT107" s="7">
        <v>58.904846101633936</v>
      </c>
      <c r="AU107" s="7">
        <v>60.522458742025123</v>
      </c>
      <c r="AX107" t="s">
        <v>397</v>
      </c>
      <c r="AY107" s="15">
        <f t="shared" si="11"/>
        <v>918557287.5</v>
      </c>
      <c r="AZ107" s="5">
        <v>840506111</v>
      </c>
      <c r="BA107" s="5">
        <v>832607037</v>
      </c>
      <c r="BB107" s="5">
        <v>959678975</v>
      </c>
      <c r="BC107" s="5">
        <v>1041437027</v>
      </c>
      <c r="BN107" s="16" t="s">
        <v>161</v>
      </c>
      <c r="BO107" s="17">
        <v>143.9932385395</v>
      </c>
      <c r="BP107" s="17">
        <v>95.619354449499994</v>
      </c>
      <c r="BQ107" s="17">
        <v>110.03545054520001</v>
      </c>
      <c r="BR107" s="17" t="s">
        <v>4</v>
      </c>
      <c r="BS107">
        <f t="shared" si="14"/>
        <v>33.957787994299991</v>
      </c>
      <c r="BT107" s="35" t="s">
        <v>323</v>
      </c>
      <c r="BU107" s="36">
        <v>113.2280901068</v>
      </c>
      <c r="BV107" s="36">
        <v>102.47721309080001</v>
      </c>
      <c r="BW107" s="36">
        <v>111.42255029170001</v>
      </c>
      <c r="BX107" s="36" t="s">
        <v>4</v>
      </c>
      <c r="BY107">
        <f t="shared" si="15"/>
        <v>1.8055398150999906</v>
      </c>
      <c r="CB107" s="18" t="s">
        <v>161</v>
      </c>
      <c r="CC107" s="19">
        <v>143.9932385395</v>
      </c>
      <c r="CD107" s="19">
        <v>95.619354449499994</v>
      </c>
      <c r="CE107" s="19">
        <v>110.03545054520001</v>
      </c>
      <c r="CF107" s="19" t="s">
        <v>4</v>
      </c>
      <c r="CG107">
        <f t="shared" si="16"/>
        <v>33.957787994299991</v>
      </c>
      <c r="CH107" s="20" t="s">
        <v>323</v>
      </c>
      <c r="CI107" s="13">
        <v>113.2280901068</v>
      </c>
      <c r="CJ107" s="13">
        <v>102.47721309080001</v>
      </c>
      <c r="CK107" s="13">
        <v>111.42255029170001</v>
      </c>
      <c r="CL107" s="13" t="s">
        <v>4</v>
      </c>
      <c r="CM107">
        <f t="shared" si="17"/>
        <v>1.8055398150999906</v>
      </c>
      <c r="DE107" t="s">
        <v>213</v>
      </c>
      <c r="DF107" s="7" t="s">
        <v>4</v>
      </c>
      <c r="DG107" s="5" t="s">
        <v>4</v>
      </c>
      <c r="DH107" s="10">
        <v>98.638430485525348</v>
      </c>
      <c r="DI107" s="11">
        <v>115.5375387192</v>
      </c>
      <c r="DJ107" s="12" t="s">
        <v>4</v>
      </c>
      <c r="DK107" s="13">
        <v>33.409182727801081</v>
      </c>
    </row>
    <row r="108" spans="2:115" x14ac:dyDescent="0.3">
      <c r="B108" s="2"/>
      <c r="C108" t="s">
        <v>215</v>
      </c>
      <c r="D108" s="2" t="s">
        <v>216</v>
      </c>
      <c r="F108" s="7">
        <v>70.699063414869642</v>
      </c>
      <c r="G108" s="7">
        <v>63.11236871831499</v>
      </c>
      <c r="H108" s="7">
        <v>67.018499615446274</v>
      </c>
      <c r="I108" s="7">
        <v>73.602855953012451</v>
      </c>
      <c r="J108">
        <f t="shared" si="10"/>
        <v>68.608196925410837</v>
      </c>
      <c r="L108" s="5">
        <f>VLOOKUP(D108, [1]Data!$D$1:$M$267, 7, FALSE)</f>
        <v>26496306</v>
      </c>
      <c r="M108" s="5">
        <f>VLOOKUP(D108, [1]Data!$D$1:$M$267, 8, FALSE)</f>
        <v>30598853</v>
      </c>
      <c r="N108" s="5">
        <f>VLOOKUP(D108, [1]Data!$D$1:$M$267, 9, FALSE)</f>
        <v>33548389.000000004</v>
      </c>
      <c r="O108" s="5">
        <v>77704144</v>
      </c>
      <c r="P108" s="3">
        <f t="shared" si="12"/>
        <v>42086923</v>
      </c>
      <c r="R108" s="10">
        <f>VLOOKUP(D108, [2]Data!$D$1:$M$267, 7, FALSE)</f>
        <v>96.410015245938837</v>
      </c>
      <c r="S108" s="10" t="str">
        <f>VLOOKUP(D108, [2]Data!$D$1:$M$267, 8, FALSE)</f>
        <v>NULL</v>
      </c>
      <c r="T108" s="10" t="str">
        <f>VLOOKUP(D108, [2]Data!$D$1:$M$267, 9, FALSE)</f>
        <v>NULL</v>
      </c>
      <c r="U108" s="10" t="str">
        <f>VLOOKUP(D108, [2]Data!$D$1:$M$267, 10, FALSE)</f>
        <v>NULL</v>
      </c>
      <c r="V108"/>
      <c r="W108" s="11">
        <f>VLOOKUP(D108, [3]Data!$D$1:$M$267, 7, FALSE)</f>
        <v>104.3390016959</v>
      </c>
      <c r="X108" s="11">
        <f>VLOOKUP(D108, [3]Data!$D$1:$M$267, 8, FALSE)</f>
        <v>90.455136692400004</v>
      </c>
      <c r="Y108" s="11">
        <f>VLOOKUP(D108, [3]Data!$D$1:$M$267, 9, FALSE)</f>
        <v>88.6162085924</v>
      </c>
      <c r="Z108" s="11" t="str">
        <f>VLOOKUP(D108, [3]Data!$D$1:$M$267, 10, FALSE)</f>
        <v>NULL</v>
      </c>
      <c r="AA108"/>
      <c r="AB108" s="12">
        <f>VLOOKUP(D108, [4]Data!$D$1:$M$267, 7, FALSE)</f>
        <v>100.1126258898</v>
      </c>
      <c r="AC108" s="12">
        <f>VLOOKUP(D108, [4]Data!$D$1:$M$267, 8, FALSE)</f>
        <v>83.401181000799994</v>
      </c>
      <c r="AD108" s="12">
        <f>VLOOKUP(D108, [4]Data!$D$1:$M$267, 9, FALSE)</f>
        <v>82.586404974600001</v>
      </c>
      <c r="AE108" s="12" t="str">
        <f>VLOOKUP(D108, [4]Data!$D$1:$M$267, 10, FALSE)</f>
        <v>NULL</v>
      </c>
      <c r="AF108"/>
      <c r="AG108" s="13">
        <f>VLOOKUP(D108,[5]Data!$D$1:$M$267, 7, FALSE)</f>
        <v>52.331091789061404</v>
      </c>
      <c r="AH108" s="13" t="str">
        <f>VLOOKUP(D108,[5]Data!$D$1:$M$267, 8, FALSE)</f>
        <v>NULL</v>
      </c>
      <c r="AI108" s="13" t="str">
        <f>VLOOKUP(D108,[5]Data!$D$1:$M$267, 9, FALSE)</f>
        <v>NULL</v>
      </c>
      <c r="AJ108" s="13" t="str">
        <f>VLOOKUP(D108,[5]Data!$D$1:$M$267, 10, FALSE)</f>
        <v>NULL</v>
      </c>
      <c r="AP108" t="s">
        <v>255</v>
      </c>
      <c r="AQ108">
        <f t="shared" si="13"/>
        <v>59.551986966637195</v>
      </c>
      <c r="AR108" s="7">
        <v>54.161901283127776</v>
      </c>
      <c r="AS108" s="7">
        <v>52.673070927921863</v>
      </c>
      <c r="AT108" s="7">
        <v>61.779732961248158</v>
      </c>
      <c r="AU108" s="7">
        <v>69.593242694250989</v>
      </c>
      <c r="AX108" t="s">
        <v>37</v>
      </c>
      <c r="AY108" s="15">
        <f t="shared" si="11"/>
        <v>805078168</v>
      </c>
      <c r="AZ108" s="5">
        <v>756847198</v>
      </c>
      <c r="BA108" s="5">
        <v>801645501</v>
      </c>
      <c r="BB108" s="5">
        <v>856741805</v>
      </c>
      <c r="BC108" s="5" t="s">
        <v>4</v>
      </c>
      <c r="BN108" s="16" t="s">
        <v>15</v>
      </c>
      <c r="BO108" s="17">
        <v>150.51142420639999</v>
      </c>
      <c r="BP108" s="17">
        <v>106.68561926860001</v>
      </c>
      <c r="BQ108" s="17">
        <v>109.3848875207</v>
      </c>
      <c r="BR108" s="17" t="s">
        <v>4</v>
      </c>
      <c r="BS108">
        <f t="shared" si="14"/>
        <v>41.126536685699989</v>
      </c>
      <c r="BT108" s="35" t="s">
        <v>173</v>
      </c>
      <c r="BU108" s="36">
        <v>108.92523256200001</v>
      </c>
      <c r="BV108" s="36">
        <v>90.305936434100005</v>
      </c>
      <c r="BW108" s="36">
        <v>111.3089278265</v>
      </c>
      <c r="BX108" s="36" t="s">
        <v>4</v>
      </c>
      <c r="BY108">
        <f t="shared" si="15"/>
        <v>-2.3836952644999911</v>
      </c>
      <c r="CB108" s="18" t="s">
        <v>15</v>
      </c>
      <c r="CC108" s="19">
        <v>150.51142420639999</v>
      </c>
      <c r="CD108" s="19">
        <v>106.68561926860001</v>
      </c>
      <c r="CE108" s="19">
        <v>109.3848875207</v>
      </c>
      <c r="CF108" s="19" t="s">
        <v>4</v>
      </c>
      <c r="CG108">
        <f t="shared" si="16"/>
        <v>41.126536685699989</v>
      </c>
      <c r="CH108" s="20" t="s">
        <v>173</v>
      </c>
      <c r="CI108" s="13">
        <v>108.92523256200001</v>
      </c>
      <c r="CJ108" s="13">
        <v>90.305936434100005</v>
      </c>
      <c r="CK108" s="13">
        <v>111.3089278265</v>
      </c>
      <c r="CL108" s="13" t="s">
        <v>4</v>
      </c>
      <c r="CM108">
        <f t="shared" si="17"/>
        <v>-2.3836952644999911</v>
      </c>
      <c r="DE108" t="s">
        <v>215</v>
      </c>
      <c r="DF108" s="7">
        <v>67.018499615446274</v>
      </c>
      <c r="DG108" s="5">
        <v>33548389.000000004</v>
      </c>
      <c r="DH108" s="10" t="s">
        <v>4</v>
      </c>
      <c r="DI108" s="11">
        <v>88.6162085924</v>
      </c>
      <c r="DJ108" s="12">
        <v>82.586404974600001</v>
      </c>
      <c r="DK108" s="13" t="s">
        <v>4</v>
      </c>
    </row>
    <row r="109" spans="2:115" x14ac:dyDescent="0.3">
      <c r="B109" s="2"/>
      <c r="C109" t="s">
        <v>217</v>
      </c>
      <c r="D109" s="2" t="s">
        <v>218</v>
      </c>
      <c r="F109" s="7">
        <v>74.429571250790502</v>
      </c>
      <c r="G109" s="7">
        <v>68.823186030828126</v>
      </c>
      <c r="H109" s="7">
        <v>90.08411001945062</v>
      </c>
      <c r="I109" s="7">
        <v>99.366036627379657</v>
      </c>
      <c r="J109">
        <f t="shared" si="10"/>
        <v>83.175725982112226</v>
      </c>
      <c r="L109" s="5">
        <f>VLOOKUP(D109, [1]Data!$D$1:$M$267, 7, FALSE)</f>
        <v>29752221</v>
      </c>
      <c r="M109" s="5">
        <f>VLOOKUP(D109, [1]Data!$D$1:$M$267, 8, FALSE)</f>
        <v>27637566</v>
      </c>
      <c r="N109" s="5">
        <f>VLOOKUP(D109, [1]Data!$D$1:$M$267, 9, FALSE)</f>
        <v>87115119</v>
      </c>
      <c r="O109" s="5">
        <v>134789301</v>
      </c>
      <c r="P109" s="3">
        <f t="shared" si="12"/>
        <v>69823551.75</v>
      </c>
      <c r="R109" s="10">
        <f>VLOOKUP(D109, [2]Data!$D$1:$M$267, 7, FALSE)</f>
        <v>94.430282354293908</v>
      </c>
      <c r="S109" s="10">
        <f>VLOOKUP(D109, [2]Data!$D$1:$M$267, 8, FALSE)</f>
        <v>78.992278430473831</v>
      </c>
      <c r="T109" s="10">
        <f>VLOOKUP(D109, [2]Data!$D$1:$M$267, 9, FALSE)</f>
        <v>100.26137686156926</v>
      </c>
      <c r="U109" s="10">
        <f>VLOOKUP(D109, [2]Data!$D$1:$M$267, 10, FALSE)</f>
        <v>117.39349882428965</v>
      </c>
      <c r="V109"/>
      <c r="W109" s="11">
        <f>VLOOKUP(D109, [3]Data!$D$1:$M$267, 7, FALSE)</f>
        <v>121.5713966869</v>
      </c>
      <c r="X109" s="11">
        <f>VLOOKUP(D109, [3]Data!$D$1:$M$267, 8, FALSE)</f>
        <v>119.232234523</v>
      </c>
      <c r="Y109" s="11">
        <f>VLOOKUP(D109, [3]Data!$D$1:$M$267, 9, FALSE)</f>
        <v>134.93463901850001</v>
      </c>
      <c r="Z109" s="11" t="str">
        <f>VLOOKUP(D109, [3]Data!$D$1:$M$267, 10, FALSE)</f>
        <v>NULL</v>
      </c>
      <c r="AA109"/>
      <c r="AB109" s="12">
        <f>VLOOKUP(D109, [4]Data!$D$1:$M$267, 7, FALSE)</f>
        <v>117.3283566378</v>
      </c>
      <c r="AC109" s="12">
        <f>VLOOKUP(D109, [4]Data!$D$1:$M$267, 8, FALSE)</f>
        <v>101.6217885806</v>
      </c>
      <c r="AD109" s="12">
        <f>VLOOKUP(D109, [4]Data!$D$1:$M$267, 9, FALSE)</f>
        <v>78.000238633999999</v>
      </c>
      <c r="AE109" s="12" t="str">
        <f>VLOOKUP(D109, [4]Data!$D$1:$M$267, 10, FALSE)</f>
        <v>NULL</v>
      </c>
      <c r="AF109"/>
      <c r="AG109" s="13">
        <f>VLOOKUP(D109,[5]Data!$D$1:$M$267, 7, FALSE)</f>
        <v>33.476469660032365</v>
      </c>
      <c r="AH109" s="13">
        <f>VLOOKUP(D109,[5]Data!$D$1:$M$267, 8, FALSE)</f>
        <v>29.581877807420675</v>
      </c>
      <c r="AI109" s="13">
        <f>VLOOKUP(D109,[5]Data!$D$1:$M$267, 9, FALSE)</f>
        <v>35.805589877963243</v>
      </c>
      <c r="AJ109" s="13">
        <f>VLOOKUP(D109,[5]Data!$D$1:$M$267, 10, FALSE)</f>
        <v>29.944052606303277</v>
      </c>
      <c r="AP109" t="s">
        <v>207</v>
      </c>
      <c r="AQ109">
        <f t="shared" si="13"/>
        <v>59.323761692227521</v>
      </c>
      <c r="AR109" s="7">
        <v>66.392630769230763</v>
      </c>
      <c r="AS109" s="7">
        <v>63.684589506172841</v>
      </c>
      <c r="AT109" s="7">
        <v>63.96790649350649</v>
      </c>
      <c r="AU109" s="7">
        <v>43.249920000000003</v>
      </c>
      <c r="AX109" t="s">
        <v>339</v>
      </c>
      <c r="AY109" s="15">
        <f t="shared" si="11"/>
        <v>776695707.5</v>
      </c>
      <c r="AZ109" s="5">
        <v>505597610</v>
      </c>
      <c r="BA109" s="5">
        <v>701565611</v>
      </c>
      <c r="BB109" s="5">
        <v>913788852</v>
      </c>
      <c r="BC109" s="5">
        <v>985830757</v>
      </c>
      <c r="BN109" s="16" t="s">
        <v>333</v>
      </c>
      <c r="BO109" s="17">
        <v>108.0331615913</v>
      </c>
      <c r="BP109" s="17">
        <v>100.768876804</v>
      </c>
      <c r="BQ109" s="17">
        <v>109.34054609179999</v>
      </c>
      <c r="BR109" s="17" t="s">
        <v>4</v>
      </c>
      <c r="BS109">
        <f t="shared" si="14"/>
        <v>-1.3073845004999924</v>
      </c>
      <c r="BT109" s="35" t="s">
        <v>317</v>
      </c>
      <c r="BU109" s="36">
        <v>111.8338415626</v>
      </c>
      <c r="BV109" s="36">
        <v>102.5653256968</v>
      </c>
      <c r="BW109" s="36">
        <v>111.1661833225</v>
      </c>
      <c r="BX109" s="36" t="s">
        <v>4</v>
      </c>
      <c r="BY109">
        <f t="shared" si="15"/>
        <v>0.66765824009999619</v>
      </c>
      <c r="CB109" s="18" t="s">
        <v>333</v>
      </c>
      <c r="CC109" s="19">
        <v>108.0331615913</v>
      </c>
      <c r="CD109" s="19">
        <v>100.768876804</v>
      </c>
      <c r="CE109" s="19">
        <v>109.34054609179999</v>
      </c>
      <c r="CF109" s="19" t="s">
        <v>4</v>
      </c>
      <c r="CG109">
        <f t="shared" si="16"/>
        <v>-1.3073845004999924</v>
      </c>
      <c r="CH109" s="20" t="s">
        <v>317</v>
      </c>
      <c r="CI109" s="13">
        <v>111.8338415626</v>
      </c>
      <c r="CJ109" s="13">
        <v>102.5653256968</v>
      </c>
      <c r="CK109" s="13">
        <v>111.1661833225</v>
      </c>
      <c r="CL109" s="13" t="s">
        <v>4</v>
      </c>
      <c r="CM109">
        <f t="shared" si="17"/>
        <v>0.66765824009999619</v>
      </c>
      <c r="DE109" t="s">
        <v>217</v>
      </c>
      <c r="DF109" s="7">
        <v>90.08411001945062</v>
      </c>
      <c r="DG109" s="5">
        <v>87115119</v>
      </c>
      <c r="DH109" s="10">
        <v>100.26137686156926</v>
      </c>
      <c r="DI109" s="11">
        <v>134.93463901850001</v>
      </c>
      <c r="DJ109" s="12">
        <v>78.000238633999999</v>
      </c>
      <c r="DK109" s="13">
        <v>35.805589877963243</v>
      </c>
    </row>
    <row r="110" spans="2:115" x14ac:dyDescent="0.3">
      <c r="B110" s="2"/>
      <c r="C110" t="s">
        <v>219</v>
      </c>
      <c r="D110" s="2" t="s">
        <v>220</v>
      </c>
      <c r="F110" s="7">
        <v>64.448442443457083</v>
      </c>
      <c r="G110" s="7">
        <v>60.505309419151985</v>
      </c>
      <c r="H110" s="7">
        <v>74.201358623405</v>
      </c>
      <c r="I110" s="7">
        <v>99.826843521321408</v>
      </c>
      <c r="J110">
        <f t="shared" si="10"/>
        <v>74.745488501833862</v>
      </c>
      <c r="L110" s="5">
        <f>VLOOKUP(D110, [1]Data!$D$1:$M$267, 7, FALSE)</f>
        <v>229427361</v>
      </c>
      <c r="M110" s="5">
        <f>VLOOKUP(D110, [1]Data!$D$1:$M$267, 8, FALSE)</f>
        <v>235751311</v>
      </c>
      <c r="N110" s="5">
        <f>VLOOKUP(D110, [1]Data!$D$1:$M$267, 9, FALSE)</f>
        <v>109835608</v>
      </c>
      <c r="O110" s="5" t="s">
        <v>4</v>
      </c>
      <c r="P110" s="3">
        <f t="shared" si="12"/>
        <v>191671426.66666666</v>
      </c>
      <c r="R110" s="10" t="str">
        <f>VLOOKUP(D110, [2]Data!$D$1:$M$267, 7, FALSE)</f>
        <v>NULL</v>
      </c>
      <c r="S110" s="10" t="str">
        <f>VLOOKUP(D110, [2]Data!$D$1:$M$267, 8, FALSE)</f>
        <v>NULL</v>
      </c>
      <c r="T110" s="10" t="str">
        <f>VLOOKUP(D110, [2]Data!$D$1:$M$267, 9, FALSE)</f>
        <v>NULL</v>
      </c>
      <c r="U110" s="10" t="str">
        <f>VLOOKUP(D110, [2]Data!$D$1:$M$267, 10, FALSE)</f>
        <v>NULL</v>
      </c>
      <c r="V110"/>
      <c r="W110" s="11">
        <f>VLOOKUP(D110, [3]Data!$D$1:$M$267, 7, FALSE)</f>
        <v>98.557184218299994</v>
      </c>
      <c r="X110" s="11">
        <f>VLOOKUP(D110, [3]Data!$D$1:$M$267, 8, FALSE)</f>
        <v>59.618952100599998</v>
      </c>
      <c r="Y110" s="11">
        <f>VLOOKUP(D110, [3]Data!$D$1:$M$267, 9, FALSE)</f>
        <v>60.7894180881</v>
      </c>
      <c r="Z110" s="11" t="str">
        <f>VLOOKUP(D110, [3]Data!$D$1:$M$267, 10, FALSE)</f>
        <v>NULL</v>
      </c>
      <c r="AA110"/>
      <c r="AB110" s="12">
        <f>VLOOKUP(D110, [4]Data!$D$1:$M$267, 7, FALSE)</f>
        <v>134.5651873692</v>
      </c>
      <c r="AC110" s="12">
        <f>VLOOKUP(D110, [4]Data!$D$1:$M$267, 8, FALSE)</f>
        <v>143.85839410310001</v>
      </c>
      <c r="AD110" s="12">
        <f>VLOOKUP(D110, [4]Data!$D$1:$M$267, 9, FALSE)</f>
        <v>99.478291817799999</v>
      </c>
      <c r="AE110" s="12" t="str">
        <f>VLOOKUP(D110, [4]Data!$D$1:$M$267, 10, FALSE)</f>
        <v>NULL</v>
      </c>
      <c r="AF110"/>
      <c r="AG110" s="13" t="str">
        <f>VLOOKUP(D110,[5]Data!$D$1:$M$267, 7, FALSE)</f>
        <v>NULL</v>
      </c>
      <c r="AH110" s="13" t="str">
        <f>VLOOKUP(D110,[5]Data!$D$1:$M$267, 8, FALSE)</f>
        <v>NULL</v>
      </c>
      <c r="AI110" s="13" t="str">
        <f>VLOOKUP(D110,[5]Data!$D$1:$M$267, 9, FALSE)</f>
        <v>NULL</v>
      </c>
      <c r="AJ110" s="13" t="str">
        <f>VLOOKUP(D110,[5]Data!$D$1:$M$267, 10, FALSE)</f>
        <v>NULL</v>
      </c>
      <c r="AP110" t="s">
        <v>11</v>
      </c>
      <c r="AQ110">
        <f t="shared" si="13"/>
        <v>58.663243178891683</v>
      </c>
      <c r="AR110" s="7" t="s">
        <v>4</v>
      </c>
      <c r="AS110" s="7">
        <v>57.488735359627675</v>
      </c>
      <c r="AT110" s="7">
        <v>51.944801774468161</v>
      </c>
      <c r="AU110" s="7">
        <v>66.5561924025792</v>
      </c>
      <c r="AX110" t="s">
        <v>87</v>
      </c>
      <c r="AY110" s="15">
        <f t="shared" si="11"/>
        <v>765312160</v>
      </c>
      <c r="AZ110" s="5">
        <v>753151214</v>
      </c>
      <c r="BA110" s="5">
        <v>689645045</v>
      </c>
      <c r="BB110" s="5">
        <v>735048087</v>
      </c>
      <c r="BC110" s="5">
        <v>883404294</v>
      </c>
      <c r="BN110" s="16" t="s">
        <v>375</v>
      </c>
      <c r="BO110" s="17">
        <v>97.862802852499996</v>
      </c>
      <c r="BP110" s="17">
        <v>108.9188182498</v>
      </c>
      <c r="BQ110" s="17">
        <v>109.26681243439999</v>
      </c>
      <c r="BR110" s="17" t="s">
        <v>4</v>
      </c>
      <c r="BS110">
        <f t="shared" si="14"/>
        <v>-11.404009581899999</v>
      </c>
      <c r="BT110" s="35" t="s">
        <v>373</v>
      </c>
      <c r="BU110" s="36">
        <v>102.1464102004</v>
      </c>
      <c r="BV110" s="36">
        <v>97.840079824100002</v>
      </c>
      <c r="BW110" s="36">
        <v>110.9117449062</v>
      </c>
      <c r="BX110" s="36" t="s">
        <v>4</v>
      </c>
      <c r="BY110">
        <f t="shared" si="15"/>
        <v>-8.7653347058000008</v>
      </c>
      <c r="CB110" s="18" t="s">
        <v>375</v>
      </c>
      <c r="CC110" s="19">
        <v>97.862802852499996</v>
      </c>
      <c r="CD110" s="19">
        <v>108.9188182498</v>
      </c>
      <c r="CE110" s="19">
        <v>109.26681243439999</v>
      </c>
      <c r="CF110" s="19" t="s">
        <v>4</v>
      </c>
      <c r="CG110">
        <f t="shared" si="16"/>
        <v>-11.404009581899999</v>
      </c>
      <c r="CH110" s="20" t="s">
        <v>373</v>
      </c>
      <c r="CI110" s="13">
        <v>102.1464102004</v>
      </c>
      <c r="CJ110" s="13">
        <v>97.840079824100002</v>
      </c>
      <c r="CK110" s="13">
        <v>110.9117449062</v>
      </c>
      <c r="CL110" s="13" t="s">
        <v>4</v>
      </c>
      <c r="CM110">
        <f t="shared" si="17"/>
        <v>-8.7653347058000008</v>
      </c>
      <c r="DE110" t="s">
        <v>219</v>
      </c>
      <c r="DF110" s="7">
        <v>74.201358623405</v>
      </c>
      <c r="DG110" s="5">
        <v>109835608</v>
      </c>
      <c r="DH110" s="10" t="s">
        <v>4</v>
      </c>
      <c r="DI110" s="11">
        <v>60.7894180881</v>
      </c>
      <c r="DJ110" s="12">
        <v>99.478291817799999</v>
      </c>
      <c r="DK110" s="13" t="s">
        <v>4</v>
      </c>
    </row>
    <row r="111" spans="2:115" x14ac:dyDescent="0.3">
      <c r="B111" s="2"/>
      <c r="C111" t="s">
        <v>221</v>
      </c>
      <c r="D111" s="2" t="s">
        <v>222</v>
      </c>
      <c r="F111" s="7">
        <v>101.28106778262816</v>
      </c>
      <c r="G111" s="7">
        <v>101.125558053638</v>
      </c>
      <c r="H111" s="7">
        <v>114.79566756386888</v>
      </c>
      <c r="I111" s="7">
        <v>132.60182052717349</v>
      </c>
      <c r="J111">
        <f t="shared" si="10"/>
        <v>112.45102848182714</v>
      </c>
      <c r="L111" s="5">
        <f>VLOOKUP(D111, [1]Data!$D$1:$M$267, 7, FALSE)</f>
        <v>1469863747</v>
      </c>
      <c r="M111" s="5">
        <f>VLOOKUP(D111, [1]Data!$D$1:$M$267, 8, FALSE)</f>
        <v>1837827445</v>
      </c>
      <c r="N111" s="5">
        <f>VLOOKUP(D111, [1]Data!$D$1:$M$267, 9, FALSE)</f>
        <v>1946931352</v>
      </c>
      <c r="O111" s="5">
        <v>1920977117</v>
      </c>
      <c r="P111" s="3">
        <f t="shared" si="12"/>
        <v>1793899915.25</v>
      </c>
      <c r="R111" s="10">
        <f>VLOOKUP(D111, [2]Data!$D$1:$M$267, 7, FALSE)</f>
        <v>120.74313666800455</v>
      </c>
      <c r="S111" s="10">
        <f>VLOOKUP(D111, [2]Data!$D$1:$M$267, 8, FALSE)</f>
        <v>120.19728881240057</v>
      </c>
      <c r="T111" s="10">
        <f>VLOOKUP(D111, [2]Data!$D$1:$M$267, 9, FALSE)</f>
        <v>132.33403096686877</v>
      </c>
      <c r="U111" s="10">
        <f>VLOOKUP(D111, [2]Data!$D$1:$M$267, 10, FALSE)</f>
        <v>150.37386755814012</v>
      </c>
      <c r="V111"/>
      <c r="W111" s="11">
        <f>VLOOKUP(D111, [3]Data!$D$1:$M$267, 7, FALSE)</f>
        <v>93.577069005300004</v>
      </c>
      <c r="X111" s="11">
        <f>VLOOKUP(D111, [3]Data!$D$1:$M$267, 8, FALSE)</f>
        <v>85.233268063599994</v>
      </c>
      <c r="Y111" s="11">
        <f>VLOOKUP(D111, [3]Data!$D$1:$M$267, 9, FALSE)</f>
        <v>78.166042552299999</v>
      </c>
      <c r="Z111" s="11" t="str">
        <f>VLOOKUP(D111, [3]Data!$D$1:$M$267, 10, FALSE)</f>
        <v>NULL</v>
      </c>
      <c r="AA111"/>
      <c r="AB111" s="12">
        <f>VLOOKUP(D111, [4]Data!$D$1:$M$267, 7, FALSE)</f>
        <v>117.6381215885</v>
      </c>
      <c r="AC111" s="12">
        <f>VLOOKUP(D111, [4]Data!$D$1:$M$267, 8, FALSE)</f>
        <v>121.88468301109999</v>
      </c>
      <c r="AD111" s="12">
        <f>VLOOKUP(D111, [4]Data!$D$1:$M$267, 9, FALSE)</f>
        <v>131.53982103499999</v>
      </c>
      <c r="AE111" s="12" t="str">
        <f>VLOOKUP(D111, [4]Data!$D$1:$M$267, 10, FALSE)</f>
        <v>NULL</v>
      </c>
      <c r="AF111"/>
      <c r="AG111" s="13">
        <f>VLOOKUP(D111,[5]Data!$D$1:$M$267, 7, FALSE)</f>
        <v>60.021027140109098</v>
      </c>
      <c r="AH111" s="13">
        <f>VLOOKUP(D111,[5]Data!$D$1:$M$267, 8, FALSE)</f>
        <v>60.751291404675378</v>
      </c>
      <c r="AI111" s="13">
        <f>VLOOKUP(D111,[5]Data!$D$1:$M$267, 9, FALSE)</f>
        <v>64.591240882916438</v>
      </c>
      <c r="AJ111" s="13">
        <f>VLOOKUP(D111,[5]Data!$D$1:$M$267, 10, FALSE)</f>
        <v>72.893525475713432</v>
      </c>
      <c r="AP111" t="s">
        <v>157</v>
      </c>
      <c r="AQ111">
        <f t="shared" si="13"/>
        <v>58.564754981659064</v>
      </c>
      <c r="AR111" s="7">
        <v>60.454207839763086</v>
      </c>
      <c r="AS111" s="7">
        <v>57.511071591128825</v>
      </c>
      <c r="AT111" s="7">
        <v>57.728985514085295</v>
      </c>
      <c r="AU111" s="7" t="s">
        <v>4</v>
      </c>
      <c r="AX111" t="s">
        <v>235</v>
      </c>
      <c r="AY111" s="15">
        <f t="shared" si="11"/>
        <v>755230882.25</v>
      </c>
      <c r="AZ111" s="5">
        <v>790975094</v>
      </c>
      <c r="BA111" s="5">
        <v>618349395</v>
      </c>
      <c r="BB111" s="5">
        <v>806609802</v>
      </c>
      <c r="BC111" s="5">
        <v>804989238</v>
      </c>
      <c r="BN111" s="16" t="s">
        <v>391</v>
      </c>
      <c r="BO111" s="17">
        <v>93.227287917400005</v>
      </c>
      <c r="BP111" s="17">
        <v>92.541442389799997</v>
      </c>
      <c r="BQ111" s="17">
        <v>109.0099703927</v>
      </c>
      <c r="BR111" s="17" t="s">
        <v>4</v>
      </c>
      <c r="BS111">
        <f t="shared" si="14"/>
        <v>-15.782682475299993</v>
      </c>
      <c r="BT111" s="35" t="s">
        <v>265</v>
      </c>
      <c r="BU111" s="36">
        <v>122.9850296507</v>
      </c>
      <c r="BV111" s="36">
        <v>125.87779737140001</v>
      </c>
      <c r="BW111" s="36">
        <v>109.8068317834</v>
      </c>
      <c r="BX111" s="36" t="s">
        <v>4</v>
      </c>
      <c r="BY111">
        <f t="shared" si="15"/>
        <v>13.1781978673</v>
      </c>
      <c r="CB111" s="18" t="s">
        <v>391</v>
      </c>
      <c r="CC111" s="19">
        <v>93.227287917400005</v>
      </c>
      <c r="CD111" s="19">
        <v>92.541442389799997</v>
      </c>
      <c r="CE111" s="19">
        <v>109.0099703927</v>
      </c>
      <c r="CF111" s="19" t="s">
        <v>4</v>
      </c>
      <c r="CG111">
        <f t="shared" si="16"/>
        <v>-15.782682475299993</v>
      </c>
      <c r="CH111" s="20" t="s">
        <v>265</v>
      </c>
      <c r="CI111" s="13">
        <v>122.9850296507</v>
      </c>
      <c r="CJ111" s="13">
        <v>125.87779737140001</v>
      </c>
      <c r="CK111" s="13">
        <v>109.8068317834</v>
      </c>
      <c r="CL111" s="13" t="s">
        <v>4</v>
      </c>
      <c r="CM111">
        <f t="shared" si="17"/>
        <v>13.1781978673</v>
      </c>
      <c r="DE111" t="s">
        <v>221</v>
      </c>
      <c r="DF111" s="7">
        <v>114.79566756386888</v>
      </c>
      <c r="DG111" s="5">
        <v>1946931352</v>
      </c>
      <c r="DH111" s="10">
        <v>132.33403096686877</v>
      </c>
      <c r="DI111" s="11">
        <v>78.166042552299999</v>
      </c>
      <c r="DJ111" s="12">
        <v>131.53982103499999</v>
      </c>
      <c r="DK111" s="13">
        <v>64.591240882916438</v>
      </c>
    </row>
    <row r="112" spans="2:115" x14ac:dyDescent="0.3">
      <c r="B112" s="2"/>
      <c r="C112" t="s">
        <v>223</v>
      </c>
      <c r="D112" s="2" t="s">
        <v>224</v>
      </c>
      <c r="F112" s="7">
        <v>47.417004570642199</v>
      </c>
      <c r="G112" s="7">
        <v>48.687996833362192</v>
      </c>
      <c r="H112" s="7">
        <v>79.746872759107816</v>
      </c>
      <c r="I112" s="7">
        <v>113.72199005058332</v>
      </c>
      <c r="J112">
        <f t="shared" si="10"/>
        <v>72.393466053423879</v>
      </c>
      <c r="L112" s="5">
        <f>VLOOKUP(D112, [1]Data!$D$1:$M$267, 7, FALSE)</f>
        <v>65234788</v>
      </c>
      <c r="M112" s="5">
        <f>VLOOKUP(D112, [1]Data!$D$1:$M$267, 8, FALSE)</f>
        <v>76215324</v>
      </c>
      <c r="N112" s="5">
        <f>VLOOKUP(D112, [1]Data!$D$1:$M$267, 9, FALSE)</f>
        <v>43838265</v>
      </c>
      <c r="O112" s="5">
        <v>323840583</v>
      </c>
      <c r="P112" s="3">
        <f t="shared" si="12"/>
        <v>127282240</v>
      </c>
      <c r="R112" s="10">
        <f>VLOOKUP(D112, [2]Data!$D$1:$M$267, 7, FALSE)</f>
        <v>62.980916010160037</v>
      </c>
      <c r="S112" s="10">
        <f>VLOOKUP(D112, [2]Data!$D$1:$M$267, 8, FALSE)</f>
        <v>50.129804287962699</v>
      </c>
      <c r="T112" s="10">
        <f>VLOOKUP(D112, [2]Data!$D$1:$M$267, 9, FALSE)</f>
        <v>78.828620402524123</v>
      </c>
      <c r="U112" s="10">
        <f>VLOOKUP(D112, [2]Data!$D$1:$M$267, 10, FALSE)</f>
        <v>114.88827826566647</v>
      </c>
      <c r="V112"/>
      <c r="W112" s="11">
        <f>VLOOKUP(D112, [3]Data!$D$1:$M$267, 7, FALSE)</f>
        <v>67.227195640600002</v>
      </c>
      <c r="X112" s="11">
        <f>VLOOKUP(D112, [3]Data!$D$1:$M$267, 8, FALSE)</f>
        <v>73.872044840599997</v>
      </c>
      <c r="Y112" s="11">
        <f>VLOOKUP(D112, [3]Data!$D$1:$M$267, 9, FALSE)</f>
        <v>80.925018282099998</v>
      </c>
      <c r="Z112" s="11" t="str">
        <f>VLOOKUP(D112, [3]Data!$D$1:$M$267, 10, FALSE)</f>
        <v>NULL</v>
      </c>
      <c r="AA112"/>
      <c r="AB112" s="12">
        <f>VLOOKUP(D112, [4]Data!$D$1:$M$267, 7, FALSE)</f>
        <v>109.0966318158</v>
      </c>
      <c r="AC112" s="12">
        <f>VLOOKUP(D112, [4]Data!$D$1:$M$267, 8, FALSE)</f>
        <v>89.061469788699995</v>
      </c>
      <c r="AD112" s="12">
        <f>VLOOKUP(D112, [4]Data!$D$1:$M$267, 9, FALSE)</f>
        <v>92.436950350100005</v>
      </c>
      <c r="AE112" s="12" t="str">
        <f>VLOOKUP(D112, [4]Data!$D$1:$M$267, 10, FALSE)</f>
        <v>NULL</v>
      </c>
      <c r="AF112"/>
      <c r="AG112" s="13">
        <f>VLOOKUP(D112,[5]Data!$D$1:$M$267, 7, FALSE)</f>
        <v>20.697758956757735</v>
      </c>
      <c r="AH112" s="13">
        <f>VLOOKUP(D112,[5]Data!$D$1:$M$267, 8, FALSE)</f>
        <v>16.372586867648138</v>
      </c>
      <c r="AI112" s="13">
        <f>VLOOKUP(D112,[5]Data!$D$1:$M$267, 9, FALSE)</f>
        <v>26.025627692713734</v>
      </c>
      <c r="AJ112" s="13">
        <f>VLOOKUP(D112,[5]Data!$D$1:$M$267, 10, FALSE)</f>
        <v>34.828779246046899</v>
      </c>
      <c r="AP112" t="s">
        <v>399</v>
      </c>
      <c r="AQ112">
        <f t="shared" si="13"/>
        <v>58.529291659323491</v>
      </c>
      <c r="AR112" s="7">
        <v>51.402752061392235</v>
      </c>
      <c r="AS112" s="7">
        <v>54.023906952922097</v>
      </c>
      <c r="AT112" s="7">
        <v>60.575807765614286</v>
      </c>
      <c r="AU112" s="7">
        <v>68.114699857365324</v>
      </c>
      <c r="AX112" t="s">
        <v>285</v>
      </c>
      <c r="AY112" s="15">
        <f t="shared" si="11"/>
        <v>663823080.5</v>
      </c>
      <c r="AZ112" s="5">
        <v>572744454</v>
      </c>
      <c r="BA112" s="5">
        <v>588997833</v>
      </c>
      <c r="BB112" s="5">
        <v>673678726</v>
      </c>
      <c r="BC112" s="5">
        <v>819871309</v>
      </c>
      <c r="BN112" s="16" t="s">
        <v>91</v>
      </c>
      <c r="BO112" s="17">
        <v>106.2889964012</v>
      </c>
      <c r="BP112" s="17">
        <v>79.974707885599997</v>
      </c>
      <c r="BQ112" s="17">
        <v>108.8727710692</v>
      </c>
      <c r="BR112" s="17" t="s">
        <v>4</v>
      </c>
      <c r="BS112">
        <f t="shared" si="14"/>
        <v>-2.5837746680000038</v>
      </c>
      <c r="BT112" s="35" t="s">
        <v>161</v>
      </c>
      <c r="BU112" s="36">
        <v>90.544655207600002</v>
      </c>
      <c r="BV112" s="36">
        <v>102.4738192081</v>
      </c>
      <c r="BW112" s="36">
        <v>109.17744550819999</v>
      </c>
      <c r="BX112" s="36" t="s">
        <v>4</v>
      </c>
      <c r="BY112">
        <f t="shared" si="15"/>
        <v>-18.632790300599993</v>
      </c>
      <c r="CB112" s="18" t="s">
        <v>91</v>
      </c>
      <c r="CC112" s="19">
        <v>106.2889964012</v>
      </c>
      <c r="CD112" s="19">
        <v>79.974707885599997</v>
      </c>
      <c r="CE112" s="19">
        <v>108.8727710692</v>
      </c>
      <c r="CF112" s="19" t="s">
        <v>4</v>
      </c>
      <c r="CG112">
        <f t="shared" si="16"/>
        <v>-2.5837746680000038</v>
      </c>
      <c r="CH112" s="20" t="s">
        <v>161</v>
      </c>
      <c r="CI112" s="13">
        <v>90.544655207600002</v>
      </c>
      <c r="CJ112" s="13">
        <v>102.4738192081</v>
      </c>
      <c r="CK112" s="13">
        <v>109.17744550819999</v>
      </c>
      <c r="CL112" s="13" t="s">
        <v>4</v>
      </c>
      <c r="CM112">
        <f t="shared" si="17"/>
        <v>-18.632790300599993</v>
      </c>
      <c r="DE112" t="s">
        <v>223</v>
      </c>
      <c r="DF112" s="7">
        <v>79.746872759107816</v>
      </c>
      <c r="DG112" s="5">
        <v>43838265</v>
      </c>
      <c r="DH112" s="10">
        <v>78.828620402524123</v>
      </c>
      <c r="DI112" s="11">
        <v>80.925018282099998</v>
      </c>
      <c r="DJ112" s="12">
        <v>92.436950350100005</v>
      </c>
      <c r="DK112" s="13">
        <v>26.025627692713734</v>
      </c>
    </row>
    <row r="113" spans="2:115" x14ac:dyDescent="0.3">
      <c r="B113" s="2"/>
      <c r="C113" t="s">
        <v>225</v>
      </c>
      <c r="D113" s="2" t="s">
        <v>226</v>
      </c>
      <c r="F113" s="7">
        <v>110.97157536636766</v>
      </c>
      <c r="G113" s="7">
        <v>108.36011878513816</v>
      </c>
      <c r="H113" s="7">
        <v>114.63446619915683</v>
      </c>
      <c r="I113" s="7">
        <v>120.12115641375209</v>
      </c>
      <c r="J113">
        <f t="shared" si="10"/>
        <v>113.52182919110369</v>
      </c>
      <c r="L113" s="5">
        <f>VLOOKUP(D113, [1]Data!$D$1:$M$267, 7, FALSE)</f>
        <v>1323583</v>
      </c>
      <c r="M113" s="5">
        <f>VLOOKUP(D113, [1]Data!$D$1:$M$267, 8, FALSE)</f>
        <v>237290</v>
      </c>
      <c r="N113" s="5">
        <f>VLOOKUP(D113, [1]Data!$D$1:$M$267, 9, FALSE)</f>
        <v>535405</v>
      </c>
      <c r="O113" s="5">
        <v>666218</v>
      </c>
      <c r="P113" s="3">
        <f t="shared" si="12"/>
        <v>690624</v>
      </c>
      <c r="R113" s="10">
        <f>VLOOKUP(D113, [2]Data!$D$1:$M$267, 7, FALSE)</f>
        <v>140.51663349167981</v>
      </c>
      <c r="S113" s="10">
        <f>VLOOKUP(D113, [2]Data!$D$1:$M$267, 8, FALSE)</f>
        <v>140.78542830312551</v>
      </c>
      <c r="T113" s="10">
        <f>VLOOKUP(D113, [2]Data!$D$1:$M$267, 9, FALSE)</f>
        <v>138.56203203132787</v>
      </c>
      <c r="U113" s="10">
        <f>VLOOKUP(D113, [2]Data!$D$1:$M$267, 10, FALSE)</f>
        <v>145.74346852166622</v>
      </c>
      <c r="V113"/>
      <c r="W113" s="11">
        <f>VLOOKUP(D113, [3]Data!$D$1:$M$267, 7, FALSE)</f>
        <v>97.771555340099994</v>
      </c>
      <c r="X113" s="11">
        <f>VLOOKUP(D113, [3]Data!$D$1:$M$267, 8, FALSE)</f>
        <v>79.046102148100005</v>
      </c>
      <c r="Y113" s="11">
        <f>VLOOKUP(D113, [3]Data!$D$1:$M$267, 9, FALSE)</f>
        <v>95.077031724500003</v>
      </c>
      <c r="Z113" s="11" t="str">
        <f>VLOOKUP(D113, [3]Data!$D$1:$M$267, 10, FALSE)</f>
        <v>NULL</v>
      </c>
      <c r="AA113"/>
      <c r="AB113" s="12">
        <f>VLOOKUP(D113, [4]Data!$D$1:$M$267, 7, FALSE)</f>
        <v>114.0272019112</v>
      </c>
      <c r="AC113" s="12">
        <f>VLOOKUP(D113, [4]Data!$D$1:$M$267, 8, FALSE)</f>
        <v>96.637984886500007</v>
      </c>
      <c r="AD113" s="12">
        <f>VLOOKUP(D113, [4]Data!$D$1:$M$267, 9, FALSE)</f>
        <v>112.3848942738</v>
      </c>
      <c r="AE113" s="12" t="str">
        <f>VLOOKUP(D113, [4]Data!$D$1:$M$267, 10, FALSE)</f>
        <v>NULL</v>
      </c>
      <c r="AF113"/>
      <c r="AG113" s="13">
        <f>VLOOKUP(D113,[5]Data!$D$1:$M$267, 7, FALSE)</f>
        <v>46.209328178116124</v>
      </c>
      <c r="AH113" s="13">
        <f>VLOOKUP(D113,[5]Data!$D$1:$M$267, 8, FALSE)</f>
        <v>44.164388145294829</v>
      </c>
      <c r="AI113" s="13">
        <f>VLOOKUP(D113,[5]Data!$D$1:$M$267, 9, FALSE)</f>
        <v>45.352774449656621</v>
      </c>
      <c r="AJ113" s="13">
        <f>VLOOKUP(D113,[5]Data!$D$1:$M$267, 10, FALSE)</f>
        <v>47.224418611177853</v>
      </c>
      <c r="AP113" t="s">
        <v>245</v>
      </c>
      <c r="AQ113">
        <f t="shared" si="13"/>
        <v>57.951358555341741</v>
      </c>
      <c r="AR113" s="7">
        <v>56.74024119114199</v>
      </c>
      <c r="AS113" s="7">
        <v>57.21050955752257</v>
      </c>
      <c r="AT113" s="7">
        <v>54.392857866085052</v>
      </c>
      <c r="AU113" s="7">
        <v>63.46182560661736</v>
      </c>
      <c r="AX113" t="s">
        <v>249</v>
      </c>
      <c r="AY113" s="15">
        <f t="shared" si="11"/>
        <v>642136202.75</v>
      </c>
      <c r="AZ113" s="5">
        <v>754560019</v>
      </c>
      <c r="BA113" s="5">
        <v>844223002</v>
      </c>
      <c r="BB113" s="5">
        <v>763239121</v>
      </c>
      <c r="BC113" s="5">
        <v>206522669</v>
      </c>
      <c r="BN113" s="16" t="s">
        <v>105</v>
      </c>
      <c r="BO113" s="17">
        <v>115.5347540628</v>
      </c>
      <c r="BP113" s="17">
        <v>111.1432917561</v>
      </c>
      <c r="BQ113" s="17">
        <v>108.86589773510001</v>
      </c>
      <c r="BR113" s="17" t="s">
        <v>4</v>
      </c>
      <c r="BS113">
        <f t="shared" si="14"/>
        <v>6.6688563276999986</v>
      </c>
      <c r="BT113" s="35" t="s">
        <v>377</v>
      </c>
      <c r="BU113" s="36">
        <v>105.3826373911</v>
      </c>
      <c r="BV113" s="36">
        <v>102.22642867090001</v>
      </c>
      <c r="BW113" s="36">
        <v>108.7006265541</v>
      </c>
      <c r="BX113" s="36" t="s">
        <v>4</v>
      </c>
      <c r="BY113">
        <f t="shared" si="15"/>
        <v>-3.3179891629999929</v>
      </c>
      <c r="CB113" s="18" t="s">
        <v>105</v>
      </c>
      <c r="CC113" s="19">
        <v>115.5347540628</v>
      </c>
      <c r="CD113" s="19">
        <v>111.1432917561</v>
      </c>
      <c r="CE113" s="19">
        <v>108.86589773510001</v>
      </c>
      <c r="CF113" s="19" t="s">
        <v>4</v>
      </c>
      <c r="CG113">
        <f t="shared" si="16"/>
        <v>6.6688563276999986</v>
      </c>
      <c r="CH113" s="20" t="s">
        <v>377</v>
      </c>
      <c r="CI113" s="13">
        <v>105.3826373911</v>
      </c>
      <c r="CJ113" s="13">
        <v>102.22642867090001</v>
      </c>
      <c r="CK113" s="13">
        <v>108.7006265541</v>
      </c>
      <c r="CL113" s="13" t="s">
        <v>4</v>
      </c>
      <c r="CM113">
        <f t="shared" si="17"/>
        <v>-3.3179891629999929</v>
      </c>
      <c r="DE113" t="s">
        <v>225</v>
      </c>
      <c r="DF113" s="7">
        <v>114.63446619915683</v>
      </c>
      <c r="DG113" s="5">
        <v>535405</v>
      </c>
      <c r="DH113" s="10">
        <v>138.56203203132787</v>
      </c>
      <c r="DI113" s="11">
        <v>95.077031724500003</v>
      </c>
      <c r="DJ113" s="12">
        <v>112.3848942738</v>
      </c>
      <c r="DK113" s="13">
        <v>45.352774449656621</v>
      </c>
    </row>
    <row r="114" spans="2:115" x14ac:dyDescent="0.3">
      <c r="B114" s="2"/>
      <c r="C114" t="s">
        <v>227</v>
      </c>
      <c r="D114" s="2" t="s">
        <v>228</v>
      </c>
      <c r="F114" s="7">
        <v>47.475649525476967</v>
      </c>
      <c r="G114" s="7">
        <v>50.564739184776883</v>
      </c>
      <c r="H114" s="7">
        <v>63.164495329971892</v>
      </c>
      <c r="I114" s="7">
        <v>64.633082290710405</v>
      </c>
      <c r="J114">
        <f t="shared" si="10"/>
        <v>56.459491582734039</v>
      </c>
      <c r="L114" s="5" t="str">
        <f>VLOOKUP(D114, [1]Data!$D$1:$M$267, 7, FALSE)</f>
        <v>NULL</v>
      </c>
      <c r="M114" s="5" t="str">
        <f>VLOOKUP(D114, [1]Data!$D$1:$M$267, 8, FALSE)</f>
        <v>NULL</v>
      </c>
      <c r="N114" s="5" t="str">
        <f>VLOOKUP(D114, [1]Data!$D$1:$M$267, 9, FALSE)</f>
        <v>NULL</v>
      </c>
      <c r="O114" s="5" t="s">
        <v>4</v>
      </c>
      <c r="P114" s="3" t="e">
        <f t="shared" si="12"/>
        <v>#DIV/0!</v>
      </c>
      <c r="R114" s="10" t="str">
        <f>VLOOKUP(D114, [2]Data!$D$1:$M$267, 7, FALSE)</f>
        <v>NULL</v>
      </c>
      <c r="S114" s="10" t="str">
        <f>VLOOKUP(D114, [2]Data!$D$1:$M$267, 8, FALSE)</f>
        <v>NULL</v>
      </c>
      <c r="T114" s="10" t="str">
        <f>VLOOKUP(D114, [2]Data!$D$1:$M$267, 9, FALSE)</f>
        <v>NULL</v>
      </c>
      <c r="U114" s="10" t="str">
        <f>VLOOKUP(D114, [2]Data!$D$1:$M$267, 10, FALSE)</f>
        <v>NULL</v>
      </c>
      <c r="V114"/>
      <c r="W114" s="11">
        <f>VLOOKUP(D114, [3]Data!$D$1:$M$267, 7, FALSE)</f>
        <v>118.0261727602</v>
      </c>
      <c r="X114" s="11">
        <f>VLOOKUP(D114, [3]Data!$D$1:$M$267, 8, FALSE)</f>
        <v>115.18424248860001</v>
      </c>
      <c r="Y114" s="11">
        <f>VLOOKUP(D114, [3]Data!$D$1:$M$267, 9, FALSE)</f>
        <v>127.02968836399999</v>
      </c>
      <c r="Z114" s="11" t="str">
        <f>VLOOKUP(D114, [3]Data!$D$1:$M$267, 10, FALSE)</f>
        <v>NULL</v>
      </c>
      <c r="AA114"/>
      <c r="AB114" s="12">
        <f>VLOOKUP(D114, [4]Data!$D$1:$M$267, 7, FALSE)</f>
        <v>172.9333408672</v>
      </c>
      <c r="AC114" s="12">
        <f>VLOOKUP(D114, [4]Data!$D$1:$M$267, 8, FALSE)</f>
        <v>171.39380241789999</v>
      </c>
      <c r="AD114" s="12">
        <f>VLOOKUP(D114, [4]Data!$D$1:$M$267, 9, FALSE)</f>
        <v>201.3492353812</v>
      </c>
      <c r="AE114" s="12" t="str">
        <f>VLOOKUP(D114, [4]Data!$D$1:$M$267, 10, FALSE)</f>
        <v>NULL</v>
      </c>
      <c r="AF114"/>
      <c r="AG114" s="13" t="str">
        <f>VLOOKUP(D114,[5]Data!$D$1:$M$267, 7, FALSE)</f>
        <v>NULL</v>
      </c>
      <c r="AH114" s="13" t="str">
        <f>VLOOKUP(D114,[5]Data!$D$1:$M$267, 8, FALSE)</f>
        <v>NULL</v>
      </c>
      <c r="AI114" s="13" t="str">
        <f>VLOOKUP(D114,[5]Data!$D$1:$M$267, 9, FALSE)</f>
        <v>NULL</v>
      </c>
      <c r="AJ114" s="13" t="str">
        <f>VLOOKUP(D114,[5]Data!$D$1:$M$267, 10, FALSE)</f>
        <v>NULL</v>
      </c>
      <c r="AP114" t="s">
        <v>395</v>
      </c>
      <c r="AQ114">
        <f t="shared" si="13"/>
        <v>57.613089387978832</v>
      </c>
      <c r="AR114" s="7">
        <v>56.889888020696723</v>
      </c>
      <c r="AS114" s="7">
        <v>49.957776633229038</v>
      </c>
      <c r="AT114" s="7">
        <v>58.65734498953843</v>
      </c>
      <c r="AU114" s="7">
        <v>64.947347908451164</v>
      </c>
      <c r="AX114" t="s">
        <v>17</v>
      </c>
      <c r="AY114" s="15">
        <f t="shared" si="11"/>
        <v>559616767.5</v>
      </c>
      <c r="AZ114" s="5">
        <v>561915855</v>
      </c>
      <c r="BA114" s="5">
        <v>546445789</v>
      </c>
      <c r="BB114" s="5">
        <v>466425814</v>
      </c>
      <c r="BC114" s="5">
        <v>663679612</v>
      </c>
      <c r="BN114" s="16" t="s">
        <v>27</v>
      </c>
      <c r="BO114" s="17">
        <v>141.64955328080001</v>
      </c>
      <c r="BP114" s="17">
        <v>109.28243477159999</v>
      </c>
      <c r="BQ114" s="17">
        <v>108.7940717833</v>
      </c>
      <c r="BR114" s="17" t="s">
        <v>4</v>
      </c>
      <c r="BS114">
        <f t="shared" si="14"/>
        <v>32.855481497500008</v>
      </c>
      <c r="BT114" s="35" t="s">
        <v>121</v>
      </c>
      <c r="BU114" s="36">
        <v>104.30769645789999</v>
      </c>
      <c r="BV114" s="36">
        <v>88.490380330700006</v>
      </c>
      <c r="BW114" s="36">
        <v>108.58351773050001</v>
      </c>
      <c r="BX114" s="36" t="s">
        <v>4</v>
      </c>
      <c r="BY114">
        <f t="shared" si="15"/>
        <v>-4.2758212726000124</v>
      </c>
      <c r="CB114" s="18" t="s">
        <v>27</v>
      </c>
      <c r="CC114" s="19">
        <v>141.64955328080001</v>
      </c>
      <c r="CD114" s="19">
        <v>109.28243477159999</v>
      </c>
      <c r="CE114" s="19">
        <v>108.7940717833</v>
      </c>
      <c r="CF114" s="19" t="s">
        <v>4</v>
      </c>
      <c r="CG114">
        <f t="shared" si="16"/>
        <v>32.855481497500008</v>
      </c>
      <c r="CH114" s="20" t="s">
        <v>121</v>
      </c>
      <c r="CI114" s="13">
        <v>104.30769645789999</v>
      </c>
      <c r="CJ114" s="13">
        <v>88.490380330700006</v>
      </c>
      <c r="CK114" s="13">
        <v>108.58351773050001</v>
      </c>
      <c r="CL114" s="13" t="s">
        <v>4</v>
      </c>
      <c r="CM114">
        <f t="shared" si="17"/>
        <v>-4.2758212726000124</v>
      </c>
      <c r="DE114" t="s">
        <v>227</v>
      </c>
      <c r="DF114" s="7">
        <v>63.164495329971892</v>
      </c>
      <c r="DG114" s="5" t="s">
        <v>4</v>
      </c>
      <c r="DH114" s="10" t="s">
        <v>4</v>
      </c>
      <c r="DI114" s="11">
        <v>127.02968836399999</v>
      </c>
      <c r="DJ114" s="12">
        <v>201.3492353812</v>
      </c>
      <c r="DK114" s="13" t="s">
        <v>4</v>
      </c>
    </row>
    <row r="115" spans="2:115" x14ac:dyDescent="0.3">
      <c r="B115" s="2"/>
      <c r="C115" t="s">
        <v>229</v>
      </c>
      <c r="D115" s="2" t="s">
        <v>230</v>
      </c>
      <c r="F115" s="7">
        <v>71.796047686725856</v>
      </c>
      <c r="G115" s="7">
        <v>33.832429168291185</v>
      </c>
      <c r="H115" s="7">
        <v>106.40806999928394</v>
      </c>
      <c r="I115" s="7">
        <v>120.34596332884011</v>
      </c>
      <c r="J115">
        <f t="shared" si="10"/>
        <v>83.095627545785277</v>
      </c>
      <c r="L115" s="5">
        <f>VLOOKUP(D115, [1]Data!$D$1:$M$267, 7, FALSE)</f>
        <v>1124532</v>
      </c>
      <c r="M115" s="5" t="str">
        <f>VLOOKUP(D115, [1]Data!$D$1:$M$267, 8, FALSE)</f>
        <v>NULL</v>
      </c>
      <c r="N115" s="5" t="str">
        <f>VLOOKUP(D115, [1]Data!$D$1:$M$267, 9, FALSE)</f>
        <v>NULL</v>
      </c>
      <c r="O115" s="5" t="s">
        <v>4</v>
      </c>
      <c r="P115" s="3">
        <f t="shared" si="12"/>
        <v>1124532</v>
      </c>
      <c r="R115" s="10">
        <f>VLOOKUP(D115, [2]Data!$D$1:$M$267, 7, FALSE)</f>
        <v>75.877416439226394</v>
      </c>
      <c r="S115" s="10">
        <f>VLOOKUP(D115, [2]Data!$D$1:$M$267, 8, FALSE)</f>
        <v>36.19949564297513</v>
      </c>
      <c r="T115" s="10">
        <f>VLOOKUP(D115, [2]Data!$D$1:$M$267, 9, FALSE)</f>
        <v>121.13511548433407</v>
      </c>
      <c r="U115" s="10">
        <f>VLOOKUP(D115, [2]Data!$D$1:$M$267, 10, FALSE)</f>
        <v>111.67282532156871</v>
      </c>
      <c r="V115"/>
      <c r="W115" s="11">
        <f>VLOOKUP(D115, [3]Data!$D$1:$M$267, 7, FALSE)</f>
        <v>92.698010637500005</v>
      </c>
      <c r="X115" s="11">
        <f>VLOOKUP(D115, [3]Data!$D$1:$M$267, 8, FALSE)</f>
        <v>81.074032080899997</v>
      </c>
      <c r="Y115" s="11">
        <f>VLOOKUP(D115, [3]Data!$D$1:$M$267, 9, FALSE)</f>
        <v>88.714518670499999</v>
      </c>
      <c r="Z115" s="11" t="str">
        <f>VLOOKUP(D115, [3]Data!$D$1:$M$267, 10, FALSE)</f>
        <v>NULL</v>
      </c>
      <c r="AA115"/>
      <c r="AB115" s="12">
        <f>VLOOKUP(D115, [4]Data!$D$1:$M$267, 7, FALSE)</f>
        <v>201.54538475499999</v>
      </c>
      <c r="AC115" s="12">
        <f>VLOOKUP(D115, [4]Data!$D$1:$M$267, 8, FALSE)</f>
        <v>84.473630055499996</v>
      </c>
      <c r="AD115" s="12">
        <f>VLOOKUP(D115, [4]Data!$D$1:$M$267, 9, FALSE)</f>
        <v>197.3026095724</v>
      </c>
      <c r="AE115" s="12" t="str">
        <f>VLOOKUP(D115, [4]Data!$D$1:$M$267, 10, FALSE)</f>
        <v>NULL</v>
      </c>
      <c r="AF115"/>
      <c r="AG115" s="13">
        <f>VLOOKUP(D115,[5]Data!$D$1:$M$267, 7, FALSE)</f>
        <v>41.261203067213501</v>
      </c>
      <c r="AH115" s="13">
        <f>VLOOKUP(D115,[5]Data!$D$1:$M$267, 8, FALSE)</f>
        <v>14.727580445542051</v>
      </c>
      <c r="AI115" s="13">
        <f>VLOOKUP(D115,[5]Data!$D$1:$M$267, 9, FALSE)</f>
        <v>68.788340940190423</v>
      </c>
      <c r="AJ115" s="13">
        <f>VLOOKUP(D115,[5]Data!$D$1:$M$267, 10, FALSE)</f>
        <v>68.091273051842379</v>
      </c>
      <c r="AP115" t="s">
        <v>309</v>
      </c>
      <c r="AQ115">
        <f t="shared" si="13"/>
        <v>57.205951202139552</v>
      </c>
      <c r="AR115" s="7">
        <v>54.085212957044234</v>
      </c>
      <c r="AS115" s="7">
        <v>52.875665627861309</v>
      </c>
      <c r="AT115" s="7">
        <v>60.341569368801018</v>
      </c>
      <c r="AU115" s="7">
        <v>61.521356854851639</v>
      </c>
      <c r="AX115" t="s">
        <v>69</v>
      </c>
      <c r="AY115" s="15">
        <f t="shared" si="11"/>
        <v>529144490.75</v>
      </c>
      <c r="AZ115" s="5">
        <v>160372355</v>
      </c>
      <c r="BA115" s="5">
        <v>308424330</v>
      </c>
      <c r="BB115" s="5">
        <v>454821941</v>
      </c>
      <c r="BC115" s="5">
        <v>1192959337</v>
      </c>
      <c r="BN115" s="16" t="s">
        <v>45</v>
      </c>
      <c r="BO115" s="17">
        <v>128.03605364059999</v>
      </c>
      <c r="BP115" s="17">
        <v>101.1694873635</v>
      </c>
      <c r="BQ115" s="17">
        <v>108.61882897469999</v>
      </c>
      <c r="BR115" s="17" t="s">
        <v>4</v>
      </c>
      <c r="BS115">
        <f t="shared" si="14"/>
        <v>19.417224665899994</v>
      </c>
      <c r="BT115" s="35" t="s">
        <v>109</v>
      </c>
      <c r="BU115" s="36">
        <v>104.72285667769999</v>
      </c>
      <c r="BV115" s="36">
        <v>101.1182178765</v>
      </c>
      <c r="BW115" s="36">
        <v>108.2859354582</v>
      </c>
      <c r="BX115" s="36" t="s">
        <v>4</v>
      </c>
      <c r="BY115">
        <f t="shared" si="15"/>
        <v>-3.5630787805000068</v>
      </c>
      <c r="CB115" s="18" t="s">
        <v>45</v>
      </c>
      <c r="CC115" s="19">
        <v>128.03605364059999</v>
      </c>
      <c r="CD115" s="19">
        <v>101.1694873635</v>
      </c>
      <c r="CE115" s="19">
        <v>108.61882897469999</v>
      </c>
      <c r="CF115" s="19" t="s">
        <v>4</v>
      </c>
      <c r="CG115">
        <f t="shared" si="16"/>
        <v>19.417224665899994</v>
      </c>
      <c r="CH115" s="20" t="s">
        <v>109</v>
      </c>
      <c r="CI115" s="13">
        <v>104.72285667769999</v>
      </c>
      <c r="CJ115" s="13">
        <v>101.1182178765</v>
      </c>
      <c r="CK115" s="13">
        <v>108.2859354582</v>
      </c>
      <c r="CL115" s="13" t="s">
        <v>4</v>
      </c>
      <c r="CM115">
        <f t="shared" si="17"/>
        <v>-3.5630787805000068</v>
      </c>
      <c r="DE115" t="s">
        <v>229</v>
      </c>
      <c r="DF115" s="7">
        <v>106.40806999928394</v>
      </c>
      <c r="DG115" s="5" t="s">
        <v>4</v>
      </c>
      <c r="DH115" s="10">
        <v>121.13511548433407</v>
      </c>
      <c r="DI115" s="11">
        <v>88.714518670499999</v>
      </c>
      <c r="DJ115" s="12">
        <v>197.3026095724</v>
      </c>
      <c r="DK115" s="13">
        <v>68.788340940190423</v>
      </c>
    </row>
    <row r="116" spans="2:115" x14ac:dyDescent="0.3">
      <c r="B116" s="2"/>
      <c r="C116" t="s">
        <v>231</v>
      </c>
      <c r="D116" s="2" t="s">
        <v>232</v>
      </c>
      <c r="F116" s="7" t="s">
        <v>4</v>
      </c>
      <c r="G116" s="7" t="s">
        <v>4</v>
      </c>
      <c r="H116" s="7" t="s">
        <v>4</v>
      </c>
      <c r="I116" s="7" t="s">
        <v>4</v>
      </c>
      <c r="J116" t="e">
        <f t="shared" si="10"/>
        <v>#DIV/0!</v>
      </c>
      <c r="L116" s="5" t="str">
        <f>VLOOKUP(D116, [1]Data!$D$1:$M$267, 7, FALSE)</f>
        <v>NULL</v>
      </c>
      <c r="M116" s="5" t="str">
        <f>VLOOKUP(D116, [1]Data!$D$1:$M$267, 8, FALSE)</f>
        <v>NULL</v>
      </c>
      <c r="N116" s="5" t="str">
        <f>VLOOKUP(D116, [1]Data!$D$1:$M$267, 9, FALSE)</f>
        <v>NULL</v>
      </c>
      <c r="O116" s="5" t="s">
        <v>4</v>
      </c>
      <c r="P116" s="3" t="e">
        <f t="shared" si="12"/>
        <v>#DIV/0!</v>
      </c>
      <c r="R116" s="10" t="str">
        <f>VLOOKUP(D116, [2]Data!$D$1:$M$267, 7, FALSE)</f>
        <v>NULL</v>
      </c>
      <c r="S116" s="10" t="str">
        <f>VLOOKUP(D116, [2]Data!$D$1:$M$267, 8, FALSE)</f>
        <v>NULL</v>
      </c>
      <c r="T116" s="10" t="str">
        <f>VLOOKUP(D116, [2]Data!$D$1:$M$267, 9, FALSE)</f>
        <v>NULL</v>
      </c>
      <c r="U116" s="10" t="str">
        <f>VLOOKUP(D116, [2]Data!$D$1:$M$267, 10, FALSE)</f>
        <v>NULL</v>
      </c>
      <c r="V116"/>
      <c r="W116" s="11">
        <f>VLOOKUP(D116, [3]Data!$D$1:$M$267, 7, FALSE)</f>
        <v>99.967176371999997</v>
      </c>
      <c r="X116" s="11">
        <f>VLOOKUP(D116, [3]Data!$D$1:$M$267, 8, FALSE)</f>
        <v>103.5192298122</v>
      </c>
      <c r="Y116" s="11">
        <f>VLOOKUP(D116, [3]Data!$D$1:$M$267, 9, FALSE)</f>
        <v>160.190043452</v>
      </c>
      <c r="Z116" s="11" t="str">
        <f>VLOOKUP(D116, [3]Data!$D$1:$M$267, 10, FALSE)</f>
        <v>NULL</v>
      </c>
      <c r="AA116"/>
      <c r="AB116" s="12" t="str">
        <f>VLOOKUP(D116, [4]Data!$D$1:$M$267, 7, FALSE)</f>
        <v>NULL</v>
      </c>
      <c r="AC116" s="12" t="str">
        <f>VLOOKUP(D116, [4]Data!$D$1:$M$267, 8, FALSE)</f>
        <v>NULL</v>
      </c>
      <c r="AD116" s="12" t="str">
        <f>VLOOKUP(D116, [4]Data!$D$1:$M$267, 9, FALSE)</f>
        <v>NULL</v>
      </c>
      <c r="AE116" s="12" t="str">
        <f>VLOOKUP(D116, [4]Data!$D$1:$M$267, 10, FALSE)</f>
        <v>NULL</v>
      </c>
      <c r="AF116"/>
      <c r="AG116" s="13" t="str">
        <f>VLOOKUP(D116,[5]Data!$D$1:$M$267, 7, FALSE)</f>
        <v>NULL</v>
      </c>
      <c r="AH116" s="13" t="str">
        <f>VLOOKUP(D116,[5]Data!$D$1:$M$267, 8, FALSE)</f>
        <v>NULL</v>
      </c>
      <c r="AI116" s="13" t="str">
        <f>VLOOKUP(D116,[5]Data!$D$1:$M$267, 9, FALSE)</f>
        <v>NULL</v>
      </c>
      <c r="AJ116" s="13" t="str">
        <f>VLOOKUP(D116,[5]Data!$D$1:$M$267, 10, FALSE)</f>
        <v>NULL</v>
      </c>
      <c r="AP116" t="s">
        <v>83</v>
      </c>
      <c r="AQ116">
        <f t="shared" si="13"/>
        <v>57.201957029253848</v>
      </c>
      <c r="AR116" s="7">
        <v>49.822653303054054</v>
      </c>
      <c r="AS116" s="7">
        <v>52.444051161518047</v>
      </c>
      <c r="AT116" s="7">
        <v>59.322691852171516</v>
      </c>
      <c r="AU116" s="7">
        <v>67.218431800271787</v>
      </c>
      <c r="AX116" t="s">
        <v>299</v>
      </c>
      <c r="AY116" s="15">
        <f t="shared" si="11"/>
        <v>528197246.25</v>
      </c>
      <c r="AZ116" s="5">
        <v>77192098</v>
      </c>
      <c r="BA116" s="5">
        <v>589208754</v>
      </c>
      <c r="BB116" s="5">
        <v>662030648</v>
      </c>
      <c r="BC116" s="5">
        <v>784357485</v>
      </c>
      <c r="BN116" s="16" t="s">
        <v>357</v>
      </c>
      <c r="BO116" s="17">
        <v>104.593283485</v>
      </c>
      <c r="BP116" s="17">
        <v>98.8259344975</v>
      </c>
      <c r="BQ116" s="17">
        <v>108.2582556763</v>
      </c>
      <c r="BR116" s="17" t="s">
        <v>4</v>
      </c>
      <c r="BS116">
        <f t="shared" si="14"/>
        <v>-3.6649721912999951</v>
      </c>
      <c r="BT116" s="35" t="s">
        <v>361</v>
      </c>
      <c r="BU116" s="36">
        <v>108.3294444843</v>
      </c>
      <c r="BV116" s="36">
        <v>97.537676223199995</v>
      </c>
      <c r="BW116" s="36">
        <v>107.28363225610001</v>
      </c>
      <c r="BX116" s="36" t="s">
        <v>4</v>
      </c>
      <c r="BY116">
        <f t="shared" si="15"/>
        <v>1.045812228199992</v>
      </c>
      <c r="CB116" s="18" t="s">
        <v>357</v>
      </c>
      <c r="CC116" s="19">
        <v>104.593283485</v>
      </c>
      <c r="CD116" s="19">
        <v>98.8259344975</v>
      </c>
      <c r="CE116" s="19">
        <v>108.2582556763</v>
      </c>
      <c r="CF116" s="19" t="s">
        <v>4</v>
      </c>
      <c r="CG116">
        <f t="shared" si="16"/>
        <v>-3.6649721912999951</v>
      </c>
      <c r="CH116" s="20" t="s">
        <v>361</v>
      </c>
      <c r="CI116" s="13">
        <v>108.3294444843</v>
      </c>
      <c r="CJ116" s="13">
        <v>97.537676223199995</v>
      </c>
      <c r="CK116" s="13">
        <v>107.28363225610001</v>
      </c>
      <c r="CL116" s="13" t="s">
        <v>4</v>
      </c>
      <c r="CM116">
        <f t="shared" si="17"/>
        <v>1.045812228199992</v>
      </c>
      <c r="DE116" t="s">
        <v>231</v>
      </c>
      <c r="DF116" s="7" t="s">
        <v>4</v>
      </c>
      <c r="DG116" s="5" t="s">
        <v>4</v>
      </c>
      <c r="DH116" s="10" t="s">
        <v>4</v>
      </c>
      <c r="DI116" s="11">
        <v>160.190043452</v>
      </c>
      <c r="DJ116" s="12" t="s">
        <v>4</v>
      </c>
      <c r="DK116" s="13" t="s">
        <v>4</v>
      </c>
    </row>
    <row r="117" spans="2:115" x14ac:dyDescent="0.3">
      <c r="B117" s="2"/>
      <c r="C117" t="s">
        <v>233</v>
      </c>
      <c r="D117" s="2" t="s">
        <v>234</v>
      </c>
      <c r="F117" s="7">
        <v>125.7286008879933</v>
      </c>
      <c r="G117" s="7">
        <v>116.09596449650981</v>
      </c>
      <c r="H117" s="7">
        <v>127.53796381424931</v>
      </c>
      <c r="I117" s="7">
        <v>143.04231079612236</v>
      </c>
      <c r="J117">
        <f t="shared" si="10"/>
        <v>128.1012099987187</v>
      </c>
      <c r="L117" s="5">
        <f>VLOOKUP(D117, [1]Data!$D$1:$M$267, 7, FALSE)</f>
        <v>2526907344</v>
      </c>
      <c r="M117" s="5">
        <f>VLOOKUP(D117, [1]Data!$D$1:$M$267, 8, FALSE)</f>
        <v>2619106962</v>
      </c>
      <c r="N117" s="5">
        <f>VLOOKUP(D117, [1]Data!$D$1:$M$267, 9, FALSE)</f>
        <v>3107136428</v>
      </c>
      <c r="O117" s="5">
        <v>3569439157</v>
      </c>
      <c r="P117" s="3">
        <f t="shared" si="12"/>
        <v>2955647472.75</v>
      </c>
      <c r="R117" s="10">
        <f>VLOOKUP(D117, [2]Data!$D$1:$M$267, 7, FALSE)</f>
        <v>149.17621135656739</v>
      </c>
      <c r="S117" s="10">
        <f>VLOOKUP(D117, [2]Data!$D$1:$M$267, 8, FALSE)</f>
        <v>136.91260704251977</v>
      </c>
      <c r="T117" s="10">
        <f>VLOOKUP(D117, [2]Data!$D$1:$M$267, 9, FALSE)</f>
        <v>155.63662571056074</v>
      </c>
      <c r="U117" s="10">
        <f>VLOOKUP(D117, [2]Data!$D$1:$M$267, 10, FALSE)</f>
        <v>175.60553265064604</v>
      </c>
      <c r="V117"/>
      <c r="W117" s="11">
        <f>VLOOKUP(D117, [3]Data!$D$1:$M$267, 7, FALSE)</f>
        <v>135.5359061595</v>
      </c>
      <c r="X117" s="11">
        <f>VLOOKUP(D117, [3]Data!$D$1:$M$267, 8, FALSE)</f>
        <v>109.6126928331</v>
      </c>
      <c r="Y117" s="11">
        <f>VLOOKUP(D117, [3]Data!$D$1:$M$267, 9, FALSE)</f>
        <v>127.05910314170001</v>
      </c>
      <c r="Z117" s="11" t="str">
        <f>VLOOKUP(D117, [3]Data!$D$1:$M$267, 10, FALSE)</f>
        <v>NULL</v>
      </c>
      <c r="AA117"/>
      <c r="AB117" s="12">
        <f>VLOOKUP(D117, [4]Data!$D$1:$M$267, 7, FALSE)</f>
        <v>120.7833710849</v>
      </c>
      <c r="AC117" s="12">
        <f>VLOOKUP(D117, [4]Data!$D$1:$M$267, 8, FALSE)</f>
        <v>122.8813949581</v>
      </c>
      <c r="AD117" s="12">
        <f>VLOOKUP(D117, [4]Data!$D$1:$M$267, 9, FALSE)</f>
        <v>131.74130145909999</v>
      </c>
      <c r="AE117" s="12" t="str">
        <f>VLOOKUP(D117, [4]Data!$D$1:$M$267, 10, FALSE)</f>
        <v>NULL</v>
      </c>
      <c r="AF117"/>
      <c r="AG117" s="13">
        <f>VLOOKUP(D117,[5]Data!$D$1:$M$267, 7, FALSE)</f>
        <v>77.244115299363784</v>
      </c>
      <c r="AH117" s="13">
        <f>VLOOKUP(D117,[5]Data!$D$1:$M$267, 8, FALSE)</f>
        <v>73.09807765986892</v>
      </c>
      <c r="AI117" s="13">
        <f>VLOOKUP(D117,[5]Data!$D$1:$M$267, 9, FALSE)</f>
        <v>80.066015668690881</v>
      </c>
      <c r="AJ117" s="13">
        <f>VLOOKUP(D117,[5]Data!$D$1:$M$267, 10, FALSE)</f>
        <v>86.799015198541412</v>
      </c>
      <c r="AP117" t="s">
        <v>247</v>
      </c>
      <c r="AQ117">
        <f t="shared" si="13"/>
        <v>56.668974021344823</v>
      </c>
      <c r="AR117" s="7">
        <v>50.977269351240508</v>
      </c>
      <c r="AS117" s="7">
        <v>56.68924903995299</v>
      </c>
      <c r="AT117" s="7">
        <v>57.764422068780327</v>
      </c>
      <c r="AU117" s="7">
        <v>61.244955625405453</v>
      </c>
      <c r="AX117" t="s">
        <v>115</v>
      </c>
      <c r="AY117" s="15">
        <f t="shared" si="11"/>
        <v>464495180.75</v>
      </c>
      <c r="AZ117" s="5">
        <v>399432211</v>
      </c>
      <c r="BA117" s="5">
        <v>486998934</v>
      </c>
      <c r="BB117" s="5">
        <v>565390971</v>
      </c>
      <c r="BC117" s="5">
        <v>406158607</v>
      </c>
      <c r="BN117" s="16" t="s">
        <v>25</v>
      </c>
      <c r="BO117" s="17">
        <v>105.18858831590001</v>
      </c>
      <c r="BP117" s="17">
        <v>96.864737255199998</v>
      </c>
      <c r="BQ117" s="17">
        <v>108.18997388450001</v>
      </c>
      <c r="BR117" s="17" t="s">
        <v>4</v>
      </c>
      <c r="BS117">
        <f t="shared" si="14"/>
        <v>-3.0013855685999999</v>
      </c>
      <c r="BT117" s="35" t="s">
        <v>97</v>
      </c>
      <c r="BU117" s="36">
        <v>111.1534148655</v>
      </c>
      <c r="BV117" s="36">
        <v>109.8580768626</v>
      </c>
      <c r="BW117" s="36">
        <v>107.2710072877</v>
      </c>
      <c r="BX117" s="36" t="s">
        <v>4</v>
      </c>
      <c r="BY117">
        <f t="shared" si="15"/>
        <v>3.8824075777999951</v>
      </c>
      <c r="CB117" s="18" t="s">
        <v>25</v>
      </c>
      <c r="CC117" s="19">
        <v>105.18858831590001</v>
      </c>
      <c r="CD117" s="19">
        <v>96.864737255199998</v>
      </c>
      <c r="CE117" s="19">
        <v>108.18997388450001</v>
      </c>
      <c r="CF117" s="19" t="s">
        <v>4</v>
      </c>
      <c r="CG117">
        <f t="shared" si="16"/>
        <v>-3.0013855685999999</v>
      </c>
      <c r="CH117" s="20" t="s">
        <v>97</v>
      </c>
      <c r="CI117" s="13">
        <v>111.1534148655</v>
      </c>
      <c r="CJ117" s="13">
        <v>109.8580768626</v>
      </c>
      <c r="CK117" s="13">
        <v>107.2710072877</v>
      </c>
      <c r="CL117" s="13" t="s">
        <v>4</v>
      </c>
      <c r="CM117">
        <f t="shared" si="17"/>
        <v>3.8824075777999951</v>
      </c>
      <c r="DE117" t="s">
        <v>233</v>
      </c>
      <c r="DF117" s="7">
        <v>127.53796381424931</v>
      </c>
      <c r="DG117" s="5">
        <v>3107136428</v>
      </c>
      <c r="DH117" s="10">
        <v>155.63662571056074</v>
      </c>
      <c r="DI117" s="11">
        <v>127.05910314170001</v>
      </c>
      <c r="DJ117" s="12">
        <v>131.74130145909999</v>
      </c>
      <c r="DK117" s="13">
        <v>80.066015668690881</v>
      </c>
    </row>
    <row r="118" spans="2:115" x14ac:dyDescent="0.3">
      <c r="B118" s="2"/>
      <c r="C118" t="s">
        <v>235</v>
      </c>
      <c r="D118" s="2" t="s">
        <v>236</v>
      </c>
      <c r="F118" s="7">
        <v>58.255409388578187</v>
      </c>
      <c r="G118" s="7">
        <v>47.495659145058333</v>
      </c>
      <c r="H118" s="7">
        <v>50.207920619133937</v>
      </c>
      <c r="I118" s="7">
        <v>54.532109422667865</v>
      </c>
      <c r="J118">
        <f t="shared" si="10"/>
        <v>52.622774643859586</v>
      </c>
      <c r="L118" s="5">
        <f>VLOOKUP(D118, [1]Data!$D$1:$M$267, 7, FALSE)</f>
        <v>790975094</v>
      </c>
      <c r="M118" s="5">
        <f>VLOOKUP(D118, [1]Data!$D$1:$M$267, 8, FALSE)</f>
        <v>618349395</v>
      </c>
      <c r="N118" s="5">
        <f>VLOOKUP(D118, [1]Data!$D$1:$M$267, 9, FALSE)</f>
        <v>806609802</v>
      </c>
      <c r="O118" s="5">
        <v>804989238</v>
      </c>
      <c r="P118" s="3">
        <f t="shared" si="12"/>
        <v>755230882.25</v>
      </c>
      <c r="R118" s="10">
        <f>VLOOKUP(D118, [2]Data!$D$1:$M$267, 7, FALSE)</f>
        <v>382.34836920300319</v>
      </c>
      <c r="S118" s="10">
        <f>VLOOKUP(D118, [2]Data!$D$1:$M$267, 8, FALSE)</f>
        <v>372.27140294363983</v>
      </c>
      <c r="T118" s="10">
        <f>VLOOKUP(D118, [2]Data!$D$1:$M$267, 9, FALSE)</f>
        <v>393.1411981560197</v>
      </c>
      <c r="U118" s="10">
        <f>VLOOKUP(D118, [2]Data!$D$1:$M$267, 10, FALSE)</f>
        <v>388.51366843374734</v>
      </c>
      <c r="V118"/>
      <c r="W118" s="11">
        <f>VLOOKUP(D118, [3]Data!$D$1:$M$267, 7, FALSE)</f>
        <v>123.97418722800001</v>
      </c>
      <c r="X118" s="11">
        <f>VLOOKUP(D118, [3]Data!$D$1:$M$267, 8, FALSE)</f>
        <v>114.799523345</v>
      </c>
      <c r="Y118" s="11">
        <f>VLOOKUP(D118, [3]Data!$D$1:$M$267, 9, FALSE)</f>
        <v>122.73236365459999</v>
      </c>
      <c r="Z118" s="11" t="str">
        <f>VLOOKUP(D118, [3]Data!$D$1:$M$267, 10, FALSE)</f>
        <v>NULL</v>
      </c>
      <c r="AA118"/>
      <c r="AB118" s="12">
        <f>VLOOKUP(D118, [4]Data!$D$1:$M$267, 7, FALSE)</f>
        <v>92.4518378458</v>
      </c>
      <c r="AC118" s="12">
        <f>VLOOKUP(D118, [4]Data!$D$1:$M$267, 8, FALSE)</f>
        <v>77.193310087</v>
      </c>
      <c r="AD118" s="12">
        <f>VLOOKUP(D118, [4]Data!$D$1:$M$267, 9, FALSE)</f>
        <v>81.413975253700002</v>
      </c>
      <c r="AE118" s="12" t="str">
        <f>VLOOKUP(D118, [4]Data!$D$1:$M$267, 10, FALSE)</f>
        <v>NULL</v>
      </c>
      <c r="AF118"/>
      <c r="AG118" s="13">
        <f>VLOOKUP(D118,[5]Data!$D$1:$M$267, 7, FALSE)</f>
        <v>206.41164979316778</v>
      </c>
      <c r="AH118" s="13">
        <f>VLOOKUP(D118,[5]Data!$D$1:$M$267, 8, FALSE)</f>
        <v>203.12026326467222</v>
      </c>
      <c r="AI118" s="13">
        <f>VLOOKUP(D118,[5]Data!$D$1:$M$267, 9, FALSE)</f>
        <v>213.22267866910369</v>
      </c>
      <c r="AJ118" s="13">
        <f>VLOOKUP(D118,[5]Data!$D$1:$M$267, 10, FALSE)</f>
        <v>211.2782055746882</v>
      </c>
      <c r="AP118" t="s">
        <v>155</v>
      </c>
      <c r="AQ118">
        <f t="shared" si="13"/>
        <v>56.656583042546188</v>
      </c>
      <c r="AR118" s="7">
        <v>48.862192920298398</v>
      </c>
      <c r="AS118" s="7">
        <v>48.366848931229242</v>
      </c>
      <c r="AT118" s="7">
        <v>57.914133228407984</v>
      </c>
      <c r="AU118" s="7">
        <v>71.483157090249122</v>
      </c>
      <c r="AX118" t="s">
        <v>119</v>
      </c>
      <c r="AY118" s="15">
        <f t="shared" si="11"/>
        <v>458872692.75</v>
      </c>
      <c r="AZ118" s="5">
        <v>326793593</v>
      </c>
      <c r="BA118" s="5">
        <v>343563046</v>
      </c>
      <c r="BB118" s="5">
        <v>526183187.99999994</v>
      </c>
      <c r="BC118" s="5">
        <v>638950944</v>
      </c>
      <c r="BN118" s="16" t="s">
        <v>147</v>
      </c>
      <c r="BO118" s="17">
        <v>126.2368478552</v>
      </c>
      <c r="BP118" s="17">
        <v>107.3636583151</v>
      </c>
      <c r="BQ118" s="17">
        <v>107.9856367225</v>
      </c>
      <c r="BR118" s="17" t="s">
        <v>4</v>
      </c>
      <c r="BS118">
        <f t="shared" si="14"/>
        <v>18.251211132699993</v>
      </c>
      <c r="BT118" s="35" t="s">
        <v>433</v>
      </c>
      <c r="BU118" s="36">
        <v>99.159202930000006</v>
      </c>
      <c r="BV118" s="36">
        <v>106.6623895746</v>
      </c>
      <c r="BW118" s="36">
        <v>107.24068470189999</v>
      </c>
      <c r="BX118" s="36" t="s">
        <v>4</v>
      </c>
      <c r="BY118">
        <f t="shared" si="15"/>
        <v>-8.0814817718999876</v>
      </c>
      <c r="CB118" s="18" t="s">
        <v>147</v>
      </c>
      <c r="CC118" s="19">
        <v>126.2368478552</v>
      </c>
      <c r="CD118" s="19">
        <v>107.3636583151</v>
      </c>
      <c r="CE118" s="19">
        <v>107.9856367225</v>
      </c>
      <c r="CF118" s="19" t="s">
        <v>4</v>
      </c>
      <c r="CG118">
        <f t="shared" si="16"/>
        <v>18.251211132699993</v>
      </c>
      <c r="CH118" s="20" t="s">
        <v>433</v>
      </c>
      <c r="CI118" s="13">
        <v>99.159202930000006</v>
      </c>
      <c r="CJ118" s="13">
        <v>106.6623895746</v>
      </c>
      <c r="CK118" s="13">
        <v>107.24068470189999</v>
      </c>
      <c r="CL118" s="13" t="s">
        <v>4</v>
      </c>
      <c r="CM118">
        <f t="shared" si="17"/>
        <v>-8.0814817718999876</v>
      </c>
      <c r="DE118" t="s">
        <v>235</v>
      </c>
      <c r="DF118" s="7">
        <v>50.207920619133937</v>
      </c>
      <c r="DG118" s="5">
        <v>806609802</v>
      </c>
      <c r="DH118" s="10">
        <v>393.1411981560197</v>
      </c>
      <c r="DI118" s="11">
        <v>122.73236365459999</v>
      </c>
      <c r="DJ118" s="12">
        <v>81.413975253700002</v>
      </c>
      <c r="DK118" s="13">
        <v>213.22267866910369</v>
      </c>
    </row>
    <row r="119" spans="2:115" x14ac:dyDescent="0.3">
      <c r="B119" s="2"/>
      <c r="C119" t="s">
        <v>237</v>
      </c>
      <c r="D119" s="2" t="s">
        <v>238</v>
      </c>
      <c r="F119" s="7">
        <v>23.152630564178704</v>
      </c>
      <c r="G119" s="7">
        <v>51.062350332640229</v>
      </c>
      <c r="H119" s="7">
        <v>67.28914327178272</v>
      </c>
      <c r="I119" s="7">
        <v>77.724170272612554</v>
      </c>
      <c r="J119">
        <f t="shared" si="10"/>
        <v>54.807073610303554</v>
      </c>
      <c r="L119" s="5">
        <f>VLOOKUP(D119, [1]Data!$D$1:$M$267, 7, FALSE)</f>
        <v>0</v>
      </c>
      <c r="M119" s="5">
        <f>VLOOKUP(D119, [1]Data!$D$1:$M$267, 8, FALSE)</f>
        <v>0</v>
      </c>
      <c r="N119" s="5">
        <f>VLOOKUP(D119, [1]Data!$D$1:$M$267, 9, FALSE)</f>
        <v>0</v>
      </c>
      <c r="O119" s="5">
        <v>0</v>
      </c>
      <c r="P119" s="3">
        <f t="shared" si="12"/>
        <v>0</v>
      </c>
      <c r="R119" s="10">
        <f>VLOOKUP(D119, [2]Data!$D$1:$M$267, 7, FALSE)</f>
        <v>114.70306384127413</v>
      </c>
      <c r="S119" s="10">
        <f>VLOOKUP(D119, [2]Data!$D$1:$M$267, 8, FALSE)</f>
        <v>121.50036301495028</v>
      </c>
      <c r="T119" s="10">
        <f>VLOOKUP(D119, [2]Data!$D$1:$M$267, 9, FALSE)</f>
        <v>167.6887458354509</v>
      </c>
      <c r="U119" s="10">
        <f>VLOOKUP(D119, [2]Data!$D$1:$M$267, 10, FALSE)</f>
        <v>173.6170449995692</v>
      </c>
      <c r="V119"/>
      <c r="W119" s="11">
        <f>VLOOKUP(D119, [3]Data!$D$1:$M$267, 7, FALSE)</f>
        <v>112.9862950256</v>
      </c>
      <c r="X119" s="11">
        <f>VLOOKUP(D119, [3]Data!$D$1:$M$267, 8, FALSE)</f>
        <v>109.4726774411</v>
      </c>
      <c r="Y119" s="11">
        <f>VLOOKUP(D119, [3]Data!$D$1:$M$267, 9, FALSE)</f>
        <v>130.12642073360001</v>
      </c>
      <c r="Z119" s="11" t="str">
        <f>VLOOKUP(D119, [3]Data!$D$1:$M$267, 10, FALSE)</f>
        <v>NULL</v>
      </c>
      <c r="AA119"/>
      <c r="AB119" s="12">
        <f>VLOOKUP(D119, [4]Data!$D$1:$M$267, 7, FALSE)</f>
        <v>115.5469608274</v>
      </c>
      <c r="AC119" s="12">
        <f>VLOOKUP(D119, [4]Data!$D$1:$M$267, 8, FALSE)</f>
        <v>99.325596230299993</v>
      </c>
      <c r="AD119" s="12">
        <f>VLOOKUP(D119, [4]Data!$D$1:$M$267, 9, FALSE)</f>
        <v>115.9802483667</v>
      </c>
      <c r="AE119" s="12" t="str">
        <f>VLOOKUP(D119, [4]Data!$D$1:$M$267, 10, FALSE)</f>
        <v>NULL</v>
      </c>
      <c r="AF119"/>
      <c r="AG119" s="13">
        <f>VLOOKUP(D119,[5]Data!$D$1:$M$267, 7, FALSE)</f>
        <v>82.706393125478016</v>
      </c>
      <c r="AH119" s="13">
        <f>VLOOKUP(D119,[5]Data!$D$1:$M$267, 8, FALSE)</f>
        <v>61.468062092842921</v>
      </c>
      <c r="AI119" s="13">
        <f>VLOOKUP(D119,[5]Data!$D$1:$M$267, 9, FALSE)</f>
        <v>90.938425175253911</v>
      </c>
      <c r="AJ119" s="13">
        <f>VLOOKUP(D119,[5]Data!$D$1:$M$267, 10, FALSE)</f>
        <v>86.127624636998064</v>
      </c>
      <c r="AP119" t="s">
        <v>137</v>
      </c>
      <c r="AQ119">
        <f t="shared" si="13"/>
        <v>56.502344999326851</v>
      </c>
      <c r="AR119" s="7">
        <v>54.814086926517845</v>
      </c>
      <c r="AS119" s="7">
        <v>49.464835159982798</v>
      </c>
      <c r="AT119" s="7">
        <v>56.669735095923478</v>
      </c>
      <c r="AU119" s="7">
        <v>65.060722814883292</v>
      </c>
      <c r="AX119" t="s">
        <v>301</v>
      </c>
      <c r="AY119" s="15">
        <f t="shared" si="11"/>
        <v>338419205.5</v>
      </c>
      <c r="AZ119" s="5">
        <v>396193875</v>
      </c>
      <c r="BA119" s="5">
        <v>309393322</v>
      </c>
      <c r="BB119" s="5">
        <v>318589665</v>
      </c>
      <c r="BC119" s="5">
        <v>329499960</v>
      </c>
      <c r="BN119" s="16" t="s">
        <v>199</v>
      </c>
      <c r="BO119" s="17">
        <v>99.851677606400003</v>
      </c>
      <c r="BP119" s="17">
        <v>91.2542783241</v>
      </c>
      <c r="BQ119" s="17">
        <v>107.37954102889999</v>
      </c>
      <c r="BR119" s="17" t="s">
        <v>4</v>
      </c>
      <c r="BS119">
        <f t="shared" si="14"/>
        <v>-7.5278634224999905</v>
      </c>
      <c r="BT119" s="35" t="s">
        <v>23</v>
      </c>
      <c r="BU119" s="36">
        <v>112.95192716050001</v>
      </c>
      <c r="BV119" s="36">
        <v>108.7501421664</v>
      </c>
      <c r="BW119" s="36">
        <v>106.8491645652</v>
      </c>
      <c r="BX119" s="36" t="s">
        <v>4</v>
      </c>
      <c r="BY119">
        <f t="shared" si="15"/>
        <v>6.1027625953000069</v>
      </c>
      <c r="CB119" s="18" t="s">
        <v>445</v>
      </c>
      <c r="CC119" s="19">
        <v>99.851677606400003</v>
      </c>
      <c r="CD119" s="19">
        <v>91.2542783241</v>
      </c>
      <c r="CE119" s="19">
        <v>107.37954102889999</v>
      </c>
      <c r="CF119" s="19" t="s">
        <v>4</v>
      </c>
      <c r="CG119">
        <f t="shared" si="16"/>
        <v>-7.5278634224999905</v>
      </c>
      <c r="CH119" s="20" t="s">
        <v>23</v>
      </c>
      <c r="CI119" s="13">
        <v>112.95192716050001</v>
      </c>
      <c r="CJ119" s="13">
        <v>108.7501421664</v>
      </c>
      <c r="CK119" s="13">
        <v>106.8491645652</v>
      </c>
      <c r="CL119" s="13" t="s">
        <v>4</v>
      </c>
      <c r="CM119">
        <f t="shared" si="17"/>
        <v>6.1027625953000069</v>
      </c>
      <c r="DE119" t="s">
        <v>237</v>
      </c>
      <c r="DF119" s="7">
        <v>67.28914327178272</v>
      </c>
      <c r="DG119" s="5">
        <v>0</v>
      </c>
      <c r="DH119" s="10">
        <v>167.6887458354509</v>
      </c>
      <c r="DI119" s="11">
        <v>130.12642073360001</v>
      </c>
      <c r="DJ119" s="12">
        <v>115.9802483667</v>
      </c>
      <c r="DK119" s="13">
        <v>90.938425175253911</v>
      </c>
    </row>
    <row r="120" spans="2:115" x14ac:dyDescent="0.3">
      <c r="B120" s="2"/>
      <c r="C120" t="s">
        <v>239</v>
      </c>
      <c r="D120" s="2" t="s">
        <v>240</v>
      </c>
      <c r="F120" s="7">
        <v>47.062444597604966</v>
      </c>
      <c r="G120" s="7">
        <v>40.202456709631932</v>
      </c>
      <c r="H120" s="7">
        <v>49.014912535634139</v>
      </c>
      <c r="I120" s="7">
        <v>60.996527334307807</v>
      </c>
      <c r="J120">
        <f t="shared" si="10"/>
        <v>49.319085294294709</v>
      </c>
      <c r="L120" s="5">
        <f>VLOOKUP(D120, [1]Data!$D$1:$M$267, 7, FALSE)</f>
        <v>2684168</v>
      </c>
      <c r="M120" s="5">
        <f>VLOOKUP(D120, [1]Data!$D$1:$M$267, 8, FALSE)</f>
        <v>3274142</v>
      </c>
      <c r="N120" s="5">
        <f>VLOOKUP(D120, [1]Data!$D$1:$M$267, 9, FALSE)</f>
        <v>3063465</v>
      </c>
      <c r="O120" s="5">
        <v>6075603</v>
      </c>
      <c r="P120" s="3">
        <f t="shared" si="12"/>
        <v>3774344.5</v>
      </c>
      <c r="R120" s="10">
        <f>VLOOKUP(D120, [2]Data!$D$1:$M$267, 7, FALSE)</f>
        <v>62.601323045712796</v>
      </c>
      <c r="S120" s="10">
        <f>VLOOKUP(D120, [2]Data!$D$1:$M$267, 8, FALSE)</f>
        <v>49.010707366437103</v>
      </c>
      <c r="T120" s="10">
        <f>VLOOKUP(D120, [2]Data!$D$1:$M$267, 9, FALSE)</f>
        <v>54.45704159170679</v>
      </c>
      <c r="U120" s="10">
        <f>VLOOKUP(D120, [2]Data!$D$1:$M$267, 10, FALSE)</f>
        <v>69.604671976201715</v>
      </c>
      <c r="V120"/>
      <c r="W120" s="11">
        <f>VLOOKUP(D120, [3]Data!$D$1:$M$267, 7, FALSE)</f>
        <v>143.1532464046</v>
      </c>
      <c r="X120" s="11">
        <f>VLOOKUP(D120, [3]Data!$D$1:$M$267, 8, FALSE)</f>
        <v>90.343149561999994</v>
      </c>
      <c r="Y120" s="11">
        <f>VLOOKUP(D120, [3]Data!$D$1:$M$267, 9, FALSE)</f>
        <v>110.7050763801</v>
      </c>
      <c r="Z120" s="11" t="str">
        <f>VLOOKUP(D120, [3]Data!$D$1:$M$267, 10, FALSE)</f>
        <v>NULL</v>
      </c>
      <c r="AA120"/>
      <c r="AB120" s="12">
        <f>VLOOKUP(D120, [4]Data!$D$1:$M$267, 7, FALSE)</f>
        <v>169.28958966850001</v>
      </c>
      <c r="AC120" s="12">
        <f>VLOOKUP(D120, [4]Data!$D$1:$M$267, 8, FALSE)</f>
        <v>128.18121945120001</v>
      </c>
      <c r="AD120" s="12">
        <f>VLOOKUP(D120, [4]Data!$D$1:$M$267, 9, FALSE)</f>
        <v>131.06476550240001</v>
      </c>
      <c r="AE120" s="12" t="str">
        <f>VLOOKUP(D120, [4]Data!$D$1:$M$267, 10, FALSE)</f>
        <v>NULL</v>
      </c>
      <c r="AF120"/>
      <c r="AG120" s="13">
        <f>VLOOKUP(D120,[5]Data!$D$1:$M$267, 7, FALSE)</f>
        <v>28.424401243197501</v>
      </c>
      <c r="AH120" s="13">
        <f>VLOOKUP(D120,[5]Data!$D$1:$M$267, 8, FALSE)</f>
        <v>20.142074883361708</v>
      </c>
      <c r="AI120" s="13">
        <f>VLOOKUP(D120,[5]Data!$D$1:$M$267, 9, FALSE)</f>
        <v>22.774289882703229</v>
      </c>
      <c r="AJ120" s="13">
        <f>VLOOKUP(D120,[5]Data!$D$1:$M$267, 10, FALSE)</f>
        <v>30.373770251132807</v>
      </c>
      <c r="AP120" t="s">
        <v>227</v>
      </c>
      <c r="AQ120">
        <f t="shared" si="13"/>
        <v>56.459491582734039</v>
      </c>
      <c r="AR120" s="7">
        <v>47.475649525476967</v>
      </c>
      <c r="AS120" s="7">
        <v>50.564739184776883</v>
      </c>
      <c r="AT120" s="7">
        <v>63.164495329971892</v>
      </c>
      <c r="AU120" s="7">
        <v>64.633082290710405</v>
      </c>
      <c r="AX120" t="s">
        <v>163</v>
      </c>
      <c r="AY120" s="15">
        <f t="shared" si="11"/>
        <v>310746664</v>
      </c>
      <c r="AZ120" s="5">
        <v>241814990</v>
      </c>
      <c r="BA120" s="5">
        <v>300037201</v>
      </c>
      <c r="BB120" s="5">
        <v>332468059</v>
      </c>
      <c r="BC120" s="5">
        <v>368666406</v>
      </c>
      <c r="BN120" s="16" t="s">
        <v>73</v>
      </c>
      <c r="BO120" s="17">
        <v>107.90071291060001</v>
      </c>
      <c r="BP120" s="17">
        <v>99.904417250899996</v>
      </c>
      <c r="BQ120" s="17">
        <v>107.27781121620001</v>
      </c>
      <c r="BR120" s="17" t="s">
        <v>4</v>
      </c>
      <c r="BS120">
        <f t="shared" si="14"/>
        <v>0.62290169439999943</v>
      </c>
      <c r="BT120" s="35" t="s">
        <v>131</v>
      </c>
      <c r="BU120" s="36">
        <v>100.2957151378</v>
      </c>
      <c r="BV120" s="36">
        <v>110.2047031659</v>
      </c>
      <c r="BW120" s="36">
        <v>106.69358655950001</v>
      </c>
      <c r="BX120" s="36" t="s">
        <v>4</v>
      </c>
      <c r="BY120">
        <f t="shared" si="15"/>
        <v>-6.3978714217000032</v>
      </c>
      <c r="CB120" s="18" t="s">
        <v>73</v>
      </c>
      <c r="CC120" s="19">
        <v>107.90071291060001</v>
      </c>
      <c r="CD120" s="19">
        <v>99.904417250899996</v>
      </c>
      <c r="CE120" s="19">
        <v>107.27781121620001</v>
      </c>
      <c r="CF120" s="19" t="s">
        <v>4</v>
      </c>
      <c r="CG120">
        <f t="shared" si="16"/>
        <v>0.62290169439999943</v>
      </c>
      <c r="CH120" s="20" t="s">
        <v>131</v>
      </c>
      <c r="CI120" s="13">
        <v>100.2957151378</v>
      </c>
      <c r="CJ120" s="13">
        <v>110.2047031659</v>
      </c>
      <c r="CK120" s="13">
        <v>106.69358655950001</v>
      </c>
      <c r="CL120" s="13" t="s">
        <v>4</v>
      </c>
      <c r="CM120">
        <f t="shared" si="17"/>
        <v>-6.3978714217000032</v>
      </c>
      <c r="DE120" t="s">
        <v>239</v>
      </c>
      <c r="DF120" s="7">
        <v>49.014912535634139</v>
      </c>
      <c r="DG120" s="5">
        <v>3063465</v>
      </c>
      <c r="DH120" s="10">
        <v>54.45704159170679</v>
      </c>
      <c r="DI120" s="11">
        <v>110.7050763801</v>
      </c>
      <c r="DJ120" s="12">
        <v>131.06476550240001</v>
      </c>
      <c r="DK120" s="13">
        <v>22.774289882703229</v>
      </c>
    </row>
    <row r="121" spans="2:115" x14ac:dyDescent="0.3">
      <c r="B121" s="2"/>
      <c r="C121" t="s">
        <v>241</v>
      </c>
      <c r="D121" s="2" t="s">
        <v>242</v>
      </c>
      <c r="F121" s="7">
        <v>34.223124552283366</v>
      </c>
      <c r="G121" s="7">
        <v>28.643205447717335</v>
      </c>
      <c r="H121" s="7">
        <v>32.44595266814558</v>
      </c>
      <c r="I121" s="7">
        <v>18.934520665842296</v>
      </c>
      <c r="J121">
        <f t="shared" si="10"/>
        <v>28.561700833497145</v>
      </c>
      <c r="L121" s="5">
        <f>VLOOKUP(D121, [1]Data!$D$1:$M$267, 7, FALSE)</f>
        <v>4008678</v>
      </c>
      <c r="M121" s="5">
        <f>VLOOKUP(D121, [1]Data!$D$1:$M$267, 8, FALSE)</f>
        <v>1317536</v>
      </c>
      <c r="N121" s="5">
        <f>VLOOKUP(D121, [1]Data!$D$1:$M$267, 9, FALSE)</f>
        <v>4624983</v>
      </c>
      <c r="O121" s="5">
        <v>2421297</v>
      </c>
      <c r="P121" s="3">
        <f t="shared" si="12"/>
        <v>3093123.5</v>
      </c>
      <c r="R121" s="10" t="str">
        <f>VLOOKUP(D121, [2]Data!$D$1:$M$267, 7, FALSE)</f>
        <v>NULL</v>
      </c>
      <c r="S121" s="10" t="str">
        <f>VLOOKUP(D121, [2]Data!$D$1:$M$267, 8, FALSE)</f>
        <v>NULL</v>
      </c>
      <c r="T121" s="10" t="str">
        <f>VLOOKUP(D121, [2]Data!$D$1:$M$267, 9, FALSE)</f>
        <v>NULL</v>
      </c>
      <c r="U121" s="10" t="str">
        <f>VLOOKUP(D121, [2]Data!$D$1:$M$267, 10, FALSE)</f>
        <v>NULL</v>
      </c>
      <c r="V121"/>
      <c r="W121" s="11">
        <f>VLOOKUP(D121, [3]Data!$D$1:$M$267, 7, FALSE)</f>
        <v>127.77579984090001</v>
      </c>
      <c r="X121" s="11">
        <f>VLOOKUP(D121, [3]Data!$D$1:$M$267, 8, FALSE)</f>
        <v>132.9392826214</v>
      </c>
      <c r="Y121" s="11">
        <f>VLOOKUP(D121, [3]Data!$D$1:$M$267, 9, FALSE)</f>
        <v>138.7681671485</v>
      </c>
      <c r="Z121" s="11" t="str">
        <f>VLOOKUP(D121, [3]Data!$D$1:$M$267, 10, FALSE)</f>
        <v>NULL</v>
      </c>
      <c r="AA121"/>
      <c r="AB121" s="12">
        <f>VLOOKUP(D121, [4]Data!$D$1:$M$267, 7, FALSE)</f>
        <v>87.375184859800001</v>
      </c>
      <c r="AC121" s="12">
        <f>VLOOKUP(D121, [4]Data!$D$1:$M$267, 8, FALSE)</f>
        <v>75.835216310199996</v>
      </c>
      <c r="AD121" s="12">
        <f>VLOOKUP(D121, [4]Data!$D$1:$M$267, 9, FALSE)</f>
        <v>89.752814750400006</v>
      </c>
      <c r="AE121" s="12" t="str">
        <f>VLOOKUP(D121, [4]Data!$D$1:$M$267, 10, FALSE)</f>
        <v>NULL</v>
      </c>
      <c r="AF121"/>
      <c r="AG121" s="13" t="str">
        <f>VLOOKUP(D121,[5]Data!$D$1:$M$267, 7, FALSE)</f>
        <v>NULL</v>
      </c>
      <c r="AH121" s="13" t="str">
        <f>VLOOKUP(D121,[5]Data!$D$1:$M$267, 8, FALSE)</f>
        <v>NULL</v>
      </c>
      <c r="AI121" s="13" t="str">
        <f>VLOOKUP(D121,[5]Data!$D$1:$M$267, 9, FALSE)</f>
        <v>NULL</v>
      </c>
      <c r="AJ121" s="13" t="str">
        <f>VLOOKUP(D121,[5]Data!$D$1:$M$267, 10, FALSE)</f>
        <v>NULL</v>
      </c>
      <c r="AP121" t="s">
        <v>419</v>
      </c>
      <c r="AQ121">
        <f t="shared" si="13"/>
        <v>56.143366352124758</v>
      </c>
      <c r="AR121" s="7">
        <v>61.039915960806269</v>
      </c>
      <c r="AS121" s="7">
        <v>55.294587242354332</v>
      </c>
      <c r="AT121" s="7">
        <v>54.565609810922034</v>
      </c>
      <c r="AU121" s="7">
        <v>53.673352394416398</v>
      </c>
      <c r="AX121" t="s">
        <v>121</v>
      </c>
      <c r="AY121" s="15">
        <f t="shared" si="11"/>
        <v>305307233.5</v>
      </c>
      <c r="AZ121" s="5">
        <v>230311118</v>
      </c>
      <c r="BA121" s="5">
        <v>228056199</v>
      </c>
      <c r="BB121" s="5">
        <v>348603292</v>
      </c>
      <c r="BC121" s="5">
        <v>414258325</v>
      </c>
      <c r="BN121" s="16" t="s">
        <v>287</v>
      </c>
      <c r="BO121" s="17">
        <v>105.6053784456</v>
      </c>
      <c r="BP121" s="17">
        <v>102.344538039</v>
      </c>
      <c r="BQ121" s="17">
        <v>107.2319276266</v>
      </c>
      <c r="BR121" s="17" t="s">
        <v>4</v>
      </c>
      <c r="BS121">
        <f t="shared" si="14"/>
        <v>-1.6265491810000015</v>
      </c>
      <c r="BT121" s="35" t="s">
        <v>285</v>
      </c>
      <c r="BU121" s="36">
        <v>106.4915269239</v>
      </c>
      <c r="BV121" s="36">
        <v>105.320737098</v>
      </c>
      <c r="BW121" s="36">
        <v>106.5397943391</v>
      </c>
      <c r="BX121" s="36" t="s">
        <v>4</v>
      </c>
      <c r="BY121">
        <f t="shared" si="15"/>
        <v>-4.8267415200001551E-2</v>
      </c>
      <c r="CB121" s="18" t="s">
        <v>287</v>
      </c>
      <c r="CC121" s="19">
        <v>105.6053784456</v>
      </c>
      <c r="CD121" s="19">
        <v>102.344538039</v>
      </c>
      <c r="CE121" s="19">
        <v>107.2319276266</v>
      </c>
      <c r="CF121" s="19" t="s">
        <v>4</v>
      </c>
      <c r="CG121">
        <f t="shared" si="16"/>
        <v>-1.6265491810000015</v>
      </c>
      <c r="CH121" s="20" t="s">
        <v>285</v>
      </c>
      <c r="CI121" s="13">
        <v>106.4915269239</v>
      </c>
      <c r="CJ121" s="13">
        <v>105.320737098</v>
      </c>
      <c r="CK121" s="13">
        <v>106.5397943391</v>
      </c>
      <c r="CL121" s="13" t="s">
        <v>4</v>
      </c>
      <c r="CM121">
        <f t="shared" si="17"/>
        <v>-4.8267415200001551E-2</v>
      </c>
      <c r="DE121" t="s">
        <v>241</v>
      </c>
      <c r="DF121" s="7">
        <v>32.44595266814558</v>
      </c>
      <c r="DG121" s="5">
        <v>4624983</v>
      </c>
      <c r="DH121" s="10" t="s">
        <v>4</v>
      </c>
      <c r="DI121" s="11">
        <v>138.7681671485</v>
      </c>
      <c r="DJ121" s="12">
        <v>89.752814750400006</v>
      </c>
      <c r="DK121" s="13" t="s">
        <v>4</v>
      </c>
    </row>
    <row r="122" spans="2:115" x14ac:dyDescent="0.3">
      <c r="B122" s="2"/>
      <c r="C122" t="s">
        <v>243</v>
      </c>
      <c r="D122" s="2" t="s">
        <v>244</v>
      </c>
      <c r="F122" s="7">
        <v>121.36364692792615</v>
      </c>
      <c r="G122" s="7">
        <v>126.12778945976623</v>
      </c>
      <c r="H122" s="7">
        <v>143.82513651818641</v>
      </c>
      <c r="I122" s="7">
        <v>158.68487427055936</v>
      </c>
      <c r="J122">
        <f t="shared" si="10"/>
        <v>137.50036179410955</v>
      </c>
      <c r="L122" s="5">
        <f>VLOOKUP(D122, [1]Data!$D$1:$M$267, 7, FALSE)</f>
        <v>86900596733</v>
      </c>
      <c r="M122" s="5">
        <f>VLOOKUP(D122, [1]Data!$D$1:$M$267, 8, FALSE)</f>
        <v>92100009675</v>
      </c>
      <c r="N122" s="5">
        <f>VLOOKUP(D122, [1]Data!$D$1:$M$267, 9, FALSE)</f>
        <v>108683179737</v>
      </c>
      <c r="O122" s="5">
        <v>66214448416</v>
      </c>
      <c r="P122" s="3">
        <f t="shared" si="12"/>
        <v>88474558640.25</v>
      </c>
      <c r="R122" s="10">
        <f>VLOOKUP(D122, [2]Data!$D$1:$M$267, 7, FALSE)</f>
        <v>123.02856202794288</v>
      </c>
      <c r="S122" s="10">
        <f>VLOOKUP(D122, [2]Data!$D$1:$M$267, 8, FALSE)</f>
        <v>116.78818243763847</v>
      </c>
      <c r="T122" s="10">
        <f>VLOOKUP(D122, [2]Data!$D$1:$M$267, 9, FALSE)</f>
        <v>134.01892634597772</v>
      </c>
      <c r="U122" s="10">
        <f>VLOOKUP(D122, [2]Data!$D$1:$M$267, 10, FALSE)</f>
        <v>146.66378637062337</v>
      </c>
      <c r="V122"/>
      <c r="W122" s="11">
        <f>VLOOKUP(D122, [3]Data!$D$1:$M$267, 7, FALSE)</f>
        <v>112.87691123490001</v>
      </c>
      <c r="X122" s="11">
        <f>VLOOKUP(D122, [3]Data!$D$1:$M$267, 8, FALSE)</f>
        <v>83.514362581</v>
      </c>
      <c r="Y122" s="11">
        <f>VLOOKUP(D122, [3]Data!$D$1:$M$267, 9, FALSE)</f>
        <v>94.181907371700007</v>
      </c>
      <c r="Z122" s="11" t="str">
        <f>VLOOKUP(D122, [3]Data!$D$1:$M$267, 10, FALSE)</f>
        <v>NULL</v>
      </c>
      <c r="AA122"/>
      <c r="AB122" s="12">
        <f>VLOOKUP(D122, [4]Data!$D$1:$M$267, 7, FALSE)</f>
        <v>117.33836833389999</v>
      </c>
      <c r="AC122" s="12">
        <f>VLOOKUP(D122, [4]Data!$D$1:$M$267, 8, FALSE)</f>
        <v>119.9912545583</v>
      </c>
      <c r="AD122" s="12">
        <f>VLOOKUP(D122, [4]Data!$D$1:$M$267, 9, FALSE)</f>
        <v>137.11481315559999</v>
      </c>
      <c r="AE122" s="12" t="str">
        <f>VLOOKUP(D122, [4]Data!$D$1:$M$267, 10, FALSE)</f>
        <v>NULL</v>
      </c>
      <c r="AF122"/>
      <c r="AG122" s="13">
        <f>VLOOKUP(D122,[5]Data!$D$1:$M$267, 7, FALSE)</f>
        <v>65.277766842857559</v>
      </c>
      <c r="AH122" s="13">
        <f>VLOOKUP(D122,[5]Data!$D$1:$M$267, 8, FALSE)</f>
        <v>61.577935905434934</v>
      </c>
      <c r="AI122" s="13">
        <f>VLOOKUP(D122,[5]Data!$D$1:$M$267, 9, FALSE)</f>
        <v>70.624061030021451</v>
      </c>
      <c r="AJ122" s="13">
        <f>VLOOKUP(D122,[5]Data!$D$1:$M$267, 10, FALSE)</f>
        <v>76.950149730244135</v>
      </c>
      <c r="AP122" t="s">
        <v>357</v>
      </c>
      <c r="AQ122">
        <f t="shared" si="13"/>
        <v>55.361224082124991</v>
      </c>
      <c r="AR122" s="7">
        <v>50.742296675998709</v>
      </c>
      <c r="AS122" s="7">
        <v>50.221791625640975</v>
      </c>
      <c r="AT122" s="7">
        <v>56.546281293227182</v>
      </c>
      <c r="AU122" s="7">
        <v>63.934526733633099</v>
      </c>
      <c r="AX122" t="s">
        <v>51</v>
      </c>
      <c r="AY122" s="15">
        <f t="shared" si="11"/>
        <v>282722427.75</v>
      </c>
      <c r="AZ122" s="5">
        <v>253428421</v>
      </c>
      <c r="BA122" s="5">
        <v>212050904</v>
      </c>
      <c r="BB122" s="5">
        <v>323354390</v>
      </c>
      <c r="BC122" s="5">
        <v>342055996</v>
      </c>
      <c r="BN122" s="16" t="s">
        <v>57</v>
      </c>
      <c r="BO122" s="17">
        <v>146.98893559659999</v>
      </c>
      <c r="BP122" s="17">
        <v>99.944669653700004</v>
      </c>
      <c r="BQ122" s="17">
        <v>106.9611685226</v>
      </c>
      <c r="BR122" s="17" t="s">
        <v>4</v>
      </c>
      <c r="BS122">
        <f t="shared" si="14"/>
        <v>40.027767073999982</v>
      </c>
      <c r="BT122" s="35" t="s">
        <v>25</v>
      </c>
      <c r="BU122" s="36">
        <v>106.5261521975</v>
      </c>
      <c r="BV122" s="36">
        <v>98.6668742966</v>
      </c>
      <c r="BW122" s="36">
        <v>106.23400940579999</v>
      </c>
      <c r="BX122" s="36" t="s">
        <v>4</v>
      </c>
      <c r="BY122">
        <f t="shared" si="15"/>
        <v>0.29214279170000168</v>
      </c>
      <c r="CB122" s="18" t="s">
        <v>57</v>
      </c>
      <c r="CC122" s="19">
        <v>146.98893559659999</v>
      </c>
      <c r="CD122" s="19">
        <v>99.944669653700004</v>
      </c>
      <c r="CE122" s="19">
        <v>106.9611685226</v>
      </c>
      <c r="CF122" s="19" t="s">
        <v>4</v>
      </c>
      <c r="CG122">
        <f t="shared" si="16"/>
        <v>40.027767073999982</v>
      </c>
      <c r="CH122" s="20" t="s">
        <v>25</v>
      </c>
      <c r="CI122" s="13">
        <v>106.5261521975</v>
      </c>
      <c r="CJ122" s="13">
        <v>98.6668742966</v>
      </c>
      <c r="CK122" s="13">
        <v>106.23400940579999</v>
      </c>
      <c r="CL122" s="13" t="s">
        <v>4</v>
      </c>
      <c r="CM122">
        <f t="shared" si="17"/>
        <v>0.29214279170000168</v>
      </c>
      <c r="DE122" t="s">
        <v>243</v>
      </c>
      <c r="DF122" s="7">
        <v>143.82513651818641</v>
      </c>
      <c r="DG122" s="5">
        <v>108683179737</v>
      </c>
      <c r="DH122" s="10">
        <v>134.01892634597772</v>
      </c>
      <c r="DI122" s="11">
        <v>94.181907371700007</v>
      </c>
      <c r="DJ122" s="12">
        <v>137.11481315559999</v>
      </c>
      <c r="DK122" s="13">
        <v>70.624061030021451</v>
      </c>
    </row>
    <row r="123" spans="2:115" x14ac:dyDescent="0.3">
      <c r="B123" s="2"/>
      <c r="C123" t="s">
        <v>245</v>
      </c>
      <c r="D123" s="2" t="s">
        <v>246</v>
      </c>
      <c r="F123" s="7">
        <v>56.74024119114199</v>
      </c>
      <c r="G123" s="7">
        <v>57.21050955752257</v>
      </c>
      <c r="H123" s="7">
        <v>54.392857866085052</v>
      </c>
      <c r="I123" s="7">
        <v>63.46182560661736</v>
      </c>
      <c r="J123">
        <f t="shared" si="10"/>
        <v>57.951358555341741</v>
      </c>
      <c r="L123" s="5" t="str">
        <f>VLOOKUP(D123, [1]Data!$D$1:$M$267, 7, FALSE)</f>
        <v>NULL</v>
      </c>
      <c r="M123" s="5" t="str">
        <f>VLOOKUP(D123, [1]Data!$D$1:$M$267, 8, FALSE)</f>
        <v>NULL</v>
      </c>
      <c r="N123" s="5">
        <f>VLOOKUP(D123, [1]Data!$D$1:$M$267, 9, FALSE)</f>
        <v>10421</v>
      </c>
      <c r="O123" s="5">
        <v>37875</v>
      </c>
      <c r="P123" s="3">
        <f t="shared" si="12"/>
        <v>24148</v>
      </c>
      <c r="R123" s="10" t="str">
        <f>VLOOKUP(D123, [2]Data!$D$1:$M$267, 7, FALSE)</f>
        <v>NULL</v>
      </c>
      <c r="S123" s="10" t="str">
        <f>VLOOKUP(D123, [2]Data!$D$1:$M$267, 8, FALSE)</f>
        <v>NULL</v>
      </c>
      <c r="T123" s="10" t="str">
        <f>VLOOKUP(D123, [2]Data!$D$1:$M$267, 9, FALSE)</f>
        <v>NULL</v>
      </c>
      <c r="U123" s="10" t="str">
        <f>VLOOKUP(D123, [2]Data!$D$1:$M$267, 10, FALSE)</f>
        <v>NULL</v>
      </c>
      <c r="V123"/>
      <c r="W123" s="11">
        <f>VLOOKUP(D123, [3]Data!$D$1:$M$267, 7, FALSE)</f>
        <v>73.823875045600005</v>
      </c>
      <c r="X123" s="11">
        <f>VLOOKUP(D123, [3]Data!$D$1:$M$267, 8, FALSE)</f>
        <v>82.102968109800003</v>
      </c>
      <c r="Y123" s="11">
        <f>VLOOKUP(D123, [3]Data!$D$1:$M$267, 9, FALSE)</f>
        <v>71.233355578000001</v>
      </c>
      <c r="Z123" s="11" t="str">
        <f>VLOOKUP(D123, [3]Data!$D$1:$M$267, 10, FALSE)</f>
        <v>NULL</v>
      </c>
      <c r="AA123"/>
      <c r="AB123" s="12">
        <f>VLOOKUP(D123, [4]Data!$D$1:$M$267, 7, FALSE)</f>
        <v>127.6986483859</v>
      </c>
      <c r="AC123" s="12">
        <f>VLOOKUP(D123, [4]Data!$D$1:$M$267, 8, FALSE)</f>
        <v>106.2667722115</v>
      </c>
      <c r="AD123" s="12">
        <f>VLOOKUP(D123, [4]Data!$D$1:$M$267, 9, FALSE)</f>
        <v>93.078633172300002</v>
      </c>
      <c r="AE123" s="12" t="str">
        <f>VLOOKUP(D123, [4]Data!$D$1:$M$267, 10, FALSE)</f>
        <v>NULL</v>
      </c>
      <c r="AF123"/>
      <c r="AG123" s="13" t="str">
        <f>VLOOKUP(D123,[5]Data!$D$1:$M$267, 7, FALSE)</f>
        <v>NULL</v>
      </c>
      <c r="AH123" s="13" t="str">
        <f>VLOOKUP(D123,[5]Data!$D$1:$M$267, 8, FALSE)</f>
        <v>NULL</v>
      </c>
      <c r="AI123" s="13" t="str">
        <f>VLOOKUP(D123,[5]Data!$D$1:$M$267, 9, FALSE)</f>
        <v>NULL</v>
      </c>
      <c r="AJ123" s="13" t="str">
        <f>VLOOKUP(D123,[5]Data!$D$1:$M$267, 10, FALSE)</f>
        <v>NULL</v>
      </c>
      <c r="AP123" t="s">
        <v>361</v>
      </c>
      <c r="AQ123">
        <f t="shared" si="13"/>
        <v>54.953095534469377</v>
      </c>
      <c r="AR123" s="7">
        <v>50.689079411857385</v>
      </c>
      <c r="AS123" s="7">
        <v>49.643585709372402</v>
      </c>
      <c r="AT123" s="7">
        <v>55.315469532793962</v>
      </c>
      <c r="AU123" s="7">
        <v>64.164247483853757</v>
      </c>
      <c r="AX123" t="s">
        <v>293</v>
      </c>
      <c r="AY123" s="15">
        <f t="shared" si="11"/>
        <v>262081344.25</v>
      </c>
      <c r="AZ123" s="5">
        <v>252768041</v>
      </c>
      <c r="BA123" s="5">
        <v>232386333</v>
      </c>
      <c r="BB123" s="5">
        <v>276602873</v>
      </c>
      <c r="BC123" s="5">
        <v>286568130</v>
      </c>
      <c r="BN123" s="16" t="s">
        <v>149</v>
      </c>
      <c r="BO123" s="17">
        <v>106.46729406119999</v>
      </c>
      <c r="BP123" s="17">
        <v>99.903143595399996</v>
      </c>
      <c r="BQ123" s="17">
        <v>106.4144932459</v>
      </c>
      <c r="BR123" s="17" t="s">
        <v>4</v>
      </c>
      <c r="BS123">
        <f t="shared" si="14"/>
        <v>5.2800815299988813E-2</v>
      </c>
      <c r="BT123" s="35" t="s">
        <v>179</v>
      </c>
      <c r="BU123" s="36">
        <v>105.1324157686</v>
      </c>
      <c r="BV123" s="36">
        <v>96.831156750299996</v>
      </c>
      <c r="BW123" s="36">
        <v>104.96000784739999</v>
      </c>
      <c r="BX123" s="36" t="s">
        <v>4</v>
      </c>
      <c r="BY123">
        <f t="shared" si="15"/>
        <v>0.17240792120000492</v>
      </c>
      <c r="CB123" s="18" t="s">
        <v>440</v>
      </c>
      <c r="CC123" s="19">
        <v>106.46729406119999</v>
      </c>
      <c r="CD123" s="19">
        <v>99.903143595399996</v>
      </c>
      <c r="CE123" s="19">
        <v>106.4144932459</v>
      </c>
      <c r="CF123" s="19" t="s">
        <v>4</v>
      </c>
      <c r="CG123">
        <f t="shared" si="16"/>
        <v>5.2800815299988813E-2</v>
      </c>
      <c r="CH123" s="20" t="s">
        <v>179</v>
      </c>
      <c r="CI123" s="13">
        <v>105.1324157686</v>
      </c>
      <c r="CJ123" s="13">
        <v>96.831156750299996</v>
      </c>
      <c r="CK123" s="13">
        <v>104.96000784739999</v>
      </c>
      <c r="CL123" s="13" t="s">
        <v>4</v>
      </c>
      <c r="CM123">
        <f t="shared" si="17"/>
        <v>0.17240792120000492</v>
      </c>
      <c r="DE123" t="s">
        <v>245</v>
      </c>
      <c r="DF123" s="7">
        <v>54.392857866085052</v>
      </c>
      <c r="DG123" s="5">
        <v>10421</v>
      </c>
      <c r="DH123" s="10" t="s">
        <v>4</v>
      </c>
      <c r="DI123" s="11">
        <v>71.233355578000001</v>
      </c>
      <c r="DJ123" s="12">
        <v>93.078633172300002</v>
      </c>
      <c r="DK123" s="13" t="s">
        <v>4</v>
      </c>
    </row>
    <row r="124" spans="2:115" x14ac:dyDescent="0.3">
      <c r="B124" s="2"/>
      <c r="C124" t="s">
        <v>247</v>
      </c>
      <c r="D124" s="2" t="s">
        <v>248</v>
      </c>
      <c r="F124" s="7">
        <v>50.977269351240508</v>
      </c>
      <c r="G124" s="7">
        <v>56.68924903995299</v>
      </c>
      <c r="H124" s="7">
        <v>57.764422068780327</v>
      </c>
      <c r="I124" s="7">
        <v>61.244955625405453</v>
      </c>
      <c r="J124">
        <f t="shared" si="10"/>
        <v>56.668974021344823</v>
      </c>
      <c r="L124" s="5">
        <f>VLOOKUP(D124, [1]Data!$D$1:$M$267, 7, FALSE)</f>
        <v>11053681</v>
      </c>
      <c r="M124" s="5" t="str">
        <f>VLOOKUP(D124, [1]Data!$D$1:$M$267, 8, FALSE)</f>
        <v>NULL</v>
      </c>
      <c r="N124" s="5" t="str">
        <f>VLOOKUP(D124, [1]Data!$D$1:$M$267, 9, FALSE)</f>
        <v>NULL</v>
      </c>
      <c r="O124" s="5" t="s">
        <v>4</v>
      </c>
      <c r="P124" s="3">
        <f t="shared" si="12"/>
        <v>11053681</v>
      </c>
      <c r="R124" s="10">
        <f>VLOOKUP(D124, [2]Data!$D$1:$M$267, 7, FALSE)</f>
        <v>63.658702766051711</v>
      </c>
      <c r="S124" s="10">
        <f>VLOOKUP(D124, [2]Data!$D$1:$M$267, 8, FALSE)</f>
        <v>66.990574279504088</v>
      </c>
      <c r="T124" s="10">
        <f>VLOOKUP(D124, [2]Data!$D$1:$M$267, 9, FALSE)</f>
        <v>67.20994466911732</v>
      </c>
      <c r="U124" s="10">
        <f>VLOOKUP(D124, [2]Data!$D$1:$M$267, 10, FALSE)</f>
        <v>68.726458646646975</v>
      </c>
      <c r="V124"/>
      <c r="W124" s="11">
        <f>VLOOKUP(D124, [3]Data!$D$1:$M$267, 7, FALSE)</f>
        <v>90.648152972999995</v>
      </c>
      <c r="X124" s="11">
        <f>VLOOKUP(D124, [3]Data!$D$1:$M$267, 8, FALSE)</f>
        <v>70.925145440700007</v>
      </c>
      <c r="Y124" s="11">
        <f>VLOOKUP(D124, [3]Data!$D$1:$M$267, 9, FALSE)</f>
        <v>79.224941501100005</v>
      </c>
      <c r="Z124" s="11" t="str">
        <f>VLOOKUP(D124, [3]Data!$D$1:$M$267, 10, FALSE)</f>
        <v>NULL</v>
      </c>
      <c r="AA124"/>
      <c r="AB124" s="12">
        <f>VLOOKUP(D124, [4]Data!$D$1:$M$267, 7, FALSE)</f>
        <v>113.4458361511</v>
      </c>
      <c r="AC124" s="12">
        <f>VLOOKUP(D124, [4]Data!$D$1:$M$267, 8, FALSE)</f>
        <v>119.8207873465</v>
      </c>
      <c r="AD124" s="12">
        <f>VLOOKUP(D124, [4]Data!$D$1:$M$267, 9, FALSE)</f>
        <v>119.93652983840001</v>
      </c>
      <c r="AE124" s="12" t="str">
        <f>VLOOKUP(D124, [4]Data!$D$1:$M$267, 10, FALSE)</f>
        <v>NULL</v>
      </c>
      <c r="AF124"/>
      <c r="AG124" s="13">
        <f>VLOOKUP(D124,[5]Data!$D$1:$M$267, 7, FALSE)</f>
        <v>25.705291132768636</v>
      </c>
      <c r="AH124" s="13">
        <f>VLOOKUP(D124,[5]Data!$D$1:$M$267, 8, FALSE)</f>
        <v>30.656630050643464</v>
      </c>
      <c r="AI124" s="13">
        <f>VLOOKUP(D124,[5]Data!$D$1:$M$267, 9, FALSE)</f>
        <v>27.867145923519764</v>
      </c>
      <c r="AJ124" s="13">
        <f>VLOOKUP(D124,[5]Data!$D$1:$M$267, 10, FALSE)</f>
        <v>28.993852232950996</v>
      </c>
      <c r="AP124" t="s">
        <v>195</v>
      </c>
      <c r="AQ124">
        <f t="shared" si="13"/>
        <v>54.885295714230125</v>
      </c>
      <c r="AR124" s="7">
        <v>50.351657776260552</v>
      </c>
      <c r="AS124" s="7">
        <v>48.836771327443962</v>
      </c>
      <c r="AT124" s="7">
        <v>54.90136221021217</v>
      </c>
      <c r="AU124" s="7">
        <v>65.451391543003808</v>
      </c>
      <c r="AX124" t="s">
        <v>179</v>
      </c>
      <c r="AY124" s="15">
        <f t="shared" si="11"/>
        <v>252714688.75</v>
      </c>
      <c r="AZ124" s="5">
        <v>305002018</v>
      </c>
      <c r="BA124" s="5">
        <v>144572358</v>
      </c>
      <c r="BB124" s="5">
        <v>239162345</v>
      </c>
      <c r="BC124" s="5">
        <v>322122034</v>
      </c>
      <c r="BN124" s="16" t="s">
        <v>345</v>
      </c>
      <c r="BO124" s="17">
        <v>110.7694554869</v>
      </c>
      <c r="BP124" s="17">
        <v>98.291229829299994</v>
      </c>
      <c r="BQ124" s="17">
        <v>105.8492308443</v>
      </c>
      <c r="BR124" s="17" t="s">
        <v>4</v>
      </c>
      <c r="BS124">
        <f t="shared" si="14"/>
        <v>4.9202246426000045</v>
      </c>
      <c r="BT124" s="35" t="s">
        <v>305</v>
      </c>
      <c r="BU124" s="36">
        <v>99.354040650599998</v>
      </c>
      <c r="BV124" s="36">
        <v>80.815197789799996</v>
      </c>
      <c r="BW124" s="36">
        <v>104.8278788532</v>
      </c>
      <c r="BX124" s="36" t="s">
        <v>4</v>
      </c>
      <c r="BY124">
        <f t="shared" si="15"/>
        <v>-5.4738382026000068</v>
      </c>
      <c r="CB124" s="18" t="s">
        <v>443</v>
      </c>
      <c r="CC124" s="19">
        <v>110.7694554869</v>
      </c>
      <c r="CD124" s="19">
        <v>98.291229829299994</v>
      </c>
      <c r="CE124" s="19">
        <v>105.8492308443</v>
      </c>
      <c r="CF124" s="19" t="s">
        <v>4</v>
      </c>
      <c r="CG124">
        <f t="shared" si="16"/>
        <v>4.9202246426000045</v>
      </c>
      <c r="CH124" s="20" t="s">
        <v>305</v>
      </c>
      <c r="CI124" s="13">
        <v>99.354040650599998</v>
      </c>
      <c r="CJ124" s="13">
        <v>80.815197789799996</v>
      </c>
      <c r="CK124" s="13">
        <v>104.8278788532</v>
      </c>
      <c r="CL124" s="13" t="s">
        <v>4</v>
      </c>
      <c r="CM124">
        <f t="shared" si="17"/>
        <v>-5.4738382026000068</v>
      </c>
      <c r="DE124" t="s">
        <v>247</v>
      </c>
      <c r="DF124" s="7">
        <v>57.764422068780327</v>
      </c>
      <c r="DG124" s="5" t="s">
        <v>4</v>
      </c>
      <c r="DH124" s="10">
        <v>67.20994466911732</v>
      </c>
      <c r="DI124" s="11">
        <v>79.224941501100005</v>
      </c>
      <c r="DJ124" s="12">
        <v>119.93652983840001</v>
      </c>
      <c r="DK124" s="13">
        <v>27.867145923519764</v>
      </c>
    </row>
    <row r="125" spans="2:115" x14ac:dyDescent="0.3">
      <c r="B125" s="2"/>
      <c r="C125" t="s">
        <v>249</v>
      </c>
      <c r="D125" s="2" t="s">
        <v>250</v>
      </c>
      <c r="F125" s="7">
        <v>66.018668646167157</v>
      </c>
      <c r="G125" s="7">
        <v>56.098364157637768</v>
      </c>
      <c r="H125" s="7">
        <v>56.263286966898328</v>
      </c>
      <c r="I125" s="7">
        <v>64.127883514953012</v>
      </c>
      <c r="J125">
        <f t="shared" si="10"/>
        <v>60.627050821414073</v>
      </c>
      <c r="L125" s="5">
        <f>VLOOKUP(D125, [1]Data!$D$1:$M$267, 7, FALSE)</f>
        <v>754560019</v>
      </c>
      <c r="M125" s="5">
        <f>VLOOKUP(D125, [1]Data!$D$1:$M$267, 8, FALSE)</f>
        <v>844223002</v>
      </c>
      <c r="N125" s="5">
        <f>VLOOKUP(D125, [1]Data!$D$1:$M$267, 9, FALSE)</f>
        <v>763239121</v>
      </c>
      <c r="O125" s="5">
        <v>206522669</v>
      </c>
      <c r="P125" s="3">
        <f t="shared" si="12"/>
        <v>642136202.75</v>
      </c>
      <c r="R125" s="10">
        <f>VLOOKUP(D125, [2]Data!$D$1:$M$267, 7, FALSE)</f>
        <v>309.16994049175275</v>
      </c>
      <c r="S125" s="10">
        <f>VLOOKUP(D125, [2]Data!$D$1:$M$267, 8, FALSE)</f>
        <v>333.00184908893857</v>
      </c>
      <c r="T125" s="10">
        <f>VLOOKUP(D125, [2]Data!$D$1:$M$267, 9, FALSE)</f>
        <v>314.68266416079331</v>
      </c>
      <c r="U125" s="10">
        <f>VLOOKUP(D125, [2]Data!$D$1:$M$267, 10, FALSE)</f>
        <v>318.66999875710576</v>
      </c>
      <c r="V125"/>
      <c r="W125" s="11">
        <f>VLOOKUP(D125, [3]Data!$D$1:$M$267, 7, FALSE)</f>
        <v>111.2573131856</v>
      </c>
      <c r="X125" s="11">
        <f>VLOOKUP(D125, [3]Data!$D$1:$M$267, 8, FALSE)</f>
        <v>84.452622656499997</v>
      </c>
      <c r="Y125" s="11">
        <f>VLOOKUP(D125, [3]Data!$D$1:$M$267, 9, FALSE)</f>
        <v>91.659294812599995</v>
      </c>
      <c r="Z125" s="11" t="str">
        <f>VLOOKUP(D125, [3]Data!$D$1:$M$267, 10, FALSE)</f>
        <v>NULL</v>
      </c>
      <c r="AA125"/>
      <c r="AB125" s="12">
        <f>VLOOKUP(D125, [4]Data!$D$1:$M$267, 7, FALSE)</f>
        <v>112.27935370439999</v>
      </c>
      <c r="AC125" s="12">
        <f>VLOOKUP(D125, [4]Data!$D$1:$M$267, 8, FALSE)</f>
        <v>89.831684722600002</v>
      </c>
      <c r="AD125" s="12">
        <f>VLOOKUP(D125, [4]Data!$D$1:$M$267, 9, FALSE)</f>
        <v>97.872791782500002</v>
      </c>
      <c r="AE125" s="12" t="str">
        <f>VLOOKUP(D125, [4]Data!$D$1:$M$267, 10, FALSE)</f>
        <v>NULL</v>
      </c>
      <c r="AF125"/>
      <c r="AG125" s="13">
        <f>VLOOKUP(D125,[5]Data!$D$1:$M$267, 7, FALSE)</f>
        <v>163.81808251500632</v>
      </c>
      <c r="AH125" s="13">
        <f>VLOOKUP(D125,[5]Data!$D$1:$M$267, 8, FALSE)</f>
        <v>173.80249312435515</v>
      </c>
      <c r="AI125" s="13">
        <f>VLOOKUP(D125,[5]Data!$D$1:$M$267, 9, FALSE)</f>
        <v>166.17730714983514</v>
      </c>
      <c r="AJ125" s="13">
        <f>VLOOKUP(D125,[5]Data!$D$1:$M$267, 10, FALSE)</f>
        <v>165.987107779132</v>
      </c>
      <c r="AP125" t="s">
        <v>237</v>
      </c>
      <c r="AQ125">
        <f t="shared" si="13"/>
        <v>54.807073610303554</v>
      </c>
      <c r="AR125" s="7">
        <v>23.152630564178704</v>
      </c>
      <c r="AS125" s="7">
        <v>51.062350332640229</v>
      </c>
      <c r="AT125" s="7">
        <v>67.28914327178272</v>
      </c>
      <c r="AU125" s="7">
        <v>77.724170272612554</v>
      </c>
      <c r="AX125" t="s">
        <v>273</v>
      </c>
      <c r="AY125" s="15">
        <f t="shared" si="11"/>
        <v>237845708.75</v>
      </c>
      <c r="AZ125" s="5">
        <v>219420966</v>
      </c>
      <c r="BA125" s="5">
        <v>225716431</v>
      </c>
      <c r="BB125" s="5">
        <v>305581286</v>
      </c>
      <c r="BC125" s="5">
        <v>200664152</v>
      </c>
      <c r="BN125" s="16" t="s">
        <v>193</v>
      </c>
      <c r="BO125" s="17">
        <v>104.69547750309999</v>
      </c>
      <c r="BP125" s="17">
        <v>94.795976690499998</v>
      </c>
      <c r="BQ125" s="17">
        <v>105.5267211649</v>
      </c>
      <c r="BR125" s="17" t="s">
        <v>4</v>
      </c>
      <c r="BS125">
        <f t="shared" si="14"/>
        <v>-0.83124366180000209</v>
      </c>
      <c r="BT125" s="35" t="s">
        <v>397</v>
      </c>
      <c r="BU125" s="36">
        <v>101.0152148032</v>
      </c>
      <c r="BV125" s="36">
        <v>92.8830377341</v>
      </c>
      <c r="BW125" s="36">
        <v>104.7906263039</v>
      </c>
      <c r="BX125" s="36" t="s">
        <v>4</v>
      </c>
      <c r="BY125">
        <f t="shared" si="15"/>
        <v>-3.7754115007000024</v>
      </c>
      <c r="CB125" s="18" t="s">
        <v>193</v>
      </c>
      <c r="CC125" s="19">
        <v>104.69547750309999</v>
      </c>
      <c r="CD125" s="19">
        <v>94.795976690499998</v>
      </c>
      <c r="CE125" s="19">
        <v>105.5267211649</v>
      </c>
      <c r="CF125" s="19" t="s">
        <v>4</v>
      </c>
      <c r="CG125">
        <f t="shared" si="16"/>
        <v>-0.83124366180000209</v>
      </c>
      <c r="CH125" s="20" t="s">
        <v>397</v>
      </c>
      <c r="CI125" s="13">
        <v>101.0152148032</v>
      </c>
      <c r="CJ125" s="13">
        <v>92.8830377341</v>
      </c>
      <c r="CK125" s="13">
        <v>104.7906263039</v>
      </c>
      <c r="CL125" s="13" t="s">
        <v>4</v>
      </c>
      <c r="CM125">
        <f t="shared" si="17"/>
        <v>-3.7754115007000024</v>
      </c>
      <c r="DE125" t="s">
        <v>249</v>
      </c>
      <c r="DF125" s="7">
        <v>56.263286966898328</v>
      </c>
      <c r="DG125" s="5">
        <v>763239121</v>
      </c>
      <c r="DH125" s="10">
        <v>314.68266416079331</v>
      </c>
      <c r="DI125" s="11">
        <v>91.659294812599995</v>
      </c>
      <c r="DJ125" s="12">
        <v>97.872791782500002</v>
      </c>
      <c r="DK125" s="13">
        <v>166.17730714983514</v>
      </c>
    </row>
    <row r="126" spans="2:115" x14ac:dyDescent="0.3">
      <c r="B126" s="2"/>
      <c r="C126" t="s">
        <v>251</v>
      </c>
      <c r="D126" s="2" t="s">
        <v>252</v>
      </c>
      <c r="F126" s="7">
        <v>53.017994577264915</v>
      </c>
      <c r="G126" s="7">
        <v>49.013266495401375</v>
      </c>
      <c r="H126" s="7">
        <v>66.334378860424764</v>
      </c>
      <c r="I126" s="7">
        <v>73.423006627024563</v>
      </c>
      <c r="J126">
        <f t="shared" si="10"/>
        <v>60.447161640028909</v>
      </c>
      <c r="L126" s="5" t="str">
        <f>VLOOKUP(D126, [1]Data!$D$1:$M$267, 7, FALSE)</f>
        <v>NULL</v>
      </c>
      <c r="M126" s="5" t="str">
        <f>VLOOKUP(D126, [1]Data!$D$1:$M$267, 8, FALSE)</f>
        <v>NULL</v>
      </c>
      <c r="N126" s="5" t="str">
        <f>VLOOKUP(D126, [1]Data!$D$1:$M$267, 9, FALSE)</f>
        <v>NULL</v>
      </c>
      <c r="O126" s="5" t="s">
        <v>4</v>
      </c>
      <c r="P126" s="3" t="e">
        <f t="shared" si="12"/>
        <v>#DIV/0!</v>
      </c>
      <c r="R126" s="10">
        <f>VLOOKUP(D126, [2]Data!$D$1:$M$267, 7, FALSE)</f>
        <v>153.59839256896927</v>
      </c>
      <c r="S126" s="10">
        <f>VLOOKUP(D126, [2]Data!$D$1:$M$267, 8, FALSE)</f>
        <v>108.29223620657946</v>
      </c>
      <c r="T126" s="10">
        <f>VLOOKUP(D126, [2]Data!$D$1:$M$267, 9, FALSE)</f>
        <v>118.04765721233181</v>
      </c>
      <c r="U126" s="10">
        <f>VLOOKUP(D126, [2]Data!$D$1:$M$267, 10, FALSE)</f>
        <v>119.94296966267694</v>
      </c>
      <c r="V126"/>
      <c r="W126" s="11">
        <f>VLOOKUP(D126, [3]Data!$D$1:$M$267, 7, FALSE)</f>
        <v>109.5318977468</v>
      </c>
      <c r="X126" s="11">
        <f>VLOOKUP(D126, [3]Data!$D$1:$M$267, 8, FALSE)</f>
        <v>92.899902764399997</v>
      </c>
      <c r="Y126" s="11">
        <f>VLOOKUP(D126, [3]Data!$D$1:$M$267, 9, FALSE)</f>
        <v>110.7025096145</v>
      </c>
      <c r="Z126" s="11" t="str">
        <f>VLOOKUP(D126, [3]Data!$D$1:$M$267, 10, FALSE)</f>
        <v>NULL</v>
      </c>
      <c r="AA126"/>
      <c r="AB126" s="12">
        <f>VLOOKUP(D126, [4]Data!$D$1:$M$267, 7, FALSE)</f>
        <v>121.7048869316</v>
      </c>
      <c r="AC126" s="12">
        <f>VLOOKUP(D126, [4]Data!$D$1:$M$267, 8, FALSE)</f>
        <v>95.283915591699994</v>
      </c>
      <c r="AD126" s="12">
        <f>VLOOKUP(D126, [4]Data!$D$1:$M$267, 9, FALSE)</f>
        <v>148.02739300690001</v>
      </c>
      <c r="AE126" s="12" t="str">
        <f>VLOOKUP(D126, [4]Data!$D$1:$M$267, 10, FALSE)</f>
        <v>NULL</v>
      </c>
      <c r="AF126"/>
      <c r="AG126" s="13">
        <f>VLOOKUP(D126,[5]Data!$D$1:$M$267, 7, FALSE)</f>
        <v>37.206326620598425</v>
      </c>
      <c r="AH126" s="13">
        <f>VLOOKUP(D126,[5]Data!$D$1:$M$267, 8, FALSE)</f>
        <v>35.643081539475489</v>
      </c>
      <c r="AI126" s="13">
        <f>VLOOKUP(D126,[5]Data!$D$1:$M$267, 9, FALSE)</f>
        <v>46.796398643557495</v>
      </c>
      <c r="AJ126" s="13">
        <f>VLOOKUP(D126,[5]Data!$D$1:$M$267, 10, FALSE)</f>
        <v>46.272614187450678</v>
      </c>
      <c r="AP126" t="s">
        <v>337</v>
      </c>
      <c r="AQ126">
        <f t="shared" si="13"/>
        <v>54.75438172250815</v>
      </c>
      <c r="AR126" s="7">
        <v>52.653401599201146</v>
      </c>
      <c r="AS126" s="7">
        <v>47.862839158442775</v>
      </c>
      <c r="AT126" s="7">
        <v>54.144532836517421</v>
      </c>
      <c r="AU126" s="7">
        <v>64.356753295871272</v>
      </c>
      <c r="AX126" t="s">
        <v>321</v>
      </c>
      <c r="AY126" s="15">
        <f t="shared" si="11"/>
        <v>220667220.5</v>
      </c>
      <c r="AZ126" s="5">
        <v>122141</v>
      </c>
      <c r="BA126" s="5">
        <v>465899468</v>
      </c>
      <c r="BB126" s="5">
        <v>147164033</v>
      </c>
      <c r="BC126" s="5">
        <v>269483240</v>
      </c>
      <c r="BN126" s="16" t="s">
        <v>197</v>
      </c>
      <c r="BO126" s="17">
        <v>106.13079237620001</v>
      </c>
      <c r="BP126" s="17">
        <v>102.0763096451</v>
      </c>
      <c r="BQ126" s="17">
        <v>104.5525043418</v>
      </c>
      <c r="BR126" s="17" t="s">
        <v>4</v>
      </c>
      <c r="BS126">
        <f t="shared" si="14"/>
        <v>1.5782880344000034</v>
      </c>
      <c r="BT126" s="35" t="s">
        <v>195</v>
      </c>
      <c r="BU126" s="36">
        <v>105.5753492971</v>
      </c>
      <c r="BV126" s="36">
        <v>95.307532933000005</v>
      </c>
      <c r="BW126" s="36">
        <v>104.77197455699999</v>
      </c>
      <c r="BX126" s="36" t="s">
        <v>4</v>
      </c>
      <c r="BY126">
        <f t="shared" si="15"/>
        <v>0.80337474010001131</v>
      </c>
      <c r="CB126" s="18" t="s">
        <v>197</v>
      </c>
      <c r="CC126" s="19">
        <v>106.13079237620001</v>
      </c>
      <c r="CD126" s="19">
        <v>102.0763096451</v>
      </c>
      <c r="CE126" s="19">
        <v>104.5525043418</v>
      </c>
      <c r="CF126" s="19" t="s">
        <v>4</v>
      </c>
      <c r="CG126">
        <f t="shared" si="16"/>
        <v>1.5782880344000034</v>
      </c>
      <c r="CH126" s="20" t="s">
        <v>195</v>
      </c>
      <c r="CI126" s="13">
        <v>105.5753492971</v>
      </c>
      <c r="CJ126" s="13">
        <v>95.307532933000005</v>
      </c>
      <c r="CK126" s="13">
        <v>104.77197455699999</v>
      </c>
      <c r="CL126" s="13" t="s">
        <v>4</v>
      </c>
      <c r="CM126">
        <f t="shared" si="17"/>
        <v>0.80337474010001131</v>
      </c>
      <c r="DE126" t="s">
        <v>251</v>
      </c>
      <c r="DF126" s="7">
        <v>66.334378860424764</v>
      </c>
      <c r="DG126" s="5" t="s">
        <v>4</v>
      </c>
      <c r="DH126" s="10">
        <v>118.04765721233181</v>
      </c>
      <c r="DI126" s="11">
        <v>110.7025096145</v>
      </c>
      <c r="DJ126" s="12">
        <v>148.02739300690001</v>
      </c>
      <c r="DK126" s="13">
        <v>46.796398643557495</v>
      </c>
    </row>
    <row r="127" spans="2:115" x14ac:dyDescent="0.3">
      <c r="B127" s="2"/>
      <c r="C127" t="s">
        <v>253</v>
      </c>
      <c r="D127" s="2" t="s">
        <v>254</v>
      </c>
      <c r="F127" s="7">
        <v>73.289072995575921</v>
      </c>
      <c r="G127" s="7">
        <v>67.463588546289927</v>
      </c>
      <c r="H127" s="7">
        <v>77.278090524102254</v>
      </c>
      <c r="I127" s="7">
        <v>91.317363673530068</v>
      </c>
      <c r="J127">
        <f t="shared" si="10"/>
        <v>77.337028934874539</v>
      </c>
      <c r="L127" s="5">
        <f>VLOOKUP(D127, [1]Data!$D$1:$M$267, 7, FALSE)</f>
        <v>3399</v>
      </c>
      <c r="M127" s="5">
        <f>VLOOKUP(D127, [1]Data!$D$1:$M$267, 8, FALSE)</f>
        <v>1190218</v>
      </c>
      <c r="N127" s="5">
        <f>VLOOKUP(D127, [1]Data!$D$1:$M$267, 9, FALSE)</f>
        <v>1380718</v>
      </c>
      <c r="O127" s="5">
        <v>1093142</v>
      </c>
      <c r="P127" s="3">
        <f t="shared" si="12"/>
        <v>916869.25</v>
      </c>
      <c r="R127" s="10">
        <f>VLOOKUP(D127, [2]Data!$D$1:$M$267, 7, FALSE)</f>
        <v>93.486694135131728</v>
      </c>
      <c r="S127" s="10">
        <f>VLOOKUP(D127, [2]Data!$D$1:$M$267, 8, FALSE)</f>
        <v>86.776168132274123</v>
      </c>
      <c r="T127" s="10">
        <f>VLOOKUP(D127, [2]Data!$D$1:$M$267, 9, FALSE)</f>
        <v>88.306873757123512</v>
      </c>
      <c r="U127" s="10">
        <f>VLOOKUP(D127, [2]Data!$D$1:$M$267, 10, FALSE)</f>
        <v>104.34576087127803</v>
      </c>
      <c r="V127"/>
      <c r="W127" s="11">
        <f>VLOOKUP(D127, [3]Data!$D$1:$M$267, 7, FALSE)</f>
        <v>114.3356246435</v>
      </c>
      <c r="X127" s="11">
        <f>VLOOKUP(D127, [3]Data!$D$1:$M$267, 8, FALSE)</f>
        <v>123.6321591361</v>
      </c>
      <c r="Y127" s="11">
        <f>VLOOKUP(D127, [3]Data!$D$1:$M$267, 9, FALSE)</f>
        <v>98.976494733300001</v>
      </c>
      <c r="Z127" s="11" t="str">
        <f>VLOOKUP(D127, [3]Data!$D$1:$M$267, 10, FALSE)</f>
        <v>NULL</v>
      </c>
      <c r="AA127"/>
      <c r="AB127" s="12">
        <f>VLOOKUP(D127, [4]Data!$D$1:$M$267, 7, FALSE)</f>
        <v>96.295965353900002</v>
      </c>
      <c r="AC127" s="12">
        <f>VLOOKUP(D127, [4]Data!$D$1:$M$267, 8, FALSE)</f>
        <v>108.39106388730001</v>
      </c>
      <c r="AD127" s="12">
        <f>VLOOKUP(D127, [4]Data!$D$1:$M$267, 9, FALSE)</f>
        <v>128.629299218</v>
      </c>
      <c r="AE127" s="12" t="str">
        <f>VLOOKUP(D127, [4]Data!$D$1:$M$267, 10, FALSE)</f>
        <v>NULL</v>
      </c>
      <c r="AF127"/>
      <c r="AG127" s="13">
        <f>VLOOKUP(D127,[5]Data!$D$1:$M$267, 7, FALSE)</f>
        <v>42.397524040660691</v>
      </c>
      <c r="AH127" s="13">
        <f>VLOOKUP(D127,[5]Data!$D$1:$M$267, 8, FALSE)</f>
        <v>41.406104283544998</v>
      </c>
      <c r="AI127" s="13">
        <f>VLOOKUP(D127,[5]Data!$D$1:$M$267, 9, FALSE)</f>
        <v>39.856023264302507</v>
      </c>
      <c r="AJ127" s="13">
        <f>VLOOKUP(D127,[5]Data!$D$1:$M$267, 10, FALSE)</f>
        <v>49.333301826216456</v>
      </c>
      <c r="AP127" t="s">
        <v>203</v>
      </c>
      <c r="AQ127">
        <f t="shared" si="13"/>
        <v>53.24518863382584</v>
      </c>
      <c r="AR127" s="7">
        <v>52.329758990947937</v>
      </c>
      <c r="AS127" s="7">
        <v>48.905683282268889</v>
      </c>
      <c r="AT127" s="7">
        <v>51.643668636314146</v>
      </c>
      <c r="AU127" s="7">
        <v>60.101643625772404</v>
      </c>
      <c r="AX127" t="s">
        <v>335</v>
      </c>
      <c r="AY127" s="15">
        <f t="shared" si="11"/>
        <v>215474399</v>
      </c>
      <c r="AZ127" s="5">
        <v>270579691</v>
      </c>
      <c r="BA127" s="5">
        <v>217407451</v>
      </c>
      <c r="BB127" s="5">
        <v>158436055</v>
      </c>
      <c r="BC127" s="5" t="s">
        <v>4</v>
      </c>
      <c r="BN127" s="16" t="s">
        <v>321</v>
      </c>
      <c r="BO127" s="17">
        <v>91.927021553299994</v>
      </c>
      <c r="BP127" s="17">
        <v>106.81104296399999</v>
      </c>
      <c r="BQ127" s="17">
        <v>104.4910133595</v>
      </c>
      <c r="BR127" s="17" t="s">
        <v>4</v>
      </c>
      <c r="BS127">
        <f t="shared" si="14"/>
        <v>-12.563991806200008</v>
      </c>
      <c r="BT127" s="35" t="s">
        <v>349</v>
      </c>
      <c r="BU127" s="36">
        <v>102.33700549709999</v>
      </c>
      <c r="BV127" s="36">
        <v>96.311197138699995</v>
      </c>
      <c r="BW127" s="36">
        <v>103.84004169559999</v>
      </c>
      <c r="BX127" s="36" t="s">
        <v>4</v>
      </c>
      <c r="BY127">
        <f t="shared" si="15"/>
        <v>-1.5030361984999985</v>
      </c>
      <c r="CB127" s="18" t="s">
        <v>321</v>
      </c>
      <c r="CC127" s="19">
        <v>91.927021553299994</v>
      </c>
      <c r="CD127" s="19">
        <v>106.81104296399999</v>
      </c>
      <c r="CE127" s="19">
        <v>104.4910133595</v>
      </c>
      <c r="CF127" s="19" t="s">
        <v>4</v>
      </c>
      <c r="CG127">
        <f t="shared" si="16"/>
        <v>-12.563991806200008</v>
      </c>
      <c r="CH127" s="20" t="s">
        <v>349</v>
      </c>
      <c r="CI127" s="13">
        <v>102.33700549709999</v>
      </c>
      <c r="CJ127" s="13">
        <v>96.311197138699995</v>
      </c>
      <c r="CK127" s="13">
        <v>103.84004169559999</v>
      </c>
      <c r="CL127" s="13" t="s">
        <v>4</v>
      </c>
      <c r="CM127">
        <f t="shared" si="17"/>
        <v>-1.5030361984999985</v>
      </c>
      <c r="DE127" t="s">
        <v>253</v>
      </c>
      <c r="DF127" s="7">
        <v>77.278090524102254</v>
      </c>
      <c r="DG127" s="5">
        <v>1380718</v>
      </c>
      <c r="DH127" s="10">
        <v>88.306873757123512</v>
      </c>
      <c r="DI127" s="11">
        <v>98.976494733300001</v>
      </c>
      <c r="DJ127" s="12">
        <v>128.629299218</v>
      </c>
      <c r="DK127" s="13">
        <v>39.856023264302507</v>
      </c>
    </row>
    <row r="128" spans="2:115" x14ac:dyDescent="0.3">
      <c r="B128" s="2"/>
      <c r="C128" t="s">
        <v>255</v>
      </c>
      <c r="D128" s="2" t="s">
        <v>256</v>
      </c>
      <c r="F128" s="7">
        <v>54.161901283127776</v>
      </c>
      <c r="G128" s="7">
        <v>52.673070927921863</v>
      </c>
      <c r="H128" s="7">
        <v>61.779732961248158</v>
      </c>
      <c r="I128" s="7">
        <v>69.593242694250989</v>
      </c>
      <c r="J128">
        <f t="shared" si="10"/>
        <v>59.551986966637195</v>
      </c>
      <c r="L128" s="5">
        <f>VLOOKUP(D128, [1]Data!$D$1:$M$267, 7, FALSE)</f>
        <v>24298904</v>
      </c>
      <c r="M128" s="5">
        <f>VLOOKUP(D128, [1]Data!$D$1:$M$267, 8, FALSE)</f>
        <v>20091030</v>
      </c>
      <c r="N128" s="5">
        <f>VLOOKUP(D128, [1]Data!$D$1:$M$267, 9, FALSE)</f>
        <v>2679318</v>
      </c>
      <c r="O128" s="5">
        <v>16815518</v>
      </c>
      <c r="P128" s="3">
        <f t="shared" si="12"/>
        <v>15971192.5</v>
      </c>
      <c r="R128" s="10">
        <f>VLOOKUP(D128, [2]Data!$D$1:$M$267, 7, FALSE)</f>
        <v>96.491950916603528</v>
      </c>
      <c r="S128" s="10">
        <f>VLOOKUP(D128, [2]Data!$D$1:$M$267, 8, FALSE)</f>
        <v>85.83054487450822</v>
      </c>
      <c r="T128" s="10">
        <f>VLOOKUP(D128, [2]Data!$D$1:$M$267, 9, FALSE)</f>
        <v>98.000029239338602</v>
      </c>
      <c r="U128" s="10">
        <f>VLOOKUP(D128, [2]Data!$D$1:$M$267, 10, FALSE)</f>
        <v>118.23285958886123</v>
      </c>
      <c r="V128"/>
      <c r="W128" s="11">
        <f>VLOOKUP(D128, [3]Data!$D$1:$M$267, 7, FALSE)</f>
        <v>140.71296606659999</v>
      </c>
      <c r="X128" s="11">
        <f>VLOOKUP(D128, [3]Data!$D$1:$M$267, 8, FALSE)</f>
        <v>138.69066592210001</v>
      </c>
      <c r="Y128" s="11">
        <f>VLOOKUP(D128, [3]Data!$D$1:$M$267, 9, FALSE)</f>
        <v>160.9271179122</v>
      </c>
      <c r="Z128" s="11" t="str">
        <f>VLOOKUP(D128, [3]Data!$D$1:$M$267, 10, FALSE)</f>
        <v>NULL</v>
      </c>
      <c r="AA128"/>
      <c r="AB128" s="12">
        <f>VLOOKUP(D128, [4]Data!$D$1:$M$267, 7, FALSE)</f>
        <v>81.728648846499993</v>
      </c>
      <c r="AC128" s="12">
        <f>VLOOKUP(D128, [4]Data!$D$1:$M$267, 8, FALSE)</f>
        <v>63.406041507499999</v>
      </c>
      <c r="AD128" s="12">
        <f>VLOOKUP(D128, [4]Data!$D$1:$M$267, 9, FALSE)</f>
        <v>67.209846839999997</v>
      </c>
      <c r="AE128" s="12" t="str">
        <f>VLOOKUP(D128, [4]Data!$D$1:$M$267, 10, FALSE)</f>
        <v>NULL</v>
      </c>
      <c r="AF128"/>
      <c r="AG128" s="13">
        <f>VLOOKUP(D128,[5]Data!$D$1:$M$267, 7, FALSE)</f>
        <v>44.667140525045497</v>
      </c>
      <c r="AH128" s="13">
        <f>VLOOKUP(D128,[5]Data!$D$1:$M$267, 8, FALSE)</f>
        <v>39.349795265486534</v>
      </c>
      <c r="AI128" s="13">
        <f>VLOOKUP(D128,[5]Data!$D$1:$M$267, 9, FALSE)</f>
        <v>44.201734728189017</v>
      </c>
      <c r="AJ128" s="13">
        <f>VLOOKUP(D128,[5]Data!$D$1:$M$267, 10, FALSE)</f>
        <v>55.354397980370941</v>
      </c>
      <c r="AP128" t="s">
        <v>393</v>
      </c>
      <c r="AQ128">
        <f t="shared" si="13"/>
        <v>53.180297033265248</v>
      </c>
      <c r="AR128" s="7">
        <v>50.385341223232338</v>
      </c>
      <c r="AS128" s="7">
        <v>50.330359515407807</v>
      </c>
      <c r="AT128" s="7">
        <v>55.836368960632889</v>
      </c>
      <c r="AU128" s="7">
        <v>56.169118433787943</v>
      </c>
      <c r="AX128" t="s">
        <v>311</v>
      </c>
      <c r="AY128" s="15">
        <f t="shared" si="11"/>
        <v>209402589.25</v>
      </c>
      <c r="AZ128" s="5">
        <v>179192646</v>
      </c>
      <c r="BA128" s="5">
        <v>172740806</v>
      </c>
      <c r="BB128" s="5">
        <v>222576227</v>
      </c>
      <c r="BC128" s="5">
        <v>263100678</v>
      </c>
      <c r="BN128" s="16" t="s">
        <v>343</v>
      </c>
      <c r="BO128" s="17">
        <v>107.4414476518</v>
      </c>
      <c r="BP128" s="17">
        <v>94.851674391800003</v>
      </c>
      <c r="BQ128" s="17">
        <v>104.3233502506</v>
      </c>
      <c r="BR128" s="17" t="s">
        <v>4</v>
      </c>
      <c r="BS128">
        <f t="shared" si="14"/>
        <v>3.1180974012000036</v>
      </c>
      <c r="BT128" s="35" t="s">
        <v>415</v>
      </c>
      <c r="BU128" s="36">
        <v>107.61933866130001</v>
      </c>
      <c r="BV128" s="36">
        <v>95.995209910100002</v>
      </c>
      <c r="BW128" s="36">
        <v>103.7712732769</v>
      </c>
      <c r="BX128" s="36" t="s">
        <v>4</v>
      </c>
      <c r="BY128">
        <f t="shared" si="15"/>
        <v>3.8480653844000017</v>
      </c>
      <c r="CB128" s="18" t="s">
        <v>343</v>
      </c>
      <c r="CC128" s="19">
        <v>107.4414476518</v>
      </c>
      <c r="CD128" s="19">
        <v>94.851674391800003</v>
      </c>
      <c r="CE128" s="19">
        <v>104.3233502506</v>
      </c>
      <c r="CF128" s="19" t="s">
        <v>4</v>
      </c>
      <c r="CG128">
        <f t="shared" si="16"/>
        <v>3.1180974012000036</v>
      </c>
      <c r="CH128" s="20" t="s">
        <v>441</v>
      </c>
      <c r="CI128" s="13">
        <v>107.61933866130001</v>
      </c>
      <c r="CJ128" s="13">
        <v>95.995209910100002</v>
      </c>
      <c r="CK128" s="13">
        <v>103.7712732769</v>
      </c>
      <c r="CL128" s="13" t="s">
        <v>4</v>
      </c>
      <c r="CM128">
        <f t="shared" si="17"/>
        <v>3.8480653844000017</v>
      </c>
      <c r="DE128" t="s">
        <v>255</v>
      </c>
      <c r="DF128" s="7">
        <v>61.779732961248158</v>
      </c>
      <c r="DG128" s="5">
        <v>2679318</v>
      </c>
      <c r="DH128" s="10">
        <v>98.000029239338602</v>
      </c>
      <c r="DI128" s="11">
        <v>160.9271179122</v>
      </c>
      <c r="DJ128" s="12">
        <v>67.209846839999997</v>
      </c>
      <c r="DK128" s="13">
        <v>44.201734728189017</v>
      </c>
    </row>
    <row r="129" spans="2:115" x14ac:dyDescent="0.3">
      <c r="B129" s="2"/>
      <c r="C129" t="s">
        <v>257</v>
      </c>
      <c r="D129" s="2" t="s">
        <v>258</v>
      </c>
      <c r="F129" s="7">
        <v>71.078308676496178</v>
      </c>
      <c r="G129" s="7">
        <v>72.307776879402539</v>
      </c>
      <c r="H129" s="7">
        <v>77.482859472071823</v>
      </c>
      <c r="I129" s="7">
        <v>82.282467266542227</v>
      </c>
      <c r="J129">
        <f t="shared" si="10"/>
        <v>75.787853073628185</v>
      </c>
      <c r="L129" s="5">
        <f>VLOOKUP(D129, [1]Data!$D$1:$M$267, 7, FALSE)</f>
        <v>75162629529</v>
      </c>
      <c r="M129" s="5">
        <f>VLOOKUP(D129, [1]Data!$D$1:$M$267, 8, FALSE)</f>
        <v>71003025509</v>
      </c>
      <c r="N129" s="5">
        <f>VLOOKUP(D129, [1]Data!$D$1:$M$267, 9, FALSE)</f>
        <v>74932930233</v>
      </c>
      <c r="O129" s="5">
        <v>85898585526</v>
      </c>
      <c r="P129" s="3">
        <f t="shared" si="12"/>
        <v>76749292699.25</v>
      </c>
      <c r="R129" s="10">
        <f>VLOOKUP(D129, [2]Data!$D$1:$M$267, 7, FALSE)</f>
        <v>77.396397281589429</v>
      </c>
      <c r="S129" s="10">
        <f>VLOOKUP(D129, [2]Data!$D$1:$M$267, 8, FALSE)</f>
        <v>76.870262325623457</v>
      </c>
      <c r="T129" s="10">
        <f>VLOOKUP(D129, [2]Data!$D$1:$M$267, 9, FALSE)</f>
        <v>83.290702693529312</v>
      </c>
      <c r="U129" s="10">
        <f>VLOOKUP(D129, [2]Data!$D$1:$M$267, 10, FALSE)</f>
        <v>88.448476068481924</v>
      </c>
      <c r="V129"/>
      <c r="W129" s="11">
        <f>VLOOKUP(D129, [3]Data!$D$1:$M$267, 7, FALSE)</f>
        <v>151.78115882040001</v>
      </c>
      <c r="X129" s="11">
        <f>VLOOKUP(D129, [3]Data!$D$1:$M$267, 8, FALSE)</f>
        <v>135.22460554610001</v>
      </c>
      <c r="Y129" s="11">
        <f>VLOOKUP(D129, [3]Data!$D$1:$M$267, 9, FALSE)</f>
        <v>147.69290078649999</v>
      </c>
      <c r="Z129" s="11" t="str">
        <f>VLOOKUP(D129, [3]Data!$D$1:$M$267, 10, FALSE)</f>
        <v>NULL</v>
      </c>
      <c r="AA129"/>
      <c r="AB129" s="12">
        <f>VLOOKUP(D129, [4]Data!$D$1:$M$267, 7, FALSE)</f>
        <v>113.4385211904</v>
      </c>
      <c r="AC129" s="12">
        <f>VLOOKUP(D129, [4]Data!$D$1:$M$267, 8, FALSE)</f>
        <v>108.3704715489</v>
      </c>
      <c r="AD129" s="12">
        <f>VLOOKUP(D129, [4]Data!$D$1:$M$267, 9, FALSE)</f>
        <v>115.3542009726</v>
      </c>
      <c r="AE129" s="12" t="str">
        <f>VLOOKUP(D129, [4]Data!$D$1:$M$267, 10, FALSE)</f>
        <v>NULL</v>
      </c>
      <c r="AF129"/>
      <c r="AG129" s="13">
        <f>VLOOKUP(D129,[5]Data!$D$1:$M$267, 7, FALSE)</f>
        <v>38.497033300056373</v>
      </c>
      <c r="AH129" s="13">
        <f>VLOOKUP(D129,[5]Data!$D$1:$M$267, 8, FALSE)</f>
        <v>39.243432440336875</v>
      </c>
      <c r="AI129" s="13">
        <f>VLOOKUP(D129,[5]Data!$D$1:$M$267, 9, FALSE)</f>
        <v>40.677320362845208</v>
      </c>
      <c r="AJ129" s="13">
        <f>VLOOKUP(D129,[5]Data!$D$1:$M$267, 10, FALSE)</f>
        <v>42.761030737711046</v>
      </c>
      <c r="AP129" t="s">
        <v>235</v>
      </c>
      <c r="AQ129">
        <f t="shared" si="13"/>
        <v>52.622774643859586</v>
      </c>
      <c r="AR129" s="7">
        <v>58.255409388578187</v>
      </c>
      <c r="AS129" s="7">
        <v>47.495659145058333</v>
      </c>
      <c r="AT129" s="7">
        <v>50.207920619133937</v>
      </c>
      <c r="AU129" s="7">
        <v>54.532109422667865</v>
      </c>
      <c r="AX129" t="s">
        <v>219</v>
      </c>
      <c r="AY129" s="15">
        <f t="shared" si="11"/>
        <v>191671426.66666666</v>
      </c>
      <c r="AZ129" s="5">
        <v>229427361</v>
      </c>
      <c r="BA129" s="5">
        <v>235751311</v>
      </c>
      <c r="BB129" s="5">
        <v>109835608</v>
      </c>
      <c r="BC129" s="5" t="s">
        <v>4</v>
      </c>
      <c r="BN129" s="16" t="s">
        <v>201</v>
      </c>
      <c r="BO129" s="17">
        <v>117.71400887199999</v>
      </c>
      <c r="BP129" s="17">
        <v>114.2589191739</v>
      </c>
      <c r="BQ129" s="17">
        <v>103.8676125126</v>
      </c>
      <c r="BR129" s="17" t="s">
        <v>4</v>
      </c>
      <c r="BS129">
        <f t="shared" si="14"/>
        <v>13.846396359399989</v>
      </c>
      <c r="BT129" s="35" t="s">
        <v>357</v>
      </c>
      <c r="BU129" s="36">
        <v>98.854502204900001</v>
      </c>
      <c r="BV129" s="36">
        <v>94.483179592900001</v>
      </c>
      <c r="BW129" s="36">
        <v>103.72944999329999</v>
      </c>
      <c r="BX129" s="36" t="s">
        <v>4</v>
      </c>
      <c r="BY129">
        <f t="shared" si="15"/>
        <v>-4.874947788399993</v>
      </c>
      <c r="CB129" s="18" t="s">
        <v>201</v>
      </c>
      <c r="CC129" s="19">
        <v>117.71400887199999</v>
      </c>
      <c r="CD129" s="19">
        <v>114.2589191739</v>
      </c>
      <c r="CE129" s="19">
        <v>103.8676125126</v>
      </c>
      <c r="CF129" s="19" t="s">
        <v>4</v>
      </c>
      <c r="CG129">
        <f t="shared" si="16"/>
        <v>13.846396359399989</v>
      </c>
      <c r="CH129" s="20" t="s">
        <v>357</v>
      </c>
      <c r="CI129" s="13">
        <v>98.854502204900001</v>
      </c>
      <c r="CJ129" s="13">
        <v>94.483179592900001</v>
      </c>
      <c r="CK129" s="13">
        <v>103.72944999329999</v>
      </c>
      <c r="CL129" s="13" t="s">
        <v>4</v>
      </c>
      <c r="CM129">
        <f t="shared" si="17"/>
        <v>-4.874947788399993</v>
      </c>
      <c r="DE129" t="s">
        <v>257</v>
      </c>
      <c r="DF129" s="7">
        <v>77.482859472071823</v>
      </c>
      <c r="DG129" s="5">
        <v>74932930233</v>
      </c>
      <c r="DH129" s="10">
        <v>83.290702693529312</v>
      </c>
      <c r="DI129" s="11">
        <v>147.69290078649999</v>
      </c>
      <c r="DJ129" s="12">
        <v>115.3542009726</v>
      </c>
      <c r="DK129" s="13">
        <v>40.677320362845208</v>
      </c>
    </row>
    <row r="130" spans="2:115" x14ac:dyDescent="0.3">
      <c r="B130" s="2"/>
      <c r="C130" t="s">
        <v>259</v>
      </c>
      <c r="D130" s="2" t="s">
        <v>260</v>
      </c>
      <c r="F130" s="7">
        <v>64.974619289340097</v>
      </c>
      <c r="G130" s="7">
        <v>90.86021505376344</v>
      </c>
      <c r="H130" s="7">
        <v>94.615384615384613</v>
      </c>
      <c r="I130" s="7">
        <v>90.232558139534873</v>
      </c>
      <c r="J130">
        <f t="shared" ref="J130:J193" si="18">AVERAGE(F130:I130)</f>
        <v>85.170694274505749</v>
      </c>
      <c r="L130" s="5" t="str">
        <f>VLOOKUP(D130, [1]Data!$D$1:$M$267, 7, FALSE)</f>
        <v>NULL</v>
      </c>
      <c r="M130" s="5" t="str">
        <f>VLOOKUP(D130, [1]Data!$D$1:$M$267, 8, FALSE)</f>
        <v>NULL</v>
      </c>
      <c r="N130" s="5" t="str">
        <f>VLOOKUP(D130, [1]Data!$D$1:$M$267, 9, FALSE)</f>
        <v>NULL</v>
      </c>
      <c r="O130" s="5" t="s">
        <v>4</v>
      </c>
      <c r="P130" s="3" t="e">
        <f t="shared" si="12"/>
        <v>#DIV/0!</v>
      </c>
      <c r="R130" s="10">
        <f>VLOOKUP(D130, [2]Data!$D$1:$M$267, 7, FALSE)</f>
        <v>95.849390862944162</v>
      </c>
      <c r="S130" s="10">
        <f>VLOOKUP(D130, [2]Data!$D$1:$M$267, 8, FALSE)</f>
        <v>85.516827956989246</v>
      </c>
      <c r="T130" s="10">
        <f>VLOOKUP(D130, [2]Data!$D$1:$M$267, 9, FALSE)</f>
        <v>87.606487179487175</v>
      </c>
      <c r="U130" s="10">
        <f>VLOOKUP(D130, [2]Data!$D$1:$M$267, 10, FALSE)</f>
        <v>84.837139534883718</v>
      </c>
      <c r="V130"/>
      <c r="W130" s="11">
        <f>VLOOKUP(D130, [3]Data!$D$1:$M$267, 7, FALSE)</f>
        <v>120.92871648089999</v>
      </c>
      <c r="X130" s="11">
        <f>VLOOKUP(D130, [3]Data!$D$1:$M$267, 8, FALSE)</f>
        <v>107.769941485</v>
      </c>
      <c r="Y130" s="11">
        <f>VLOOKUP(D130, [3]Data!$D$1:$M$267, 9, FALSE)</f>
        <v>118.504660878</v>
      </c>
      <c r="Z130" s="11" t="str">
        <f>VLOOKUP(D130, [3]Data!$D$1:$M$267, 10, FALSE)</f>
        <v>NULL</v>
      </c>
      <c r="AA130"/>
      <c r="AB130" s="12">
        <f>VLOOKUP(D130, [4]Data!$D$1:$M$267, 7, FALSE)</f>
        <v>107.4688090017</v>
      </c>
      <c r="AC130" s="12">
        <f>VLOOKUP(D130, [4]Data!$D$1:$M$267, 8, FALSE)</f>
        <v>115.3776343144</v>
      </c>
      <c r="AD130" s="12">
        <f>VLOOKUP(D130, [4]Data!$D$1:$M$267, 9, FALSE)</f>
        <v>147.65127362819999</v>
      </c>
      <c r="AE130" s="12" t="str">
        <f>VLOOKUP(D130, [4]Data!$D$1:$M$267, 10, FALSE)</f>
        <v>NULL</v>
      </c>
      <c r="AF130"/>
      <c r="AG130" s="13">
        <f>VLOOKUP(D130,[5]Data!$D$1:$M$267, 7, FALSE)</f>
        <v>26.794137055837563</v>
      </c>
      <c r="AH130" s="13">
        <f>VLOOKUP(D130,[5]Data!$D$1:$M$267, 8, FALSE)</f>
        <v>17.291317204301077</v>
      </c>
      <c r="AI130" s="13">
        <f>VLOOKUP(D130,[5]Data!$D$1:$M$267, 9, FALSE)</f>
        <v>20.100512820512819</v>
      </c>
      <c r="AJ130" s="13">
        <f>VLOOKUP(D130,[5]Data!$D$1:$M$267, 10, FALSE)</f>
        <v>21.038581395348839</v>
      </c>
      <c r="AP130" t="s">
        <v>179</v>
      </c>
      <c r="AQ130">
        <f t="shared" si="13"/>
        <v>51.989804692199883</v>
      </c>
      <c r="AR130" s="7">
        <v>47.768874205261028</v>
      </c>
      <c r="AS130" s="7">
        <v>47.52206307510636</v>
      </c>
      <c r="AT130" s="7">
        <v>53.508291472590052</v>
      </c>
      <c r="AU130" s="7">
        <v>59.159990015842077</v>
      </c>
      <c r="AX130" t="s">
        <v>19</v>
      </c>
      <c r="AY130" s="15">
        <f t="shared" ref="AY130:AY193" si="19">AVERAGE(AZ130:BC130)</f>
        <v>146612232.75</v>
      </c>
      <c r="AZ130" s="5">
        <v>45573710</v>
      </c>
      <c r="BA130" s="5">
        <v>26514439</v>
      </c>
      <c r="BB130" s="5">
        <v>37562645</v>
      </c>
      <c r="BC130" s="5">
        <v>476798137</v>
      </c>
      <c r="BN130" s="16" t="s">
        <v>119</v>
      </c>
      <c r="BO130" s="17">
        <v>105.69015162389999</v>
      </c>
      <c r="BP130" s="17">
        <v>88.845567021400001</v>
      </c>
      <c r="BQ130" s="17">
        <v>103.04857679849999</v>
      </c>
      <c r="BR130" s="17" t="s">
        <v>4</v>
      </c>
      <c r="BS130">
        <f t="shared" si="14"/>
        <v>2.6415748253999993</v>
      </c>
      <c r="BT130" s="35" t="s">
        <v>83</v>
      </c>
      <c r="BU130" s="36">
        <v>102.0472715041</v>
      </c>
      <c r="BV130" s="36">
        <v>104.6626727733</v>
      </c>
      <c r="BW130" s="36">
        <v>103.703824545</v>
      </c>
      <c r="BX130" s="36" t="s">
        <v>4</v>
      </c>
      <c r="BY130">
        <f t="shared" si="15"/>
        <v>-1.6565530409000075</v>
      </c>
      <c r="CB130" s="18" t="s">
        <v>119</v>
      </c>
      <c r="CC130" s="19">
        <v>105.69015162389999</v>
      </c>
      <c r="CD130" s="19">
        <v>88.845567021400001</v>
      </c>
      <c r="CE130" s="19">
        <v>103.04857679849999</v>
      </c>
      <c r="CF130" s="19" t="s">
        <v>4</v>
      </c>
      <c r="CG130">
        <f t="shared" si="16"/>
        <v>2.6415748253999993</v>
      </c>
      <c r="CH130" s="20" t="s">
        <v>83</v>
      </c>
      <c r="CI130" s="13">
        <v>102.0472715041</v>
      </c>
      <c r="CJ130" s="13">
        <v>104.6626727733</v>
      </c>
      <c r="CK130" s="13">
        <v>103.703824545</v>
      </c>
      <c r="CL130" s="13" t="s">
        <v>4</v>
      </c>
      <c r="CM130">
        <f t="shared" si="17"/>
        <v>-1.6565530409000075</v>
      </c>
      <c r="DE130" t="s">
        <v>259</v>
      </c>
      <c r="DF130" s="7">
        <v>94.615384615384613</v>
      </c>
      <c r="DG130" s="5" t="s">
        <v>4</v>
      </c>
      <c r="DH130" s="10">
        <v>87.606487179487175</v>
      </c>
      <c r="DI130" s="11">
        <v>118.504660878</v>
      </c>
      <c r="DJ130" s="12">
        <v>147.65127362819999</v>
      </c>
      <c r="DK130" s="13">
        <v>20.100512820512819</v>
      </c>
    </row>
    <row r="131" spans="2:115" x14ac:dyDescent="0.3">
      <c r="B131" s="2"/>
      <c r="C131" t="s">
        <v>261</v>
      </c>
      <c r="D131" s="2" t="s">
        <v>262</v>
      </c>
      <c r="F131" s="7">
        <v>73.461268520016731</v>
      </c>
      <c r="G131" s="7">
        <v>68.365046283377595</v>
      </c>
      <c r="H131" s="7">
        <v>75.380503574315924</v>
      </c>
      <c r="I131" s="7">
        <v>93.387607058113304</v>
      </c>
      <c r="J131">
        <f t="shared" si="18"/>
        <v>77.648606358955888</v>
      </c>
      <c r="L131" s="5">
        <f>VLOOKUP(D131, [1]Data!$D$1:$M$267, 7, FALSE)</f>
        <v>24947389</v>
      </c>
      <c r="M131" s="5">
        <f>VLOOKUP(D131, [1]Data!$D$1:$M$267, 8, FALSE)</f>
        <v>18904904</v>
      </c>
      <c r="N131" s="5">
        <f>VLOOKUP(D131, [1]Data!$D$1:$M$267, 9, FALSE)</f>
        <v>21773455</v>
      </c>
      <c r="O131" s="5">
        <v>22595261</v>
      </c>
      <c r="P131" s="3">
        <f t="shared" si="12"/>
        <v>22055252.25</v>
      </c>
      <c r="R131" s="10">
        <f>VLOOKUP(D131, [2]Data!$D$1:$M$267, 7, FALSE)</f>
        <v>87.632237114890629</v>
      </c>
      <c r="S131" s="10">
        <f>VLOOKUP(D131, [2]Data!$D$1:$M$267, 8, FALSE)</f>
        <v>79.265722119158013</v>
      </c>
      <c r="T131" s="10">
        <f>VLOOKUP(D131, [2]Data!$D$1:$M$267, 9, FALSE)</f>
        <v>88.470886539926667</v>
      </c>
      <c r="U131" s="10">
        <f>VLOOKUP(D131, [2]Data!$D$1:$M$267, 10, FALSE)</f>
        <v>110.73396555795871</v>
      </c>
      <c r="V131"/>
      <c r="W131" s="11">
        <f>VLOOKUP(D131, [3]Data!$D$1:$M$267, 7, FALSE)</f>
        <v>80.720825748999999</v>
      </c>
      <c r="X131" s="11">
        <f>VLOOKUP(D131, [3]Data!$D$1:$M$267, 8, FALSE)</f>
        <v>71.714261278600006</v>
      </c>
      <c r="Y131" s="11">
        <f>VLOOKUP(D131, [3]Data!$D$1:$M$267, 9, FALSE)</f>
        <v>74.559822467900005</v>
      </c>
      <c r="Z131" s="11" t="str">
        <f>VLOOKUP(D131, [3]Data!$D$1:$M$267, 10, FALSE)</f>
        <v>NULL</v>
      </c>
      <c r="AA131"/>
      <c r="AB131" s="12">
        <f>VLOOKUP(D131, [4]Data!$D$1:$M$267, 7, FALSE)</f>
        <v>138.0115009774</v>
      </c>
      <c r="AC131" s="12">
        <f>VLOOKUP(D131, [4]Data!$D$1:$M$267, 8, FALSE)</f>
        <v>113.7803724284</v>
      </c>
      <c r="AD131" s="12">
        <f>VLOOKUP(D131, [4]Data!$D$1:$M$267, 9, FALSE)</f>
        <v>132.3707993559</v>
      </c>
      <c r="AE131" s="12" t="str">
        <f>VLOOKUP(D131, [4]Data!$D$1:$M$267, 10, FALSE)</f>
        <v>NULL</v>
      </c>
      <c r="AF131"/>
      <c r="AG131" s="13">
        <f>VLOOKUP(D131,[5]Data!$D$1:$M$267, 7, FALSE)</f>
        <v>31.191084957976873</v>
      </c>
      <c r="AH131" s="13">
        <f>VLOOKUP(D131,[5]Data!$D$1:$M$267, 8, FALSE)</f>
        <v>27.91433626375359</v>
      </c>
      <c r="AI131" s="13">
        <f>VLOOKUP(D131,[5]Data!$D$1:$M$267, 9, FALSE)</f>
        <v>30.648787712689828</v>
      </c>
      <c r="AJ131" s="13">
        <f>VLOOKUP(D131,[5]Data!$D$1:$M$267, 10, FALSE)</f>
        <v>41.240493572351205</v>
      </c>
      <c r="AP131" t="s">
        <v>73</v>
      </c>
      <c r="AQ131">
        <f t="shared" si="13"/>
        <v>51.636088384121877</v>
      </c>
      <c r="AR131" s="7">
        <v>52.290923394224585</v>
      </c>
      <c r="AS131" s="7">
        <v>49.02835577881455</v>
      </c>
      <c r="AT131" s="7">
        <v>50.513526880377754</v>
      </c>
      <c r="AU131" s="7">
        <v>54.711547483070611</v>
      </c>
      <c r="AX131" t="s">
        <v>417</v>
      </c>
      <c r="AY131" s="15">
        <f t="shared" si="19"/>
        <v>137155269.5</v>
      </c>
      <c r="AZ131" s="5">
        <v>115769162</v>
      </c>
      <c r="BA131" s="5">
        <v>113936601</v>
      </c>
      <c r="BB131" s="5">
        <v>132818761</v>
      </c>
      <c r="BC131" s="5">
        <v>186096554</v>
      </c>
      <c r="BN131" s="16" t="s">
        <v>65</v>
      </c>
      <c r="BO131" s="17">
        <v>99.933762292899999</v>
      </c>
      <c r="BP131" s="17">
        <v>102.24867075</v>
      </c>
      <c r="BQ131" s="17">
        <v>102.649435188</v>
      </c>
      <c r="BR131" s="17" t="s">
        <v>4</v>
      </c>
      <c r="BS131">
        <f t="shared" si="14"/>
        <v>-2.7156728950999991</v>
      </c>
      <c r="BT131" s="35" t="s">
        <v>73</v>
      </c>
      <c r="BU131" s="36">
        <v>107.4749287274</v>
      </c>
      <c r="BV131" s="36">
        <v>100.57180297230001</v>
      </c>
      <c r="BW131" s="36">
        <v>102.09943893800001</v>
      </c>
      <c r="BX131" s="36" t="s">
        <v>4</v>
      </c>
      <c r="BY131">
        <f t="shared" si="15"/>
        <v>5.3754897893999924</v>
      </c>
      <c r="CB131" s="18" t="s">
        <v>65</v>
      </c>
      <c r="CC131" s="19">
        <v>99.933762292899999</v>
      </c>
      <c r="CD131" s="19">
        <v>102.24867075</v>
      </c>
      <c r="CE131" s="19">
        <v>102.649435188</v>
      </c>
      <c r="CF131" s="19" t="s">
        <v>4</v>
      </c>
      <c r="CG131">
        <f t="shared" si="16"/>
        <v>-2.7156728950999991</v>
      </c>
      <c r="CH131" s="20" t="s">
        <v>73</v>
      </c>
      <c r="CI131" s="13">
        <v>107.4749287274</v>
      </c>
      <c r="CJ131" s="13">
        <v>100.57180297230001</v>
      </c>
      <c r="CK131" s="13">
        <v>102.09943893800001</v>
      </c>
      <c r="CL131" s="13" t="s">
        <v>4</v>
      </c>
      <c r="CM131">
        <f t="shared" si="17"/>
        <v>5.3754897893999924</v>
      </c>
      <c r="DE131" t="s">
        <v>261</v>
      </c>
      <c r="DF131" s="7">
        <v>75.380503574315924</v>
      </c>
      <c r="DG131" s="5">
        <v>21773455</v>
      </c>
      <c r="DH131" s="10">
        <v>88.470886539926667</v>
      </c>
      <c r="DI131" s="11">
        <v>74.559822467900005</v>
      </c>
      <c r="DJ131" s="12">
        <v>132.3707993559</v>
      </c>
      <c r="DK131" s="13">
        <v>30.648787712689828</v>
      </c>
    </row>
    <row r="132" spans="2:115" x14ac:dyDescent="0.3">
      <c r="B132" s="2"/>
      <c r="C132" t="s">
        <v>263</v>
      </c>
      <c r="D132" s="2" t="s">
        <v>264</v>
      </c>
      <c r="F132" s="7" t="s">
        <v>4</v>
      </c>
      <c r="G132" s="7" t="s">
        <v>4</v>
      </c>
      <c r="H132" s="7" t="s">
        <v>4</v>
      </c>
      <c r="I132" s="7" t="s">
        <v>4</v>
      </c>
      <c r="J132" t="e">
        <f t="shared" si="18"/>
        <v>#DIV/0!</v>
      </c>
      <c r="L132" s="5" t="str">
        <f>VLOOKUP(D132, [1]Data!$D$1:$M$267, 7, FALSE)</f>
        <v>NULL</v>
      </c>
      <c r="M132" s="5" t="str">
        <f>VLOOKUP(D132, [1]Data!$D$1:$M$267, 8, FALSE)</f>
        <v>NULL</v>
      </c>
      <c r="N132" s="5" t="str">
        <f>VLOOKUP(D132, [1]Data!$D$1:$M$267, 9, FALSE)</f>
        <v>NULL</v>
      </c>
      <c r="O132" s="5" t="s">
        <v>4</v>
      </c>
      <c r="P132" s="3" t="e">
        <f t="shared" si="12"/>
        <v>#DIV/0!</v>
      </c>
      <c r="R132" s="10" t="str">
        <f>VLOOKUP(D132, [2]Data!$D$1:$M$267, 7, FALSE)</f>
        <v>NULL</v>
      </c>
      <c r="S132" s="10" t="str">
        <f>VLOOKUP(D132, [2]Data!$D$1:$M$267, 8, FALSE)</f>
        <v>NULL</v>
      </c>
      <c r="T132" s="10" t="str">
        <f>VLOOKUP(D132, [2]Data!$D$1:$M$267, 9, FALSE)</f>
        <v>NULL</v>
      </c>
      <c r="U132" s="10" t="str">
        <f>VLOOKUP(D132, [2]Data!$D$1:$M$267, 10, FALSE)</f>
        <v>NULL</v>
      </c>
      <c r="V132"/>
      <c r="W132" s="11">
        <f>VLOOKUP(D132, [3]Data!$D$1:$M$267, 7, FALSE)</f>
        <v>102.2682407377</v>
      </c>
      <c r="X132" s="11">
        <f>VLOOKUP(D132, [3]Data!$D$1:$M$267, 8, FALSE)</f>
        <v>100.5757312603</v>
      </c>
      <c r="Y132" s="11">
        <f>VLOOKUP(D132, [3]Data!$D$1:$M$267, 9, FALSE)</f>
        <v>65.280432406100005</v>
      </c>
      <c r="Z132" s="11" t="str">
        <f>VLOOKUP(D132, [3]Data!$D$1:$M$267, 10, FALSE)</f>
        <v>NULL</v>
      </c>
      <c r="AA132"/>
      <c r="AB132" s="12" t="str">
        <f>VLOOKUP(D132, [4]Data!$D$1:$M$267, 7, FALSE)</f>
        <v>NULL</v>
      </c>
      <c r="AC132" s="12" t="str">
        <f>VLOOKUP(D132, [4]Data!$D$1:$M$267, 8, FALSE)</f>
        <v>NULL</v>
      </c>
      <c r="AD132" s="12" t="str">
        <f>VLOOKUP(D132, [4]Data!$D$1:$M$267, 9, FALSE)</f>
        <v>NULL</v>
      </c>
      <c r="AE132" s="12" t="str">
        <f>VLOOKUP(D132, [4]Data!$D$1:$M$267, 10, FALSE)</f>
        <v>NULL</v>
      </c>
      <c r="AF132"/>
      <c r="AG132" s="13" t="str">
        <f>VLOOKUP(D132,[5]Data!$D$1:$M$267, 7, FALSE)</f>
        <v>NULL</v>
      </c>
      <c r="AH132" s="13" t="str">
        <f>VLOOKUP(D132,[5]Data!$D$1:$M$267, 8, FALSE)</f>
        <v>NULL</v>
      </c>
      <c r="AI132" s="13" t="str">
        <f>VLOOKUP(D132,[5]Data!$D$1:$M$267, 9, FALSE)</f>
        <v>NULL</v>
      </c>
      <c r="AJ132" s="13" t="str">
        <f>VLOOKUP(D132,[5]Data!$D$1:$M$267, 10, FALSE)</f>
        <v>NULL</v>
      </c>
      <c r="AP132" t="s">
        <v>283</v>
      </c>
      <c r="AQ132">
        <f t="shared" si="13"/>
        <v>50.55178707077944</v>
      </c>
      <c r="AR132" s="7">
        <v>49.009802920396034</v>
      </c>
      <c r="AS132" s="7">
        <v>45.628440698181819</v>
      </c>
      <c r="AT132" s="7">
        <v>45.82305404970473</v>
      </c>
      <c r="AU132" s="7">
        <v>61.745850614835177</v>
      </c>
      <c r="AX132" t="s">
        <v>291</v>
      </c>
      <c r="AY132" s="15">
        <f t="shared" si="19"/>
        <v>137049400.5</v>
      </c>
      <c r="AZ132" s="5">
        <v>85424677</v>
      </c>
      <c r="BA132" s="5">
        <v>190326678</v>
      </c>
      <c r="BB132" s="5">
        <v>195947207</v>
      </c>
      <c r="BC132" s="5">
        <v>76499040</v>
      </c>
      <c r="BN132" s="16" t="s">
        <v>159</v>
      </c>
      <c r="BO132" s="17">
        <v>122.09866130819999</v>
      </c>
      <c r="BP132" s="17">
        <v>103.62439278630001</v>
      </c>
      <c r="BQ132" s="17">
        <v>102.50607384200001</v>
      </c>
      <c r="BR132" s="17" t="s">
        <v>4</v>
      </c>
      <c r="BS132">
        <f t="shared" si="14"/>
        <v>19.592587466199987</v>
      </c>
      <c r="BT132" s="35" t="s">
        <v>411</v>
      </c>
      <c r="BU132" s="36">
        <v>116.362526167</v>
      </c>
      <c r="BV132" s="36">
        <v>105.53802544209999</v>
      </c>
      <c r="BW132" s="36">
        <v>101.83391808730001</v>
      </c>
      <c r="BX132" s="36" t="s">
        <v>4</v>
      </c>
      <c r="BY132">
        <f t="shared" si="15"/>
        <v>14.528608079699993</v>
      </c>
      <c r="CB132" s="18" t="s">
        <v>159</v>
      </c>
      <c r="CC132" s="19">
        <v>122.09866130819999</v>
      </c>
      <c r="CD132" s="19">
        <v>103.62439278630001</v>
      </c>
      <c r="CE132" s="19">
        <v>102.50607384200001</v>
      </c>
      <c r="CF132" s="19" t="s">
        <v>4</v>
      </c>
      <c r="CG132">
        <f t="shared" si="16"/>
        <v>19.592587466199987</v>
      </c>
      <c r="CH132" s="20" t="s">
        <v>411</v>
      </c>
      <c r="CI132" s="13">
        <v>116.362526167</v>
      </c>
      <c r="CJ132" s="13">
        <v>105.53802544209999</v>
      </c>
      <c r="CK132" s="13">
        <v>101.83391808730001</v>
      </c>
      <c r="CL132" s="13" t="s">
        <v>4</v>
      </c>
      <c r="CM132">
        <f t="shared" si="17"/>
        <v>14.528608079699993</v>
      </c>
      <c r="DE132" t="s">
        <v>263</v>
      </c>
      <c r="DF132" s="7" t="s">
        <v>4</v>
      </c>
      <c r="DG132" s="5" t="s">
        <v>4</v>
      </c>
      <c r="DH132" s="10" t="s">
        <v>4</v>
      </c>
      <c r="DI132" s="11">
        <v>65.280432406100005</v>
      </c>
      <c r="DJ132" s="12" t="s">
        <v>4</v>
      </c>
      <c r="DK132" s="13" t="s">
        <v>4</v>
      </c>
    </row>
    <row r="133" spans="2:115" x14ac:dyDescent="0.3">
      <c r="B133" s="2"/>
      <c r="C133" t="s">
        <v>265</v>
      </c>
      <c r="D133" s="2" t="s">
        <v>266</v>
      </c>
      <c r="F133" s="7">
        <v>96.773564451319061</v>
      </c>
      <c r="G133" s="7">
        <v>96.710117629007925</v>
      </c>
      <c r="H133" s="7">
        <v>105.23704781053567</v>
      </c>
      <c r="I133" s="7">
        <v>123.89137750693855</v>
      </c>
      <c r="J133">
        <f t="shared" si="18"/>
        <v>105.65302684945031</v>
      </c>
      <c r="L133" s="5">
        <f>VLOOKUP(D133, [1]Data!$D$1:$M$267, 7, FALSE)</f>
        <v>39589732</v>
      </c>
      <c r="M133" s="5">
        <f>VLOOKUP(D133, [1]Data!$D$1:$M$267, 8, FALSE)</f>
        <v>3052935</v>
      </c>
      <c r="N133" s="5">
        <f>VLOOKUP(D133, [1]Data!$D$1:$M$267, 9, FALSE)</f>
        <v>25335204</v>
      </c>
      <c r="O133" s="5">
        <v>51108193</v>
      </c>
      <c r="P133" s="3">
        <f t="shared" si="12"/>
        <v>29771516</v>
      </c>
      <c r="R133" s="10">
        <f>VLOOKUP(D133, [2]Data!$D$1:$M$267, 7, FALSE)</f>
        <v>124.39651462116488</v>
      </c>
      <c r="S133" s="10">
        <f>VLOOKUP(D133, [2]Data!$D$1:$M$267, 8, FALSE)</f>
        <v>112.83864762931744</v>
      </c>
      <c r="T133" s="10">
        <f>VLOOKUP(D133, [2]Data!$D$1:$M$267, 9, FALSE)</f>
        <v>119.09807843777105</v>
      </c>
      <c r="U133" s="10">
        <f>VLOOKUP(D133, [2]Data!$D$1:$M$267, 10, FALSE)</f>
        <v>136.32792994451626</v>
      </c>
      <c r="V133"/>
      <c r="W133" s="11">
        <f>VLOOKUP(D133, [3]Data!$D$1:$M$267, 7, FALSE)</f>
        <v>102.0509564677</v>
      </c>
      <c r="X133" s="11">
        <f>VLOOKUP(D133, [3]Data!$D$1:$M$267, 8, FALSE)</f>
        <v>86.218030720499996</v>
      </c>
      <c r="Y133" s="11">
        <f>VLOOKUP(D133, [3]Data!$D$1:$M$267, 9, FALSE)</f>
        <v>93.445710114500002</v>
      </c>
      <c r="Z133" s="11" t="str">
        <f>VLOOKUP(D133, [3]Data!$D$1:$M$267, 10, FALSE)</f>
        <v>NULL</v>
      </c>
      <c r="AA133"/>
      <c r="AB133" s="12">
        <f>VLOOKUP(D133, [4]Data!$D$1:$M$267, 7, FALSE)</f>
        <v>122.9850296507</v>
      </c>
      <c r="AC133" s="12">
        <f>VLOOKUP(D133, [4]Data!$D$1:$M$267, 8, FALSE)</f>
        <v>125.87779737140001</v>
      </c>
      <c r="AD133" s="12">
        <f>VLOOKUP(D133, [4]Data!$D$1:$M$267, 9, FALSE)</f>
        <v>109.8068317834</v>
      </c>
      <c r="AE133" s="12" t="str">
        <f>VLOOKUP(D133, [4]Data!$D$1:$M$267, 10, FALSE)</f>
        <v>NULL</v>
      </c>
      <c r="AF133"/>
      <c r="AG133" s="13">
        <f>VLOOKUP(D133,[5]Data!$D$1:$M$267, 7, FALSE)</f>
        <v>59.217233180653949</v>
      </c>
      <c r="AH133" s="13">
        <f>VLOOKUP(D133,[5]Data!$D$1:$M$267, 8, FALSE)</f>
        <v>57.660349734099491</v>
      </c>
      <c r="AI133" s="13">
        <f>VLOOKUP(D133,[5]Data!$D$1:$M$267, 9, FALSE)</f>
        <v>58.54886395409158</v>
      </c>
      <c r="AJ133" s="13">
        <f>VLOOKUP(D133,[5]Data!$D$1:$M$267, 10, FALSE)</f>
        <v>65.061351155861459</v>
      </c>
      <c r="AP133" t="s">
        <v>297</v>
      </c>
      <c r="AQ133">
        <f t="shared" si="13"/>
        <v>50.489830234441555</v>
      </c>
      <c r="AR133" s="7">
        <v>46.023558377586262</v>
      </c>
      <c r="AS133" s="7">
        <v>44.856096189355021</v>
      </c>
      <c r="AT133" s="7">
        <v>51.22892340326429</v>
      </c>
      <c r="AU133" s="7">
        <v>59.850742967560663</v>
      </c>
      <c r="AX133" t="s">
        <v>31</v>
      </c>
      <c r="AY133" s="15">
        <f t="shared" si="19"/>
        <v>135635739.25</v>
      </c>
      <c r="AZ133" s="5">
        <v>171028627</v>
      </c>
      <c r="BA133" s="5">
        <v>334578591</v>
      </c>
      <c r="BB133" s="5">
        <v>18783670</v>
      </c>
      <c r="BC133" s="5">
        <v>18152069</v>
      </c>
      <c r="BN133" s="16" t="s">
        <v>17</v>
      </c>
      <c r="BO133" s="17">
        <v>87.875127195800005</v>
      </c>
      <c r="BP133" s="17">
        <v>78.426936091200005</v>
      </c>
      <c r="BQ133" s="17">
        <v>102.4808330794</v>
      </c>
      <c r="BR133" s="17" t="s">
        <v>4</v>
      </c>
      <c r="BS133">
        <f t="shared" si="14"/>
        <v>-14.605705883599995</v>
      </c>
      <c r="BT133" s="35" t="s">
        <v>391</v>
      </c>
      <c r="BU133" s="36">
        <v>92.465798419699993</v>
      </c>
      <c r="BV133" s="36">
        <v>110.26090243509999</v>
      </c>
      <c r="BW133" s="36">
        <v>101.13618604840001</v>
      </c>
      <c r="BX133" s="36" t="s">
        <v>4</v>
      </c>
      <c r="BY133">
        <f t="shared" si="15"/>
        <v>-8.6703876287000128</v>
      </c>
      <c r="CB133" s="18" t="s">
        <v>17</v>
      </c>
      <c r="CC133" s="19">
        <v>87.875127195800005</v>
      </c>
      <c r="CD133" s="19">
        <v>78.426936091200005</v>
      </c>
      <c r="CE133" s="19">
        <v>102.4808330794</v>
      </c>
      <c r="CF133" s="19" t="s">
        <v>4</v>
      </c>
      <c r="CG133">
        <f t="shared" si="16"/>
        <v>-14.605705883599995</v>
      </c>
      <c r="CH133" s="20" t="s">
        <v>391</v>
      </c>
      <c r="CI133" s="13">
        <v>92.465798419699993</v>
      </c>
      <c r="CJ133" s="13">
        <v>110.26090243509999</v>
      </c>
      <c r="CK133" s="13">
        <v>101.13618604840001</v>
      </c>
      <c r="CL133" s="13" t="s">
        <v>4</v>
      </c>
      <c r="CM133">
        <f t="shared" si="17"/>
        <v>-8.6703876287000128</v>
      </c>
      <c r="DE133" t="s">
        <v>265</v>
      </c>
      <c r="DF133" s="7">
        <v>105.23704781053567</v>
      </c>
      <c r="DG133" s="5">
        <v>25335204</v>
      </c>
      <c r="DH133" s="10">
        <v>119.09807843777105</v>
      </c>
      <c r="DI133" s="11">
        <v>93.445710114500002</v>
      </c>
      <c r="DJ133" s="12">
        <v>109.8068317834</v>
      </c>
      <c r="DK133" s="13">
        <v>58.54886395409158</v>
      </c>
    </row>
    <row r="134" spans="2:115" x14ac:dyDescent="0.3">
      <c r="B134" s="2"/>
      <c r="C134" t="s">
        <v>267</v>
      </c>
      <c r="D134" s="2" t="s">
        <v>268</v>
      </c>
      <c r="F134" s="7">
        <v>60.87995334817159</v>
      </c>
      <c r="G134" s="7">
        <v>59.182428821233415</v>
      </c>
      <c r="H134" s="7">
        <v>59.217656397953142</v>
      </c>
      <c r="I134" s="7">
        <v>71.366638926485365</v>
      </c>
      <c r="J134">
        <f t="shared" si="18"/>
        <v>62.661669373460875</v>
      </c>
      <c r="L134" s="5">
        <f>VLOOKUP(D134, [1]Data!$D$1:$M$267, 7, FALSE)</f>
        <v>9697706</v>
      </c>
      <c r="M134" s="5">
        <f>VLOOKUP(D134, [1]Data!$D$1:$M$267, 8, FALSE)</f>
        <v>9914690</v>
      </c>
      <c r="N134" s="5">
        <f>VLOOKUP(D134, [1]Data!$D$1:$M$267, 9, FALSE)</f>
        <v>13067233</v>
      </c>
      <c r="O134" s="5">
        <v>14404160</v>
      </c>
      <c r="P134" s="3">
        <f t="shared" si="12"/>
        <v>11770947.25</v>
      </c>
      <c r="R134" s="10">
        <f>VLOOKUP(D134, [2]Data!$D$1:$M$267, 7, FALSE)</f>
        <v>108.84457746221405</v>
      </c>
      <c r="S134" s="10">
        <f>VLOOKUP(D134, [2]Data!$D$1:$M$267, 8, FALSE)</f>
        <v>87.006018081720626</v>
      </c>
      <c r="T134" s="10">
        <f>VLOOKUP(D134, [2]Data!$D$1:$M$267, 9, FALSE)</f>
        <v>105.02999324334688</v>
      </c>
      <c r="U134" s="10">
        <f>VLOOKUP(D134, [2]Data!$D$1:$M$267, 10, FALSE)</f>
        <v>125.89860462949302</v>
      </c>
      <c r="V134"/>
      <c r="W134" s="11">
        <f>VLOOKUP(D134, [3]Data!$D$1:$M$267, 7, FALSE)</f>
        <v>35.806898044100002</v>
      </c>
      <c r="X134" s="11">
        <f>VLOOKUP(D134, [3]Data!$D$1:$M$267, 8, FALSE)</f>
        <v>53.741021916000001</v>
      </c>
      <c r="Y134" s="11">
        <f>VLOOKUP(D134, [3]Data!$D$1:$M$267, 9, FALSE)</f>
        <v>45.9026818285</v>
      </c>
      <c r="Z134" s="11" t="str">
        <f>VLOOKUP(D134, [3]Data!$D$1:$M$267, 10, FALSE)</f>
        <v>NULL</v>
      </c>
      <c r="AA134"/>
      <c r="AB134" s="12" t="str">
        <f>VLOOKUP(D134, [4]Data!$D$1:$M$267, 7, FALSE)</f>
        <v>NULL</v>
      </c>
      <c r="AC134" s="12" t="str">
        <f>VLOOKUP(D134, [4]Data!$D$1:$M$267, 8, FALSE)</f>
        <v>NULL</v>
      </c>
      <c r="AD134" s="12" t="str">
        <f>VLOOKUP(D134, [4]Data!$D$1:$M$267, 9, FALSE)</f>
        <v>NULL</v>
      </c>
      <c r="AE134" s="12" t="str">
        <f>VLOOKUP(D134, [4]Data!$D$1:$M$267, 10, FALSE)</f>
        <v>NULL</v>
      </c>
      <c r="AF134"/>
      <c r="AG134" s="13">
        <f>VLOOKUP(D134,[5]Data!$D$1:$M$267, 7, FALSE)</f>
        <v>43.846638779796947</v>
      </c>
      <c r="AH134" s="13">
        <f>VLOOKUP(D134,[5]Data!$D$1:$M$267, 8, FALSE)</f>
        <v>25.996684309098463</v>
      </c>
      <c r="AI134" s="13">
        <f>VLOOKUP(D134,[5]Data!$D$1:$M$267, 9, FALSE)</f>
        <v>42.83435544193113</v>
      </c>
      <c r="AJ134" s="13">
        <f>VLOOKUP(D134,[5]Data!$D$1:$M$267, 10, FALSE)</f>
        <v>51.532861648968655</v>
      </c>
      <c r="AP134" t="s">
        <v>95</v>
      </c>
      <c r="AQ134">
        <f t="shared" si="13"/>
        <v>50.469409559671519</v>
      </c>
      <c r="AR134" s="7">
        <v>45.697088643277503</v>
      </c>
      <c r="AS134" s="7">
        <v>43.690573211449866</v>
      </c>
      <c r="AT134" s="7">
        <v>55.759845030382806</v>
      </c>
      <c r="AU134" s="7">
        <v>56.730131353575885</v>
      </c>
      <c r="AX134" t="s">
        <v>223</v>
      </c>
      <c r="AY134" s="15">
        <f t="shared" si="19"/>
        <v>127282240</v>
      </c>
      <c r="AZ134" s="5">
        <v>65234788</v>
      </c>
      <c r="BA134" s="5">
        <v>76215324</v>
      </c>
      <c r="BB134" s="5">
        <v>43838265</v>
      </c>
      <c r="BC134" s="5">
        <v>323840583</v>
      </c>
      <c r="BN134" s="16" t="s">
        <v>117</v>
      </c>
      <c r="BO134" s="17">
        <v>99.252779929499994</v>
      </c>
      <c r="BP134" s="17">
        <v>79.848382235900004</v>
      </c>
      <c r="BQ134" s="17">
        <v>102.3348957907</v>
      </c>
      <c r="BR134" s="17" t="s">
        <v>4</v>
      </c>
      <c r="BS134">
        <f t="shared" si="14"/>
        <v>-3.082115861200009</v>
      </c>
      <c r="BT134" s="35" t="s">
        <v>171</v>
      </c>
      <c r="BU134" s="36">
        <v>129.5772646842</v>
      </c>
      <c r="BV134" s="36">
        <v>77.379335396399995</v>
      </c>
      <c r="BW134" s="36">
        <v>101.0000737303</v>
      </c>
      <c r="BX134" s="36" t="s">
        <v>4</v>
      </c>
      <c r="BY134">
        <f t="shared" si="15"/>
        <v>28.577190953900001</v>
      </c>
      <c r="CB134" s="18" t="s">
        <v>117</v>
      </c>
      <c r="CC134" s="19">
        <v>99.252779929499994</v>
      </c>
      <c r="CD134" s="19">
        <v>79.848382235900004</v>
      </c>
      <c r="CE134" s="19">
        <v>102.3348957907</v>
      </c>
      <c r="CF134" s="19" t="s">
        <v>4</v>
      </c>
      <c r="CG134">
        <f t="shared" si="16"/>
        <v>-3.082115861200009</v>
      </c>
      <c r="CH134" s="20" t="s">
        <v>171</v>
      </c>
      <c r="CI134" s="13">
        <v>129.5772646842</v>
      </c>
      <c r="CJ134" s="13">
        <v>77.379335396399995</v>
      </c>
      <c r="CK134" s="13">
        <v>101.0000737303</v>
      </c>
      <c r="CL134" s="13" t="s">
        <v>4</v>
      </c>
      <c r="CM134">
        <f t="shared" si="17"/>
        <v>28.577190953900001</v>
      </c>
      <c r="DE134" t="s">
        <v>267</v>
      </c>
      <c r="DF134" s="7">
        <v>59.217656397953142</v>
      </c>
      <c r="DG134" s="5">
        <v>13067233</v>
      </c>
      <c r="DH134" s="10">
        <v>105.02999324334688</v>
      </c>
      <c r="DI134" s="11">
        <v>45.9026818285</v>
      </c>
      <c r="DJ134" s="12" t="s">
        <v>4</v>
      </c>
      <c r="DK134" s="13">
        <v>42.83435544193113</v>
      </c>
    </row>
    <row r="135" spans="2:115" x14ac:dyDescent="0.3">
      <c r="B135" s="2"/>
      <c r="C135" t="s">
        <v>269</v>
      </c>
      <c r="D135" s="2" t="s">
        <v>270</v>
      </c>
      <c r="F135" s="7">
        <v>61.949918522772371</v>
      </c>
      <c r="G135" s="7">
        <v>58.49844886535697</v>
      </c>
      <c r="H135" s="7">
        <v>66.195500092804181</v>
      </c>
      <c r="I135" s="7">
        <v>86.537151983448581</v>
      </c>
      <c r="J135">
        <f t="shared" si="18"/>
        <v>68.295254866095519</v>
      </c>
      <c r="L135" s="5">
        <f>VLOOKUP(D135, [1]Data!$D$1:$M$267, 7, FALSE)</f>
        <v>1017946700</v>
      </c>
      <c r="M135" s="5">
        <f>VLOOKUP(D135, [1]Data!$D$1:$M$267, 8, FALSE)</f>
        <v>850002467</v>
      </c>
      <c r="N135" s="5">
        <f>VLOOKUP(D135, [1]Data!$D$1:$M$267, 9, FALSE)</f>
        <v>1132107323</v>
      </c>
      <c r="O135" s="5">
        <v>1268377658</v>
      </c>
      <c r="P135" s="3">
        <f t="shared" si="12"/>
        <v>1067108537</v>
      </c>
      <c r="R135" s="10">
        <f>VLOOKUP(D135, [2]Data!$D$1:$M$267, 7, FALSE)</f>
        <v>75.998115879842175</v>
      </c>
      <c r="S135" s="10">
        <f>VLOOKUP(D135, [2]Data!$D$1:$M$267, 8, FALSE)</f>
        <v>68.84380339043642</v>
      </c>
      <c r="T135" s="10">
        <f>VLOOKUP(D135, [2]Data!$D$1:$M$267, 9, FALSE)</f>
        <v>75.632194187461309</v>
      </c>
      <c r="U135" s="10">
        <f>VLOOKUP(D135, [2]Data!$D$1:$M$267, 10, FALSE)</f>
        <v>101.1158824741121</v>
      </c>
      <c r="V135"/>
      <c r="W135" s="11">
        <f>VLOOKUP(D135, [3]Data!$D$1:$M$267, 7, FALSE)</f>
        <v>175.32598175090001</v>
      </c>
      <c r="X135" s="11">
        <f>VLOOKUP(D135, [3]Data!$D$1:$M$267, 8, FALSE)</f>
        <v>140.51430347440001</v>
      </c>
      <c r="Y135" s="11">
        <f>VLOOKUP(D135, [3]Data!$D$1:$M$267, 9, FALSE)</f>
        <v>187.15742534169999</v>
      </c>
      <c r="Z135" s="11" t="str">
        <f>VLOOKUP(D135, [3]Data!$D$1:$M$267, 10, FALSE)</f>
        <v>NULL</v>
      </c>
      <c r="AA135"/>
      <c r="AB135" s="12">
        <f>VLOOKUP(D135, [4]Data!$D$1:$M$267, 7, FALSE)</f>
        <v>129.24286704970001</v>
      </c>
      <c r="AC135" s="12">
        <f>VLOOKUP(D135, [4]Data!$D$1:$M$267, 8, FALSE)</f>
        <v>118.15611922959999</v>
      </c>
      <c r="AD135" s="12">
        <f>VLOOKUP(D135, [4]Data!$D$1:$M$267, 9, FALSE)</f>
        <v>140.43625905050001</v>
      </c>
      <c r="AE135" s="12" t="str">
        <f>VLOOKUP(D135, [4]Data!$D$1:$M$267, 10, FALSE)</f>
        <v>NULL</v>
      </c>
      <c r="AF135"/>
      <c r="AG135" s="13">
        <f>VLOOKUP(D135,[5]Data!$D$1:$M$267, 7, FALSE)</f>
        <v>34.093057468891047</v>
      </c>
      <c r="AH135" s="13">
        <f>VLOOKUP(D135,[5]Data!$D$1:$M$267, 8, FALSE)</f>
        <v>30.794106953978257</v>
      </c>
      <c r="AI135" s="13">
        <f>VLOOKUP(D135,[5]Data!$D$1:$M$267, 9, FALSE)</f>
        <v>33.183811121910814</v>
      </c>
      <c r="AJ135" s="13">
        <f>VLOOKUP(D135,[5]Data!$D$1:$M$267, 10, FALSE)</f>
        <v>44.80963915564918</v>
      </c>
      <c r="AP135" t="s">
        <v>295</v>
      </c>
      <c r="AQ135">
        <f t="shared" si="13"/>
        <v>50.450015691336603</v>
      </c>
      <c r="AR135" s="7">
        <v>50.550381033022859</v>
      </c>
      <c r="AS135" s="7">
        <v>50.349650349650354</v>
      </c>
      <c r="AT135" s="7" t="s">
        <v>4</v>
      </c>
      <c r="AU135" s="7" t="s">
        <v>4</v>
      </c>
      <c r="AX135" t="s">
        <v>185</v>
      </c>
      <c r="AY135" s="15">
        <f t="shared" si="19"/>
        <v>124584004.33333333</v>
      </c>
      <c r="AZ135" s="5">
        <v>157768737</v>
      </c>
      <c r="BA135" s="5">
        <v>119892246</v>
      </c>
      <c r="BB135" s="5">
        <v>96091030</v>
      </c>
      <c r="BC135" s="5" t="s">
        <v>4</v>
      </c>
      <c r="BN135" s="16" t="s">
        <v>337</v>
      </c>
      <c r="BO135" s="17">
        <v>121.275449372</v>
      </c>
      <c r="BP135" s="17">
        <v>100.06288588149999</v>
      </c>
      <c r="BQ135" s="17">
        <v>102.2664444592</v>
      </c>
      <c r="BR135" s="17" t="s">
        <v>4</v>
      </c>
      <c r="BS135">
        <f t="shared" si="14"/>
        <v>19.009004912799995</v>
      </c>
      <c r="BT135" s="35" t="s">
        <v>105</v>
      </c>
      <c r="BU135" s="36">
        <v>95.498931167500004</v>
      </c>
      <c r="BV135" s="36">
        <v>94.368298987599999</v>
      </c>
      <c r="BW135" s="36">
        <v>100.41153606579999</v>
      </c>
      <c r="BX135" s="36" t="s">
        <v>4</v>
      </c>
      <c r="BY135">
        <f t="shared" si="15"/>
        <v>-4.912604898299989</v>
      </c>
      <c r="CB135" s="18" t="s">
        <v>337</v>
      </c>
      <c r="CC135" s="19">
        <v>121.275449372</v>
      </c>
      <c r="CD135" s="19">
        <v>100.06288588149999</v>
      </c>
      <c r="CE135" s="19">
        <v>102.2664444592</v>
      </c>
      <c r="CF135" s="19" t="s">
        <v>4</v>
      </c>
      <c r="CG135">
        <f t="shared" si="16"/>
        <v>19.009004912799995</v>
      </c>
      <c r="CH135" s="20" t="s">
        <v>105</v>
      </c>
      <c r="CI135" s="13">
        <v>95.498931167500004</v>
      </c>
      <c r="CJ135" s="13">
        <v>94.368298987599999</v>
      </c>
      <c r="CK135" s="13">
        <v>100.41153606579999</v>
      </c>
      <c r="CL135" s="13" t="s">
        <v>4</v>
      </c>
      <c r="CM135">
        <f t="shared" si="17"/>
        <v>-4.912604898299989</v>
      </c>
      <c r="DE135" t="s">
        <v>269</v>
      </c>
      <c r="DF135" s="7">
        <v>66.195500092804181</v>
      </c>
      <c r="DG135" s="5">
        <v>1132107323</v>
      </c>
      <c r="DH135" s="10">
        <v>75.632194187461309</v>
      </c>
      <c r="DI135" s="11">
        <v>187.15742534169999</v>
      </c>
      <c r="DJ135" s="12">
        <v>140.43625905050001</v>
      </c>
      <c r="DK135" s="13">
        <v>33.183811121910814</v>
      </c>
    </row>
    <row r="136" spans="2:115" x14ac:dyDescent="0.3">
      <c r="B136" s="2"/>
      <c r="C136" t="s">
        <v>271</v>
      </c>
      <c r="D136" s="2" t="s">
        <v>272</v>
      </c>
      <c r="F136" s="7">
        <v>80.488583807114594</v>
      </c>
      <c r="G136" s="7">
        <v>71.891098926334323</v>
      </c>
      <c r="H136" s="7">
        <v>89.447986013444591</v>
      </c>
      <c r="I136" s="7">
        <v>124.79059752723872</v>
      </c>
      <c r="J136">
        <f t="shared" si="18"/>
        <v>91.654566568533056</v>
      </c>
      <c r="L136" s="5">
        <f>VLOOKUP(D136, [1]Data!$D$1:$M$267, 7, FALSE)</f>
        <v>4329718</v>
      </c>
      <c r="M136" s="5">
        <f>VLOOKUP(D136, [1]Data!$D$1:$M$267, 8, FALSE)</f>
        <v>2250359</v>
      </c>
      <c r="N136" s="5">
        <f>VLOOKUP(D136, [1]Data!$D$1:$M$267, 9, FALSE)</f>
        <v>8017648</v>
      </c>
      <c r="O136" s="5">
        <v>18227565</v>
      </c>
      <c r="P136" s="3">
        <f t="shared" ref="P136:P199" si="20">AVERAGE(L136:O136)</f>
        <v>8206322.5</v>
      </c>
      <c r="R136" s="10">
        <f>VLOOKUP(D136, [2]Data!$D$1:$M$267, 7, FALSE)</f>
        <v>105.59117139805154</v>
      </c>
      <c r="S136" s="10">
        <f>VLOOKUP(D136, [2]Data!$D$1:$M$267, 8, FALSE)</f>
        <v>99.906146052029371</v>
      </c>
      <c r="T136" s="10">
        <f>VLOOKUP(D136, [2]Data!$D$1:$M$267, 9, FALSE)</f>
        <v>112.07896446082775</v>
      </c>
      <c r="U136" s="10">
        <f>VLOOKUP(D136, [2]Data!$D$1:$M$267, 10, FALSE)</f>
        <v>135.56043761363321</v>
      </c>
      <c r="V136"/>
      <c r="W136" s="11">
        <f>VLOOKUP(D136, [3]Data!$D$1:$M$267, 7, FALSE)</f>
        <v>114.4062807105</v>
      </c>
      <c r="X136" s="11">
        <f>VLOOKUP(D136, [3]Data!$D$1:$M$267, 8, FALSE)</f>
        <v>108.8424177398</v>
      </c>
      <c r="Y136" s="11">
        <f>VLOOKUP(D136, [3]Data!$D$1:$M$267, 9, FALSE)</f>
        <v>119.7227251627</v>
      </c>
      <c r="Z136" s="11" t="str">
        <f>VLOOKUP(D136, [3]Data!$D$1:$M$267, 10, FALSE)</f>
        <v>NULL</v>
      </c>
      <c r="AA136"/>
      <c r="AB136" s="12">
        <f>VLOOKUP(D136, [4]Data!$D$1:$M$267, 7, FALSE)</f>
        <v>115.88567494580001</v>
      </c>
      <c r="AC136" s="12">
        <f>VLOOKUP(D136, [4]Data!$D$1:$M$267, 8, FALSE)</f>
        <v>97.6464977535</v>
      </c>
      <c r="AD136" s="12">
        <f>VLOOKUP(D136, [4]Data!$D$1:$M$267, 9, FALSE)</f>
        <v>91.460225029900002</v>
      </c>
      <c r="AE136" s="12" t="str">
        <f>VLOOKUP(D136, [4]Data!$D$1:$M$267, 10, FALSE)</f>
        <v>NULL</v>
      </c>
      <c r="AF136"/>
      <c r="AG136" s="13">
        <f>VLOOKUP(D136,[5]Data!$D$1:$M$267, 7, FALSE)</f>
        <v>37.142056359471113</v>
      </c>
      <c r="AH136" s="13">
        <f>VLOOKUP(D136,[5]Data!$D$1:$M$267, 8, FALSE)</f>
        <v>32.789873468800906</v>
      </c>
      <c r="AI136" s="13">
        <f>VLOOKUP(D136,[5]Data!$D$1:$M$267, 9, FALSE)</f>
        <v>40.350498525171375</v>
      </c>
      <c r="AJ136" s="13">
        <f>VLOOKUP(D136,[5]Data!$D$1:$M$267, 10, FALSE)</f>
        <v>52.54382756530881</v>
      </c>
      <c r="AP136" t="s">
        <v>197</v>
      </c>
      <c r="AQ136">
        <f t="shared" si="13"/>
        <v>50.379402133737855</v>
      </c>
      <c r="AR136" s="7">
        <v>50.7871806724023</v>
      </c>
      <c r="AS136" s="7">
        <v>43.554997606826475</v>
      </c>
      <c r="AT136" s="7">
        <v>50.840567600586184</v>
      </c>
      <c r="AU136" s="7">
        <v>56.334862655136462</v>
      </c>
      <c r="AX136" t="s">
        <v>309</v>
      </c>
      <c r="AY136" s="15">
        <f t="shared" si="19"/>
        <v>103247951</v>
      </c>
      <c r="AZ136" s="5">
        <v>76176090</v>
      </c>
      <c r="BA136" s="5">
        <v>54397925</v>
      </c>
      <c r="BB136" s="5">
        <v>103189077</v>
      </c>
      <c r="BC136" s="5">
        <v>179228712</v>
      </c>
      <c r="BN136" s="16" t="s">
        <v>53</v>
      </c>
      <c r="BO136" s="17">
        <v>88.629751986299993</v>
      </c>
      <c r="BP136" s="17">
        <v>90.029375074100003</v>
      </c>
      <c r="BQ136" s="17">
        <v>101.8174610886</v>
      </c>
      <c r="BR136" s="17" t="s">
        <v>4</v>
      </c>
      <c r="BS136">
        <f t="shared" si="14"/>
        <v>-13.187709102300005</v>
      </c>
      <c r="BT136" s="35" t="s">
        <v>205</v>
      </c>
      <c r="BU136" s="36">
        <v>96.969822206900005</v>
      </c>
      <c r="BV136" s="36">
        <v>99.788749485500006</v>
      </c>
      <c r="BW136" s="36">
        <v>100.2677642196</v>
      </c>
      <c r="BX136" s="36" t="s">
        <v>4</v>
      </c>
      <c r="BY136">
        <f t="shared" si="15"/>
        <v>-3.2979420126999912</v>
      </c>
      <c r="CB136" s="18" t="s">
        <v>53</v>
      </c>
      <c r="CC136" s="19">
        <v>88.629751986299993</v>
      </c>
      <c r="CD136" s="19">
        <v>90.029375074100003</v>
      </c>
      <c r="CE136" s="19">
        <v>101.8174610886</v>
      </c>
      <c r="CF136" s="19" t="s">
        <v>4</v>
      </c>
      <c r="CG136">
        <f t="shared" si="16"/>
        <v>-13.187709102300005</v>
      </c>
      <c r="CH136" s="20" t="s">
        <v>205</v>
      </c>
      <c r="CI136" s="13">
        <v>96.969822206900005</v>
      </c>
      <c r="CJ136" s="13">
        <v>99.788749485500006</v>
      </c>
      <c r="CK136" s="13">
        <v>100.2677642196</v>
      </c>
      <c r="CL136" s="13" t="s">
        <v>4</v>
      </c>
      <c r="CM136">
        <f t="shared" si="17"/>
        <v>-3.2979420126999912</v>
      </c>
      <c r="DE136" t="s">
        <v>271</v>
      </c>
      <c r="DF136" s="7">
        <v>89.447986013444591</v>
      </c>
      <c r="DG136" s="5">
        <v>8017648</v>
      </c>
      <c r="DH136" s="10">
        <v>112.07896446082775</v>
      </c>
      <c r="DI136" s="11">
        <v>119.7227251627</v>
      </c>
      <c r="DJ136" s="12">
        <v>91.460225029900002</v>
      </c>
      <c r="DK136" s="13">
        <v>40.350498525171375</v>
      </c>
    </row>
    <row r="137" spans="2:115" x14ac:dyDescent="0.3">
      <c r="B137" s="2"/>
      <c r="C137" t="s">
        <v>273</v>
      </c>
      <c r="D137" s="2" t="s">
        <v>274</v>
      </c>
      <c r="F137" s="7">
        <v>48.737691636683415</v>
      </c>
      <c r="G137" s="7">
        <v>43.843442491599504</v>
      </c>
      <c r="H137" s="7">
        <v>44.435708223554407</v>
      </c>
      <c r="I137" s="7">
        <v>55.399695372400828</v>
      </c>
      <c r="J137">
        <f t="shared" si="18"/>
        <v>48.104134431059535</v>
      </c>
      <c r="L137" s="5">
        <f>VLOOKUP(D137, [1]Data!$D$1:$M$267, 7, FALSE)</f>
        <v>219420966</v>
      </c>
      <c r="M137" s="5">
        <f>VLOOKUP(D137, [1]Data!$D$1:$M$267, 8, FALSE)</f>
        <v>225716431</v>
      </c>
      <c r="N137" s="5">
        <f>VLOOKUP(D137, [1]Data!$D$1:$M$267, 9, FALSE)</f>
        <v>305581286</v>
      </c>
      <c r="O137" s="5">
        <v>200664152</v>
      </c>
      <c r="P137" s="3">
        <f t="shared" si="20"/>
        <v>237845708.75</v>
      </c>
      <c r="R137" s="10" t="str">
        <f>VLOOKUP(D137, [2]Data!$D$1:$M$267, 7, FALSE)</f>
        <v>NULL</v>
      </c>
      <c r="S137" s="10" t="str">
        <f>VLOOKUP(D137, [2]Data!$D$1:$M$267, 8, FALSE)</f>
        <v>NULL</v>
      </c>
      <c r="T137" s="10" t="str">
        <f>VLOOKUP(D137, [2]Data!$D$1:$M$267, 9, FALSE)</f>
        <v>NULL</v>
      </c>
      <c r="U137" s="10" t="str">
        <f>VLOOKUP(D137, [2]Data!$D$1:$M$267, 10, FALSE)</f>
        <v>NULL</v>
      </c>
      <c r="V137"/>
      <c r="W137" s="11">
        <f>VLOOKUP(D137, [3]Data!$D$1:$M$267, 7, FALSE)</f>
        <v>102.2517766032</v>
      </c>
      <c r="X137" s="11">
        <f>VLOOKUP(D137, [3]Data!$D$1:$M$267, 8, FALSE)</f>
        <v>93.990711919500001</v>
      </c>
      <c r="Y137" s="11">
        <f>VLOOKUP(D137, [3]Data!$D$1:$M$267, 9, FALSE)</f>
        <v>84.164881145099997</v>
      </c>
      <c r="Z137" s="11" t="str">
        <f>VLOOKUP(D137, [3]Data!$D$1:$M$267, 10, FALSE)</f>
        <v>NULL</v>
      </c>
      <c r="AA137"/>
      <c r="AB137" s="12">
        <f>VLOOKUP(D137, [4]Data!$D$1:$M$267, 7, FALSE)</f>
        <v>160.18484158620001</v>
      </c>
      <c r="AC137" s="12">
        <f>VLOOKUP(D137, [4]Data!$D$1:$M$267, 8, FALSE)</f>
        <v>154.1521801792</v>
      </c>
      <c r="AD137" s="12">
        <f>VLOOKUP(D137, [4]Data!$D$1:$M$267, 9, FALSE)</f>
        <v>80.286013336699995</v>
      </c>
      <c r="AE137" s="12" t="str">
        <f>VLOOKUP(D137, [4]Data!$D$1:$M$267, 10, FALSE)</f>
        <v>NULL</v>
      </c>
      <c r="AF137"/>
      <c r="AG137" s="13" t="str">
        <f>VLOOKUP(D137,[5]Data!$D$1:$M$267, 7, FALSE)</f>
        <v>NULL</v>
      </c>
      <c r="AH137" s="13" t="str">
        <f>VLOOKUP(D137,[5]Data!$D$1:$M$267, 8, FALSE)</f>
        <v>NULL</v>
      </c>
      <c r="AI137" s="13" t="str">
        <f>VLOOKUP(D137,[5]Data!$D$1:$M$267, 9, FALSE)</f>
        <v>NULL</v>
      </c>
      <c r="AJ137" s="13" t="str">
        <f>VLOOKUP(D137,[5]Data!$D$1:$M$267, 10, FALSE)</f>
        <v>NULL</v>
      </c>
      <c r="AP137" t="s">
        <v>105</v>
      </c>
      <c r="AQ137">
        <f t="shared" si="13"/>
        <v>50.126158053958811</v>
      </c>
      <c r="AR137" s="7">
        <v>48.483409464119141</v>
      </c>
      <c r="AS137" s="7">
        <v>46.870064083877956</v>
      </c>
      <c r="AT137" s="7">
        <v>48.509453865240296</v>
      </c>
      <c r="AU137" s="7">
        <v>56.641704802597836</v>
      </c>
      <c r="AX137" t="s">
        <v>201</v>
      </c>
      <c r="AY137" s="15">
        <f t="shared" si="19"/>
        <v>97191421.25</v>
      </c>
      <c r="AZ137" s="5">
        <v>71400167</v>
      </c>
      <c r="BA137" s="5">
        <v>78697321</v>
      </c>
      <c r="BB137" s="5">
        <v>109412830</v>
      </c>
      <c r="BC137" s="5">
        <v>129255367</v>
      </c>
      <c r="BN137" s="16" t="s">
        <v>329</v>
      </c>
      <c r="BO137" s="17">
        <v>94.843125380900005</v>
      </c>
      <c r="BP137" s="17">
        <v>129.1232172794</v>
      </c>
      <c r="BQ137" s="17">
        <v>99.845354995199997</v>
      </c>
      <c r="BR137" s="17" t="s">
        <v>4</v>
      </c>
      <c r="BS137">
        <f t="shared" si="14"/>
        <v>-5.002229614299992</v>
      </c>
      <c r="BT137" s="35" t="s">
        <v>219</v>
      </c>
      <c r="BU137" s="36">
        <v>134.5651873692</v>
      </c>
      <c r="BV137" s="36">
        <v>143.85839410310001</v>
      </c>
      <c r="BW137" s="36">
        <v>99.478291817799999</v>
      </c>
      <c r="BX137" s="36" t="s">
        <v>4</v>
      </c>
      <c r="BY137">
        <f t="shared" si="15"/>
        <v>35.086895551400005</v>
      </c>
      <c r="CB137" s="18" t="s">
        <v>329</v>
      </c>
      <c r="CC137" s="19">
        <v>94.843125380900005</v>
      </c>
      <c r="CD137" s="19">
        <v>129.1232172794</v>
      </c>
      <c r="CE137" s="19">
        <v>99.845354995199997</v>
      </c>
      <c r="CF137" s="19" t="s">
        <v>4</v>
      </c>
      <c r="CG137">
        <f t="shared" si="16"/>
        <v>-5.002229614299992</v>
      </c>
      <c r="CH137" s="20" t="s">
        <v>219</v>
      </c>
      <c r="CI137" s="13">
        <v>134.5651873692</v>
      </c>
      <c r="CJ137" s="13">
        <v>143.85839410310001</v>
      </c>
      <c r="CK137" s="13">
        <v>99.478291817799999</v>
      </c>
      <c r="CL137" s="13" t="s">
        <v>4</v>
      </c>
      <c r="CM137">
        <f t="shared" si="17"/>
        <v>35.086895551400005</v>
      </c>
      <c r="DE137" t="s">
        <v>273</v>
      </c>
      <c r="DF137" s="7">
        <v>44.435708223554407</v>
      </c>
      <c r="DG137" s="5">
        <v>305581286</v>
      </c>
      <c r="DH137" s="10" t="s">
        <v>4</v>
      </c>
      <c r="DI137" s="11">
        <v>84.164881145099997</v>
      </c>
      <c r="DJ137" s="12">
        <v>80.286013336699995</v>
      </c>
      <c r="DK137" s="13" t="s">
        <v>4</v>
      </c>
    </row>
    <row r="138" spans="2:115" x14ac:dyDescent="0.3">
      <c r="B138" s="2"/>
      <c r="C138" t="s">
        <v>275</v>
      </c>
      <c r="D138" s="2" t="s">
        <v>276</v>
      </c>
      <c r="F138" s="7">
        <v>114.35243355315798</v>
      </c>
      <c r="G138" s="7">
        <v>84.14787979000927</v>
      </c>
      <c r="H138" s="7">
        <v>87.030937508631183</v>
      </c>
      <c r="I138" s="7">
        <v>108.4006224973668</v>
      </c>
      <c r="J138">
        <f t="shared" si="18"/>
        <v>98.482968337291297</v>
      </c>
      <c r="L138" s="5">
        <f>VLOOKUP(D138, [1]Data!$D$1:$M$267, 7, FALSE)</f>
        <v>2508917</v>
      </c>
      <c r="M138" s="5">
        <f>VLOOKUP(D138, [1]Data!$D$1:$M$267, 8, FALSE)</f>
        <v>3763321</v>
      </c>
      <c r="N138" s="5">
        <f>VLOOKUP(D138, [1]Data!$D$1:$M$267, 9, FALSE)</f>
        <v>639994</v>
      </c>
      <c r="O138" s="5">
        <v>764250</v>
      </c>
      <c r="P138" s="3">
        <f t="shared" si="20"/>
        <v>1919120.5</v>
      </c>
      <c r="R138" s="10">
        <f>VLOOKUP(D138, [2]Data!$D$1:$M$267, 7, FALSE)</f>
        <v>82.901152069340853</v>
      </c>
      <c r="S138" s="10">
        <f>VLOOKUP(D138, [2]Data!$D$1:$M$267, 8, FALSE)</f>
        <v>76.92524240364645</v>
      </c>
      <c r="T138" s="10">
        <f>VLOOKUP(D138, [2]Data!$D$1:$M$267, 9, FALSE)</f>
        <v>83.544303123051051</v>
      </c>
      <c r="U138" s="10">
        <f>VLOOKUP(D138, [2]Data!$D$1:$M$267, 10, FALSE)</f>
        <v>99.108159844270332</v>
      </c>
      <c r="V138"/>
      <c r="W138" s="11">
        <f>VLOOKUP(D138, [3]Data!$D$1:$M$267, 7, FALSE)</f>
        <v>118.2219993556</v>
      </c>
      <c r="X138" s="11">
        <f>VLOOKUP(D138, [3]Data!$D$1:$M$267, 8, FALSE)</f>
        <v>106.6323903681</v>
      </c>
      <c r="Y138" s="11">
        <f>VLOOKUP(D138, [3]Data!$D$1:$M$267, 9, FALSE)</f>
        <v>128.0666813819</v>
      </c>
      <c r="Z138" s="11" t="str">
        <f>VLOOKUP(D138, [3]Data!$D$1:$M$267, 10, FALSE)</f>
        <v>NULL</v>
      </c>
      <c r="AA138"/>
      <c r="AB138" s="12">
        <f>VLOOKUP(D138, [4]Data!$D$1:$M$267, 7, FALSE)</f>
        <v>144.0385312164</v>
      </c>
      <c r="AC138" s="12">
        <f>VLOOKUP(D138, [4]Data!$D$1:$M$267, 8, FALSE)</f>
        <v>126.4270766045</v>
      </c>
      <c r="AD138" s="12">
        <f>VLOOKUP(D138, [4]Data!$D$1:$M$267, 9, FALSE)</f>
        <v>125.16085634869999</v>
      </c>
      <c r="AE138" s="12" t="str">
        <f>VLOOKUP(D138, [4]Data!$D$1:$M$267, 10, FALSE)</f>
        <v>NULL</v>
      </c>
      <c r="AF138"/>
      <c r="AG138" s="13">
        <f>VLOOKUP(D138,[5]Data!$D$1:$M$267, 7, FALSE)</f>
        <v>36.400882444121955</v>
      </c>
      <c r="AH138" s="13">
        <f>VLOOKUP(D138,[5]Data!$D$1:$M$267, 8, FALSE)</f>
        <v>33.677868951742305</v>
      </c>
      <c r="AI138" s="13">
        <f>VLOOKUP(D138,[5]Data!$D$1:$M$267, 9, FALSE)</f>
        <v>31.956410900348043</v>
      </c>
      <c r="AJ138" s="13">
        <f>VLOOKUP(D138,[5]Data!$D$1:$M$267, 10, FALSE)</f>
        <v>40.345123839385835</v>
      </c>
      <c r="AP138" t="s">
        <v>305</v>
      </c>
      <c r="AQ138">
        <f t="shared" si="13"/>
        <v>49.439494455719625</v>
      </c>
      <c r="AR138" s="7">
        <v>47.058460742992281</v>
      </c>
      <c r="AS138" s="7">
        <v>42.431848242760147</v>
      </c>
      <c r="AT138" s="7">
        <v>50.079563188357277</v>
      </c>
      <c r="AU138" s="7">
        <v>58.188105648768804</v>
      </c>
      <c r="AX138" t="s">
        <v>363</v>
      </c>
      <c r="AY138" s="15">
        <f t="shared" si="19"/>
        <v>92955651</v>
      </c>
      <c r="AZ138" s="5">
        <v>90992777</v>
      </c>
      <c r="BA138" s="5">
        <v>83149831</v>
      </c>
      <c r="BB138" s="5">
        <v>94325867</v>
      </c>
      <c r="BC138" s="5">
        <v>103354129</v>
      </c>
      <c r="BN138" s="16" t="s">
        <v>327</v>
      </c>
      <c r="BO138" s="17">
        <v>114.630679421</v>
      </c>
      <c r="BP138" s="17">
        <v>101.8422954617</v>
      </c>
      <c r="BQ138" s="17">
        <v>99.821028101500005</v>
      </c>
      <c r="BR138" s="17" t="s">
        <v>4</v>
      </c>
      <c r="BS138">
        <f t="shared" si="14"/>
        <v>14.809651319499991</v>
      </c>
      <c r="BT138" s="35" t="s">
        <v>59</v>
      </c>
      <c r="BU138" s="36">
        <v>115.19001608889999</v>
      </c>
      <c r="BV138" s="36">
        <v>142.52888982869999</v>
      </c>
      <c r="BW138" s="36">
        <v>98.553846598899995</v>
      </c>
      <c r="BX138" s="36" t="s">
        <v>4</v>
      </c>
      <c r="BY138">
        <f t="shared" si="15"/>
        <v>16.63616949</v>
      </c>
      <c r="CB138" s="18" t="s">
        <v>327</v>
      </c>
      <c r="CC138" s="19">
        <v>114.630679421</v>
      </c>
      <c r="CD138" s="19">
        <v>101.8422954617</v>
      </c>
      <c r="CE138" s="19">
        <v>99.821028101500005</v>
      </c>
      <c r="CF138" s="19" t="s">
        <v>4</v>
      </c>
      <c r="CG138">
        <f t="shared" si="16"/>
        <v>14.809651319499991</v>
      </c>
      <c r="CH138" s="20" t="s">
        <v>59</v>
      </c>
      <c r="CI138" s="13">
        <v>115.19001608889999</v>
      </c>
      <c r="CJ138" s="13">
        <v>142.52888982869999</v>
      </c>
      <c r="CK138" s="13">
        <v>98.553846598899995</v>
      </c>
      <c r="CL138" s="13" t="s">
        <v>4</v>
      </c>
      <c r="CM138">
        <f t="shared" si="17"/>
        <v>16.63616949</v>
      </c>
      <c r="DE138" t="s">
        <v>275</v>
      </c>
      <c r="DF138" s="7">
        <v>87.030937508631183</v>
      </c>
      <c r="DG138" s="5">
        <v>639994</v>
      </c>
      <c r="DH138" s="10">
        <v>83.544303123051051</v>
      </c>
      <c r="DI138" s="11">
        <v>128.0666813819</v>
      </c>
      <c r="DJ138" s="12">
        <v>125.16085634869999</v>
      </c>
      <c r="DK138" s="13">
        <v>31.956410900348043</v>
      </c>
    </row>
    <row r="139" spans="2:115" x14ac:dyDescent="0.3">
      <c r="B139" s="2"/>
      <c r="C139" t="s">
        <v>277</v>
      </c>
      <c r="D139" s="2" t="s">
        <v>278</v>
      </c>
      <c r="F139" s="7">
        <v>94.279235428571425</v>
      </c>
      <c r="G139" s="7">
        <v>56.943183333333337</v>
      </c>
      <c r="H139" s="7">
        <v>63.287429361702131</v>
      </c>
      <c r="I139" s="7">
        <v>82.561561792452835</v>
      </c>
      <c r="J139">
        <f t="shared" si="18"/>
        <v>74.26785247901492</v>
      </c>
      <c r="L139" s="5" t="str">
        <f>VLOOKUP(D139, [1]Data!$D$1:$M$267, 7, FALSE)</f>
        <v>NULL</v>
      </c>
      <c r="M139" s="5" t="str">
        <f>VLOOKUP(D139, [1]Data!$D$1:$M$267, 8, FALSE)</f>
        <v>NULL</v>
      </c>
      <c r="N139" s="5" t="str">
        <f>VLOOKUP(D139, [1]Data!$D$1:$M$267, 9, FALSE)</f>
        <v>NULL</v>
      </c>
      <c r="O139" s="5" t="s">
        <v>4</v>
      </c>
      <c r="P139" s="3" t="e">
        <f t="shared" si="20"/>
        <v>#DIV/0!</v>
      </c>
      <c r="R139" s="10">
        <f>VLOOKUP(D139, [2]Data!$D$1:$M$267, 7, FALSE)</f>
        <v>156</v>
      </c>
      <c r="S139" s="10">
        <f>VLOOKUP(D139, [2]Data!$D$1:$M$267, 8, FALSE)</f>
        <v>134.94623655913978</v>
      </c>
      <c r="T139" s="10">
        <f>VLOOKUP(D139, [2]Data!$D$1:$M$267, 9, FALSE)</f>
        <v>110.63829787234043</v>
      </c>
      <c r="U139" s="10">
        <f>VLOOKUP(D139, [2]Data!$D$1:$M$267, 10, FALSE)</f>
        <v>167.9245283018868</v>
      </c>
      <c r="V139"/>
      <c r="W139" s="11">
        <f>VLOOKUP(D139, [3]Data!$D$1:$M$267, 7, FALSE)</f>
        <v>104.7344445555</v>
      </c>
      <c r="X139" s="11">
        <f>VLOOKUP(D139, [3]Data!$D$1:$M$267, 8, FALSE)</f>
        <v>107.2535624218</v>
      </c>
      <c r="Y139" s="11">
        <f>VLOOKUP(D139, [3]Data!$D$1:$M$267, 9, FALSE)</f>
        <v>144.21785753489999</v>
      </c>
      <c r="Z139" s="11" t="str">
        <f>VLOOKUP(D139, [3]Data!$D$1:$M$267, 10, FALSE)</f>
        <v>NULL</v>
      </c>
      <c r="AA139"/>
      <c r="AB139" s="12">
        <f>VLOOKUP(D139, [4]Data!$D$1:$M$267, 7, FALSE)</f>
        <v>197.88414632109999</v>
      </c>
      <c r="AC139" s="12">
        <f>VLOOKUP(D139, [4]Data!$D$1:$M$267, 8, FALSE)</f>
        <v>729.83307569839997</v>
      </c>
      <c r="AD139" s="12">
        <f>VLOOKUP(D139, [4]Data!$D$1:$M$267, 9, FALSE)</f>
        <v>1017.9029854583</v>
      </c>
      <c r="AE139" s="12" t="str">
        <f>VLOOKUP(D139, [4]Data!$D$1:$M$267, 10, FALSE)</f>
        <v>NULL</v>
      </c>
      <c r="AF139"/>
      <c r="AG139" s="13">
        <f>VLOOKUP(D139,[5]Data!$D$1:$M$267, 7, FALSE)</f>
        <v>60.571428571428577</v>
      </c>
      <c r="AH139" s="13">
        <f>VLOOKUP(D139,[5]Data!$D$1:$M$267, 8, FALSE)</f>
        <v>43.548387096774192</v>
      </c>
      <c r="AI139" s="13">
        <f>VLOOKUP(D139,[5]Data!$D$1:$M$267, 9, FALSE)</f>
        <v>30.638297872340424</v>
      </c>
      <c r="AJ139" s="13">
        <f>VLOOKUP(D139,[5]Data!$D$1:$M$267, 10, FALSE)</f>
        <v>54.716981132075468</v>
      </c>
      <c r="AP139" t="s">
        <v>313</v>
      </c>
      <c r="AQ139">
        <f t="shared" si="13"/>
        <v>49.365002480384547</v>
      </c>
      <c r="AR139" s="7">
        <v>48.628349223622685</v>
      </c>
      <c r="AS139" s="7">
        <v>42.744854285662491</v>
      </c>
      <c r="AT139" s="7">
        <v>50.492611606901896</v>
      </c>
      <c r="AU139" s="7">
        <v>55.594194805351108</v>
      </c>
      <c r="AX139" t="s">
        <v>105</v>
      </c>
      <c r="AY139" s="15">
        <f t="shared" si="19"/>
        <v>84364242.5</v>
      </c>
      <c r="AZ139" s="5">
        <v>92911879</v>
      </c>
      <c r="BA139" s="5">
        <v>62939856</v>
      </c>
      <c r="BB139" s="5">
        <v>88015706</v>
      </c>
      <c r="BC139" s="5">
        <v>93589529</v>
      </c>
      <c r="BN139" s="16" t="s">
        <v>253</v>
      </c>
      <c r="BO139" s="17">
        <v>114.3356246435</v>
      </c>
      <c r="BP139" s="17">
        <v>123.6321591361</v>
      </c>
      <c r="BQ139" s="17">
        <v>98.976494733300001</v>
      </c>
      <c r="BR139" s="17" t="s">
        <v>4</v>
      </c>
      <c r="BS139">
        <f t="shared" si="14"/>
        <v>15.359129910199997</v>
      </c>
      <c r="BT139" s="35" t="s">
        <v>149</v>
      </c>
      <c r="BU139" s="36">
        <v>101.64973792959999</v>
      </c>
      <c r="BV139" s="36">
        <v>91.682866466999997</v>
      </c>
      <c r="BW139" s="36">
        <v>98.067031886099997</v>
      </c>
      <c r="BX139" s="36" t="s">
        <v>4</v>
      </c>
      <c r="BY139">
        <f t="shared" si="15"/>
        <v>3.5827060434999964</v>
      </c>
      <c r="CB139" s="18" t="s">
        <v>253</v>
      </c>
      <c r="CC139" s="19">
        <v>114.3356246435</v>
      </c>
      <c r="CD139" s="19">
        <v>123.6321591361</v>
      </c>
      <c r="CE139" s="19">
        <v>98.976494733300001</v>
      </c>
      <c r="CF139" s="19" t="s">
        <v>4</v>
      </c>
      <c r="CG139">
        <f t="shared" si="16"/>
        <v>15.359129910199997</v>
      </c>
      <c r="CH139" s="20" t="s">
        <v>440</v>
      </c>
      <c r="CI139" s="13">
        <v>101.64973792959999</v>
      </c>
      <c r="CJ139" s="13">
        <v>91.682866466999997</v>
      </c>
      <c r="CK139" s="13">
        <v>98.067031886099997</v>
      </c>
      <c r="CL139" s="13" t="s">
        <v>4</v>
      </c>
      <c r="CM139">
        <f t="shared" si="17"/>
        <v>3.5827060434999964</v>
      </c>
      <c r="DE139" t="s">
        <v>277</v>
      </c>
      <c r="DF139" s="7">
        <v>63.287429361702131</v>
      </c>
      <c r="DG139" s="5" t="s">
        <v>4</v>
      </c>
      <c r="DH139" s="10">
        <v>110.63829787234043</v>
      </c>
      <c r="DI139" s="11">
        <v>144.21785753489999</v>
      </c>
      <c r="DJ139" s="12">
        <v>1017.9029854583</v>
      </c>
      <c r="DK139" s="13">
        <v>30.638297872340424</v>
      </c>
    </row>
    <row r="140" spans="2:115" x14ac:dyDescent="0.3">
      <c r="B140" s="2"/>
      <c r="C140" t="s">
        <v>279</v>
      </c>
      <c r="D140" s="2" t="s">
        <v>280</v>
      </c>
      <c r="F140" s="7">
        <v>38.928010464706176</v>
      </c>
      <c r="G140" s="7">
        <v>32.039567979926773</v>
      </c>
      <c r="H140" s="7">
        <v>47.602100202201889</v>
      </c>
      <c r="I140" s="7">
        <v>36.498123120272489</v>
      </c>
      <c r="J140">
        <f t="shared" si="18"/>
        <v>38.766950441776828</v>
      </c>
      <c r="L140" s="5">
        <f>VLOOKUP(D140, [1]Data!$D$1:$M$267, 7, FALSE)</f>
        <v>5285142</v>
      </c>
      <c r="M140" s="5">
        <f>VLOOKUP(D140, [1]Data!$D$1:$M$267, 8, FALSE)</f>
        <v>9513473</v>
      </c>
      <c r="N140" s="5">
        <f>VLOOKUP(D140, [1]Data!$D$1:$M$267, 9, FALSE)</f>
        <v>6433383</v>
      </c>
      <c r="O140" s="5">
        <v>3330281</v>
      </c>
      <c r="P140" s="3">
        <f t="shared" si="20"/>
        <v>6140569.75</v>
      </c>
      <c r="R140" s="10">
        <f>VLOOKUP(D140, [2]Data!$D$1:$M$267, 7, FALSE)</f>
        <v>49.249526586901162</v>
      </c>
      <c r="S140" s="10">
        <f>VLOOKUP(D140, [2]Data!$D$1:$M$267, 8, FALSE)</f>
        <v>40.918865595009542</v>
      </c>
      <c r="T140" s="10">
        <f>VLOOKUP(D140, [2]Data!$D$1:$M$267, 9, FALSE)</f>
        <v>43.053804791221935</v>
      </c>
      <c r="U140" s="10">
        <f>VLOOKUP(D140, [2]Data!$D$1:$M$267, 10, FALSE)</f>
        <v>48.973401479884309</v>
      </c>
      <c r="V140"/>
      <c r="W140" s="11">
        <f>VLOOKUP(D140, [3]Data!$D$1:$M$267, 7, FALSE)</f>
        <v>112.38157912299999</v>
      </c>
      <c r="X140" s="11">
        <f>VLOOKUP(D140, [3]Data!$D$1:$M$267, 8, FALSE)</f>
        <v>111.3686911464</v>
      </c>
      <c r="Y140" s="11">
        <f>VLOOKUP(D140, [3]Data!$D$1:$M$267, 9, FALSE)</f>
        <v>110.71956308670001</v>
      </c>
      <c r="Z140" s="11" t="str">
        <f>VLOOKUP(D140, [3]Data!$D$1:$M$267, 10, FALSE)</f>
        <v>NULL</v>
      </c>
      <c r="AA140"/>
      <c r="AB140" s="12">
        <f>VLOOKUP(D140, [4]Data!$D$1:$M$267, 7, FALSE)</f>
        <v>145.25631486840001</v>
      </c>
      <c r="AC140" s="12">
        <f>VLOOKUP(D140, [4]Data!$D$1:$M$267, 8, FALSE)</f>
        <v>110.02848724419999</v>
      </c>
      <c r="AD140" s="12">
        <f>VLOOKUP(D140, [4]Data!$D$1:$M$267, 9, FALSE)</f>
        <v>171.60093916220001</v>
      </c>
      <c r="AE140" s="12" t="str">
        <f>VLOOKUP(D140, [4]Data!$D$1:$M$267, 10, FALSE)</f>
        <v>NULL</v>
      </c>
      <c r="AF140"/>
      <c r="AG140" s="13">
        <f>VLOOKUP(D140,[5]Data!$D$1:$M$267, 7, FALSE)</f>
        <v>7.7799364744510946</v>
      </c>
      <c r="AH140" s="13">
        <f>VLOOKUP(D140,[5]Data!$D$1:$M$267, 8, FALSE)</f>
        <v>6.8052898255374226</v>
      </c>
      <c r="AI140" s="13">
        <f>VLOOKUP(D140,[5]Data!$D$1:$M$267, 9, FALSE)</f>
        <v>5.1191714848260608</v>
      </c>
      <c r="AJ140" s="13">
        <f>VLOOKUP(D140,[5]Data!$D$1:$M$267, 10, FALSE)</f>
        <v>6.7023908658843574</v>
      </c>
      <c r="AP140" t="s">
        <v>63</v>
      </c>
      <c r="AQ140">
        <f t="shared" si="13"/>
        <v>49.319861584596687</v>
      </c>
      <c r="AR140" s="7">
        <v>46.922519239803009</v>
      </c>
      <c r="AS140" s="7">
        <v>47.943554026320427</v>
      </c>
      <c r="AT140" s="7">
        <v>49.162133946841827</v>
      </c>
      <c r="AU140" s="7">
        <v>53.251239125421478</v>
      </c>
      <c r="AX140" t="s">
        <v>117</v>
      </c>
      <c r="AY140" s="15">
        <f t="shared" si="19"/>
        <v>80779443.25</v>
      </c>
      <c r="AZ140" s="5">
        <v>67994135</v>
      </c>
      <c r="BA140" s="5">
        <v>52973237</v>
      </c>
      <c r="BB140" s="5">
        <v>77485368</v>
      </c>
      <c r="BC140" s="5">
        <v>124665033</v>
      </c>
      <c r="BN140" s="16" t="s">
        <v>387</v>
      </c>
      <c r="BO140" s="17">
        <v>109.0505484899</v>
      </c>
      <c r="BP140" s="17">
        <v>94.593098319800006</v>
      </c>
      <c r="BQ140" s="17">
        <v>98.935719962299999</v>
      </c>
      <c r="BR140" s="17" t="s">
        <v>4</v>
      </c>
      <c r="BS140">
        <f t="shared" si="14"/>
        <v>10.114828527599997</v>
      </c>
      <c r="BT140" s="35" t="s">
        <v>249</v>
      </c>
      <c r="BU140" s="36">
        <v>112.27935370439999</v>
      </c>
      <c r="BV140" s="36">
        <v>89.831684722600002</v>
      </c>
      <c r="BW140" s="36">
        <v>97.872791782500002</v>
      </c>
      <c r="BX140" s="36" t="s">
        <v>4</v>
      </c>
      <c r="BY140">
        <f t="shared" si="15"/>
        <v>14.406561921899993</v>
      </c>
      <c r="CB140" s="18" t="s">
        <v>453</v>
      </c>
      <c r="CC140" s="19">
        <v>109.0505484899</v>
      </c>
      <c r="CD140" s="19">
        <v>94.593098319800006</v>
      </c>
      <c r="CE140" s="19">
        <v>98.935719962299999</v>
      </c>
      <c r="CF140" s="19" t="s">
        <v>4</v>
      </c>
      <c r="CG140">
        <f t="shared" si="16"/>
        <v>10.114828527599997</v>
      </c>
      <c r="CH140" s="20" t="s">
        <v>249</v>
      </c>
      <c r="CI140" s="13">
        <v>112.27935370439999</v>
      </c>
      <c r="CJ140" s="13">
        <v>89.831684722600002</v>
      </c>
      <c r="CK140" s="13">
        <v>97.872791782500002</v>
      </c>
      <c r="CL140" s="13" t="s">
        <v>4</v>
      </c>
      <c r="CM140">
        <f t="shared" si="17"/>
        <v>14.406561921899993</v>
      </c>
      <c r="DE140" t="s">
        <v>279</v>
      </c>
      <c r="DF140" s="7">
        <v>47.602100202201889</v>
      </c>
      <c r="DG140" s="5">
        <v>6433383</v>
      </c>
      <c r="DH140" s="10">
        <v>43.053804791221935</v>
      </c>
      <c r="DI140" s="11">
        <v>110.71956308670001</v>
      </c>
      <c r="DJ140" s="12">
        <v>171.60093916220001</v>
      </c>
      <c r="DK140" s="13">
        <v>5.1191714848260608</v>
      </c>
    </row>
    <row r="141" spans="2:115" x14ac:dyDescent="0.3">
      <c r="B141" s="2"/>
      <c r="C141" t="s">
        <v>281</v>
      </c>
      <c r="D141" s="2" t="s">
        <v>282</v>
      </c>
      <c r="F141" s="7">
        <v>147.69087542577225</v>
      </c>
      <c r="G141" s="7">
        <v>139.56178479268451</v>
      </c>
      <c r="H141" s="7">
        <v>155.13699186793181</v>
      </c>
      <c r="I141" s="7">
        <v>184.4909216631346</v>
      </c>
      <c r="J141">
        <f t="shared" si="18"/>
        <v>156.72014343738078</v>
      </c>
      <c r="L141" s="5">
        <f>VLOOKUP(D141, [1]Data!$D$1:$M$267, 7, FALSE)</f>
        <v>86980976671</v>
      </c>
      <c r="M141" s="5">
        <f>VLOOKUP(D141, [1]Data!$D$1:$M$267, 8, FALSE)</f>
        <v>87143360465</v>
      </c>
      <c r="N141" s="5">
        <f>VLOOKUP(D141, [1]Data!$D$1:$M$267, 9, FALSE)</f>
        <v>101298570759</v>
      </c>
      <c r="O141" s="5">
        <v>92149414409</v>
      </c>
      <c r="P141" s="3">
        <f t="shared" si="20"/>
        <v>91893080576</v>
      </c>
      <c r="R141" s="10">
        <f>VLOOKUP(D141, [2]Data!$D$1:$M$267, 7, FALSE)</f>
        <v>155.27067664549139</v>
      </c>
      <c r="S141" s="10">
        <f>VLOOKUP(D141, [2]Data!$D$1:$M$267, 8, FALSE)</f>
        <v>146.46177796190977</v>
      </c>
      <c r="T141" s="10">
        <f>VLOOKUP(D141, [2]Data!$D$1:$M$267, 9, FALSE)</f>
        <v>156.95616865402309</v>
      </c>
      <c r="U141" s="10">
        <f>VLOOKUP(D141, [2]Data!$D$1:$M$267, 10, FALSE)</f>
        <v>176.7117799924678</v>
      </c>
      <c r="V141"/>
      <c r="W141" s="11">
        <f>VLOOKUP(D141, [3]Data!$D$1:$M$267, 7, FALSE)</f>
        <v>118.63424118010001</v>
      </c>
      <c r="X141" s="11">
        <f>VLOOKUP(D141, [3]Data!$D$1:$M$267, 8, FALSE)</f>
        <v>78.947492968600002</v>
      </c>
      <c r="Y141" s="11">
        <f>VLOOKUP(D141, [3]Data!$D$1:$M$267, 9, FALSE)</f>
        <v>95.883414219900004</v>
      </c>
      <c r="Z141" s="11" t="str">
        <f>VLOOKUP(D141, [3]Data!$D$1:$M$267, 10, FALSE)</f>
        <v>NULL</v>
      </c>
      <c r="AA141"/>
      <c r="AB141" s="12">
        <f>VLOOKUP(D141, [4]Data!$D$1:$M$267, 7, FALSE)</f>
        <v>114.8891069159</v>
      </c>
      <c r="AC141" s="12">
        <f>VLOOKUP(D141, [4]Data!$D$1:$M$267, 8, FALSE)</f>
        <v>111.7755403713</v>
      </c>
      <c r="AD141" s="12">
        <f>VLOOKUP(D141, [4]Data!$D$1:$M$267, 9, FALSE)</f>
        <v>122.3630931547</v>
      </c>
      <c r="AE141" s="12" t="str">
        <f>VLOOKUP(D141, [4]Data!$D$1:$M$267, 10, FALSE)</f>
        <v>NULL</v>
      </c>
      <c r="AF141"/>
      <c r="AG141" s="13">
        <f>VLOOKUP(D141,[5]Data!$D$1:$M$267, 7, FALSE)</f>
        <v>82.537712700862798</v>
      </c>
      <c r="AH141" s="13">
        <f>VLOOKUP(D141,[5]Data!$D$1:$M$267, 8, FALSE)</f>
        <v>78.265476504337556</v>
      </c>
      <c r="AI141" s="13">
        <f>VLOOKUP(D141,[5]Data!$D$1:$M$267, 9, FALSE)</f>
        <v>84.105207176307488</v>
      </c>
      <c r="AJ141" s="13">
        <f>VLOOKUP(D141,[5]Data!$D$1:$M$267, 10, FALSE)</f>
        <v>93.752223412678958</v>
      </c>
      <c r="AP141" t="s">
        <v>239</v>
      </c>
      <c r="AQ141">
        <f t="shared" si="13"/>
        <v>49.319085294294709</v>
      </c>
      <c r="AR141" s="7">
        <v>47.062444597604966</v>
      </c>
      <c r="AS141" s="7">
        <v>40.202456709631932</v>
      </c>
      <c r="AT141" s="7">
        <v>49.014912535634139</v>
      </c>
      <c r="AU141" s="7">
        <v>60.996527334307807</v>
      </c>
      <c r="AX141" t="s">
        <v>97</v>
      </c>
      <c r="AY141" s="15">
        <f t="shared" si="19"/>
        <v>78319710.25</v>
      </c>
      <c r="AZ141" s="5">
        <v>141805000</v>
      </c>
      <c r="BA141" s="5">
        <v>56250587</v>
      </c>
      <c r="BB141" s="5">
        <v>56851005</v>
      </c>
      <c r="BC141" s="5">
        <v>58372249</v>
      </c>
      <c r="BN141" s="16" t="s">
        <v>203</v>
      </c>
      <c r="BO141" s="17">
        <v>106.63849355569999</v>
      </c>
      <c r="BP141" s="17">
        <v>93.062527347499994</v>
      </c>
      <c r="BQ141" s="17">
        <v>98.424797378999997</v>
      </c>
      <c r="BR141" s="17" t="s">
        <v>4</v>
      </c>
      <c r="BS141">
        <f t="shared" si="14"/>
        <v>8.2136961766999974</v>
      </c>
      <c r="BT141" s="35" t="s">
        <v>151</v>
      </c>
      <c r="BU141" s="36">
        <v>131.91551047159999</v>
      </c>
      <c r="BV141" s="36">
        <v>119.6483280107</v>
      </c>
      <c r="BW141" s="36">
        <v>97.296049196599995</v>
      </c>
      <c r="BX141" s="36" t="s">
        <v>4</v>
      </c>
      <c r="BY141">
        <f t="shared" si="15"/>
        <v>34.619461274999992</v>
      </c>
      <c r="CB141" s="18" t="s">
        <v>203</v>
      </c>
      <c r="CC141" s="19">
        <v>106.63849355569999</v>
      </c>
      <c r="CD141" s="19">
        <v>93.062527347499994</v>
      </c>
      <c r="CE141" s="19">
        <v>98.424797378999997</v>
      </c>
      <c r="CF141" s="19" t="s">
        <v>4</v>
      </c>
      <c r="CG141">
        <f t="shared" si="16"/>
        <v>8.2136961766999974</v>
      </c>
      <c r="CH141" s="20" t="s">
        <v>151</v>
      </c>
      <c r="CI141" s="13">
        <v>131.91551047159999</v>
      </c>
      <c r="CJ141" s="13">
        <v>119.6483280107</v>
      </c>
      <c r="CK141" s="13">
        <v>97.296049196599995</v>
      </c>
      <c r="CL141" s="13" t="s">
        <v>4</v>
      </c>
      <c r="CM141">
        <f t="shared" si="17"/>
        <v>34.619461274999992</v>
      </c>
      <c r="DE141" t="s">
        <v>281</v>
      </c>
      <c r="DF141" s="7">
        <v>155.13699186793181</v>
      </c>
      <c r="DG141" s="5">
        <v>101298570759</v>
      </c>
      <c r="DH141" s="10">
        <v>156.95616865402309</v>
      </c>
      <c r="DI141" s="11">
        <v>95.883414219900004</v>
      </c>
      <c r="DJ141" s="12">
        <v>122.3630931547</v>
      </c>
      <c r="DK141" s="13">
        <v>84.105207176307488</v>
      </c>
    </row>
    <row r="142" spans="2:115" x14ac:dyDescent="0.3">
      <c r="B142" s="2"/>
      <c r="C142" t="s">
        <v>283</v>
      </c>
      <c r="D142" s="2" t="s">
        <v>284</v>
      </c>
      <c r="F142" s="7">
        <v>49.009802920396034</v>
      </c>
      <c r="G142" s="7">
        <v>45.628440698181819</v>
      </c>
      <c r="H142" s="7">
        <v>45.82305404970473</v>
      </c>
      <c r="I142" s="7">
        <v>61.745850614835177</v>
      </c>
      <c r="J142">
        <f t="shared" si="18"/>
        <v>50.55178707077944</v>
      </c>
      <c r="L142" s="5" t="str">
        <f>VLOOKUP(D142, [1]Data!$D$1:$M$267, 7, FALSE)</f>
        <v>NULL</v>
      </c>
      <c r="M142" s="5" t="str">
        <f>VLOOKUP(D142, [1]Data!$D$1:$M$267, 8, FALSE)</f>
        <v>NULL</v>
      </c>
      <c r="N142" s="5" t="str">
        <f>VLOOKUP(D142, [1]Data!$D$1:$M$267, 9, FALSE)</f>
        <v>NULL</v>
      </c>
      <c r="O142" s="5" t="s">
        <v>4</v>
      </c>
      <c r="P142" s="3" t="e">
        <f t="shared" si="20"/>
        <v>#DIV/0!</v>
      </c>
      <c r="R142" s="10" t="str">
        <f>VLOOKUP(D142, [2]Data!$D$1:$M$267, 7, FALSE)</f>
        <v>NULL</v>
      </c>
      <c r="S142" s="10" t="str">
        <f>VLOOKUP(D142, [2]Data!$D$1:$M$267, 8, FALSE)</f>
        <v>NULL</v>
      </c>
      <c r="T142" s="10" t="str">
        <f>VLOOKUP(D142, [2]Data!$D$1:$M$267, 9, FALSE)</f>
        <v>NULL</v>
      </c>
      <c r="U142" s="10" t="str">
        <f>VLOOKUP(D142, [2]Data!$D$1:$M$267, 10, FALSE)</f>
        <v>NULL</v>
      </c>
      <c r="V142"/>
      <c r="W142" s="11">
        <f>VLOOKUP(D142, [3]Data!$D$1:$M$267, 7, FALSE)</f>
        <v>139.64250835679999</v>
      </c>
      <c r="X142" s="11">
        <f>VLOOKUP(D142, [3]Data!$D$1:$M$267, 8, FALSE)</f>
        <v>125.7990553595</v>
      </c>
      <c r="Y142" s="11">
        <f>VLOOKUP(D142, [3]Data!$D$1:$M$267, 9, FALSE)</f>
        <v>132.66993271620001</v>
      </c>
      <c r="Z142" s="11" t="str">
        <f>VLOOKUP(D142, [3]Data!$D$1:$M$267, 10, FALSE)</f>
        <v>NULL</v>
      </c>
      <c r="AA142"/>
      <c r="AB142" s="12">
        <f>VLOOKUP(D142, [4]Data!$D$1:$M$267, 7, FALSE)</f>
        <v>116.6913872664</v>
      </c>
      <c r="AC142" s="12">
        <f>VLOOKUP(D142, [4]Data!$D$1:$M$267, 8, FALSE)</f>
        <v>122.6392717905</v>
      </c>
      <c r="AD142" s="12">
        <f>VLOOKUP(D142, [4]Data!$D$1:$M$267, 9, FALSE)</f>
        <v>87.737961850999994</v>
      </c>
      <c r="AE142" s="12" t="str">
        <f>VLOOKUP(D142, [4]Data!$D$1:$M$267, 10, FALSE)</f>
        <v>NULL</v>
      </c>
      <c r="AF142"/>
      <c r="AG142" s="13" t="str">
        <f>VLOOKUP(D142,[5]Data!$D$1:$M$267, 7, FALSE)</f>
        <v>NULL</v>
      </c>
      <c r="AH142" s="13" t="str">
        <f>VLOOKUP(D142,[5]Data!$D$1:$M$267, 8, FALSE)</f>
        <v>NULL</v>
      </c>
      <c r="AI142" s="13" t="str">
        <f>VLOOKUP(D142,[5]Data!$D$1:$M$267, 9, FALSE)</f>
        <v>NULL</v>
      </c>
      <c r="AJ142" s="13" t="str">
        <f>VLOOKUP(D142,[5]Data!$D$1:$M$267, 10, FALSE)</f>
        <v>NULL</v>
      </c>
      <c r="AP142" t="s">
        <v>335</v>
      </c>
      <c r="AQ142">
        <f t="shared" si="13"/>
        <v>48.807690785583503</v>
      </c>
      <c r="AR142" s="7">
        <v>49.461413119176953</v>
      </c>
      <c r="AS142" s="7">
        <v>42.470820045781451</v>
      </c>
      <c r="AT142" s="7">
        <v>49.079111737493079</v>
      </c>
      <c r="AU142" s="7">
        <v>54.219418239882536</v>
      </c>
      <c r="AX142" t="s">
        <v>217</v>
      </c>
      <c r="AY142" s="15">
        <f t="shared" si="19"/>
        <v>69823551.75</v>
      </c>
      <c r="AZ142" s="5">
        <v>29752221</v>
      </c>
      <c r="BA142" s="5">
        <v>27637566</v>
      </c>
      <c r="BB142" s="5">
        <v>87115119</v>
      </c>
      <c r="BC142" s="5">
        <v>134789301</v>
      </c>
      <c r="BN142" s="16" t="s">
        <v>315</v>
      </c>
      <c r="BO142" s="17">
        <v>106.31205707540001</v>
      </c>
      <c r="BP142" s="17">
        <v>97.365388607900002</v>
      </c>
      <c r="BQ142" s="17">
        <v>97.909456407600004</v>
      </c>
      <c r="BR142" s="17" t="s">
        <v>4</v>
      </c>
      <c r="BS142">
        <f t="shared" si="14"/>
        <v>8.4026006678000016</v>
      </c>
      <c r="BT142" s="35" t="s">
        <v>341</v>
      </c>
      <c r="BU142" s="36">
        <v>117.8743110609</v>
      </c>
      <c r="BV142" s="36">
        <v>105.7914350706</v>
      </c>
      <c r="BW142" s="36">
        <v>95.995915564499995</v>
      </c>
      <c r="BX142" s="36" t="s">
        <v>4</v>
      </c>
      <c r="BY142">
        <f t="shared" si="15"/>
        <v>21.878395496400003</v>
      </c>
      <c r="CB142" s="18" t="s">
        <v>315</v>
      </c>
      <c r="CC142" s="19">
        <v>106.31205707540001</v>
      </c>
      <c r="CD142" s="19">
        <v>97.365388607900002</v>
      </c>
      <c r="CE142" s="19">
        <v>97.909456407600004</v>
      </c>
      <c r="CF142" s="19" t="s">
        <v>4</v>
      </c>
      <c r="CG142">
        <f t="shared" si="16"/>
        <v>8.4026006678000016</v>
      </c>
      <c r="CH142" s="20" t="s">
        <v>341</v>
      </c>
      <c r="CI142" s="13">
        <v>117.8743110609</v>
      </c>
      <c r="CJ142" s="13">
        <v>105.7914350706</v>
      </c>
      <c r="CK142" s="13">
        <v>95.995915564499995</v>
      </c>
      <c r="CL142" s="13" t="s">
        <v>4</v>
      </c>
      <c r="CM142">
        <f t="shared" si="17"/>
        <v>21.878395496400003</v>
      </c>
      <c r="DE142" t="s">
        <v>283</v>
      </c>
      <c r="DF142" s="7">
        <v>45.82305404970473</v>
      </c>
      <c r="DG142" s="5" t="s">
        <v>4</v>
      </c>
      <c r="DH142" s="10" t="s">
        <v>4</v>
      </c>
      <c r="DI142" s="11">
        <v>132.66993271620001</v>
      </c>
      <c r="DJ142" s="12">
        <v>87.737961850999994</v>
      </c>
      <c r="DK142" s="13" t="s">
        <v>4</v>
      </c>
    </row>
    <row r="143" spans="2:115" x14ac:dyDescent="0.3">
      <c r="B143" s="2"/>
      <c r="C143" t="s">
        <v>285</v>
      </c>
      <c r="D143" s="2" t="s">
        <v>286</v>
      </c>
      <c r="F143" s="7">
        <v>38.468963862880138</v>
      </c>
      <c r="G143" s="7">
        <v>35.510050201935051</v>
      </c>
      <c r="H143" s="7">
        <v>37.308972509913495</v>
      </c>
      <c r="I143" s="7">
        <v>40.254359787122418</v>
      </c>
      <c r="J143">
        <f t="shared" si="18"/>
        <v>37.885586590462772</v>
      </c>
      <c r="L143" s="5">
        <f>VLOOKUP(D143, [1]Data!$D$1:$M$267, 7, FALSE)</f>
        <v>572744454</v>
      </c>
      <c r="M143" s="5">
        <f>VLOOKUP(D143, [1]Data!$D$1:$M$267, 8, FALSE)</f>
        <v>588997833</v>
      </c>
      <c r="N143" s="5">
        <f>VLOOKUP(D143, [1]Data!$D$1:$M$267, 9, FALSE)</f>
        <v>673678726</v>
      </c>
      <c r="O143" s="5">
        <v>819871309</v>
      </c>
      <c r="P143" s="3">
        <f t="shared" si="20"/>
        <v>663823080.5</v>
      </c>
      <c r="R143" s="10">
        <f>VLOOKUP(D143, [2]Data!$D$1:$M$267, 7, FALSE)</f>
        <v>54.464443240733573</v>
      </c>
      <c r="S143" s="10">
        <f>VLOOKUP(D143, [2]Data!$D$1:$M$267, 8, FALSE)</f>
        <v>43.982170296836507</v>
      </c>
      <c r="T143" s="10">
        <f>VLOOKUP(D143, [2]Data!$D$1:$M$267, 9, FALSE)</f>
        <v>48.549645568067106</v>
      </c>
      <c r="U143" s="10">
        <f>VLOOKUP(D143, [2]Data!$D$1:$M$267, 10, FALSE)</f>
        <v>54.086918981148372</v>
      </c>
      <c r="V143"/>
      <c r="W143" s="11">
        <f>VLOOKUP(D143, [3]Data!$D$1:$M$267, 7, FALSE)</f>
        <v>121.201867741</v>
      </c>
      <c r="X143" s="11">
        <f>VLOOKUP(D143, [3]Data!$D$1:$M$267, 8, FALSE)</f>
        <v>98.396126326000001</v>
      </c>
      <c r="Y143" s="11">
        <f>VLOOKUP(D143, [3]Data!$D$1:$M$267, 9, FALSE)</f>
        <v>91.251598925300001</v>
      </c>
      <c r="Z143" s="11" t="str">
        <f>VLOOKUP(D143, [3]Data!$D$1:$M$267, 10, FALSE)</f>
        <v>NULL</v>
      </c>
      <c r="AA143"/>
      <c r="AB143" s="12">
        <f>VLOOKUP(D143, [4]Data!$D$1:$M$267, 7, FALSE)</f>
        <v>106.4915269239</v>
      </c>
      <c r="AC143" s="12">
        <f>VLOOKUP(D143, [4]Data!$D$1:$M$267, 8, FALSE)</f>
        <v>105.320737098</v>
      </c>
      <c r="AD143" s="12">
        <f>VLOOKUP(D143, [4]Data!$D$1:$M$267, 9, FALSE)</f>
        <v>106.5397943391</v>
      </c>
      <c r="AE143" s="12" t="str">
        <f>VLOOKUP(D143, [4]Data!$D$1:$M$267, 10, FALSE)</f>
        <v>NULL</v>
      </c>
      <c r="AF143"/>
      <c r="AG143" s="13">
        <f>VLOOKUP(D143,[5]Data!$D$1:$M$267, 7, FALSE)</f>
        <v>27.350305656581291</v>
      </c>
      <c r="AH143" s="13">
        <f>VLOOKUP(D143,[5]Data!$D$1:$M$267, 8, FALSE)</f>
        <v>21.728578745823068</v>
      </c>
      <c r="AI143" s="13">
        <f>VLOOKUP(D143,[5]Data!$D$1:$M$267, 9, FALSE)</f>
        <v>22.337298732299317</v>
      </c>
      <c r="AJ143" s="13">
        <f>VLOOKUP(D143,[5]Data!$D$1:$M$267, 10, FALSE)</f>
        <v>24.394825565857371</v>
      </c>
      <c r="AP143" t="s">
        <v>49</v>
      </c>
      <c r="AQ143">
        <f t="shared" si="13"/>
        <v>48.590841412885524</v>
      </c>
      <c r="AR143" s="7">
        <v>45.337702963197231</v>
      </c>
      <c r="AS143" s="7">
        <v>38.479552559984313</v>
      </c>
      <c r="AT143" s="7">
        <v>49.871168384143495</v>
      </c>
      <c r="AU143" s="7">
        <v>60.674941744217058</v>
      </c>
      <c r="AX143" t="s">
        <v>205</v>
      </c>
      <c r="AY143" s="15">
        <f t="shared" si="19"/>
        <v>68101108</v>
      </c>
      <c r="AZ143" s="5">
        <v>82475865</v>
      </c>
      <c r="BA143" s="5">
        <v>85950665</v>
      </c>
      <c r="BB143" s="5">
        <v>57055936</v>
      </c>
      <c r="BC143" s="5">
        <v>46921966</v>
      </c>
      <c r="BN143" s="16" t="s">
        <v>139</v>
      </c>
      <c r="BO143" s="17">
        <v>101.7047892495</v>
      </c>
      <c r="BP143" s="17">
        <v>89.162883155599999</v>
      </c>
      <c r="BQ143" s="17">
        <v>97.361279960900006</v>
      </c>
      <c r="BR143" s="17" t="s">
        <v>4</v>
      </c>
      <c r="BS143">
        <f t="shared" si="14"/>
        <v>4.3435092885999893</v>
      </c>
      <c r="BT143" s="35" t="s">
        <v>343</v>
      </c>
      <c r="BU143" s="36">
        <v>105.5774158391</v>
      </c>
      <c r="BV143" s="36">
        <v>71.644047214500006</v>
      </c>
      <c r="BW143" s="36">
        <v>95.557011704299995</v>
      </c>
      <c r="BX143" s="36" t="s">
        <v>4</v>
      </c>
      <c r="BY143">
        <f t="shared" si="15"/>
        <v>10.020404134800003</v>
      </c>
      <c r="CB143" s="18" t="s">
        <v>446</v>
      </c>
      <c r="CC143" s="19">
        <v>101.7047892495</v>
      </c>
      <c r="CD143" s="19">
        <v>89.162883155599999</v>
      </c>
      <c r="CE143" s="19">
        <v>97.361279960900006</v>
      </c>
      <c r="CF143" s="19" t="s">
        <v>4</v>
      </c>
      <c r="CG143">
        <f t="shared" si="16"/>
        <v>4.3435092885999893</v>
      </c>
      <c r="CH143" s="20" t="s">
        <v>343</v>
      </c>
      <c r="CI143" s="13">
        <v>105.5774158391</v>
      </c>
      <c r="CJ143" s="13">
        <v>71.644047214500006</v>
      </c>
      <c r="CK143" s="13">
        <v>95.557011704299995</v>
      </c>
      <c r="CL143" s="13" t="s">
        <v>4</v>
      </c>
      <c r="CM143">
        <f t="shared" si="17"/>
        <v>10.020404134800003</v>
      </c>
      <c r="DE143" t="s">
        <v>285</v>
      </c>
      <c r="DF143" s="7">
        <v>37.308972509913495</v>
      </c>
      <c r="DG143" s="5">
        <v>673678726</v>
      </c>
      <c r="DH143" s="10">
        <v>48.549645568067106</v>
      </c>
      <c r="DI143" s="11">
        <v>91.251598925300001</v>
      </c>
      <c r="DJ143" s="12">
        <v>106.5397943391</v>
      </c>
      <c r="DK143" s="13">
        <v>22.337298732299317</v>
      </c>
    </row>
    <row r="144" spans="2:115" x14ac:dyDescent="0.3">
      <c r="B144" s="2"/>
      <c r="C144" t="s">
        <v>287</v>
      </c>
      <c r="D144" s="2" t="s">
        <v>288</v>
      </c>
      <c r="F144" s="7">
        <v>95.353617639926384</v>
      </c>
      <c r="G144" s="7">
        <v>90.399056372858567</v>
      </c>
      <c r="H144" s="7">
        <v>117.79496905285039</v>
      </c>
      <c r="I144" s="7">
        <v>118.89506846777526</v>
      </c>
      <c r="J144">
        <f t="shared" si="18"/>
        <v>105.61067788335265</v>
      </c>
      <c r="L144" s="5">
        <f>VLOOKUP(D144, [1]Data!$D$1:$M$267, 7, FALSE)</f>
        <v>24126468</v>
      </c>
      <c r="M144" s="5">
        <f>VLOOKUP(D144, [1]Data!$D$1:$M$267, 8, FALSE)</f>
        <v>9890058</v>
      </c>
      <c r="N144" s="5">
        <f>VLOOKUP(D144, [1]Data!$D$1:$M$267, 9, FALSE)</f>
        <v>30355920</v>
      </c>
      <c r="O144" s="5">
        <v>37235931</v>
      </c>
      <c r="P144" s="3">
        <f t="shared" si="20"/>
        <v>25402094.25</v>
      </c>
      <c r="R144" s="10">
        <f>VLOOKUP(D144, [2]Data!$D$1:$M$267, 7, FALSE)</f>
        <v>94.042281046279967</v>
      </c>
      <c r="S144" s="10">
        <f>VLOOKUP(D144, [2]Data!$D$1:$M$267, 8, FALSE)</f>
        <v>88.90613555111122</v>
      </c>
      <c r="T144" s="10">
        <f>VLOOKUP(D144, [2]Data!$D$1:$M$267, 9, FALSE)</f>
        <v>106.6951982165436</v>
      </c>
      <c r="U144" s="10">
        <f>VLOOKUP(D144, [2]Data!$D$1:$M$267, 10, FALSE)</f>
        <v>115.33916841220308</v>
      </c>
      <c r="V144"/>
      <c r="W144" s="11">
        <f>VLOOKUP(D144, [3]Data!$D$1:$M$267, 7, FALSE)</f>
        <v>105.6053784456</v>
      </c>
      <c r="X144" s="11">
        <f>VLOOKUP(D144, [3]Data!$D$1:$M$267, 8, FALSE)</f>
        <v>102.344538039</v>
      </c>
      <c r="Y144" s="11">
        <f>VLOOKUP(D144, [3]Data!$D$1:$M$267, 9, FALSE)</f>
        <v>107.2319276266</v>
      </c>
      <c r="Z144" s="11" t="str">
        <f>VLOOKUP(D144, [3]Data!$D$1:$M$267, 10, FALSE)</f>
        <v>NULL</v>
      </c>
      <c r="AA144"/>
      <c r="AB144" s="12">
        <f>VLOOKUP(D144, [4]Data!$D$1:$M$267, 7, FALSE)</f>
        <v>125.355563605</v>
      </c>
      <c r="AC144" s="12">
        <f>VLOOKUP(D144, [4]Data!$D$1:$M$267, 8, FALSE)</f>
        <v>113.9814000837</v>
      </c>
      <c r="AD144" s="12">
        <f>VLOOKUP(D144, [4]Data!$D$1:$M$267, 9, FALSE)</f>
        <v>137.4666320835</v>
      </c>
      <c r="AE144" s="12" t="str">
        <f>VLOOKUP(D144, [4]Data!$D$1:$M$267, 10, FALSE)</f>
        <v>NULL</v>
      </c>
      <c r="AF144"/>
      <c r="AG144" s="13">
        <f>VLOOKUP(D144,[5]Data!$D$1:$M$267, 7, FALSE)</f>
        <v>44.804500087966638</v>
      </c>
      <c r="AH144" s="13">
        <f>VLOOKUP(D144,[5]Data!$D$1:$M$267, 8, FALSE)</f>
        <v>41.893775358142506</v>
      </c>
      <c r="AI144" s="13">
        <f>VLOOKUP(D144,[5]Data!$D$1:$M$267, 9, FALSE)</f>
        <v>46.617322765000672</v>
      </c>
      <c r="AJ144" s="13">
        <f>VLOOKUP(D144,[5]Data!$D$1:$M$267, 10, FALSE)</f>
        <v>49.846820273871103</v>
      </c>
      <c r="AP144" t="s">
        <v>329</v>
      </c>
      <c r="AQ144">
        <f t="shared" si="13"/>
        <v>48.317577780790664</v>
      </c>
      <c r="AR144" s="7">
        <v>48.195385878549786</v>
      </c>
      <c r="AS144" s="7">
        <v>40.165802671822235</v>
      </c>
      <c r="AT144" s="7">
        <v>47.042170852805597</v>
      </c>
      <c r="AU144" s="7">
        <v>57.86695171998506</v>
      </c>
      <c r="AX144" t="s">
        <v>307</v>
      </c>
      <c r="AY144" s="15">
        <f t="shared" si="19"/>
        <v>65019716</v>
      </c>
      <c r="AZ144" s="5">
        <v>46982983</v>
      </c>
      <c r="BA144" s="5">
        <v>61780228</v>
      </c>
      <c r="BB144" s="5">
        <v>86295937</v>
      </c>
      <c r="BC144" s="5" t="s">
        <v>4</v>
      </c>
      <c r="BN144" s="16" t="s">
        <v>297</v>
      </c>
      <c r="BO144" s="17">
        <v>144.71931929499999</v>
      </c>
      <c r="BP144" s="17">
        <v>121.05076455850001</v>
      </c>
      <c r="BQ144" s="17">
        <v>96.998696102500006</v>
      </c>
      <c r="BR144" s="17" t="s">
        <v>4</v>
      </c>
      <c r="BS144">
        <f t="shared" si="14"/>
        <v>47.720623192499986</v>
      </c>
      <c r="BT144" s="35" t="s">
        <v>413</v>
      </c>
      <c r="BU144" s="36">
        <v>112.0575901342</v>
      </c>
      <c r="BV144" s="36">
        <v>96.213682374399994</v>
      </c>
      <c r="BW144" s="36">
        <v>94.857380473800006</v>
      </c>
      <c r="BX144" s="36" t="s">
        <v>4</v>
      </c>
      <c r="BY144">
        <f t="shared" si="15"/>
        <v>17.200209660399992</v>
      </c>
      <c r="CB144" s="18" t="s">
        <v>297</v>
      </c>
      <c r="CC144" s="19">
        <v>144.71931929499999</v>
      </c>
      <c r="CD144" s="19">
        <v>121.05076455850001</v>
      </c>
      <c r="CE144" s="19">
        <v>96.998696102500006</v>
      </c>
      <c r="CF144" s="19" t="s">
        <v>4</v>
      </c>
      <c r="CG144">
        <f t="shared" si="16"/>
        <v>47.720623192499986</v>
      </c>
      <c r="CH144" s="20" t="s">
        <v>450</v>
      </c>
      <c r="CI144" s="13">
        <v>112.0575901342</v>
      </c>
      <c r="CJ144" s="13">
        <v>96.213682374399994</v>
      </c>
      <c r="CK144" s="13">
        <v>94.857380473800006</v>
      </c>
      <c r="CL144" s="13" t="s">
        <v>4</v>
      </c>
      <c r="CM144">
        <f t="shared" si="17"/>
        <v>17.200209660399992</v>
      </c>
      <c r="DE144" t="s">
        <v>287</v>
      </c>
      <c r="DF144" s="7">
        <v>117.79496905285039</v>
      </c>
      <c r="DG144" s="5">
        <v>30355920</v>
      </c>
      <c r="DH144" s="10">
        <v>106.6951982165436</v>
      </c>
      <c r="DI144" s="11">
        <v>107.2319276266</v>
      </c>
      <c r="DJ144" s="12">
        <v>137.4666320835</v>
      </c>
      <c r="DK144" s="13">
        <v>46.617322765000672</v>
      </c>
    </row>
    <row r="145" spans="2:115" x14ac:dyDescent="0.3">
      <c r="B145" s="2"/>
      <c r="C145" t="s">
        <v>289</v>
      </c>
      <c r="D145" s="2" t="s">
        <v>290</v>
      </c>
      <c r="F145" s="7">
        <v>31.475096101861904</v>
      </c>
      <c r="G145" s="7">
        <v>30.739226143583053</v>
      </c>
      <c r="H145" s="7">
        <v>31.974517070591308</v>
      </c>
      <c r="I145" s="7">
        <v>30.536769320372585</v>
      </c>
      <c r="J145">
        <f t="shared" si="18"/>
        <v>31.181402159102213</v>
      </c>
      <c r="L145" s="5">
        <f>VLOOKUP(D145, [1]Data!$D$1:$M$267, 7, FALSE)</f>
        <v>1838136</v>
      </c>
      <c r="M145" s="5">
        <f>VLOOKUP(D145, [1]Data!$D$1:$M$267, 8, FALSE)</f>
        <v>8771623</v>
      </c>
      <c r="N145" s="5">
        <f>VLOOKUP(D145, [1]Data!$D$1:$M$267, 9, FALSE)</f>
        <v>12797212</v>
      </c>
      <c r="O145" s="5">
        <v>5916151</v>
      </c>
      <c r="P145" s="3">
        <f t="shared" si="20"/>
        <v>7330780.5</v>
      </c>
      <c r="R145" s="10">
        <f>VLOOKUP(D145, [2]Data!$D$1:$M$267, 7, FALSE)</f>
        <v>37.102566425080106</v>
      </c>
      <c r="S145" s="10">
        <f>VLOOKUP(D145, [2]Data!$D$1:$M$267, 8, FALSE)</f>
        <v>35.512990657084117</v>
      </c>
      <c r="T145" s="10">
        <f>VLOOKUP(D145, [2]Data!$D$1:$M$267, 9, FALSE)</f>
        <v>37.015893550371295</v>
      </c>
      <c r="U145" s="10">
        <f>VLOOKUP(D145, [2]Data!$D$1:$M$267, 10, FALSE)</f>
        <v>31.332513705077787</v>
      </c>
      <c r="V145"/>
      <c r="W145" s="11">
        <f>VLOOKUP(D145, [3]Data!$D$1:$M$267, 7, FALSE)</f>
        <v>75.805948777200001</v>
      </c>
      <c r="X145" s="11">
        <f>VLOOKUP(D145, [3]Data!$D$1:$M$267, 8, FALSE)</f>
        <v>90.686602808399996</v>
      </c>
      <c r="Y145" s="11">
        <f>VLOOKUP(D145, [3]Data!$D$1:$M$267, 9, FALSE)</f>
        <v>84.4784873344</v>
      </c>
      <c r="Z145" s="11" t="str">
        <f>VLOOKUP(D145, [3]Data!$D$1:$M$267, 10, FALSE)</f>
        <v>NULL</v>
      </c>
      <c r="AA145"/>
      <c r="AB145" s="12">
        <f>VLOOKUP(D145, [4]Data!$D$1:$M$267, 7, FALSE)</f>
        <v>108.94115437559999</v>
      </c>
      <c r="AC145" s="12">
        <f>VLOOKUP(D145, [4]Data!$D$1:$M$267, 8, FALSE)</f>
        <v>94.646733937099995</v>
      </c>
      <c r="AD145" s="12">
        <f>VLOOKUP(D145, [4]Data!$D$1:$M$267, 9, FALSE)</f>
        <v>84.439599664900001</v>
      </c>
      <c r="AE145" s="12" t="str">
        <f>VLOOKUP(D145, [4]Data!$D$1:$M$267, 10, FALSE)</f>
        <v>NULL</v>
      </c>
      <c r="AF145"/>
      <c r="AG145" s="13">
        <f>VLOOKUP(D145,[5]Data!$D$1:$M$267, 7, FALSE)</f>
        <v>10.759376916053167</v>
      </c>
      <c r="AH145" s="13">
        <f>VLOOKUP(D145,[5]Data!$D$1:$M$267, 8, FALSE)</f>
        <v>9.737845606189774</v>
      </c>
      <c r="AI145" s="13">
        <f>VLOOKUP(D145,[5]Data!$D$1:$M$267, 9, FALSE)</f>
        <v>9.9937206691706404</v>
      </c>
      <c r="AJ145" s="13">
        <f>VLOOKUP(D145,[5]Data!$D$1:$M$267, 10, FALSE)</f>
        <v>8.5237798913010234</v>
      </c>
      <c r="AP145" t="s">
        <v>113</v>
      </c>
      <c r="AQ145">
        <f t="shared" si="13"/>
        <v>48.245110664827173</v>
      </c>
      <c r="AR145" s="7">
        <v>55.27056899736548</v>
      </c>
      <c r="AS145" s="7">
        <v>45.417150244604741</v>
      </c>
      <c r="AT145" s="7">
        <v>45.023412174330659</v>
      </c>
      <c r="AU145" s="7">
        <v>47.26931124300782</v>
      </c>
      <c r="AX145" t="s">
        <v>13</v>
      </c>
      <c r="AY145" s="15">
        <f t="shared" si="19"/>
        <v>61542917.5</v>
      </c>
      <c r="AZ145" s="5">
        <v>79251892</v>
      </c>
      <c r="BA145" s="5">
        <v>46119159</v>
      </c>
      <c r="BB145" s="5">
        <v>43596164</v>
      </c>
      <c r="BC145" s="5">
        <v>77204455</v>
      </c>
      <c r="BN145" s="16" t="s">
        <v>281</v>
      </c>
      <c r="BO145" s="17">
        <v>118.63424118010001</v>
      </c>
      <c r="BP145" s="17">
        <v>78.947492968600002</v>
      </c>
      <c r="BQ145" s="17">
        <v>95.883414219900004</v>
      </c>
      <c r="BR145" s="17" t="s">
        <v>4</v>
      </c>
      <c r="BS145">
        <f t="shared" si="14"/>
        <v>22.750826960200001</v>
      </c>
      <c r="BT145" s="35" t="s">
        <v>65</v>
      </c>
      <c r="BU145" s="36">
        <v>138.590188856</v>
      </c>
      <c r="BV145" s="36">
        <v>110.44728105759999</v>
      </c>
      <c r="BW145" s="36">
        <v>94.224280997199998</v>
      </c>
      <c r="BX145" s="36" t="s">
        <v>4</v>
      </c>
      <c r="BY145">
        <f t="shared" si="15"/>
        <v>44.3659078588</v>
      </c>
      <c r="CB145" s="18" t="s">
        <v>447</v>
      </c>
      <c r="CC145" s="19">
        <v>118.63424118010001</v>
      </c>
      <c r="CD145" s="19">
        <v>78.947492968600002</v>
      </c>
      <c r="CE145" s="19">
        <v>95.883414219900004</v>
      </c>
      <c r="CF145" s="19" t="s">
        <v>4</v>
      </c>
      <c r="CG145">
        <f t="shared" si="16"/>
        <v>22.750826960200001</v>
      </c>
      <c r="CH145" s="20" t="s">
        <v>65</v>
      </c>
      <c r="CI145" s="13">
        <v>138.590188856</v>
      </c>
      <c r="CJ145" s="13">
        <v>110.44728105759999</v>
      </c>
      <c r="CK145" s="13">
        <v>94.224280997199998</v>
      </c>
      <c r="CL145" s="13" t="s">
        <v>4</v>
      </c>
      <c r="CM145">
        <f t="shared" si="17"/>
        <v>44.3659078588</v>
      </c>
      <c r="DE145" t="s">
        <v>289</v>
      </c>
      <c r="DF145" s="7">
        <v>31.974517070591308</v>
      </c>
      <c r="DG145" s="5">
        <v>12797212</v>
      </c>
      <c r="DH145" s="10">
        <v>37.015893550371295</v>
      </c>
      <c r="DI145" s="11">
        <v>84.4784873344</v>
      </c>
      <c r="DJ145" s="12">
        <v>84.439599664900001</v>
      </c>
      <c r="DK145" s="13">
        <v>9.9937206691706404</v>
      </c>
    </row>
    <row r="146" spans="2:115" x14ac:dyDescent="0.3">
      <c r="B146" s="2"/>
      <c r="C146" t="s">
        <v>291</v>
      </c>
      <c r="D146" s="2" t="s">
        <v>292</v>
      </c>
      <c r="F146" s="7">
        <v>24.822688788643401</v>
      </c>
      <c r="G146" s="7">
        <v>16.514155925207294</v>
      </c>
      <c r="H146" s="7">
        <v>22.400695435257603</v>
      </c>
      <c r="I146" s="7">
        <v>26.115018304758529</v>
      </c>
      <c r="J146">
        <f t="shared" si="18"/>
        <v>22.463139613466709</v>
      </c>
      <c r="L146" s="5">
        <f>VLOOKUP(D146, [1]Data!$D$1:$M$267, 7, FALSE)</f>
        <v>85424677</v>
      </c>
      <c r="M146" s="5">
        <f>VLOOKUP(D146, [1]Data!$D$1:$M$267, 8, FALSE)</f>
        <v>190326678</v>
      </c>
      <c r="N146" s="5">
        <f>VLOOKUP(D146, [1]Data!$D$1:$M$267, 9, FALSE)</f>
        <v>195947207</v>
      </c>
      <c r="O146" s="5">
        <v>76499040</v>
      </c>
      <c r="P146" s="3">
        <f t="shared" si="20"/>
        <v>137049400.5</v>
      </c>
      <c r="R146" s="10" t="str">
        <f>VLOOKUP(D146, [2]Data!$D$1:$M$267, 7, FALSE)</f>
        <v>NULL</v>
      </c>
      <c r="S146" s="10" t="str">
        <f>VLOOKUP(D146, [2]Data!$D$1:$M$267, 8, FALSE)</f>
        <v>NULL</v>
      </c>
      <c r="T146" s="10" t="str">
        <f>VLOOKUP(D146, [2]Data!$D$1:$M$267, 9, FALSE)</f>
        <v>NULL</v>
      </c>
      <c r="U146" s="10" t="str">
        <f>VLOOKUP(D146, [2]Data!$D$1:$M$267, 10, FALSE)</f>
        <v>NULL</v>
      </c>
      <c r="V146"/>
      <c r="W146" s="11">
        <f>VLOOKUP(D146, [3]Data!$D$1:$M$267, 7, FALSE)</f>
        <v>160.04470116140001</v>
      </c>
      <c r="X146" s="11">
        <f>VLOOKUP(D146, [3]Data!$D$1:$M$267, 8, FALSE)</f>
        <v>156.57712245740001</v>
      </c>
      <c r="Y146" s="11">
        <f>VLOOKUP(D146, [3]Data!$D$1:$M$267, 9, FALSE)</f>
        <v>205.89706490430001</v>
      </c>
      <c r="Z146" s="11" t="str">
        <f>VLOOKUP(D146, [3]Data!$D$1:$M$267, 10, FALSE)</f>
        <v>NULL</v>
      </c>
      <c r="AA146"/>
      <c r="AB146" s="12">
        <f>VLOOKUP(D146, [4]Data!$D$1:$M$267, 7, FALSE)</f>
        <v>108.11316920669999</v>
      </c>
      <c r="AC146" s="12">
        <f>VLOOKUP(D146, [4]Data!$D$1:$M$267, 8, FALSE)</f>
        <v>86.075569070499995</v>
      </c>
      <c r="AD146" s="12">
        <f>VLOOKUP(D146, [4]Data!$D$1:$M$267, 9, FALSE)</f>
        <v>60.543388722099998</v>
      </c>
      <c r="AE146" s="12" t="str">
        <f>VLOOKUP(D146, [4]Data!$D$1:$M$267, 10, FALSE)</f>
        <v>NULL</v>
      </c>
      <c r="AF146"/>
      <c r="AG146" s="13" t="str">
        <f>VLOOKUP(D146,[5]Data!$D$1:$M$267, 7, FALSE)</f>
        <v>NULL</v>
      </c>
      <c r="AH146" s="13" t="str">
        <f>VLOOKUP(D146,[5]Data!$D$1:$M$267, 8, FALSE)</f>
        <v>NULL</v>
      </c>
      <c r="AI146" s="13" t="str">
        <f>VLOOKUP(D146,[5]Data!$D$1:$M$267, 9, FALSE)</f>
        <v>NULL</v>
      </c>
      <c r="AJ146" s="13" t="str">
        <f>VLOOKUP(D146,[5]Data!$D$1:$M$267, 10, FALSE)</f>
        <v>NULL</v>
      </c>
      <c r="AP146" t="s">
        <v>273</v>
      </c>
      <c r="AQ146">
        <f t="shared" ref="AQ146:AQ209" si="21">AVERAGE(AR146:AU146)</f>
        <v>48.104134431059535</v>
      </c>
      <c r="AR146" s="7">
        <v>48.737691636683415</v>
      </c>
      <c r="AS146" s="7">
        <v>43.843442491599504</v>
      </c>
      <c r="AT146" s="7">
        <v>44.435708223554407</v>
      </c>
      <c r="AU146" s="7">
        <v>55.399695372400828</v>
      </c>
      <c r="AX146" t="s">
        <v>143</v>
      </c>
      <c r="AY146" s="15">
        <f t="shared" si="19"/>
        <v>54501064.666666664</v>
      </c>
      <c r="AZ146" s="5">
        <v>64376116</v>
      </c>
      <c r="BA146" s="5">
        <v>59109544</v>
      </c>
      <c r="BB146" s="5">
        <v>40017534</v>
      </c>
      <c r="BC146" s="5" t="s">
        <v>4</v>
      </c>
      <c r="BN146" s="16" t="s">
        <v>361</v>
      </c>
      <c r="BO146" s="17">
        <v>93.403204018799997</v>
      </c>
      <c r="BP146" s="17">
        <v>87.738234849500003</v>
      </c>
      <c r="BQ146" s="17">
        <v>95.785676195600004</v>
      </c>
      <c r="BR146" s="17" t="s">
        <v>4</v>
      </c>
      <c r="BS146">
        <f t="shared" ref="BS146:BS209" si="22">BO146-BQ146</f>
        <v>-2.3824721768000074</v>
      </c>
      <c r="BT146" s="35" t="s">
        <v>193</v>
      </c>
      <c r="BU146" s="36">
        <v>90.136626598099994</v>
      </c>
      <c r="BV146" s="36">
        <v>82.188393505400001</v>
      </c>
      <c r="BW146" s="36">
        <v>93.998961064699998</v>
      </c>
      <c r="BX146" s="36" t="s">
        <v>4</v>
      </c>
      <c r="BY146">
        <f t="shared" ref="BY146:BY209" si="23">BU146-BW146</f>
        <v>-3.8623344666000037</v>
      </c>
      <c r="CB146" s="18" t="s">
        <v>361</v>
      </c>
      <c r="CC146" s="19">
        <v>93.403204018799997</v>
      </c>
      <c r="CD146" s="19">
        <v>87.738234849500003</v>
      </c>
      <c r="CE146" s="19">
        <v>95.785676195600004</v>
      </c>
      <c r="CF146" s="19" t="s">
        <v>4</v>
      </c>
      <c r="CG146">
        <f t="shared" ref="CG146:CG209" si="24">CC146-CE146</f>
        <v>-2.3824721768000074</v>
      </c>
      <c r="CH146" s="20" t="s">
        <v>193</v>
      </c>
      <c r="CI146" s="13">
        <v>90.136626598099994</v>
      </c>
      <c r="CJ146" s="13">
        <v>82.188393505400001</v>
      </c>
      <c r="CK146" s="13">
        <v>93.998961064699998</v>
      </c>
      <c r="CL146" s="13" t="s">
        <v>4</v>
      </c>
      <c r="CM146">
        <f t="shared" ref="CM146:CM209" si="25">CI146-CK146</f>
        <v>-3.8623344666000037</v>
      </c>
      <c r="DE146" t="s">
        <v>291</v>
      </c>
      <c r="DF146" s="7">
        <v>22.400695435257603</v>
      </c>
      <c r="DG146" s="5">
        <v>195947207</v>
      </c>
      <c r="DH146" s="10" t="s">
        <v>4</v>
      </c>
      <c r="DI146" s="11">
        <v>205.89706490430001</v>
      </c>
      <c r="DJ146" s="12">
        <v>60.543388722099998</v>
      </c>
      <c r="DK146" s="13" t="s">
        <v>4</v>
      </c>
    </row>
    <row r="147" spans="2:115" x14ac:dyDescent="0.3">
      <c r="B147" s="2"/>
      <c r="C147" t="s">
        <v>293</v>
      </c>
      <c r="D147" s="2" t="s">
        <v>294</v>
      </c>
      <c r="F147" s="7">
        <v>132.15574108214003</v>
      </c>
      <c r="G147" s="7">
        <v>124.20479048006814</v>
      </c>
      <c r="H147" s="7">
        <v>139.79716584197575</v>
      </c>
      <c r="I147" s="7">
        <v>156.67175364525033</v>
      </c>
      <c r="J147">
        <f t="shared" si="18"/>
        <v>138.20736276235857</v>
      </c>
      <c r="L147" s="5">
        <f>VLOOKUP(D147, [1]Data!$D$1:$M$267, 7, FALSE)</f>
        <v>252768041</v>
      </c>
      <c r="M147" s="5">
        <f>VLOOKUP(D147, [1]Data!$D$1:$M$267, 8, FALSE)</f>
        <v>232386333</v>
      </c>
      <c r="N147" s="5">
        <f>VLOOKUP(D147, [1]Data!$D$1:$M$267, 9, FALSE)</f>
        <v>276602873</v>
      </c>
      <c r="O147" s="5">
        <v>286568130</v>
      </c>
      <c r="P147" s="3">
        <f t="shared" si="20"/>
        <v>262081344.25</v>
      </c>
      <c r="R147" s="10">
        <f>VLOOKUP(D147, [2]Data!$D$1:$M$267, 7, FALSE)</f>
        <v>138.5762318405389</v>
      </c>
      <c r="S147" s="10">
        <f>VLOOKUP(D147, [2]Data!$D$1:$M$267, 8, FALSE)</f>
        <v>128.24124432225676</v>
      </c>
      <c r="T147" s="10">
        <f>VLOOKUP(D147, [2]Data!$D$1:$M$267, 9, FALSE)</f>
        <v>146.72141148407351</v>
      </c>
      <c r="U147" s="10">
        <f>VLOOKUP(D147, [2]Data!$D$1:$M$267, 10, FALSE)</f>
        <v>168.82490123153966</v>
      </c>
      <c r="V147"/>
      <c r="W147" s="11">
        <f>VLOOKUP(D147, [3]Data!$D$1:$M$267, 7, FALSE)</f>
        <v>120.4805847442</v>
      </c>
      <c r="X147" s="11">
        <f>VLOOKUP(D147, [3]Data!$D$1:$M$267, 8, FALSE)</f>
        <v>93.444926013499995</v>
      </c>
      <c r="Y147" s="11">
        <f>VLOOKUP(D147, [3]Data!$D$1:$M$267, 9, FALSE)</f>
        <v>85.491627165400004</v>
      </c>
      <c r="Z147" s="11" t="str">
        <f>VLOOKUP(D147, [3]Data!$D$1:$M$267, 10, FALSE)</f>
        <v>NULL</v>
      </c>
      <c r="AA147"/>
      <c r="AB147" s="12">
        <f>VLOOKUP(D147, [4]Data!$D$1:$M$267, 7, FALSE)</f>
        <v>154.61797582369999</v>
      </c>
      <c r="AC147" s="12">
        <f>VLOOKUP(D147, [4]Data!$D$1:$M$267, 8, FALSE)</f>
        <v>140.8033637739</v>
      </c>
      <c r="AD147" s="12">
        <f>VLOOKUP(D147, [4]Data!$D$1:$M$267, 9, FALSE)</f>
        <v>153.84703300219999</v>
      </c>
      <c r="AE147" s="12" t="str">
        <f>VLOOKUP(D147, [4]Data!$D$1:$M$267, 10, FALSE)</f>
        <v>NULL</v>
      </c>
      <c r="AF147"/>
      <c r="AG147" s="13">
        <f>VLOOKUP(D147,[5]Data!$D$1:$M$267, 7, FALSE)</f>
        <v>62.408056787881328</v>
      </c>
      <c r="AH147" s="13">
        <f>VLOOKUP(D147,[5]Data!$D$1:$M$267, 8, FALSE)</f>
        <v>57.771485775759025</v>
      </c>
      <c r="AI147" s="13">
        <f>VLOOKUP(D147,[5]Data!$D$1:$M$267, 9, FALSE)</f>
        <v>65.443864856157759</v>
      </c>
      <c r="AJ147" s="13">
        <f>VLOOKUP(D147,[5]Data!$D$1:$M$267, 10, FALSE)</f>
        <v>73.958370946072989</v>
      </c>
      <c r="AP147" t="s">
        <v>435</v>
      </c>
      <c r="AQ147">
        <f t="shared" si="21"/>
        <v>47.987746025745267</v>
      </c>
      <c r="AR147" s="7">
        <v>41.61736089321154</v>
      </c>
      <c r="AS147" s="7">
        <v>46.66732099390051</v>
      </c>
      <c r="AT147" s="7">
        <v>47.981690755533002</v>
      </c>
      <c r="AU147" s="7">
        <v>55.684611460336029</v>
      </c>
      <c r="AX147" t="s">
        <v>215</v>
      </c>
      <c r="AY147" s="15">
        <f t="shared" si="19"/>
        <v>42086923</v>
      </c>
      <c r="AZ147" s="5">
        <v>26496306</v>
      </c>
      <c r="BA147" s="5">
        <v>30598853</v>
      </c>
      <c r="BB147" s="5">
        <v>33548389.000000004</v>
      </c>
      <c r="BC147" s="5">
        <v>77704144</v>
      </c>
      <c r="BN147" s="16" t="s">
        <v>351</v>
      </c>
      <c r="BO147" s="17">
        <v>96.762438472699998</v>
      </c>
      <c r="BP147" s="17">
        <v>94.292588924</v>
      </c>
      <c r="BQ147" s="17">
        <v>95.654914224300001</v>
      </c>
      <c r="BR147" s="17" t="s">
        <v>4</v>
      </c>
      <c r="BS147">
        <f t="shared" si="22"/>
        <v>1.1075242483999972</v>
      </c>
      <c r="BT147" s="35" t="s">
        <v>29</v>
      </c>
      <c r="BU147" s="36">
        <v>133.38901560869999</v>
      </c>
      <c r="BV147" s="36">
        <v>82.0012898178</v>
      </c>
      <c r="BW147" s="36">
        <v>93.268435209800003</v>
      </c>
      <c r="BX147" s="36" t="s">
        <v>4</v>
      </c>
      <c r="BY147">
        <f t="shared" si="23"/>
        <v>40.120580398899989</v>
      </c>
      <c r="CB147" s="18" t="s">
        <v>351</v>
      </c>
      <c r="CC147" s="19">
        <v>96.762438472699998</v>
      </c>
      <c r="CD147" s="19">
        <v>94.292588924</v>
      </c>
      <c r="CE147" s="19">
        <v>95.654914224300001</v>
      </c>
      <c r="CF147" s="19" t="s">
        <v>4</v>
      </c>
      <c r="CG147">
        <f t="shared" si="24"/>
        <v>1.1075242483999972</v>
      </c>
      <c r="CH147" s="20" t="s">
        <v>29</v>
      </c>
      <c r="CI147" s="13">
        <v>133.38901560869999</v>
      </c>
      <c r="CJ147" s="13">
        <v>82.0012898178</v>
      </c>
      <c r="CK147" s="13">
        <v>93.268435209800003</v>
      </c>
      <c r="CL147" s="13" t="s">
        <v>4</v>
      </c>
      <c r="CM147">
        <f t="shared" si="25"/>
        <v>40.120580398899989</v>
      </c>
      <c r="DE147" t="s">
        <v>293</v>
      </c>
      <c r="DF147" s="7">
        <v>139.79716584197575</v>
      </c>
      <c r="DG147" s="5">
        <v>276602873</v>
      </c>
      <c r="DH147" s="10">
        <v>146.72141148407351</v>
      </c>
      <c r="DI147" s="11">
        <v>85.491627165400004</v>
      </c>
      <c r="DJ147" s="12">
        <v>153.84703300219999</v>
      </c>
      <c r="DK147" s="13">
        <v>65.443864856157759</v>
      </c>
    </row>
    <row r="148" spans="2:115" x14ac:dyDescent="0.3">
      <c r="B148" s="2"/>
      <c r="C148" t="s">
        <v>295</v>
      </c>
      <c r="D148" s="2" t="s">
        <v>296</v>
      </c>
      <c r="F148" s="7">
        <v>50.550381033022859</v>
      </c>
      <c r="G148" s="7">
        <v>50.349650349650354</v>
      </c>
      <c r="H148" s="7" t="s">
        <v>4</v>
      </c>
      <c r="I148" s="7" t="s">
        <v>4</v>
      </c>
      <c r="J148">
        <f t="shared" si="18"/>
        <v>50.450015691336603</v>
      </c>
      <c r="L148" s="5" t="str">
        <f>VLOOKUP(D148, [1]Data!$D$1:$M$267, 7, FALSE)</f>
        <v>NULL</v>
      </c>
      <c r="M148" s="5" t="str">
        <f>VLOOKUP(D148, [1]Data!$D$1:$M$267, 8, FALSE)</f>
        <v>NULL</v>
      </c>
      <c r="N148" s="5" t="str">
        <f>VLOOKUP(D148, [1]Data!$D$1:$M$267, 9, FALSE)</f>
        <v>NULL</v>
      </c>
      <c r="O148" s="5" t="s">
        <v>4</v>
      </c>
      <c r="P148" s="3" t="e">
        <f t="shared" si="20"/>
        <v>#DIV/0!</v>
      </c>
      <c r="R148" s="10">
        <f>VLOOKUP(D148, [2]Data!$D$1:$M$267, 7, FALSE)</f>
        <v>104.57239627434379</v>
      </c>
      <c r="S148" s="10">
        <f>VLOOKUP(D148, [2]Data!$D$1:$M$267, 8, FALSE)</f>
        <v>77.389277389277396</v>
      </c>
      <c r="T148" s="10" t="str">
        <f>VLOOKUP(D148, [2]Data!$D$1:$M$267, 9, FALSE)</f>
        <v>NULL</v>
      </c>
      <c r="U148" s="10" t="str">
        <f>VLOOKUP(D148, [2]Data!$D$1:$M$267, 10, FALSE)</f>
        <v>NULL</v>
      </c>
      <c r="V148"/>
      <c r="W148" s="11">
        <f>VLOOKUP(D148, [3]Data!$D$1:$M$267, 7, FALSE)</f>
        <v>94.872847630199999</v>
      </c>
      <c r="X148" s="11">
        <f>VLOOKUP(D148, [3]Data!$D$1:$M$267, 8, FALSE)</f>
        <v>69.963216446299995</v>
      </c>
      <c r="Y148" s="11">
        <f>VLOOKUP(D148, [3]Data!$D$1:$M$267, 9, FALSE)</f>
        <v>88.073011193799999</v>
      </c>
      <c r="Z148" s="11" t="str">
        <f>VLOOKUP(D148, [3]Data!$D$1:$M$267, 10, FALSE)</f>
        <v>NULL</v>
      </c>
      <c r="AA148"/>
      <c r="AB148" s="12">
        <f>VLOOKUP(D148, [4]Data!$D$1:$M$267, 7, FALSE)</f>
        <v>245.4715209007</v>
      </c>
      <c r="AC148" s="12">
        <f>VLOOKUP(D148, [4]Data!$D$1:$M$267, 8, FALSE)</f>
        <v>241.29719847210001</v>
      </c>
      <c r="AD148" s="12">
        <f>VLOOKUP(D148, [4]Data!$D$1:$M$267, 9, FALSE)</f>
        <v>224.4158221701</v>
      </c>
      <c r="AE148" s="12" t="str">
        <f>VLOOKUP(D148, [4]Data!$D$1:$M$267, 10, FALSE)</f>
        <v>NULL</v>
      </c>
      <c r="AF148"/>
      <c r="AG148" s="13">
        <f>VLOOKUP(D148,[5]Data!$D$1:$M$267, 7, FALSE)</f>
        <v>42.337002540220155</v>
      </c>
      <c r="AH148" s="13">
        <f>VLOOKUP(D148,[5]Data!$D$1:$M$267, 8, FALSE)</f>
        <v>14.918414918414918</v>
      </c>
      <c r="AI148" s="13" t="str">
        <f>VLOOKUP(D148,[5]Data!$D$1:$M$267, 9, FALSE)</f>
        <v>NULL</v>
      </c>
      <c r="AJ148" s="13" t="str">
        <f>VLOOKUP(D148,[5]Data!$D$1:$M$267, 10, FALSE)</f>
        <v>NULL</v>
      </c>
      <c r="AP148" t="s">
        <v>391</v>
      </c>
      <c r="AQ148">
        <f t="shared" si="21"/>
        <v>46.816713507836013</v>
      </c>
      <c r="AR148" s="7">
        <v>44.989774398916303</v>
      </c>
      <c r="AS148" s="7">
        <v>43.768589510388544</v>
      </c>
      <c r="AT148" s="7">
        <v>44.784115144086826</v>
      </c>
      <c r="AU148" s="7">
        <v>53.72437497795238</v>
      </c>
      <c r="AX148" t="s">
        <v>419</v>
      </c>
      <c r="AY148" s="15">
        <f t="shared" si="19"/>
        <v>40436493</v>
      </c>
      <c r="AZ148" s="5">
        <v>20474819</v>
      </c>
      <c r="BA148" s="5">
        <v>42220494</v>
      </c>
      <c r="BB148" s="5">
        <v>15074495</v>
      </c>
      <c r="BC148" s="5">
        <v>83976164</v>
      </c>
      <c r="BN148" s="16" t="s">
        <v>319</v>
      </c>
      <c r="BO148" s="17">
        <v>95.807569519400005</v>
      </c>
      <c r="BP148" s="17">
        <v>92.256563749500003</v>
      </c>
      <c r="BQ148" s="17">
        <v>95.311859772299997</v>
      </c>
      <c r="BR148" s="17" t="s">
        <v>4</v>
      </c>
      <c r="BS148">
        <f t="shared" si="22"/>
        <v>0.49570974710000826</v>
      </c>
      <c r="BT148" s="35" t="s">
        <v>139</v>
      </c>
      <c r="BU148" s="36">
        <v>103.19324931</v>
      </c>
      <c r="BV148" s="36">
        <v>86.232672815499996</v>
      </c>
      <c r="BW148" s="36">
        <v>93.245231273300007</v>
      </c>
      <c r="BX148" s="36" t="s">
        <v>4</v>
      </c>
      <c r="BY148">
        <f t="shared" si="23"/>
        <v>9.9480180366999917</v>
      </c>
      <c r="CB148" s="18" t="s">
        <v>319</v>
      </c>
      <c r="CC148" s="19">
        <v>95.807569519400005</v>
      </c>
      <c r="CD148" s="19">
        <v>92.256563749500003</v>
      </c>
      <c r="CE148" s="19">
        <v>95.311859772299997</v>
      </c>
      <c r="CF148" s="19" t="s">
        <v>4</v>
      </c>
      <c r="CG148">
        <f t="shared" si="24"/>
        <v>0.49570974710000826</v>
      </c>
      <c r="CH148" s="20" t="s">
        <v>446</v>
      </c>
      <c r="CI148" s="13">
        <v>103.19324931</v>
      </c>
      <c r="CJ148" s="13">
        <v>86.232672815499996</v>
      </c>
      <c r="CK148" s="13">
        <v>93.245231273300007</v>
      </c>
      <c r="CL148" s="13" t="s">
        <v>4</v>
      </c>
      <c r="CM148">
        <f t="shared" si="25"/>
        <v>9.9480180366999917</v>
      </c>
      <c r="DE148" t="s">
        <v>295</v>
      </c>
      <c r="DF148" s="7" t="s">
        <v>4</v>
      </c>
      <c r="DG148" s="5" t="s">
        <v>4</v>
      </c>
      <c r="DH148" s="10" t="s">
        <v>4</v>
      </c>
      <c r="DI148" s="11">
        <v>88.073011193799999</v>
      </c>
      <c r="DJ148" s="12">
        <v>224.4158221701</v>
      </c>
      <c r="DK148" s="13" t="s">
        <v>4</v>
      </c>
    </row>
    <row r="149" spans="2:115" x14ac:dyDescent="0.3">
      <c r="B149" s="2"/>
      <c r="C149" t="s">
        <v>297</v>
      </c>
      <c r="D149" s="2" t="s">
        <v>298</v>
      </c>
      <c r="F149" s="7">
        <v>46.023558377586262</v>
      </c>
      <c r="G149" s="7">
        <v>44.856096189355021</v>
      </c>
      <c r="H149" s="7">
        <v>51.22892340326429</v>
      </c>
      <c r="I149" s="7">
        <v>59.850742967560663</v>
      </c>
      <c r="J149">
        <f t="shared" si="18"/>
        <v>50.489830234441555</v>
      </c>
      <c r="L149" s="5">
        <f>VLOOKUP(D149, [1]Data!$D$1:$M$267, 7, FALSE)</f>
        <v>4610571780</v>
      </c>
      <c r="M149" s="5">
        <f>VLOOKUP(D149, [1]Data!$D$1:$M$267, 8, FALSE)</f>
        <v>4068984524</v>
      </c>
      <c r="N149" s="5">
        <f>VLOOKUP(D149, [1]Data!$D$1:$M$267, 9, FALSE)</f>
        <v>4733188001</v>
      </c>
      <c r="O149" s="5">
        <v>5273631388</v>
      </c>
      <c r="P149" s="3">
        <f t="shared" si="20"/>
        <v>4671593923.25</v>
      </c>
      <c r="R149" s="10">
        <f>VLOOKUP(D149, [2]Data!$D$1:$M$267, 7, FALSE)</f>
        <v>70.895820527298653</v>
      </c>
      <c r="S149" s="10">
        <f>VLOOKUP(D149, [2]Data!$D$1:$M$267, 8, FALSE)</f>
        <v>65.353979041332337</v>
      </c>
      <c r="T149" s="10">
        <f>VLOOKUP(D149, [2]Data!$D$1:$M$267, 9, FALSE)</f>
        <v>71.222713775959889</v>
      </c>
      <c r="U149" s="10">
        <f>VLOOKUP(D149, [2]Data!$D$1:$M$267, 10, FALSE)</f>
        <v>82.605186582787198</v>
      </c>
      <c r="V149"/>
      <c r="W149" s="11">
        <f>VLOOKUP(D149, [3]Data!$D$1:$M$267, 7, FALSE)</f>
        <v>144.71931929499999</v>
      </c>
      <c r="X149" s="11">
        <f>VLOOKUP(D149, [3]Data!$D$1:$M$267, 8, FALSE)</f>
        <v>121.05076455850001</v>
      </c>
      <c r="Y149" s="11">
        <f>VLOOKUP(D149, [3]Data!$D$1:$M$267, 9, FALSE)</f>
        <v>96.998696102500006</v>
      </c>
      <c r="Z149" s="11" t="str">
        <f>VLOOKUP(D149, [3]Data!$D$1:$M$267, 10, FALSE)</f>
        <v>NULL</v>
      </c>
      <c r="AA149"/>
      <c r="AB149" s="12">
        <f>VLOOKUP(D149, [4]Data!$D$1:$M$267, 7, FALSE)</f>
        <v>100.1333928459</v>
      </c>
      <c r="AC149" s="12">
        <f>VLOOKUP(D149, [4]Data!$D$1:$M$267, 8, FALSE)</f>
        <v>108.9672782793</v>
      </c>
      <c r="AD149" s="12">
        <f>VLOOKUP(D149, [4]Data!$D$1:$M$267, 9, FALSE)</f>
        <v>113.85899434869999</v>
      </c>
      <c r="AE149" s="12" t="str">
        <f>VLOOKUP(D149, [4]Data!$D$1:$M$267, 10, FALSE)</f>
        <v>NULL</v>
      </c>
      <c r="AF149"/>
      <c r="AG149" s="13">
        <f>VLOOKUP(D149,[5]Data!$D$1:$M$267, 7, FALSE)</f>
        <v>36.640925320626963</v>
      </c>
      <c r="AH149" s="13">
        <f>VLOOKUP(D149,[5]Data!$D$1:$M$267, 8, FALSE)</f>
        <v>32.210337779767876</v>
      </c>
      <c r="AI149" s="13">
        <f>VLOOKUP(D149,[5]Data!$D$1:$M$267, 9, FALSE)</f>
        <v>43.036301920636575</v>
      </c>
      <c r="AJ149" s="13">
        <f>VLOOKUP(D149,[5]Data!$D$1:$M$267, 10, FALSE)</f>
        <v>55.460067026500518</v>
      </c>
      <c r="AP149" t="s">
        <v>117</v>
      </c>
      <c r="AQ149">
        <f t="shared" si="21"/>
        <v>46.69249986390399</v>
      </c>
      <c r="AR149" s="7">
        <v>41.723736335541403</v>
      </c>
      <c r="AS149" s="7">
        <v>39.923654681426903</v>
      </c>
      <c r="AT149" s="7">
        <v>48.763392515449858</v>
      </c>
      <c r="AU149" s="7">
        <v>56.359215923197823</v>
      </c>
      <c r="AX149" t="s">
        <v>11</v>
      </c>
      <c r="AY149" s="15">
        <f t="shared" si="19"/>
        <v>38285928.75</v>
      </c>
      <c r="AZ149" s="5">
        <v>37391324</v>
      </c>
      <c r="BA149" s="5">
        <v>36290169</v>
      </c>
      <c r="BB149" s="5">
        <v>36063879</v>
      </c>
      <c r="BC149" s="5">
        <v>43398343</v>
      </c>
      <c r="BN149" s="16" t="s">
        <v>225</v>
      </c>
      <c r="BO149" s="17">
        <v>97.771555340099994</v>
      </c>
      <c r="BP149" s="17">
        <v>79.046102148100005</v>
      </c>
      <c r="BQ149" s="17">
        <v>95.077031724500003</v>
      </c>
      <c r="BR149" s="17" t="s">
        <v>4</v>
      </c>
      <c r="BS149">
        <f t="shared" si="22"/>
        <v>2.6945236155999908</v>
      </c>
      <c r="BT149" s="35" t="s">
        <v>245</v>
      </c>
      <c r="BU149" s="36">
        <v>127.6986483859</v>
      </c>
      <c r="BV149" s="36">
        <v>106.2667722115</v>
      </c>
      <c r="BW149" s="36">
        <v>93.078633172300002</v>
      </c>
      <c r="BX149" s="36" t="s">
        <v>4</v>
      </c>
      <c r="BY149">
        <f t="shared" si="23"/>
        <v>34.620015213599999</v>
      </c>
      <c r="CB149" s="18" t="s">
        <v>225</v>
      </c>
      <c r="CC149" s="19">
        <v>97.771555340099994</v>
      </c>
      <c r="CD149" s="19">
        <v>79.046102148100005</v>
      </c>
      <c r="CE149" s="19">
        <v>95.077031724500003</v>
      </c>
      <c r="CF149" s="19" t="s">
        <v>4</v>
      </c>
      <c r="CG149">
        <f t="shared" si="24"/>
        <v>2.6945236155999908</v>
      </c>
      <c r="CH149" s="20" t="s">
        <v>245</v>
      </c>
      <c r="CI149" s="13">
        <v>127.6986483859</v>
      </c>
      <c r="CJ149" s="13">
        <v>106.2667722115</v>
      </c>
      <c r="CK149" s="13">
        <v>93.078633172300002</v>
      </c>
      <c r="CL149" s="13" t="s">
        <v>4</v>
      </c>
      <c r="CM149">
        <f t="shared" si="25"/>
        <v>34.620015213599999</v>
      </c>
      <c r="DE149" t="s">
        <v>297</v>
      </c>
      <c r="DF149" s="7">
        <v>51.22892340326429</v>
      </c>
      <c r="DG149" s="5">
        <v>4733188001</v>
      </c>
      <c r="DH149" s="10">
        <v>71.222713775959889</v>
      </c>
      <c r="DI149" s="11">
        <v>96.998696102500006</v>
      </c>
      <c r="DJ149" s="12">
        <v>113.85899434869999</v>
      </c>
      <c r="DK149" s="13">
        <v>43.036301920636575</v>
      </c>
    </row>
    <row r="150" spans="2:115" x14ac:dyDescent="0.3">
      <c r="B150" s="2"/>
      <c r="C150" t="s">
        <v>299</v>
      </c>
      <c r="D150" s="2" t="s">
        <v>300</v>
      </c>
      <c r="F150" s="7">
        <v>70.668173387596951</v>
      </c>
      <c r="G150" s="7">
        <v>81.657873611657649</v>
      </c>
      <c r="H150" s="7">
        <v>85.706208491203412</v>
      </c>
      <c r="I150" s="7">
        <v>91.251773660908682</v>
      </c>
      <c r="J150">
        <f t="shared" si="18"/>
        <v>82.321007287841667</v>
      </c>
      <c r="L150" s="5">
        <f>VLOOKUP(D150, [1]Data!$D$1:$M$267, 7, FALSE)</f>
        <v>77192098</v>
      </c>
      <c r="M150" s="5">
        <f>VLOOKUP(D150, [1]Data!$D$1:$M$267, 8, FALSE)</f>
        <v>589208754</v>
      </c>
      <c r="N150" s="5">
        <f>VLOOKUP(D150, [1]Data!$D$1:$M$267, 9, FALSE)</f>
        <v>662030648</v>
      </c>
      <c r="O150" s="5">
        <v>784357485</v>
      </c>
      <c r="P150" s="3">
        <f t="shared" si="20"/>
        <v>528197246.25</v>
      </c>
      <c r="R150" s="10">
        <f>VLOOKUP(D150, [2]Data!$D$1:$M$267, 7, FALSE)</f>
        <v>86.476133658599977</v>
      </c>
      <c r="S150" s="10">
        <f>VLOOKUP(D150, [2]Data!$D$1:$M$267, 8, FALSE)</f>
        <v>91.875700397798852</v>
      </c>
      <c r="T150" s="10">
        <f>VLOOKUP(D150, [2]Data!$D$1:$M$267, 9, FALSE)</f>
        <v>93.916146160784294</v>
      </c>
      <c r="U150" s="10" t="str">
        <f>VLOOKUP(D150, [2]Data!$D$1:$M$267, 10, FALSE)</f>
        <v>NULL</v>
      </c>
      <c r="V150"/>
      <c r="W150" s="11">
        <f>VLOOKUP(D150, [3]Data!$D$1:$M$267, 7, FALSE)</f>
        <v>105.73914000009999</v>
      </c>
      <c r="X150" s="11">
        <f>VLOOKUP(D150, [3]Data!$D$1:$M$267, 8, FALSE)</f>
        <v>109.9509712772</v>
      </c>
      <c r="Y150" s="11">
        <f>VLOOKUP(D150, [3]Data!$D$1:$M$267, 9, FALSE)</f>
        <v>133.80373905740001</v>
      </c>
      <c r="Z150" s="11" t="str">
        <f>VLOOKUP(D150, [3]Data!$D$1:$M$267, 10, FALSE)</f>
        <v>NULL</v>
      </c>
      <c r="AA150"/>
      <c r="AB150" s="12">
        <f>VLOOKUP(D150, [4]Data!$D$1:$M$267, 7, FALSE)</f>
        <v>134.43056581179999</v>
      </c>
      <c r="AC150" s="12">
        <f>VLOOKUP(D150, [4]Data!$D$1:$M$267, 8, FALSE)</f>
        <v>132.67803310779999</v>
      </c>
      <c r="AD150" s="12">
        <f>VLOOKUP(D150, [4]Data!$D$1:$M$267, 9, FALSE)</f>
        <v>113.9437982437</v>
      </c>
      <c r="AE150" s="12" t="str">
        <f>VLOOKUP(D150, [4]Data!$D$1:$M$267, 10, FALSE)</f>
        <v>NULL</v>
      </c>
      <c r="AF150"/>
      <c r="AG150" s="13">
        <f>VLOOKUP(D150,[5]Data!$D$1:$M$267, 7, FALSE)</f>
        <v>49.49201698789701</v>
      </c>
      <c r="AH150" s="13">
        <f>VLOOKUP(D150,[5]Data!$D$1:$M$267, 8, FALSE)</f>
        <v>47.055950973296703</v>
      </c>
      <c r="AI150" s="13">
        <f>VLOOKUP(D150,[5]Data!$D$1:$M$267, 9, FALSE)</f>
        <v>52.526601936401576</v>
      </c>
      <c r="AJ150" s="13" t="str">
        <f>VLOOKUP(D150,[5]Data!$D$1:$M$267, 10, FALSE)</f>
        <v>NULL</v>
      </c>
      <c r="AP150" t="s">
        <v>43</v>
      </c>
      <c r="AQ150">
        <f t="shared" si="21"/>
        <v>45.879972011034361</v>
      </c>
      <c r="AR150" s="7">
        <v>48.531313647095892</v>
      </c>
      <c r="AS150" s="7">
        <v>41.761380715452475</v>
      </c>
      <c r="AT150" s="7">
        <v>45.297210143911357</v>
      </c>
      <c r="AU150" s="7">
        <v>47.929983537677714</v>
      </c>
      <c r="AX150" t="s">
        <v>93</v>
      </c>
      <c r="AY150" s="15">
        <f t="shared" si="19"/>
        <v>35485150</v>
      </c>
      <c r="AZ150" s="5">
        <v>29719758</v>
      </c>
      <c r="BA150" s="5">
        <v>37906534</v>
      </c>
      <c r="BB150" s="5">
        <v>38829158</v>
      </c>
      <c r="BC150" s="5" t="s">
        <v>4</v>
      </c>
      <c r="BN150" s="16" t="s">
        <v>341</v>
      </c>
      <c r="BO150" s="17">
        <v>102.2355548675</v>
      </c>
      <c r="BP150" s="17">
        <v>88.299519650400001</v>
      </c>
      <c r="BQ150" s="17">
        <v>95.038582339000001</v>
      </c>
      <c r="BR150" s="17" t="s">
        <v>4</v>
      </c>
      <c r="BS150">
        <f t="shared" si="22"/>
        <v>7.1969725284999981</v>
      </c>
      <c r="BT150" s="35" t="s">
        <v>385</v>
      </c>
      <c r="BU150" s="36">
        <v>94.083598529400007</v>
      </c>
      <c r="BV150" s="36">
        <v>99.3649030264</v>
      </c>
      <c r="BW150" s="36">
        <v>92.932333492799998</v>
      </c>
      <c r="BX150" s="36" t="s">
        <v>4</v>
      </c>
      <c r="BY150">
        <f t="shared" si="23"/>
        <v>1.1512650366000088</v>
      </c>
      <c r="CB150" s="18" t="s">
        <v>341</v>
      </c>
      <c r="CC150" s="19">
        <v>102.2355548675</v>
      </c>
      <c r="CD150" s="19">
        <v>88.299519650400001</v>
      </c>
      <c r="CE150" s="19">
        <v>95.038582339000001</v>
      </c>
      <c r="CF150" s="19" t="s">
        <v>4</v>
      </c>
      <c r="CG150">
        <f t="shared" si="24"/>
        <v>7.1969725284999981</v>
      </c>
      <c r="CH150" s="20" t="s">
        <v>385</v>
      </c>
      <c r="CI150" s="13">
        <v>94.083598529400007</v>
      </c>
      <c r="CJ150" s="13">
        <v>99.3649030264</v>
      </c>
      <c r="CK150" s="13">
        <v>92.932333492799998</v>
      </c>
      <c r="CL150" s="13" t="s">
        <v>4</v>
      </c>
      <c r="CM150">
        <f t="shared" si="25"/>
        <v>1.1512650366000088</v>
      </c>
      <c r="DE150" t="s">
        <v>299</v>
      </c>
      <c r="DF150" s="7">
        <v>85.706208491203412</v>
      </c>
      <c r="DG150" s="5">
        <v>662030648</v>
      </c>
      <c r="DH150" s="10">
        <v>93.916146160784294</v>
      </c>
      <c r="DI150" s="11">
        <v>133.80373905740001</v>
      </c>
      <c r="DJ150" s="12">
        <v>113.9437982437</v>
      </c>
      <c r="DK150" s="13">
        <v>52.526601936401576</v>
      </c>
    </row>
    <row r="151" spans="2:115" x14ac:dyDescent="0.3">
      <c r="B151" s="2"/>
      <c r="C151" t="s">
        <v>301</v>
      </c>
      <c r="D151" s="2" t="s">
        <v>302</v>
      </c>
      <c r="F151" s="7">
        <v>22.953825377613676</v>
      </c>
      <c r="G151" s="7">
        <v>22.573308594126733</v>
      </c>
      <c r="H151" s="7">
        <v>28.924873672172502</v>
      </c>
      <c r="I151" s="7">
        <v>27.130540773838081</v>
      </c>
      <c r="J151">
        <f t="shared" si="18"/>
        <v>25.395637104437746</v>
      </c>
      <c r="L151" s="5">
        <f>VLOOKUP(D151, [1]Data!$D$1:$M$267, 7, FALSE)</f>
        <v>396193875</v>
      </c>
      <c r="M151" s="5">
        <f>VLOOKUP(D151, [1]Data!$D$1:$M$267, 8, FALSE)</f>
        <v>309393322</v>
      </c>
      <c r="N151" s="5">
        <f>VLOOKUP(D151, [1]Data!$D$1:$M$267, 9, FALSE)</f>
        <v>318589665</v>
      </c>
      <c r="O151" s="5">
        <v>329499960</v>
      </c>
      <c r="P151" s="3">
        <f t="shared" si="20"/>
        <v>338419205.5</v>
      </c>
      <c r="R151" s="10">
        <f>VLOOKUP(D151, [2]Data!$D$1:$M$267, 7, FALSE)</f>
        <v>28.90557579944528</v>
      </c>
      <c r="S151" s="10">
        <f>VLOOKUP(D151, [2]Data!$D$1:$M$267, 8, FALSE)</f>
        <v>26.716280459429786</v>
      </c>
      <c r="T151" s="10">
        <f>VLOOKUP(D151, [2]Data!$D$1:$M$267, 9, FALSE)</f>
        <v>27.030421558764044</v>
      </c>
      <c r="U151" s="10">
        <f>VLOOKUP(D151, [2]Data!$D$1:$M$267, 10, FALSE)</f>
        <v>33.040372771258362</v>
      </c>
      <c r="V151"/>
      <c r="W151" s="11">
        <f>VLOOKUP(D151, [3]Data!$D$1:$M$267, 7, FALSE)</f>
        <v>108.807091739</v>
      </c>
      <c r="X151" s="11">
        <f>VLOOKUP(D151, [3]Data!$D$1:$M$267, 8, FALSE)</f>
        <v>102.60222442</v>
      </c>
      <c r="Y151" s="11">
        <f>VLOOKUP(D151, [3]Data!$D$1:$M$267, 9, FALSE)</f>
        <v>137.46616417710001</v>
      </c>
      <c r="Z151" s="11" t="str">
        <f>VLOOKUP(D151, [3]Data!$D$1:$M$267, 10, FALSE)</f>
        <v>NULL</v>
      </c>
      <c r="AA151"/>
      <c r="AB151" s="12">
        <f>VLOOKUP(D151, [4]Data!$D$1:$M$267, 7, FALSE)</f>
        <v>136.59885170589999</v>
      </c>
      <c r="AC151" s="12">
        <f>VLOOKUP(D151, [4]Data!$D$1:$M$267, 8, FALSE)</f>
        <v>132.10393288340001</v>
      </c>
      <c r="AD151" s="12">
        <f>VLOOKUP(D151, [4]Data!$D$1:$M$267, 9, FALSE)</f>
        <v>149.42051455199999</v>
      </c>
      <c r="AE151" s="12" t="str">
        <f>VLOOKUP(D151, [4]Data!$D$1:$M$267, 10, FALSE)</f>
        <v>NULL</v>
      </c>
      <c r="AF151"/>
      <c r="AG151" s="13">
        <f>VLOOKUP(D151,[5]Data!$D$1:$M$267, 7, FALSE)</f>
        <v>9.3908633787795122</v>
      </c>
      <c r="AH151" s="13">
        <f>VLOOKUP(D151,[5]Data!$D$1:$M$267, 8, FALSE)</f>
        <v>9.2985590426872431</v>
      </c>
      <c r="AI151" s="13">
        <f>VLOOKUP(D151,[5]Data!$D$1:$M$267, 9, FALSE)</f>
        <v>9.051600461886526</v>
      </c>
      <c r="AJ151" s="13">
        <f>VLOOKUP(D151,[5]Data!$D$1:$M$267, 10, FALSE)</f>
        <v>10.543468406495606</v>
      </c>
      <c r="AP151" t="s">
        <v>139</v>
      </c>
      <c r="AQ151">
        <f t="shared" si="21"/>
        <v>45.301668211791963</v>
      </c>
      <c r="AR151" s="7">
        <v>44.912688739212825</v>
      </c>
      <c r="AS151" s="7">
        <v>40.414234567256848</v>
      </c>
      <c r="AT151" s="7">
        <v>43.931959502065475</v>
      </c>
      <c r="AU151" s="7">
        <v>51.947790038632725</v>
      </c>
      <c r="AX151" t="s">
        <v>27</v>
      </c>
      <c r="AY151" s="15">
        <f t="shared" si="19"/>
        <v>33395540.25</v>
      </c>
      <c r="AZ151" s="5">
        <v>27996627</v>
      </c>
      <c r="BA151" s="5">
        <v>33914977</v>
      </c>
      <c r="BB151" s="5">
        <v>22212874</v>
      </c>
      <c r="BC151" s="5">
        <v>49457683</v>
      </c>
      <c r="BN151" s="16" t="s">
        <v>243</v>
      </c>
      <c r="BO151" s="17">
        <v>112.87691123490001</v>
      </c>
      <c r="BP151" s="17">
        <v>83.514362581</v>
      </c>
      <c r="BQ151" s="17">
        <v>94.181907371700007</v>
      </c>
      <c r="BR151" s="17" t="s">
        <v>4</v>
      </c>
      <c r="BS151">
        <f t="shared" si="22"/>
        <v>18.6950038632</v>
      </c>
      <c r="BT151" s="35" t="s">
        <v>223</v>
      </c>
      <c r="BU151" s="36">
        <v>109.0966318158</v>
      </c>
      <c r="BV151" s="36">
        <v>89.061469788699995</v>
      </c>
      <c r="BW151" s="36">
        <v>92.436950350100005</v>
      </c>
      <c r="BX151" s="36" t="s">
        <v>4</v>
      </c>
      <c r="BY151">
        <f t="shared" si="23"/>
        <v>16.65968146569999</v>
      </c>
      <c r="CB151" s="18" t="s">
        <v>448</v>
      </c>
      <c r="CC151" s="19">
        <v>112.87691123490001</v>
      </c>
      <c r="CD151" s="19">
        <v>83.514362581</v>
      </c>
      <c r="CE151" s="19">
        <v>94.181907371700007</v>
      </c>
      <c r="CF151" s="19" t="s">
        <v>4</v>
      </c>
      <c r="CG151">
        <f t="shared" si="24"/>
        <v>18.6950038632</v>
      </c>
      <c r="CH151" s="20" t="s">
        <v>223</v>
      </c>
      <c r="CI151" s="13">
        <v>109.0966318158</v>
      </c>
      <c r="CJ151" s="13">
        <v>89.061469788699995</v>
      </c>
      <c r="CK151" s="13">
        <v>92.436950350100005</v>
      </c>
      <c r="CL151" s="13" t="s">
        <v>4</v>
      </c>
      <c r="CM151">
        <f t="shared" si="25"/>
        <v>16.65968146569999</v>
      </c>
      <c r="DE151" t="s">
        <v>301</v>
      </c>
      <c r="DF151" s="7">
        <v>28.924873672172502</v>
      </c>
      <c r="DG151" s="5">
        <v>318589665</v>
      </c>
      <c r="DH151" s="10">
        <v>27.030421558764044</v>
      </c>
      <c r="DI151" s="11">
        <v>137.46616417710001</v>
      </c>
      <c r="DJ151" s="12">
        <v>149.42051455199999</v>
      </c>
      <c r="DK151" s="13">
        <v>9.051600461886526</v>
      </c>
    </row>
    <row r="152" spans="2:115" x14ac:dyDescent="0.3">
      <c r="B152" s="2"/>
      <c r="C152" t="s">
        <v>303</v>
      </c>
      <c r="D152" s="2" t="s">
        <v>304</v>
      </c>
      <c r="F152" s="7">
        <v>69.900615736089136</v>
      </c>
      <c r="G152" s="7">
        <v>59.729119670477246</v>
      </c>
      <c r="H152" s="7">
        <v>68.738035205290331</v>
      </c>
      <c r="I152" s="7">
        <v>86.657361968096083</v>
      </c>
      <c r="J152">
        <f t="shared" si="18"/>
        <v>71.256283144988203</v>
      </c>
      <c r="L152" s="5" t="str">
        <f>VLOOKUP(D152, [1]Data!$D$1:$M$267, 7, FALSE)</f>
        <v>NULL</v>
      </c>
      <c r="M152" s="5" t="str">
        <f>VLOOKUP(D152, [1]Data!$D$1:$M$267, 8, FALSE)</f>
        <v>NULL</v>
      </c>
      <c r="N152" s="5" t="str">
        <f>VLOOKUP(D152, [1]Data!$D$1:$M$267, 9, FALSE)</f>
        <v>NULL</v>
      </c>
      <c r="O152" s="5" t="s">
        <v>4</v>
      </c>
      <c r="P152" s="3" t="e">
        <f t="shared" si="20"/>
        <v>#DIV/0!</v>
      </c>
      <c r="R152" s="10">
        <f>VLOOKUP(D152, [2]Data!$D$1:$M$267, 7, FALSE)</f>
        <v>115.09474645431726</v>
      </c>
      <c r="S152" s="10">
        <f>VLOOKUP(D152, [2]Data!$D$1:$M$267, 8, FALSE)</f>
        <v>106.34301769342976</v>
      </c>
      <c r="T152" s="10">
        <f>VLOOKUP(D152, [2]Data!$D$1:$M$267, 9, FALSE)</f>
        <v>82.80012756915724</v>
      </c>
      <c r="U152" s="10">
        <f>VLOOKUP(D152, [2]Data!$D$1:$M$267, 10, FALSE)</f>
        <v>92.537415353206015</v>
      </c>
      <c r="V152"/>
      <c r="W152" s="11">
        <f>VLOOKUP(D152, [3]Data!$D$1:$M$267, 7, FALSE)</f>
        <v>145.9555623112</v>
      </c>
      <c r="X152" s="11">
        <f>VLOOKUP(D152, [3]Data!$D$1:$M$267, 8, FALSE)</f>
        <v>120.2024044347</v>
      </c>
      <c r="Y152" s="11">
        <f>VLOOKUP(D152, [3]Data!$D$1:$M$267, 9, FALSE)</f>
        <v>141.68873399559999</v>
      </c>
      <c r="Z152" s="11" t="str">
        <f>VLOOKUP(D152, [3]Data!$D$1:$M$267, 10, FALSE)</f>
        <v>NULL</v>
      </c>
      <c r="AA152"/>
      <c r="AB152" s="12">
        <f>VLOOKUP(D152, [4]Data!$D$1:$M$267, 7, FALSE)</f>
        <v>63.397661920399997</v>
      </c>
      <c r="AC152" s="12">
        <f>VLOOKUP(D152, [4]Data!$D$1:$M$267, 8, FALSE)</f>
        <v>104.55446485</v>
      </c>
      <c r="AD152" s="12">
        <f>VLOOKUP(D152, [4]Data!$D$1:$M$267, 9, FALSE)</f>
        <v>27.6375249301</v>
      </c>
      <c r="AE152" s="12" t="str">
        <f>VLOOKUP(D152, [4]Data!$D$1:$M$267, 10, FALSE)</f>
        <v>NULL</v>
      </c>
      <c r="AF152"/>
      <c r="AG152" s="13">
        <f>VLOOKUP(D152,[5]Data!$D$1:$M$267, 7, FALSE)</f>
        <v>37.918281318506729</v>
      </c>
      <c r="AH152" s="13">
        <f>VLOOKUP(D152,[5]Data!$D$1:$M$267, 8, FALSE)</f>
        <v>23.332103632980196</v>
      </c>
      <c r="AI152" s="13">
        <f>VLOOKUP(D152,[5]Data!$D$1:$M$267, 9, FALSE)</f>
        <v>6.9443680112289092</v>
      </c>
      <c r="AJ152" s="13">
        <f>VLOOKUP(D152,[5]Data!$D$1:$M$267, 10, FALSE)</f>
        <v>14.199747229211782</v>
      </c>
      <c r="AP152" t="s">
        <v>371</v>
      </c>
      <c r="AQ152">
        <f t="shared" si="21"/>
        <v>45.295438078220748</v>
      </c>
      <c r="AR152" s="7">
        <v>41.064304798155405</v>
      </c>
      <c r="AS152" s="7">
        <v>43.262592687292255</v>
      </c>
      <c r="AT152" s="7">
        <v>46.776871435790085</v>
      </c>
      <c r="AU152" s="7">
        <v>50.07798339164524</v>
      </c>
      <c r="AX152" t="s">
        <v>173</v>
      </c>
      <c r="AY152" s="15">
        <f t="shared" si="19"/>
        <v>31196099.666666668</v>
      </c>
      <c r="AZ152" s="5">
        <v>12597313</v>
      </c>
      <c r="BA152" s="5">
        <v>58998495</v>
      </c>
      <c r="BB152" s="5">
        <v>21992491</v>
      </c>
      <c r="BC152" s="5" t="s">
        <v>4</v>
      </c>
      <c r="BN152" s="16" t="s">
        <v>265</v>
      </c>
      <c r="BO152" s="17">
        <v>102.0509564677</v>
      </c>
      <c r="BP152" s="17">
        <v>86.218030720499996</v>
      </c>
      <c r="BQ152" s="17">
        <v>93.445710114500002</v>
      </c>
      <c r="BR152" s="17" t="s">
        <v>4</v>
      </c>
      <c r="BS152">
        <f t="shared" si="22"/>
        <v>8.6052463532000019</v>
      </c>
      <c r="BT152" s="35" t="s">
        <v>129</v>
      </c>
      <c r="BU152" s="36">
        <v>110.95151908690001</v>
      </c>
      <c r="BV152" s="36">
        <v>94.515272898999996</v>
      </c>
      <c r="BW152" s="36">
        <v>91.679445429799998</v>
      </c>
      <c r="BX152" s="36" t="s">
        <v>4</v>
      </c>
      <c r="BY152">
        <f t="shared" si="23"/>
        <v>19.272073657100009</v>
      </c>
      <c r="CB152" s="18" t="s">
        <v>265</v>
      </c>
      <c r="CC152" s="19">
        <v>102.0509564677</v>
      </c>
      <c r="CD152" s="19">
        <v>86.218030720499996</v>
      </c>
      <c r="CE152" s="19">
        <v>93.445710114500002</v>
      </c>
      <c r="CF152" s="19" t="s">
        <v>4</v>
      </c>
      <c r="CG152">
        <f t="shared" si="24"/>
        <v>8.6052463532000019</v>
      </c>
      <c r="CH152" s="20" t="s">
        <v>129</v>
      </c>
      <c r="CI152" s="13">
        <v>110.95151908690001</v>
      </c>
      <c r="CJ152" s="13">
        <v>94.515272898999996</v>
      </c>
      <c r="CK152" s="13">
        <v>91.679445429799998</v>
      </c>
      <c r="CL152" s="13" t="s">
        <v>4</v>
      </c>
      <c r="CM152">
        <f t="shared" si="25"/>
        <v>19.272073657100009</v>
      </c>
      <c r="DE152" t="s">
        <v>303</v>
      </c>
      <c r="DF152" s="7">
        <v>68.738035205290331</v>
      </c>
      <c r="DG152" s="5" t="s">
        <v>4</v>
      </c>
      <c r="DH152" s="10">
        <v>82.80012756915724</v>
      </c>
      <c r="DI152" s="11">
        <v>141.68873399559999</v>
      </c>
      <c r="DJ152" s="12">
        <v>27.6375249301</v>
      </c>
      <c r="DK152" s="13">
        <v>6.9443680112289092</v>
      </c>
    </row>
    <row r="153" spans="2:115" x14ac:dyDescent="0.3">
      <c r="B153" s="2"/>
      <c r="C153" t="s">
        <v>305</v>
      </c>
      <c r="D153" s="2" t="s">
        <v>306</v>
      </c>
      <c r="F153" s="7">
        <v>47.058460742992281</v>
      </c>
      <c r="G153" s="7">
        <v>42.431848242760147</v>
      </c>
      <c r="H153" s="7">
        <v>50.079563188357277</v>
      </c>
      <c r="I153" s="7">
        <v>58.188105648768804</v>
      </c>
      <c r="J153">
        <f t="shared" si="18"/>
        <v>49.439494455719625</v>
      </c>
      <c r="L153" s="5">
        <f>VLOOKUP(D153, [1]Data!$D$1:$M$267, 7, FALSE)</f>
        <v>255848</v>
      </c>
      <c r="M153" s="5">
        <f>VLOOKUP(D153, [1]Data!$D$1:$M$267, 8, FALSE)</f>
        <v>694221</v>
      </c>
      <c r="N153" s="5">
        <f>VLOOKUP(D153, [1]Data!$D$1:$M$267, 9, FALSE)</f>
        <v>333800</v>
      </c>
      <c r="O153" s="5">
        <v>333696</v>
      </c>
      <c r="P153" s="3">
        <f t="shared" si="20"/>
        <v>404391.25</v>
      </c>
      <c r="R153" s="10">
        <f>VLOOKUP(D153, [2]Data!$D$1:$M$267, 7, FALSE)</f>
        <v>80.513997325934454</v>
      </c>
      <c r="S153" s="10">
        <f>VLOOKUP(D153, [2]Data!$D$1:$M$267, 8, FALSE)</f>
        <v>67.413119561625592</v>
      </c>
      <c r="T153" s="10">
        <f>VLOOKUP(D153, [2]Data!$D$1:$M$267, 9, FALSE)</f>
        <v>78.762710030169814</v>
      </c>
      <c r="U153" s="10">
        <f>VLOOKUP(D153, [2]Data!$D$1:$M$267, 10, FALSE)</f>
        <v>95.912016627586382</v>
      </c>
      <c r="V153"/>
      <c r="W153" s="11">
        <f>VLOOKUP(D153, [3]Data!$D$1:$M$267, 7, FALSE)</f>
        <v>121.38069547560001</v>
      </c>
      <c r="X153" s="11">
        <f>VLOOKUP(D153, [3]Data!$D$1:$M$267, 8, FALSE)</f>
        <v>119.1343877477</v>
      </c>
      <c r="Y153" s="11">
        <f>VLOOKUP(D153, [3]Data!$D$1:$M$267, 9, FALSE)</f>
        <v>134.56623505619999</v>
      </c>
      <c r="Z153" s="11" t="str">
        <f>VLOOKUP(D153, [3]Data!$D$1:$M$267, 10, FALSE)</f>
        <v>NULL</v>
      </c>
      <c r="AA153"/>
      <c r="AB153" s="12">
        <f>VLOOKUP(D153, [4]Data!$D$1:$M$267, 7, FALSE)</f>
        <v>99.354040650599998</v>
      </c>
      <c r="AC153" s="12">
        <f>VLOOKUP(D153, [4]Data!$D$1:$M$267, 8, FALSE)</f>
        <v>80.815197789799996</v>
      </c>
      <c r="AD153" s="12">
        <f>VLOOKUP(D153, [4]Data!$D$1:$M$267, 9, FALSE)</f>
        <v>104.8278788532</v>
      </c>
      <c r="AE153" s="12" t="str">
        <f>VLOOKUP(D153, [4]Data!$D$1:$M$267, 10, FALSE)</f>
        <v>NULL</v>
      </c>
      <c r="AF153"/>
      <c r="AG153" s="13">
        <f>VLOOKUP(D153,[5]Data!$D$1:$M$267, 7, FALSE)</f>
        <v>40.308669747378751</v>
      </c>
      <c r="AH153" s="13">
        <f>VLOOKUP(D153,[5]Data!$D$1:$M$267, 8, FALSE)</f>
        <v>36.112351996870409</v>
      </c>
      <c r="AI153" s="13">
        <f>VLOOKUP(D153,[5]Data!$D$1:$M$267, 9, FALSE)</f>
        <v>41.106110407928938</v>
      </c>
      <c r="AJ153" s="13">
        <f>VLOOKUP(D153,[5]Data!$D$1:$M$267, 10, FALSE)</f>
        <v>47.921346499607722</v>
      </c>
      <c r="AP153" t="s">
        <v>91</v>
      </c>
      <c r="AQ153">
        <f t="shared" si="21"/>
        <v>44.808113165970148</v>
      </c>
      <c r="AR153" s="7">
        <v>42.890669358011181</v>
      </c>
      <c r="AS153" s="7">
        <v>43.450985430441676</v>
      </c>
      <c r="AT153" s="7">
        <v>51.738270344395666</v>
      </c>
      <c r="AU153" s="7">
        <v>41.152527531032071</v>
      </c>
      <c r="AX153" t="s">
        <v>59</v>
      </c>
      <c r="AY153" s="15">
        <f t="shared" si="19"/>
        <v>30653621.5</v>
      </c>
      <c r="AZ153" s="5">
        <v>47339563</v>
      </c>
      <c r="BA153" s="5">
        <v>15965131</v>
      </c>
      <c r="BB153" s="5">
        <v>30887563</v>
      </c>
      <c r="BC153" s="5">
        <v>28422229</v>
      </c>
      <c r="BN153" s="16" t="s">
        <v>143</v>
      </c>
      <c r="BO153" s="17">
        <v>113.6005650975</v>
      </c>
      <c r="BP153" s="17">
        <v>101.74435061360001</v>
      </c>
      <c r="BQ153" s="17">
        <v>93.224819851600003</v>
      </c>
      <c r="BR153" s="17" t="s">
        <v>4</v>
      </c>
      <c r="BS153">
        <f t="shared" si="22"/>
        <v>20.375745245899992</v>
      </c>
      <c r="BT153" s="35" t="s">
        <v>409</v>
      </c>
      <c r="BU153" s="36">
        <v>105.2135721639</v>
      </c>
      <c r="BV153" s="36">
        <v>98.854347097599998</v>
      </c>
      <c r="BW153" s="36">
        <v>91.506061174799996</v>
      </c>
      <c r="BX153" s="36" t="s">
        <v>4</v>
      </c>
      <c r="BY153">
        <f t="shared" si="23"/>
        <v>13.707510989100001</v>
      </c>
      <c r="CB153" s="18" t="s">
        <v>143</v>
      </c>
      <c r="CC153" s="19">
        <v>113.6005650975</v>
      </c>
      <c r="CD153" s="19">
        <v>101.74435061360001</v>
      </c>
      <c r="CE153" s="19">
        <v>93.224819851600003</v>
      </c>
      <c r="CF153" s="19" t="s">
        <v>4</v>
      </c>
      <c r="CG153">
        <f t="shared" si="24"/>
        <v>20.375745245899992</v>
      </c>
      <c r="CH153" s="20" t="s">
        <v>409</v>
      </c>
      <c r="CI153" s="13">
        <v>105.2135721639</v>
      </c>
      <c r="CJ153" s="13">
        <v>98.854347097599998</v>
      </c>
      <c r="CK153" s="13">
        <v>91.506061174799996</v>
      </c>
      <c r="CL153" s="13" t="s">
        <v>4</v>
      </c>
      <c r="CM153">
        <f t="shared" si="25"/>
        <v>13.707510989100001</v>
      </c>
      <c r="DE153" t="s">
        <v>305</v>
      </c>
      <c r="DF153" s="7">
        <v>50.079563188357277</v>
      </c>
      <c r="DG153" s="5">
        <v>333800</v>
      </c>
      <c r="DH153" s="10">
        <v>78.762710030169814</v>
      </c>
      <c r="DI153" s="11">
        <v>134.56623505619999</v>
      </c>
      <c r="DJ153" s="12">
        <v>104.8278788532</v>
      </c>
      <c r="DK153" s="13">
        <v>41.106110407928938</v>
      </c>
    </row>
    <row r="154" spans="2:115" x14ac:dyDescent="0.3">
      <c r="B154" s="2"/>
      <c r="C154" t="s">
        <v>307</v>
      </c>
      <c r="D154" s="2" t="s">
        <v>308</v>
      </c>
      <c r="F154" s="7">
        <v>60.898384924088845</v>
      </c>
      <c r="G154" s="7">
        <v>53.412287235048176</v>
      </c>
      <c r="H154" s="7">
        <v>62.826142679950749</v>
      </c>
      <c r="I154" s="7">
        <v>62.090990203538652</v>
      </c>
      <c r="J154">
        <f t="shared" si="18"/>
        <v>59.806951260656604</v>
      </c>
      <c r="L154" s="5">
        <f>VLOOKUP(D154, [1]Data!$D$1:$M$267, 7, FALSE)</f>
        <v>46982983</v>
      </c>
      <c r="M154" s="5">
        <f>VLOOKUP(D154, [1]Data!$D$1:$M$267, 8, FALSE)</f>
        <v>61780228</v>
      </c>
      <c r="N154" s="5">
        <f>VLOOKUP(D154, [1]Data!$D$1:$M$267, 9, FALSE)</f>
        <v>86295937</v>
      </c>
      <c r="O154" s="5" t="s">
        <v>4</v>
      </c>
      <c r="P154" s="3">
        <f t="shared" si="20"/>
        <v>65019716</v>
      </c>
      <c r="R154" s="10" t="str">
        <f>VLOOKUP(D154, [2]Data!$D$1:$M$267, 7, FALSE)</f>
        <v>NULL</v>
      </c>
      <c r="S154" s="10" t="str">
        <f>VLOOKUP(D154, [2]Data!$D$1:$M$267, 8, FALSE)</f>
        <v>NULL</v>
      </c>
      <c r="T154" s="10" t="str">
        <f>VLOOKUP(D154, [2]Data!$D$1:$M$267, 9, FALSE)</f>
        <v>NULL</v>
      </c>
      <c r="U154" s="10" t="str">
        <f>VLOOKUP(D154, [2]Data!$D$1:$M$267, 10, FALSE)</f>
        <v>NULL</v>
      </c>
      <c r="V154"/>
      <c r="W154" s="11">
        <f>VLOOKUP(D154, [3]Data!$D$1:$M$267, 7, FALSE)</f>
        <v>121.8554188685</v>
      </c>
      <c r="X154" s="11">
        <f>VLOOKUP(D154, [3]Data!$D$1:$M$267, 8, FALSE)</f>
        <v>105.51477878270001</v>
      </c>
      <c r="Y154" s="11">
        <f>VLOOKUP(D154, [3]Data!$D$1:$M$267, 9, FALSE)</f>
        <v>116.0075726601</v>
      </c>
      <c r="Z154" s="11" t="str">
        <f>VLOOKUP(D154, [3]Data!$D$1:$M$267, 10, FALSE)</f>
        <v>NULL</v>
      </c>
      <c r="AA154"/>
      <c r="AB154" s="12">
        <f>VLOOKUP(D154, [4]Data!$D$1:$M$267, 7, FALSE)</f>
        <v>129.7367650729</v>
      </c>
      <c r="AC154" s="12">
        <f>VLOOKUP(D154, [4]Data!$D$1:$M$267, 8, FALSE)</f>
        <v>100.8101875047</v>
      </c>
      <c r="AD154" s="12">
        <f>VLOOKUP(D154, [4]Data!$D$1:$M$267, 9, FALSE)</f>
        <v>56.9238526221</v>
      </c>
      <c r="AE154" s="12" t="str">
        <f>VLOOKUP(D154, [4]Data!$D$1:$M$267, 10, FALSE)</f>
        <v>NULL</v>
      </c>
      <c r="AF154"/>
      <c r="AG154" s="13" t="str">
        <f>VLOOKUP(D154,[5]Data!$D$1:$M$267, 7, FALSE)</f>
        <v>NULL</v>
      </c>
      <c r="AH154" s="13" t="str">
        <f>VLOOKUP(D154,[5]Data!$D$1:$M$267, 8, FALSE)</f>
        <v>NULL</v>
      </c>
      <c r="AI154" s="13" t="str">
        <f>VLOOKUP(D154,[5]Data!$D$1:$M$267, 9, FALSE)</f>
        <v>NULL</v>
      </c>
      <c r="AJ154" s="13" t="str">
        <f>VLOOKUP(D154,[5]Data!$D$1:$M$267, 10, FALSE)</f>
        <v>NULL</v>
      </c>
      <c r="AP154" t="s">
        <v>159</v>
      </c>
      <c r="AQ154">
        <f t="shared" si="21"/>
        <v>44.164495038269152</v>
      </c>
      <c r="AR154" s="7">
        <v>42.357336230813601</v>
      </c>
      <c r="AS154" s="7">
        <v>40.252590328729489</v>
      </c>
      <c r="AT154" s="7">
        <v>42.92839330245814</v>
      </c>
      <c r="AU154" s="7">
        <v>51.119660291075384</v>
      </c>
      <c r="AX154" t="s">
        <v>131</v>
      </c>
      <c r="AY154" s="15">
        <f t="shared" si="19"/>
        <v>30263908.75</v>
      </c>
      <c r="AZ154" s="5">
        <v>44073889</v>
      </c>
      <c r="BA154" s="5">
        <v>43185591</v>
      </c>
      <c r="BB154" s="5">
        <v>24782074</v>
      </c>
      <c r="BC154" s="5">
        <v>9014081</v>
      </c>
      <c r="BN154" s="16" t="s">
        <v>47</v>
      </c>
      <c r="BO154" s="17">
        <v>86.329088680300003</v>
      </c>
      <c r="BP154" s="17">
        <v>80.320043943000002</v>
      </c>
      <c r="BQ154" s="17">
        <v>93.063685077200006</v>
      </c>
      <c r="BR154" s="17" t="s">
        <v>4</v>
      </c>
      <c r="BS154">
        <f t="shared" si="22"/>
        <v>-6.7345963969000024</v>
      </c>
      <c r="BT154" s="35" t="s">
        <v>271</v>
      </c>
      <c r="BU154" s="36">
        <v>115.88567494580001</v>
      </c>
      <c r="BV154" s="36">
        <v>97.6464977535</v>
      </c>
      <c r="BW154" s="36">
        <v>91.460225029900002</v>
      </c>
      <c r="BX154" s="36" t="s">
        <v>4</v>
      </c>
      <c r="BY154">
        <f t="shared" si="23"/>
        <v>24.425449915900003</v>
      </c>
      <c r="CB154" s="18" t="s">
        <v>47</v>
      </c>
      <c r="CC154" s="19">
        <v>86.329088680300003</v>
      </c>
      <c r="CD154" s="19">
        <v>80.320043943000002</v>
      </c>
      <c r="CE154" s="19">
        <v>93.063685077200006</v>
      </c>
      <c r="CF154" s="19" t="s">
        <v>4</v>
      </c>
      <c r="CG154">
        <f t="shared" si="24"/>
        <v>-6.7345963969000024</v>
      </c>
      <c r="CH154" s="20" t="s">
        <v>271</v>
      </c>
      <c r="CI154" s="13">
        <v>115.88567494580001</v>
      </c>
      <c r="CJ154" s="13">
        <v>97.6464977535</v>
      </c>
      <c r="CK154" s="13">
        <v>91.460225029900002</v>
      </c>
      <c r="CL154" s="13" t="s">
        <v>4</v>
      </c>
      <c r="CM154">
        <f t="shared" si="25"/>
        <v>24.425449915900003</v>
      </c>
      <c r="DE154" t="s">
        <v>307</v>
      </c>
      <c r="DF154" s="7">
        <v>62.826142679950749</v>
      </c>
      <c r="DG154" s="5">
        <v>86295937</v>
      </c>
      <c r="DH154" s="10" t="s">
        <v>4</v>
      </c>
      <c r="DI154" s="11">
        <v>116.0075726601</v>
      </c>
      <c r="DJ154" s="12">
        <v>56.9238526221</v>
      </c>
      <c r="DK154" s="13" t="s">
        <v>4</v>
      </c>
    </row>
    <row r="155" spans="2:115" x14ac:dyDescent="0.3">
      <c r="B155" s="2"/>
      <c r="C155" t="s">
        <v>309</v>
      </c>
      <c r="D155" s="2" t="s">
        <v>310</v>
      </c>
      <c r="F155" s="7">
        <v>54.085212957044234</v>
      </c>
      <c r="G155" s="7">
        <v>52.875665627861309</v>
      </c>
      <c r="H155" s="7">
        <v>60.341569368801018</v>
      </c>
      <c r="I155" s="7">
        <v>61.521356854851639</v>
      </c>
      <c r="J155">
        <f t="shared" si="18"/>
        <v>57.205951202139552</v>
      </c>
      <c r="L155" s="5">
        <f>VLOOKUP(D155, [1]Data!$D$1:$M$267, 7, FALSE)</f>
        <v>76176090</v>
      </c>
      <c r="M155" s="5">
        <f>VLOOKUP(D155, [1]Data!$D$1:$M$267, 8, FALSE)</f>
        <v>54397925</v>
      </c>
      <c r="N155" s="5">
        <f>VLOOKUP(D155, [1]Data!$D$1:$M$267, 9, FALSE)</f>
        <v>103189077</v>
      </c>
      <c r="O155" s="5">
        <v>179228712</v>
      </c>
      <c r="P155" s="3">
        <f t="shared" si="20"/>
        <v>103247951</v>
      </c>
      <c r="R155" s="10">
        <f>VLOOKUP(D155, [2]Data!$D$1:$M$267, 7, FALSE)</f>
        <v>71.222161734243272</v>
      </c>
      <c r="S155" s="10">
        <f>VLOOKUP(D155, [2]Data!$D$1:$M$267, 8, FALSE)</f>
        <v>62.760217474856063</v>
      </c>
      <c r="T155" s="10">
        <f>VLOOKUP(D155, [2]Data!$D$1:$M$267, 9, FALSE)</f>
        <v>69.742273021135688</v>
      </c>
      <c r="U155" s="10">
        <f>VLOOKUP(D155, [2]Data!$D$1:$M$267, 10, FALSE)</f>
        <v>73.737905021856605</v>
      </c>
      <c r="V155"/>
      <c r="W155" s="11">
        <f>VLOOKUP(D155, [3]Data!$D$1:$M$267, 7, FALSE)</f>
        <v>84.973337281300005</v>
      </c>
      <c r="X155" s="11">
        <f>VLOOKUP(D155, [3]Data!$D$1:$M$267, 8, FALSE)</f>
        <v>73.308206629099999</v>
      </c>
      <c r="Y155" s="11">
        <f>VLOOKUP(D155, [3]Data!$D$1:$M$267, 9, FALSE)</f>
        <v>74.039238886999996</v>
      </c>
      <c r="Z155" s="11" t="str">
        <f>VLOOKUP(D155, [3]Data!$D$1:$M$267, 10, FALSE)</f>
        <v>NULL</v>
      </c>
      <c r="AA155"/>
      <c r="AB155" s="12">
        <f>VLOOKUP(D155, [4]Data!$D$1:$M$267, 7, FALSE)</f>
        <v>88.394717744999994</v>
      </c>
      <c r="AC155" s="12">
        <f>VLOOKUP(D155, [4]Data!$D$1:$M$267, 8, FALSE)</f>
        <v>90.392009953799999</v>
      </c>
      <c r="AD155" s="12">
        <f>VLOOKUP(D155, [4]Data!$D$1:$M$267, 9, FALSE)</f>
        <v>87.832400535900007</v>
      </c>
      <c r="AE155" s="12" t="str">
        <f>VLOOKUP(D155, [4]Data!$D$1:$M$267, 10, FALSE)</f>
        <v>NULL</v>
      </c>
      <c r="AF155"/>
      <c r="AG155" s="13">
        <f>VLOOKUP(D155,[5]Data!$D$1:$M$267, 7, FALSE)</f>
        <v>36.087290943446675</v>
      </c>
      <c r="AH155" s="13">
        <f>VLOOKUP(D155,[5]Data!$D$1:$M$267, 8, FALSE)</f>
        <v>33.270626985016847</v>
      </c>
      <c r="AI155" s="13">
        <f>VLOOKUP(D155,[5]Data!$D$1:$M$267, 9, FALSE)</f>
        <v>35.487092510159137</v>
      </c>
      <c r="AJ155" s="13">
        <f>VLOOKUP(D155,[5]Data!$D$1:$M$267, 10, FALSE)</f>
        <v>34.369384585053197</v>
      </c>
      <c r="AP155" t="s">
        <v>163</v>
      </c>
      <c r="AQ155">
        <f t="shared" si="21"/>
        <v>43.930129584253301</v>
      </c>
      <c r="AR155" s="7">
        <v>40.243705389732618</v>
      </c>
      <c r="AS155" s="7">
        <v>38.249925983992064</v>
      </c>
      <c r="AT155" s="7">
        <v>46.901282754432067</v>
      </c>
      <c r="AU155" s="7">
        <v>50.325604208856447</v>
      </c>
      <c r="AX155" t="s">
        <v>265</v>
      </c>
      <c r="AY155" s="15">
        <f t="shared" si="19"/>
        <v>29771516</v>
      </c>
      <c r="AZ155" s="5">
        <v>39589732</v>
      </c>
      <c r="BA155" s="5">
        <v>3052935</v>
      </c>
      <c r="BB155" s="5">
        <v>25335204</v>
      </c>
      <c r="BC155" s="5">
        <v>51108193</v>
      </c>
      <c r="BN155" s="16" t="s">
        <v>249</v>
      </c>
      <c r="BO155" s="17">
        <v>111.2573131856</v>
      </c>
      <c r="BP155" s="17">
        <v>84.452622656499997</v>
      </c>
      <c r="BQ155" s="17">
        <v>91.659294812599995</v>
      </c>
      <c r="BR155" s="17" t="s">
        <v>4</v>
      </c>
      <c r="BS155">
        <f t="shared" si="22"/>
        <v>19.598018373000002</v>
      </c>
      <c r="BT155" s="35" t="s">
        <v>87</v>
      </c>
      <c r="BU155" s="36">
        <v>99.301608060099994</v>
      </c>
      <c r="BV155" s="36">
        <v>97.082387110900001</v>
      </c>
      <c r="BW155" s="36">
        <v>90.889329172499998</v>
      </c>
      <c r="BX155" s="36" t="s">
        <v>4</v>
      </c>
      <c r="BY155">
        <f t="shared" si="23"/>
        <v>8.4122788875999959</v>
      </c>
      <c r="CB155" s="18" t="s">
        <v>249</v>
      </c>
      <c r="CC155" s="19">
        <v>111.2573131856</v>
      </c>
      <c r="CD155" s="19">
        <v>84.452622656499997</v>
      </c>
      <c r="CE155" s="19">
        <v>91.659294812599995</v>
      </c>
      <c r="CF155" s="19" t="s">
        <v>4</v>
      </c>
      <c r="CG155">
        <f t="shared" si="24"/>
        <v>19.598018373000002</v>
      </c>
      <c r="CH155" s="20" t="s">
        <v>87</v>
      </c>
      <c r="CI155" s="13">
        <v>99.301608060099994</v>
      </c>
      <c r="CJ155" s="13">
        <v>97.082387110900001</v>
      </c>
      <c r="CK155" s="13">
        <v>90.889329172499998</v>
      </c>
      <c r="CL155" s="13" t="s">
        <v>4</v>
      </c>
      <c r="CM155">
        <f t="shared" si="25"/>
        <v>8.4122788875999959</v>
      </c>
      <c r="DE155" t="s">
        <v>309</v>
      </c>
      <c r="DF155" s="7">
        <v>60.341569368801018</v>
      </c>
      <c r="DG155" s="5">
        <v>103189077</v>
      </c>
      <c r="DH155" s="10">
        <v>69.742273021135688</v>
      </c>
      <c r="DI155" s="11">
        <v>74.039238886999996</v>
      </c>
      <c r="DJ155" s="12">
        <v>87.832400535900007</v>
      </c>
      <c r="DK155" s="13">
        <v>35.487092510159137</v>
      </c>
    </row>
    <row r="156" spans="2:115" x14ac:dyDescent="0.3">
      <c r="B156" s="2"/>
      <c r="C156" t="s">
        <v>311</v>
      </c>
      <c r="D156" s="2" t="s">
        <v>312</v>
      </c>
      <c r="F156" s="7">
        <v>38.856821519611962</v>
      </c>
      <c r="G156" s="7">
        <v>37.604942548461104</v>
      </c>
      <c r="H156" s="7">
        <v>48.834508823743711</v>
      </c>
      <c r="I156" s="7">
        <v>50.261927232741186</v>
      </c>
      <c r="J156">
        <f t="shared" si="18"/>
        <v>43.889550031139493</v>
      </c>
      <c r="L156" s="5">
        <f>VLOOKUP(D156, [1]Data!$D$1:$M$267, 7, FALSE)</f>
        <v>179192646</v>
      </c>
      <c r="M156" s="5">
        <f>VLOOKUP(D156, [1]Data!$D$1:$M$267, 8, FALSE)</f>
        <v>172740806</v>
      </c>
      <c r="N156" s="5">
        <f>VLOOKUP(D156, [1]Data!$D$1:$M$267, 9, FALSE)</f>
        <v>222576227</v>
      </c>
      <c r="O156" s="5">
        <v>263100678</v>
      </c>
      <c r="P156" s="3">
        <f t="shared" si="20"/>
        <v>209402589.25</v>
      </c>
      <c r="R156" s="10">
        <f>VLOOKUP(D156, [2]Data!$D$1:$M$267, 7, FALSE)</f>
        <v>46.943505375440949</v>
      </c>
      <c r="S156" s="10">
        <f>VLOOKUP(D156, [2]Data!$D$1:$M$267, 8, FALSE)</f>
        <v>44.245967197744044</v>
      </c>
      <c r="T156" s="10">
        <f>VLOOKUP(D156, [2]Data!$D$1:$M$267, 9, FALSE)</f>
        <v>55.274254878298692</v>
      </c>
      <c r="U156" s="10">
        <f>VLOOKUP(D156, [2]Data!$D$1:$M$267, 10, FALSE)</f>
        <v>57.251073435809118</v>
      </c>
      <c r="V156"/>
      <c r="W156" s="11">
        <f>VLOOKUP(D156, [3]Data!$D$1:$M$267, 7, FALSE)</f>
        <v>121.6130072055</v>
      </c>
      <c r="X156" s="11">
        <f>VLOOKUP(D156, [3]Data!$D$1:$M$267, 8, FALSE)</f>
        <v>116.0032919004</v>
      </c>
      <c r="Y156" s="11">
        <f>VLOOKUP(D156, [3]Data!$D$1:$M$267, 9, FALSE)</f>
        <v>127.6692053332</v>
      </c>
      <c r="Z156" s="11" t="str">
        <f>VLOOKUP(D156, [3]Data!$D$1:$M$267, 10, FALSE)</f>
        <v>NULL</v>
      </c>
      <c r="AA156"/>
      <c r="AB156" s="12">
        <f>VLOOKUP(D156, [4]Data!$D$1:$M$267, 7, FALSE)</f>
        <v>128.76794783970001</v>
      </c>
      <c r="AC156" s="12">
        <f>VLOOKUP(D156, [4]Data!$D$1:$M$267, 8, FALSE)</f>
        <v>110.9443323519</v>
      </c>
      <c r="AD156" s="12">
        <f>VLOOKUP(D156, [4]Data!$D$1:$M$267, 9, FALSE)</f>
        <v>141.88653423349999</v>
      </c>
      <c r="AE156" s="12" t="str">
        <f>VLOOKUP(D156, [4]Data!$D$1:$M$267, 10, FALSE)</f>
        <v>NULL</v>
      </c>
      <c r="AF156"/>
      <c r="AG156" s="13">
        <f>VLOOKUP(D156,[5]Data!$D$1:$M$267, 7, FALSE)</f>
        <v>24.039087434906769</v>
      </c>
      <c r="AH156" s="13">
        <f>VLOOKUP(D156,[5]Data!$D$1:$M$267, 8, FALSE)</f>
        <v>23.011443142993119</v>
      </c>
      <c r="AI156" s="13">
        <f>VLOOKUP(D156,[5]Data!$D$1:$M$267, 9, FALSE)</f>
        <v>29.145358500876611</v>
      </c>
      <c r="AJ156" s="13">
        <f>VLOOKUP(D156,[5]Data!$D$1:$M$267, 10, FALSE)</f>
        <v>28.904434329212371</v>
      </c>
      <c r="AP156" t="s">
        <v>311</v>
      </c>
      <c r="AQ156">
        <f t="shared" si="21"/>
        <v>43.889550031139493</v>
      </c>
      <c r="AR156" s="7">
        <v>38.856821519611962</v>
      </c>
      <c r="AS156" s="7">
        <v>37.604942548461104</v>
      </c>
      <c r="AT156" s="7">
        <v>48.834508823743711</v>
      </c>
      <c r="AU156" s="7">
        <v>50.261927232741186</v>
      </c>
      <c r="AX156" t="s">
        <v>77</v>
      </c>
      <c r="AY156" s="15">
        <f t="shared" si="19"/>
        <v>26532769</v>
      </c>
      <c r="AZ156" s="5">
        <v>88772322</v>
      </c>
      <c r="BA156" s="5">
        <v>106849</v>
      </c>
      <c r="BB156" s="5">
        <v>878109</v>
      </c>
      <c r="BC156" s="5">
        <v>16373796</v>
      </c>
      <c r="BN156" s="16" t="s">
        <v>41</v>
      </c>
      <c r="BO156" s="17">
        <v>94.299507516999995</v>
      </c>
      <c r="BP156" s="17">
        <v>77.814647250799993</v>
      </c>
      <c r="BQ156" s="17">
        <v>91.629446197600004</v>
      </c>
      <c r="BR156" s="17" t="s">
        <v>4</v>
      </c>
      <c r="BS156">
        <f t="shared" si="22"/>
        <v>2.6700613193999914</v>
      </c>
      <c r="BT156" s="35" t="s">
        <v>125</v>
      </c>
      <c r="BU156" s="36">
        <v>142.09327832899999</v>
      </c>
      <c r="BV156" s="36">
        <v>99.5655211081</v>
      </c>
      <c r="BW156" s="36">
        <v>90.684969133899997</v>
      </c>
      <c r="BX156" s="36" t="s">
        <v>4</v>
      </c>
      <c r="BY156">
        <f t="shared" si="23"/>
        <v>51.408309195099989</v>
      </c>
      <c r="CB156" s="18" t="s">
        <v>41</v>
      </c>
      <c r="CC156" s="19">
        <v>94.299507516999995</v>
      </c>
      <c r="CD156" s="19">
        <v>77.814647250799993</v>
      </c>
      <c r="CE156" s="19">
        <v>91.629446197600004</v>
      </c>
      <c r="CF156" s="19" t="s">
        <v>4</v>
      </c>
      <c r="CG156">
        <f t="shared" si="24"/>
        <v>2.6700613193999914</v>
      </c>
      <c r="CH156" s="20" t="s">
        <v>125</v>
      </c>
      <c r="CI156" s="13">
        <v>142.09327832899999</v>
      </c>
      <c r="CJ156" s="13">
        <v>99.5655211081</v>
      </c>
      <c r="CK156" s="13">
        <v>90.684969133899997</v>
      </c>
      <c r="CL156" s="13" t="s">
        <v>4</v>
      </c>
      <c r="CM156">
        <f t="shared" si="25"/>
        <v>51.408309195099989</v>
      </c>
      <c r="DE156" t="s">
        <v>311</v>
      </c>
      <c r="DF156" s="7">
        <v>48.834508823743711</v>
      </c>
      <c r="DG156" s="5">
        <v>222576227</v>
      </c>
      <c r="DH156" s="10">
        <v>55.274254878298692</v>
      </c>
      <c r="DI156" s="11">
        <v>127.6692053332</v>
      </c>
      <c r="DJ156" s="12">
        <v>141.88653423349999</v>
      </c>
      <c r="DK156" s="13">
        <v>29.145358500876611</v>
      </c>
    </row>
    <row r="157" spans="2:115" x14ac:dyDescent="0.3">
      <c r="B157" s="2"/>
      <c r="C157" t="s">
        <v>313</v>
      </c>
      <c r="D157" s="2" t="s">
        <v>314</v>
      </c>
      <c r="F157" s="7">
        <v>48.628349223622685</v>
      </c>
      <c r="G157" s="7">
        <v>42.744854285662491</v>
      </c>
      <c r="H157" s="7">
        <v>50.492611606901896</v>
      </c>
      <c r="I157" s="7">
        <v>55.594194805351108</v>
      </c>
      <c r="J157">
        <f t="shared" si="18"/>
        <v>49.365002480384547</v>
      </c>
      <c r="L157" s="5">
        <f>VLOOKUP(D157, [1]Data!$D$1:$M$267, 7, FALSE)</f>
        <v>35825934134</v>
      </c>
      <c r="M157" s="5">
        <f>VLOOKUP(D157, [1]Data!$D$1:$M$267, 8, FALSE)</f>
        <v>34896245637</v>
      </c>
      <c r="N157" s="5">
        <f>VLOOKUP(D157, [1]Data!$D$1:$M$267, 9, FALSE)</f>
        <v>38194373381</v>
      </c>
      <c r="O157" s="5">
        <v>41726924625</v>
      </c>
      <c r="P157" s="3">
        <f t="shared" si="20"/>
        <v>37660869444.25</v>
      </c>
      <c r="R157" s="10">
        <f>VLOOKUP(D157, [2]Data!$D$1:$M$267, 7, FALSE)</f>
        <v>68.841842258509715</v>
      </c>
      <c r="S157" s="10">
        <f>VLOOKUP(D157, [2]Data!$D$1:$M$267, 8, FALSE)</f>
        <v>58.169560302228149</v>
      </c>
      <c r="T157" s="10">
        <f>VLOOKUP(D157, [2]Data!$D$1:$M$267, 9, FALSE)</f>
        <v>63.484609813671156</v>
      </c>
      <c r="U157" s="10">
        <f>VLOOKUP(D157, [2]Data!$D$1:$M$267, 10, FALSE)</f>
        <v>72.429683610759909</v>
      </c>
      <c r="V157"/>
      <c r="W157" s="11">
        <f>VLOOKUP(D157, [3]Data!$D$1:$M$267, 7, FALSE)</f>
        <v>128.00849621629999</v>
      </c>
      <c r="X157" s="11">
        <f>VLOOKUP(D157, [3]Data!$D$1:$M$267, 8, FALSE)</f>
        <v>123.7043465256</v>
      </c>
      <c r="Y157" s="11">
        <f>VLOOKUP(D157, [3]Data!$D$1:$M$267, 9, FALSE)</f>
        <v>141.45071963250001</v>
      </c>
      <c r="Z157" s="11" t="str">
        <f>VLOOKUP(D157, [3]Data!$D$1:$M$267, 10, FALSE)</f>
        <v>NULL</v>
      </c>
      <c r="AA157"/>
      <c r="AB157" s="12">
        <f>VLOOKUP(D157, [4]Data!$D$1:$M$267, 7, FALSE)</f>
        <v>117.7282761804</v>
      </c>
      <c r="AC157" s="12">
        <f>VLOOKUP(D157, [4]Data!$D$1:$M$267, 8, FALSE)</f>
        <v>106.97897236119999</v>
      </c>
      <c r="AD157" s="12">
        <f>VLOOKUP(D157, [4]Data!$D$1:$M$267, 9, FALSE)</f>
        <v>112.6976394337</v>
      </c>
      <c r="AE157" s="12" t="str">
        <f>VLOOKUP(D157, [4]Data!$D$1:$M$267, 10, FALSE)</f>
        <v>NULL</v>
      </c>
      <c r="AF157"/>
      <c r="AG157" s="13">
        <f>VLOOKUP(D157,[5]Data!$D$1:$M$267, 7, FALSE)</f>
        <v>28.382920012203066</v>
      </c>
      <c r="AH157" s="13">
        <f>VLOOKUP(D157,[5]Data!$D$1:$M$267, 8, FALSE)</f>
        <v>25.202839310203156</v>
      </c>
      <c r="AI157" s="13">
        <f>VLOOKUP(D157,[5]Data!$D$1:$M$267, 9, FALSE)</f>
        <v>25.752034916018662</v>
      </c>
      <c r="AJ157" s="13">
        <f>VLOOKUP(D157,[5]Data!$D$1:$M$267, 10, FALSE)</f>
        <v>28.387401545793896</v>
      </c>
      <c r="AP157" t="s">
        <v>65</v>
      </c>
      <c r="AQ157">
        <f t="shared" si="21"/>
        <v>42.142471755912268</v>
      </c>
      <c r="AR157" s="7">
        <v>41.412465802427192</v>
      </c>
      <c r="AS157" s="7">
        <v>40.419971254069189</v>
      </c>
      <c r="AT157" s="7">
        <v>42.798492595554066</v>
      </c>
      <c r="AU157" s="7">
        <v>43.938957371598633</v>
      </c>
      <c r="AX157" t="s">
        <v>287</v>
      </c>
      <c r="AY157" s="15">
        <f t="shared" si="19"/>
        <v>25402094.25</v>
      </c>
      <c r="AZ157" s="5">
        <v>24126468</v>
      </c>
      <c r="BA157" s="5">
        <v>9890058</v>
      </c>
      <c r="BB157" s="5">
        <v>30355920</v>
      </c>
      <c r="BC157" s="5">
        <v>37235931</v>
      </c>
      <c r="BN157" s="16" t="s">
        <v>339</v>
      </c>
      <c r="BO157" s="17">
        <v>96.970421386300004</v>
      </c>
      <c r="BP157" s="17">
        <v>97.6228790264</v>
      </c>
      <c r="BQ157" s="17">
        <v>91.404301113900004</v>
      </c>
      <c r="BR157" s="17" t="s">
        <v>4</v>
      </c>
      <c r="BS157">
        <f t="shared" si="22"/>
        <v>5.5661202723999992</v>
      </c>
      <c r="BT157" s="35" t="s">
        <v>241</v>
      </c>
      <c r="BU157" s="36">
        <v>87.375184859800001</v>
      </c>
      <c r="BV157" s="36">
        <v>75.835216310199996</v>
      </c>
      <c r="BW157" s="36">
        <v>89.752814750400006</v>
      </c>
      <c r="BX157" s="36" t="s">
        <v>4</v>
      </c>
      <c r="BY157">
        <f t="shared" si="23"/>
        <v>-2.3776298906000051</v>
      </c>
      <c r="CB157" s="18" t="s">
        <v>339</v>
      </c>
      <c r="CC157" s="19">
        <v>96.970421386300004</v>
      </c>
      <c r="CD157" s="19">
        <v>97.6228790264</v>
      </c>
      <c r="CE157" s="19">
        <v>91.404301113900004</v>
      </c>
      <c r="CF157" s="19" t="s">
        <v>4</v>
      </c>
      <c r="CG157">
        <f t="shared" si="24"/>
        <v>5.5661202723999992</v>
      </c>
      <c r="CH157" s="20" t="s">
        <v>241</v>
      </c>
      <c r="CI157" s="13">
        <v>87.375184859800001</v>
      </c>
      <c r="CJ157" s="13">
        <v>75.835216310199996</v>
      </c>
      <c r="CK157" s="13">
        <v>89.752814750400006</v>
      </c>
      <c r="CL157" s="13" t="s">
        <v>4</v>
      </c>
      <c r="CM157">
        <f t="shared" si="25"/>
        <v>-2.3776298906000051</v>
      </c>
      <c r="DE157" t="s">
        <v>313</v>
      </c>
      <c r="DF157" s="7">
        <v>50.492611606901896</v>
      </c>
      <c r="DG157" s="5">
        <v>38194373381</v>
      </c>
      <c r="DH157" s="10">
        <v>63.484609813671156</v>
      </c>
      <c r="DI157" s="11">
        <v>141.45071963250001</v>
      </c>
      <c r="DJ157" s="12">
        <v>112.6976394337</v>
      </c>
      <c r="DK157" s="13">
        <v>25.752034916018662</v>
      </c>
    </row>
    <row r="158" spans="2:115" x14ac:dyDescent="0.3">
      <c r="B158" s="2"/>
      <c r="C158" t="s">
        <v>315</v>
      </c>
      <c r="D158" s="2" t="s">
        <v>316</v>
      </c>
      <c r="F158" s="7">
        <v>89.232352871454211</v>
      </c>
      <c r="G158" s="7">
        <v>89.326464579376392</v>
      </c>
      <c r="H158" s="7">
        <v>100.20003379137022</v>
      </c>
      <c r="I158" s="7">
        <v>107.53384071350378</v>
      </c>
      <c r="J158">
        <f t="shared" si="18"/>
        <v>96.573172988926146</v>
      </c>
      <c r="L158" s="5">
        <f>VLOOKUP(D158, [1]Data!$D$1:$M$267, 7, FALSE)</f>
        <v>19829127576</v>
      </c>
      <c r="M158" s="5">
        <f>VLOOKUP(D158, [1]Data!$D$1:$M$267, 8, FALSE)</f>
        <v>19966820540</v>
      </c>
      <c r="N158" s="5">
        <f>VLOOKUP(D158, [1]Data!$D$1:$M$267, 9, FALSE)</f>
        <v>23834306356</v>
      </c>
      <c r="O158" s="5">
        <v>28268826995</v>
      </c>
      <c r="P158" s="3">
        <f t="shared" si="20"/>
        <v>22974770366.75</v>
      </c>
      <c r="R158" s="10">
        <f>VLOOKUP(D158, [2]Data!$D$1:$M$267, 7, FALSE)</f>
        <v>102.68871379056601</v>
      </c>
      <c r="S158" s="10">
        <f>VLOOKUP(D158, [2]Data!$D$1:$M$267, 8, FALSE)</f>
        <v>100.32421143770382</v>
      </c>
      <c r="T158" s="10">
        <f>VLOOKUP(D158, [2]Data!$D$1:$M$267, 9, FALSE)</f>
        <v>112.08181349005169</v>
      </c>
      <c r="U158" s="10">
        <f>VLOOKUP(D158, [2]Data!$D$1:$M$267, 10, FALSE)</f>
        <v>123.98316897565303</v>
      </c>
      <c r="V158"/>
      <c r="W158" s="11">
        <f>VLOOKUP(D158, [3]Data!$D$1:$M$267, 7, FALSE)</f>
        <v>106.31205707540001</v>
      </c>
      <c r="X158" s="11">
        <f>VLOOKUP(D158, [3]Data!$D$1:$M$267, 8, FALSE)</f>
        <v>97.365388607900002</v>
      </c>
      <c r="Y158" s="11">
        <f>VLOOKUP(D158, [3]Data!$D$1:$M$267, 9, FALSE)</f>
        <v>97.909456407600004</v>
      </c>
      <c r="Z158" s="11" t="str">
        <f>VLOOKUP(D158, [3]Data!$D$1:$M$267, 10, FALSE)</f>
        <v>NULL</v>
      </c>
      <c r="AA158"/>
      <c r="AB158" s="12">
        <f>VLOOKUP(D158, [4]Data!$D$1:$M$267, 7, FALSE)</f>
        <v>121.9872914771</v>
      </c>
      <c r="AC158" s="12">
        <f>VLOOKUP(D158, [4]Data!$D$1:$M$267, 8, FALSE)</f>
        <v>122.0022068178</v>
      </c>
      <c r="AD158" s="12">
        <f>VLOOKUP(D158, [4]Data!$D$1:$M$267, 9, FALSE)</f>
        <v>134.66679275929999</v>
      </c>
      <c r="AE158" s="12" t="str">
        <f>VLOOKUP(D158, [4]Data!$D$1:$M$267, 10, FALSE)</f>
        <v>NULL</v>
      </c>
      <c r="AF158"/>
      <c r="AG158" s="13">
        <f>VLOOKUP(D158,[5]Data!$D$1:$M$267, 7, FALSE)</f>
        <v>53.195335618389748</v>
      </c>
      <c r="AH158" s="13">
        <f>VLOOKUP(D158,[5]Data!$D$1:$M$267, 8, FALSE)</f>
        <v>52.990924304179543</v>
      </c>
      <c r="AI158" s="13">
        <f>VLOOKUP(D158,[5]Data!$D$1:$M$267, 9, FALSE)</f>
        <v>57.69934427899193</v>
      </c>
      <c r="AJ158" s="13">
        <f>VLOOKUP(D158,[5]Data!$D$1:$M$267, 10, FALSE)</f>
        <v>62.879187510854372</v>
      </c>
      <c r="AP158" t="s">
        <v>67</v>
      </c>
      <c r="AQ158">
        <f t="shared" si="21"/>
        <v>41.20260406823126</v>
      </c>
      <c r="AR158" s="7">
        <v>38.096470776361471</v>
      </c>
      <c r="AS158" s="7">
        <v>42.436022847167862</v>
      </c>
      <c r="AT158" s="7">
        <v>42.693333098843993</v>
      </c>
      <c r="AU158" s="7">
        <v>41.584589550551712</v>
      </c>
      <c r="AX158" t="s">
        <v>53</v>
      </c>
      <c r="AY158" s="15">
        <f t="shared" si="19"/>
        <v>24410030.25</v>
      </c>
      <c r="AZ158" s="5">
        <v>18648578</v>
      </c>
      <c r="BA158" s="5">
        <v>16833575</v>
      </c>
      <c r="BB158" s="5">
        <v>23414150</v>
      </c>
      <c r="BC158" s="5">
        <v>38743818</v>
      </c>
      <c r="BN158" s="16" t="s">
        <v>113</v>
      </c>
      <c r="BO158" s="17">
        <v>143.57844960919999</v>
      </c>
      <c r="BP158" s="17">
        <v>95.447428810900007</v>
      </c>
      <c r="BQ158" s="17">
        <v>91.355569091999996</v>
      </c>
      <c r="BR158" s="17" t="s">
        <v>4</v>
      </c>
      <c r="BS158">
        <f t="shared" si="22"/>
        <v>52.222880517199997</v>
      </c>
      <c r="BT158" s="35" t="s">
        <v>159</v>
      </c>
      <c r="BU158" s="36">
        <v>108.5904867437</v>
      </c>
      <c r="BV158" s="36">
        <v>78.097204014300004</v>
      </c>
      <c r="BW158" s="36">
        <v>89.247485172699996</v>
      </c>
      <c r="BX158" s="36" t="s">
        <v>4</v>
      </c>
      <c r="BY158">
        <f t="shared" si="23"/>
        <v>19.343001571000002</v>
      </c>
      <c r="CB158" s="18" t="s">
        <v>113</v>
      </c>
      <c r="CC158" s="19">
        <v>143.57844960919999</v>
      </c>
      <c r="CD158" s="19">
        <v>95.447428810900007</v>
      </c>
      <c r="CE158" s="19">
        <v>91.355569091999996</v>
      </c>
      <c r="CF158" s="19" t="s">
        <v>4</v>
      </c>
      <c r="CG158">
        <f t="shared" si="24"/>
        <v>52.222880517199997</v>
      </c>
      <c r="CH158" s="20" t="s">
        <v>159</v>
      </c>
      <c r="CI158" s="13">
        <v>108.5904867437</v>
      </c>
      <c r="CJ158" s="13">
        <v>78.097204014300004</v>
      </c>
      <c r="CK158" s="13">
        <v>89.247485172699996</v>
      </c>
      <c r="CL158" s="13" t="s">
        <v>4</v>
      </c>
      <c r="CM158">
        <f t="shared" si="25"/>
        <v>19.343001571000002</v>
      </c>
      <c r="DE158" t="s">
        <v>315</v>
      </c>
      <c r="DF158" s="7">
        <v>100.20003379137022</v>
      </c>
      <c r="DG158" s="5">
        <v>23834306356</v>
      </c>
      <c r="DH158" s="10">
        <v>112.08181349005169</v>
      </c>
      <c r="DI158" s="11">
        <v>97.909456407600004</v>
      </c>
      <c r="DJ158" s="12">
        <v>134.66679275929999</v>
      </c>
      <c r="DK158" s="13">
        <v>57.69934427899193</v>
      </c>
    </row>
    <row r="159" spans="2:115" x14ac:dyDescent="0.3">
      <c r="B159" s="2"/>
      <c r="C159" t="s">
        <v>317</v>
      </c>
      <c r="D159" s="2" t="s">
        <v>318</v>
      </c>
      <c r="F159" s="7">
        <v>65.253972290661466</v>
      </c>
      <c r="G159" s="7">
        <v>60.860964794614127</v>
      </c>
      <c r="H159" s="7">
        <v>67.869023418963366</v>
      </c>
      <c r="I159" s="7">
        <v>77.408144781674039</v>
      </c>
      <c r="J159">
        <f t="shared" si="18"/>
        <v>67.848026321478244</v>
      </c>
      <c r="L159" s="5">
        <f>VLOOKUP(D159, [1]Data!$D$1:$M$267, 7, FALSE)</f>
        <v>3594679150</v>
      </c>
      <c r="M159" s="5">
        <f>VLOOKUP(D159, [1]Data!$D$1:$M$267, 8, FALSE)</f>
        <v>3370854682</v>
      </c>
      <c r="N159" s="5">
        <f>VLOOKUP(D159, [1]Data!$D$1:$M$267, 9, FALSE)</f>
        <v>3561355842</v>
      </c>
      <c r="O159" s="5">
        <v>3746711414</v>
      </c>
      <c r="P159" s="3">
        <f t="shared" si="20"/>
        <v>3568400272</v>
      </c>
      <c r="R159" s="10">
        <f>VLOOKUP(D159, [2]Data!$D$1:$M$267, 7, FALSE)</f>
        <v>86.564717409178385</v>
      </c>
      <c r="S159" s="10">
        <f>VLOOKUP(D159, [2]Data!$D$1:$M$267, 8, FALSE)</f>
        <v>76.237488464863048</v>
      </c>
      <c r="T159" s="10">
        <f>VLOOKUP(D159, [2]Data!$D$1:$M$267, 9, FALSE)</f>
        <v>85.625908014168857</v>
      </c>
      <c r="U159" s="10">
        <f>VLOOKUP(D159, [2]Data!$D$1:$M$267, 10, FALSE)</f>
        <v>101.60514937620289</v>
      </c>
      <c r="V159"/>
      <c r="W159" s="11">
        <f>VLOOKUP(D159, [3]Data!$D$1:$M$267, 7, FALSE)</f>
        <v>98.892831287999996</v>
      </c>
      <c r="X159" s="11">
        <f>VLOOKUP(D159, [3]Data!$D$1:$M$267, 8, FALSE)</f>
        <v>81.998948640199998</v>
      </c>
      <c r="Y159" s="11">
        <f>VLOOKUP(D159, [3]Data!$D$1:$M$267, 9, FALSE)</f>
        <v>83.566667421000005</v>
      </c>
      <c r="Z159" s="11" t="str">
        <f>VLOOKUP(D159, [3]Data!$D$1:$M$267, 10, FALSE)</f>
        <v>NULL</v>
      </c>
      <c r="AA159"/>
      <c r="AB159" s="12">
        <f>VLOOKUP(D159, [4]Data!$D$1:$M$267, 7, FALSE)</f>
        <v>111.8338415626</v>
      </c>
      <c r="AC159" s="12">
        <f>VLOOKUP(D159, [4]Data!$D$1:$M$267, 8, FALSE)</f>
        <v>102.5653256968</v>
      </c>
      <c r="AD159" s="12">
        <f>VLOOKUP(D159, [4]Data!$D$1:$M$267, 9, FALSE)</f>
        <v>111.1661833225</v>
      </c>
      <c r="AE159" s="12" t="str">
        <f>VLOOKUP(D159, [4]Data!$D$1:$M$267, 10, FALSE)</f>
        <v>NULL</v>
      </c>
      <c r="AF159"/>
      <c r="AG159" s="13">
        <f>VLOOKUP(D159,[5]Data!$D$1:$M$267, 7, FALSE)</f>
        <v>43.508421845832309</v>
      </c>
      <c r="AH159" s="13">
        <f>VLOOKUP(D159,[5]Data!$D$1:$M$267, 8, FALSE)</f>
        <v>37.046774238826089</v>
      </c>
      <c r="AI159" s="13">
        <f>VLOOKUP(D159,[5]Data!$D$1:$M$267, 9, FALSE)</f>
        <v>41.401715074734206</v>
      </c>
      <c r="AJ159" s="13">
        <f>VLOOKUP(D159,[5]Data!$D$1:$M$267, 10, FALSE)</f>
        <v>49.598968493998186</v>
      </c>
      <c r="AP159" t="s">
        <v>2</v>
      </c>
      <c r="AQ159">
        <f t="shared" si="21"/>
        <v>41.059360822067191</v>
      </c>
      <c r="AR159" s="7">
        <v>40.644818010546224</v>
      </c>
      <c r="AS159" s="7">
        <v>36.655772732425348</v>
      </c>
      <c r="AT159" s="7">
        <v>43.164057379800695</v>
      </c>
      <c r="AU159" s="7">
        <v>43.772795165496511</v>
      </c>
      <c r="AX159" t="s">
        <v>35</v>
      </c>
      <c r="AY159" s="15">
        <f t="shared" si="19"/>
        <v>23275961.5</v>
      </c>
      <c r="AZ159" s="5">
        <v>29762993</v>
      </c>
      <c r="BA159" s="5">
        <v>25313814</v>
      </c>
      <c r="BB159" s="5">
        <v>19196509</v>
      </c>
      <c r="BC159" s="5">
        <v>18830530</v>
      </c>
      <c r="BN159" s="16" t="s">
        <v>285</v>
      </c>
      <c r="BO159" s="17">
        <v>121.201867741</v>
      </c>
      <c r="BP159" s="17">
        <v>98.396126326000001</v>
      </c>
      <c r="BQ159" s="17">
        <v>91.251598925300001</v>
      </c>
      <c r="BR159" s="17" t="s">
        <v>4</v>
      </c>
      <c r="BS159">
        <f t="shared" si="22"/>
        <v>29.950268815699999</v>
      </c>
      <c r="BT159" s="35" t="s">
        <v>31</v>
      </c>
      <c r="BU159" s="36">
        <v>94.071901755799999</v>
      </c>
      <c r="BV159" s="36">
        <v>77.9674915736</v>
      </c>
      <c r="BW159" s="36">
        <v>88.943777333499995</v>
      </c>
      <c r="BX159" s="36" t="s">
        <v>4</v>
      </c>
      <c r="BY159">
        <f t="shared" si="23"/>
        <v>5.1281244223000044</v>
      </c>
      <c r="CB159" s="18" t="s">
        <v>285</v>
      </c>
      <c r="CC159" s="19">
        <v>121.201867741</v>
      </c>
      <c r="CD159" s="19">
        <v>98.396126326000001</v>
      </c>
      <c r="CE159" s="19">
        <v>91.251598925300001</v>
      </c>
      <c r="CF159" s="19" t="s">
        <v>4</v>
      </c>
      <c r="CG159">
        <f t="shared" si="24"/>
        <v>29.950268815699999</v>
      </c>
      <c r="CH159" s="20" t="s">
        <v>31</v>
      </c>
      <c r="CI159" s="13">
        <v>94.071901755799999</v>
      </c>
      <c r="CJ159" s="13">
        <v>77.9674915736</v>
      </c>
      <c r="CK159" s="13">
        <v>88.943777333499995</v>
      </c>
      <c r="CL159" s="13" t="s">
        <v>4</v>
      </c>
      <c r="CM159">
        <f t="shared" si="25"/>
        <v>5.1281244223000044</v>
      </c>
      <c r="DE159" t="s">
        <v>317</v>
      </c>
      <c r="DF159" s="7">
        <v>67.869023418963366</v>
      </c>
      <c r="DG159" s="5">
        <v>3561355842</v>
      </c>
      <c r="DH159" s="10">
        <v>85.625908014168857</v>
      </c>
      <c r="DI159" s="11">
        <v>83.566667421000005</v>
      </c>
      <c r="DJ159" s="12">
        <v>111.1661833225</v>
      </c>
      <c r="DK159" s="13">
        <v>41.401715074734206</v>
      </c>
    </row>
    <row r="160" spans="2:115" x14ac:dyDescent="0.3">
      <c r="B160" s="2"/>
      <c r="C160" t="s">
        <v>319</v>
      </c>
      <c r="D160" s="2" t="s">
        <v>320</v>
      </c>
      <c r="F160" s="7" t="s">
        <v>4</v>
      </c>
      <c r="G160" s="7" t="s">
        <v>4</v>
      </c>
      <c r="H160" s="7" t="s">
        <v>4</v>
      </c>
      <c r="I160" s="7" t="s">
        <v>4</v>
      </c>
      <c r="J160" t="e">
        <f t="shared" si="18"/>
        <v>#DIV/0!</v>
      </c>
      <c r="L160" s="5" t="str">
        <f>VLOOKUP(D160, [1]Data!$D$1:$M$267, 7, FALSE)</f>
        <v>NULL</v>
      </c>
      <c r="M160" s="5" t="str">
        <f>VLOOKUP(D160, [1]Data!$D$1:$M$267, 8, FALSE)</f>
        <v>NULL</v>
      </c>
      <c r="N160" s="5" t="str">
        <f>VLOOKUP(D160, [1]Data!$D$1:$M$267, 9, FALSE)</f>
        <v>NULL</v>
      </c>
      <c r="O160" s="5" t="s">
        <v>4</v>
      </c>
      <c r="P160" s="3" t="e">
        <f t="shared" si="20"/>
        <v>#DIV/0!</v>
      </c>
      <c r="R160" s="10">
        <f>VLOOKUP(D160, [2]Data!$D$1:$M$267, 7, FALSE)</f>
        <v>107.57145683672226</v>
      </c>
      <c r="S160" s="10">
        <f>VLOOKUP(D160, [2]Data!$D$1:$M$267, 8, FALSE)</f>
        <v>103.5098113174616</v>
      </c>
      <c r="T160" s="10">
        <f>VLOOKUP(D160, [2]Data!$D$1:$M$267, 9, FALSE)</f>
        <v>96.744141032411065</v>
      </c>
      <c r="U160" s="10">
        <f>VLOOKUP(D160, [2]Data!$D$1:$M$267, 10, FALSE)</f>
        <v>98.500711473030947</v>
      </c>
      <c r="V160"/>
      <c r="W160" s="11">
        <f>VLOOKUP(D160, [3]Data!$D$1:$M$267, 7, FALSE)</f>
        <v>95.807569519400005</v>
      </c>
      <c r="X160" s="11">
        <f>VLOOKUP(D160, [3]Data!$D$1:$M$267, 8, FALSE)</f>
        <v>92.256563749500003</v>
      </c>
      <c r="Y160" s="11">
        <f>VLOOKUP(D160, [3]Data!$D$1:$M$267, 9, FALSE)</f>
        <v>95.311859772299997</v>
      </c>
      <c r="Z160" s="11" t="str">
        <f>VLOOKUP(D160, [3]Data!$D$1:$M$267, 10, FALSE)</f>
        <v>NULL</v>
      </c>
      <c r="AA160"/>
      <c r="AB160" s="12" t="str">
        <f>VLOOKUP(D160, [4]Data!$D$1:$M$267, 7, FALSE)</f>
        <v>NULL</v>
      </c>
      <c r="AC160" s="12" t="str">
        <f>VLOOKUP(D160, [4]Data!$D$1:$M$267, 8, FALSE)</f>
        <v>NULL</v>
      </c>
      <c r="AD160" s="12" t="str">
        <f>VLOOKUP(D160, [4]Data!$D$1:$M$267, 9, FALSE)</f>
        <v>NULL</v>
      </c>
      <c r="AE160" s="12" t="str">
        <f>VLOOKUP(D160, [4]Data!$D$1:$M$267, 10, FALSE)</f>
        <v>NULL</v>
      </c>
      <c r="AF160"/>
      <c r="AG160" s="13">
        <f>VLOOKUP(D160,[5]Data!$D$1:$M$267, 7, FALSE)</f>
        <v>60.578884086204795</v>
      </c>
      <c r="AH160" s="13">
        <f>VLOOKUP(D160,[5]Data!$D$1:$M$267, 8, FALSE)</f>
        <v>60.347965546698425</v>
      </c>
      <c r="AI160" s="13">
        <f>VLOOKUP(D160,[5]Data!$D$1:$M$267, 9, FALSE)</f>
        <v>54.413276380153086</v>
      </c>
      <c r="AJ160" s="13">
        <f>VLOOKUP(D160,[5]Data!$D$1:$M$267, 10, FALSE)</f>
        <v>52.58076275544348</v>
      </c>
      <c r="AP160" t="s">
        <v>373</v>
      </c>
      <c r="AQ160">
        <f t="shared" si="21"/>
        <v>41.059067998071278</v>
      </c>
      <c r="AR160" s="7">
        <v>40.280685607269234</v>
      </c>
      <c r="AS160" s="7">
        <v>50.45757345623143</v>
      </c>
      <c r="AT160" s="7">
        <v>43.591036957412314</v>
      </c>
      <c r="AU160" s="7">
        <v>29.906975971372134</v>
      </c>
      <c r="AX160" t="s">
        <v>261</v>
      </c>
      <c r="AY160" s="15">
        <f t="shared" si="19"/>
        <v>22055252.25</v>
      </c>
      <c r="AZ160" s="5">
        <v>24947389</v>
      </c>
      <c r="BA160" s="5">
        <v>18904904</v>
      </c>
      <c r="BB160" s="5">
        <v>21773455</v>
      </c>
      <c r="BC160" s="5">
        <v>22595261</v>
      </c>
      <c r="BN160" s="16" t="s">
        <v>211</v>
      </c>
      <c r="BO160" s="17">
        <v>105.69686259860001</v>
      </c>
      <c r="BP160" s="17">
        <v>85.078090341899994</v>
      </c>
      <c r="BQ160" s="17">
        <v>91.120263499499998</v>
      </c>
      <c r="BR160" s="17" t="s">
        <v>4</v>
      </c>
      <c r="BS160">
        <f t="shared" si="22"/>
        <v>14.576599099100008</v>
      </c>
      <c r="BT160" s="35" t="s">
        <v>141</v>
      </c>
      <c r="BU160" s="36">
        <v>106.5895277054</v>
      </c>
      <c r="BV160" s="36">
        <v>58.902098242699999</v>
      </c>
      <c r="BW160" s="36">
        <v>88.864834256099996</v>
      </c>
      <c r="BX160" s="36" t="s">
        <v>4</v>
      </c>
      <c r="BY160">
        <f t="shared" si="23"/>
        <v>17.724693449300005</v>
      </c>
      <c r="CB160" s="18" t="s">
        <v>442</v>
      </c>
      <c r="CC160" s="19">
        <v>105.69686259860001</v>
      </c>
      <c r="CD160" s="19">
        <v>85.078090341899994</v>
      </c>
      <c r="CE160" s="19">
        <v>91.120263499499998</v>
      </c>
      <c r="CF160" s="19" t="s">
        <v>4</v>
      </c>
      <c r="CG160">
        <f t="shared" si="24"/>
        <v>14.576599099100008</v>
      </c>
      <c r="CH160" s="20" t="s">
        <v>141</v>
      </c>
      <c r="CI160" s="13">
        <v>106.5895277054</v>
      </c>
      <c r="CJ160" s="13">
        <v>58.902098242699999</v>
      </c>
      <c r="CK160" s="13">
        <v>88.864834256099996</v>
      </c>
      <c r="CL160" s="13" t="s">
        <v>4</v>
      </c>
      <c r="CM160">
        <f t="shared" si="25"/>
        <v>17.724693449300005</v>
      </c>
      <c r="DE160" t="s">
        <v>319</v>
      </c>
      <c r="DF160" s="7" t="s">
        <v>4</v>
      </c>
      <c r="DG160" s="5" t="s">
        <v>4</v>
      </c>
      <c r="DH160" s="10">
        <v>96.744141032411065</v>
      </c>
      <c r="DI160" s="11">
        <v>95.311859772299997</v>
      </c>
      <c r="DJ160" s="12" t="s">
        <v>4</v>
      </c>
      <c r="DK160" s="13">
        <v>54.413276380153086</v>
      </c>
    </row>
    <row r="161" spans="2:115" x14ac:dyDescent="0.3">
      <c r="B161" s="2"/>
      <c r="C161" t="s">
        <v>321</v>
      </c>
      <c r="D161" s="2" t="s">
        <v>322</v>
      </c>
      <c r="F161" s="7">
        <v>57.896618500323669</v>
      </c>
      <c r="G161" s="7">
        <v>53.554649859288396</v>
      </c>
      <c r="H161" s="7">
        <v>64.088750958557029</v>
      </c>
      <c r="I161" s="7">
        <v>69.747091829600265</v>
      </c>
      <c r="J161">
        <f t="shared" si="18"/>
        <v>61.321777786942341</v>
      </c>
      <c r="L161" s="5">
        <f>VLOOKUP(D161, [1]Data!$D$1:$M$267, 7, FALSE)</f>
        <v>122141</v>
      </c>
      <c r="M161" s="5">
        <f>VLOOKUP(D161, [1]Data!$D$1:$M$267, 8, FALSE)</f>
        <v>465899468</v>
      </c>
      <c r="N161" s="5">
        <f>VLOOKUP(D161, [1]Data!$D$1:$M$267, 9, FALSE)</f>
        <v>147164033</v>
      </c>
      <c r="O161" s="5">
        <v>269483240</v>
      </c>
      <c r="P161" s="3">
        <f t="shared" si="20"/>
        <v>220667220.5</v>
      </c>
      <c r="R161" s="10">
        <f>VLOOKUP(D161, [2]Data!$D$1:$M$267, 7, FALSE)</f>
        <v>90.046375548538805</v>
      </c>
      <c r="S161" s="10">
        <f>VLOOKUP(D161, [2]Data!$D$1:$M$267, 8, FALSE)</f>
        <v>90.019094883310217</v>
      </c>
      <c r="T161" s="10">
        <f>VLOOKUP(D161, [2]Data!$D$1:$M$267, 9, FALSE)</f>
        <v>92.779158571512454</v>
      </c>
      <c r="U161" s="10">
        <f>VLOOKUP(D161, [2]Data!$D$1:$M$267, 10, FALSE)</f>
        <v>100.18768613278095</v>
      </c>
      <c r="V161"/>
      <c r="W161" s="11">
        <f>VLOOKUP(D161, [3]Data!$D$1:$M$267, 7, FALSE)</f>
        <v>91.927021553299994</v>
      </c>
      <c r="X161" s="11">
        <f>VLOOKUP(D161, [3]Data!$D$1:$M$267, 8, FALSE)</f>
        <v>106.81104296399999</v>
      </c>
      <c r="Y161" s="11">
        <f>VLOOKUP(D161, [3]Data!$D$1:$M$267, 9, FALSE)</f>
        <v>104.4910133595</v>
      </c>
      <c r="Z161" s="11" t="str">
        <f>VLOOKUP(D161, [3]Data!$D$1:$M$267, 10, FALSE)</f>
        <v>NULL</v>
      </c>
      <c r="AA161"/>
      <c r="AB161" s="12">
        <f>VLOOKUP(D161, [4]Data!$D$1:$M$267, 7, FALSE)</f>
        <v>102.0277360079</v>
      </c>
      <c r="AC161" s="12">
        <f>VLOOKUP(D161, [4]Data!$D$1:$M$267, 8, FALSE)</f>
        <v>89.615359641300003</v>
      </c>
      <c r="AD161" s="12">
        <f>VLOOKUP(D161, [4]Data!$D$1:$M$267, 9, FALSE)</f>
        <v>61.935285221900003</v>
      </c>
      <c r="AE161" s="12" t="str">
        <f>VLOOKUP(D161, [4]Data!$D$1:$M$267, 10, FALSE)</f>
        <v>NULL</v>
      </c>
      <c r="AF161"/>
      <c r="AG161" s="13">
        <f>VLOOKUP(D161,[5]Data!$D$1:$M$267, 7, FALSE)</f>
        <v>52.18885992628627</v>
      </c>
      <c r="AH161" s="13">
        <f>VLOOKUP(D161,[5]Data!$D$1:$M$267, 8, FALSE)</f>
        <v>49.118878259957995</v>
      </c>
      <c r="AI161" s="13">
        <f>VLOOKUP(D161,[5]Data!$D$1:$M$267, 9, FALSE)</f>
        <v>58.726017033686375</v>
      </c>
      <c r="AJ161" s="13">
        <f>VLOOKUP(D161,[5]Data!$D$1:$M$267, 10, FALSE)</f>
        <v>68.580642261046648</v>
      </c>
      <c r="AP161" t="s">
        <v>97</v>
      </c>
      <c r="AQ161">
        <f t="shared" si="21"/>
        <v>41.009940191768322</v>
      </c>
      <c r="AR161" s="7">
        <v>38.423133101328496</v>
      </c>
      <c r="AS161" s="7">
        <v>36.461657786355076</v>
      </c>
      <c r="AT161" s="7">
        <v>40.250218074931219</v>
      </c>
      <c r="AU161" s="7">
        <v>48.904751804458499</v>
      </c>
      <c r="AX161" t="s">
        <v>49</v>
      </c>
      <c r="AY161" s="15">
        <f t="shared" si="19"/>
        <v>21322319.25</v>
      </c>
      <c r="AZ161" s="5">
        <v>14175220</v>
      </c>
      <c r="BA161" s="5">
        <v>13485139</v>
      </c>
      <c r="BB161" s="5">
        <v>22371253</v>
      </c>
      <c r="BC161" s="5">
        <v>35257665</v>
      </c>
      <c r="BN161" s="16" t="s">
        <v>185</v>
      </c>
      <c r="BO161" s="17">
        <v>89.768027840200006</v>
      </c>
      <c r="BP161" s="17">
        <v>80.559415301300007</v>
      </c>
      <c r="BQ161" s="17">
        <v>91.105953102499996</v>
      </c>
      <c r="BR161" s="17" t="s">
        <v>4</v>
      </c>
      <c r="BS161">
        <f t="shared" si="22"/>
        <v>-1.33792526229999</v>
      </c>
      <c r="BT161" s="35" t="s">
        <v>309</v>
      </c>
      <c r="BU161" s="36">
        <v>88.394717744999994</v>
      </c>
      <c r="BV161" s="36">
        <v>90.392009953799999</v>
      </c>
      <c r="BW161" s="36">
        <v>87.832400535900007</v>
      </c>
      <c r="BX161" s="36" t="s">
        <v>4</v>
      </c>
      <c r="BY161">
        <f t="shared" si="23"/>
        <v>0.56231720909998728</v>
      </c>
      <c r="CB161" s="18" t="s">
        <v>185</v>
      </c>
      <c r="CC161" s="19">
        <v>89.768027840200006</v>
      </c>
      <c r="CD161" s="19">
        <v>80.559415301300007</v>
      </c>
      <c r="CE161" s="19">
        <v>91.105953102499996</v>
      </c>
      <c r="CF161" s="19" t="s">
        <v>4</v>
      </c>
      <c r="CG161">
        <f t="shared" si="24"/>
        <v>-1.33792526229999</v>
      </c>
      <c r="CH161" s="20" t="s">
        <v>309</v>
      </c>
      <c r="CI161" s="13">
        <v>88.394717744999994</v>
      </c>
      <c r="CJ161" s="13">
        <v>90.392009953799999</v>
      </c>
      <c r="CK161" s="13">
        <v>87.832400535900007</v>
      </c>
      <c r="CL161" s="13" t="s">
        <v>4</v>
      </c>
      <c r="CM161">
        <f t="shared" si="25"/>
        <v>0.56231720909998728</v>
      </c>
      <c r="DE161" t="s">
        <v>321</v>
      </c>
      <c r="DF161" s="7">
        <v>64.088750958557029</v>
      </c>
      <c r="DG161" s="5">
        <v>147164033</v>
      </c>
      <c r="DH161" s="10">
        <v>92.779158571512454</v>
      </c>
      <c r="DI161" s="11">
        <v>104.4910133595</v>
      </c>
      <c r="DJ161" s="12">
        <v>61.935285221900003</v>
      </c>
      <c r="DK161" s="13">
        <v>58.726017033686375</v>
      </c>
    </row>
    <row r="162" spans="2:115" x14ac:dyDescent="0.3">
      <c r="B162" s="2"/>
      <c r="C162" t="s">
        <v>323</v>
      </c>
      <c r="D162" s="2" t="s">
        <v>324</v>
      </c>
      <c r="F162" s="7">
        <v>69.084742851204538</v>
      </c>
      <c r="G162" s="7">
        <v>64.786907634700867</v>
      </c>
      <c r="H162" s="7">
        <v>71.232926011727628</v>
      </c>
      <c r="I162" s="7">
        <v>76.672300085689088</v>
      </c>
      <c r="J162">
        <f t="shared" si="18"/>
        <v>70.44421914583053</v>
      </c>
      <c r="L162" s="5">
        <f>VLOOKUP(D162, [1]Data!$D$1:$M$267, 7, FALSE)</f>
        <v>6994469286</v>
      </c>
      <c r="M162" s="5">
        <f>VLOOKUP(D162, [1]Data!$D$1:$M$267, 8, FALSE)</f>
        <v>6984613402</v>
      </c>
      <c r="N162" s="5">
        <f>VLOOKUP(D162, [1]Data!$D$1:$M$267, 9, FALSE)</f>
        <v>8026987930</v>
      </c>
      <c r="O162" s="5">
        <v>8356833712</v>
      </c>
      <c r="P162" s="3">
        <f t="shared" si="20"/>
        <v>7590726082.5</v>
      </c>
      <c r="R162" s="10">
        <f>VLOOKUP(D162, [2]Data!$D$1:$M$267, 7, FALSE)</f>
        <v>84.503061023246389</v>
      </c>
      <c r="S162" s="10">
        <f>VLOOKUP(D162, [2]Data!$D$1:$M$267, 8, FALSE)</f>
        <v>78.059113378994084</v>
      </c>
      <c r="T162" s="10">
        <f>VLOOKUP(D162, [2]Data!$D$1:$M$267, 9, FALSE)</f>
        <v>86.853120765143217</v>
      </c>
      <c r="U162" s="10">
        <f>VLOOKUP(D162, [2]Data!$D$1:$M$267, 10, FALSE)</f>
        <v>93.22790084443136</v>
      </c>
      <c r="V162"/>
      <c r="W162" s="11">
        <f>VLOOKUP(D162, [3]Data!$D$1:$M$267, 7, FALSE)</f>
        <v>135.9561020623</v>
      </c>
      <c r="X162" s="11">
        <f>VLOOKUP(D162, [3]Data!$D$1:$M$267, 8, FALSE)</f>
        <v>133.56420530290001</v>
      </c>
      <c r="Y162" s="11">
        <f>VLOOKUP(D162, [3]Data!$D$1:$M$267, 9, FALSE)</f>
        <v>139.227708431</v>
      </c>
      <c r="Z162" s="11" t="str">
        <f>VLOOKUP(D162, [3]Data!$D$1:$M$267, 10, FALSE)</f>
        <v>NULL</v>
      </c>
      <c r="AA162"/>
      <c r="AB162" s="12">
        <f>VLOOKUP(D162, [4]Data!$D$1:$M$267, 7, FALSE)</f>
        <v>113.2280901068</v>
      </c>
      <c r="AC162" s="12">
        <f>VLOOKUP(D162, [4]Data!$D$1:$M$267, 8, FALSE)</f>
        <v>102.47721309080001</v>
      </c>
      <c r="AD162" s="12">
        <f>VLOOKUP(D162, [4]Data!$D$1:$M$267, 9, FALSE)</f>
        <v>111.42255029170001</v>
      </c>
      <c r="AE162" s="12" t="str">
        <f>VLOOKUP(D162, [4]Data!$D$1:$M$267, 10, FALSE)</f>
        <v>NULL</v>
      </c>
      <c r="AF162"/>
      <c r="AG162" s="13">
        <f>VLOOKUP(D162,[5]Data!$D$1:$M$267, 7, FALSE)</f>
        <v>40.200194661638619</v>
      </c>
      <c r="AH162" s="13">
        <f>VLOOKUP(D162,[5]Data!$D$1:$M$267, 8, FALSE)</f>
        <v>36.876564579123823</v>
      </c>
      <c r="AI162" s="13">
        <f>VLOOKUP(D162,[5]Data!$D$1:$M$267, 9, FALSE)</f>
        <v>40.590996575700174</v>
      </c>
      <c r="AJ162" s="13">
        <f>VLOOKUP(D162,[5]Data!$D$1:$M$267, 10, FALSE)</f>
        <v>43.273756776880276</v>
      </c>
      <c r="AP162" t="s">
        <v>421</v>
      </c>
      <c r="AQ162">
        <f t="shared" si="21"/>
        <v>40.928840441932003</v>
      </c>
      <c r="AR162" s="7">
        <v>44.099136807817594</v>
      </c>
      <c r="AS162" s="7">
        <v>38.156143678106147</v>
      </c>
      <c r="AT162" s="7">
        <v>41.351270872787751</v>
      </c>
      <c r="AU162" s="7">
        <v>40.108810409016513</v>
      </c>
      <c r="AX162" t="s">
        <v>147</v>
      </c>
      <c r="AY162" s="15">
        <f t="shared" si="19"/>
        <v>21253000</v>
      </c>
      <c r="AZ162" s="5">
        <v>15542970</v>
      </c>
      <c r="BA162" s="5">
        <v>13231877</v>
      </c>
      <c r="BB162" s="5">
        <v>16787165</v>
      </c>
      <c r="BC162" s="5">
        <v>39449988</v>
      </c>
      <c r="BN162" s="16" t="s">
        <v>187</v>
      </c>
      <c r="BO162" s="17">
        <v>118.0879605129</v>
      </c>
      <c r="BP162" s="17">
        <v>86.848559916900001</v>
      </c>
      <c r="BQ162" s="17">
        <v>90.968393308200007</v>
      </c>
      <c r="BR162" s="17" t="s">
        <v>4</v>
      </c>
      <c r="BS162">
        <f t="shared" si="22"/>
        <v>27.11956720469999</v>
      </c>
      <c r="BT162" s="35" t="s">
        <v>283</v>
      </c>
      <c r="BU162" s="36">
        <v>116.6913872664</v>
      </c>
      <c r="BV162" s="36">
        <v>122.6392717905</v>
      </c>
      <c r="BW162" s="36">
        <v>87.737961850999994</v>
      </c>
      <c r="BX162" s="36" t="s">
        <v>4</v>
      </c>
      <c r="BY162">
        <f t="shared" si="23"/>
        <v>28.953425415400005</v>
      </c>
      <c r="CB162" s="18" t="s">
        <v>187</v>
      </c>
      <c r="CC162" s="19">
        <v>118.0879605129</v>
      </c>
      <c r="CD162" s="19">
        <v>86.848559916900001</v>
      </c>
      <c r="CE162" s="19">
        <v>90.968393308200007</v>
      </c>
      <c r="CF162" s="19" t="s">
        <v>4</v>
      </c>
      <c r="CG162">
        <f t="shared" si="24"/>
        <v>27.11956720469999</v>
      </c>
      <c r="CH162" s="20" t="s">
        <v>283</v>
      </c>
      <c r="CI162" s="13">
        <v>116.6913872664</v>
      </c>
      <c r="CJ162" s="13">
        <v>122.6392717905</v>
      </c>
      <c r="CK162" s="13">
        <v>87.737961850999994</v>
      </c>
      <c r="CL162" s="13" t="s">
        <v>4</v>
      </c>
      <c r="CM162">
        <f t="shared" si="25"/>
        <v>28.953425415400005</v>
      </c>
      <c r="DE162" t="s">
        <v>323</v>
      </c>
      <c r="DF162" s="7">
        <v>71.232926011727628</v>
      </c>
      <c r="DG162" s="5">
        <v>8026987930</v>
      </c>
      <c r="DH162" s="10">
        <v>86.853120765143217</v>
      </c>
      <c r="DI162" s="11">
        <v>139.227708431</v>
      </c>
      <c r="DJ162" s="12">
        <v>111.42255029170001</v>
      </c>
      <c r="DK162" s="13">
        <v>40.590996575700174</v>
      </c>
    </row>
    <row r="163" spans="2:115" x14ac:dyDescent="0.3">
      <c r="B163" s="2"/>
      <c r="C163" t="s">
        <v>325</v>
      </c>
      <c r="D163" s="2" t="s">
        <v>326</v>
      </c>
      <c r="F163" s="7">
        <v>39.784480021883375</v>
      </c>
      <c r="G163" s="7">
        <v>38.418542698732374</v>
      </c>
      <c r="H163" s="7">
        <v>43.309446541227622</v>
      </c>
      <c r="I163" s="7">
        <v>38.330220299921663</v>
      </c>
      <c r="J163">
        <f t="shared" si="18"/>
        <v>39.96067239044126</v>
      </c>
      <c r="L163" s="5">
        <f>VLOOKUP(D163, [1]Data!$D$1:$M$267, 7, FALSE)</f>
        <v>10756539589</v>
      </c>
      <c r="M163" s="5">
        <f>VLOOKUP(D163, [1]Data!$D$1:$M$267, 8, FALSE)</f>
        <v>6524883012</v>
      </c>
      <c r="N163" s="5">
        <f>VLOOKUP(D163, [1]Data!$D$1:$M$267, 9, FALSE)</f>
        <v>10553177551</v>
      </c>
      <c r="O163" s="5" t="s">
        <v>4</v>
      </c>
      <c r="P163" s="3">
        <f t="shared" si="20"/>
        <v>9278200050.666666</v>
      </c>
      <c r="R163" s="10">
        <f>VLOOKUP(D163, [2]Data!$D$1:$M$267, 7, FALSE)</f>
        <v>49.22875366190334</v>
      </c>
      <c r="S163" s="10">
        <f>VLOOKUP(D163, [2]Data!$D$1:$M$267, 8, FALSE)</f>
        <v>45.966908202912734</v>
      </c>
      <c r="T163" s="10">
        <f>VLOOKUP(D163, [2]Data!$D$1:$M$267, 9, FALSE)</f>
        <v>50.196441103259005</v>
      </c>
      <c r="U163" s="10">
        <f>VLOOKUP(D163, [2]Data!$D$1:$M$267, 10, FALSE)</f>
        <v>43.258704822971929</v>
      </c>
      <c r="V163"/>
      <c r="W163" s="11">
        <f>VLOOKUP(D163, [3]Data!$D$1:$M$267, 7, FALSE)</f>
        <v>141.54622299479999</v>
      </c>
      <c r="X163" s="11">
        <f>VLOOKUP(D163, [3]Data!$D$1:$M$267, 8, FALSE)</f>
        <v>139.9331783593</v>
      </c>
      <c r="Y163" s="11">
        <f>VLOOKUP(D163, [3]Data!$D$1:$M$267, 9, FALSE)</f>
        <v>150.3221653009</v>
      </c>
      <c r="Z163" s="11" t="str">
        <f>VLOOKUP(D163, [3]Data!$D$1:$M$267, 10, FALSE)</f>
        <v>NULL</v>
      </c>
      <c r="AA163"/>
      <c r="AB163" s="12">
        <f>VLOOKUP(D163, [4]Data!$D$1:$M$267, 7, FALSE)</f>
        <v>109.4441028541</v>
      </c>
      <c r="AC163" s="12">
        <f>VLOOKUP(D163, [4]Data!$D$1:$M$267, 8, FALSE)</f>
        <v>109.1277320654</v>
      </c>
      <c r="AD163" s="12">
        <f>VLOOKUP(D163, [4]Data!$D$1:$M$267, 9, FALSE)</f>
        <v>112.71928812580001</v>
      </c>
      <c r="AE163" s="12" t="str">
        <f>VLOOKUP(D163, [4]Data!$D$1:$M$267, 10, FALSE)</f>
        <v>NULL</v>
      </c>
      <c r="AF163"/>
      <c r="AG163" s="13">
        <f>VLOOKUP(D163,[5]Data!$D$1:$M$267, 7, FALSE)</f>
        <v>28.433430679975878</v>
      </c>
      <c r="AH163" s="13">
        <f>VLOOKUP(D163,[5]Data!$D$1:$M$267, 8, FALSE)</f>
        <v>25.522185511354927</v>
      </c>
      <c r="AI163" s="13">
        <f>VLOOKUP(D163,[5]Data!$D$1:$M$267, 9, FALSE)</f>
        <v>29.771214492783709</v>
      </c>
      <c r="AJ163" s="13">
        <f>VLOOKUP(D163,[5]Data!$D$1:$M$267, 10, FALSE)</f>
        <v>28.02571916703117</v>
      </c>
      <c r="AP163" t="s">
        <v>167</v>
      </c>
      <c r="AQ163">
        <f t="shared" si="21"/>
        <v>40.880941822324537</v>
      </c>
      <c r="AR163" s="7">
        <v>42.651193274645991</v>
      </c>
      <c r="AS163" s="7">
        <v>37.817005540085489</v>
      </c>
      <c r="AT163" s="7">
        <v>41.285997726699982</v>
      </c>
      <c r="AU163" s="7">
        <v>41.76957074786668</v>
      </c>
      <c r="AX163" t="s">
        <v>337</v>
      </c>
      <c r="AY163" s="15">
        <f t="shared" si="19"/>
        <v>20130601.75</v>
      </c>
      <c r="AZ163" s="5">
        <v>9412109</v>
      </c>
      <c r="BA163" s="5">
        <v>7555947</v>
      </c>
      <c r="BB163" s="5">
        <v>26333299</v>
      </c>
      <c r="BC163" s="5">
        <v>37221052</v>
      </c>
      <c r="BN163" s="16" t="s">
        <v>125</v>
      </c>
      <c r="BO163" s="17">
        <v>111.4878100383</v>
      </c>
      <c r="BP163" s="17">
        <v>91.305777110199998</v>
      </c>
      <c r="BQ163" s="17">
        <v>90.821203571699996</v>
      </c>
      <c r="BR163" s="17" t="s">
        <v>4</v>
      </c>
      <c r="BS163">
        <f t="shared" si="22"/>
        <v>20.666606466600001</v>
      </c>
      <c r="BT163" s="35" t="s">
        <v>365</v>
      </c>
      <c r="BU163" s="36">
        <v>107.1206852501</v>
      </c>
      <c r="BV163" s="36">
        <v>95.106268114100004</v>
      </c>
      <c r="BW163" s="36">
        <v>87.177671028500001</v>
      </c>
      <c r="BX163" s="36" t="s">
        <v>4</v>
      </c>
      <c r="BY163">
        <f t="shared" si="23"/>
        <v>19.943014221599995</v>
      </c>
      <c r="CB163" s="18" t="s">
        <v>125</v>
      </c>
      <c r="CC163" s="19">
        <v>111.4878100383</v>
      </c>
      <c r="CD163" s="19">
        <v>91.305777110199998</v>
      </c>
      <c r="CE163" s="19">
        <v>90.821203571699996</v>
      </c>
      <c r="CF163" s="19" t="s">
        <v>4</v>
      </c>
      <c r="CG163">
        <f t="shared" si="24"/>
        <v>20.666606466600001</v>
      </c>
      <c r="CH163" s="20" t="s">
        <v>365</v>
      </c>
      <c r="CI163" s="13">
        <v>107.1206852501</v>
      </c>
      <c r="CJ163" s="13">
        <v>95.106268114100004</v>
      </c>
      <c r="CK163" s="13">
        <v>87.177671028500001</v>
      </c>
      <c r="CL163" s="13" t="s">
        <v>4</v>
      </c>
      <c r="CM163">
        <f t="shared" si="25"/>
        <v>19.943014221599995</v>
      </c>
      <c r="DE163" t="s">
        <v>325</v>
      </c>
      <c r="DF163" s="7">
        <v>43.309446541227622</v>
      </c>
      <c r="DG163" s="5">
        <v>10553177551</v>
      </c>
      <c r="DH163" s="10">
        <v>50.196441103259005</v>
      </c>
      <c r="DI163" s="11">
        <v>150.3221653009</v>
      </c>
      <c r="DJ163" s="12">
        <v>112.71928812580001</v>
      </c>
      <c r="DK163" s="13">
        <v>29.771214492783709</v>
      </c>
    </row>
    <row r="164" spans="2:115" x14ac:dyDescent="0.3">
      <c r="B164" s="2"/>
      <c r="C164" t="s">
        <v>327</v>
      </c>
      <c r="D164" s="2" t="s">
        <v>328</v>
      </c>
      <c r="F164" s="7">
        <v>37.683708601786407</v>
      </c>
      <c r="G164" s="7">
        <v>38.822975394268127</v>
      </c>
      <c r="H164" s="7">
        <v>39.98453277214093</v>
      </c>
      <c r="I164" s="7">
        <v>42.654936988287908</v>
      </c>
      <c r="J164">
        <f t="shared" si="18"/>
        <v>39.786538439120847</v>
      </c>
      <c r="L164" s="5">
        <f>VLOOKUP(D164, [1]Data!$D$1:$M$267, 7, FALSE)</f>
        <v>6910597</v>
      </c>
      <c r="M164" s="5">
        <f>VLOOKUP(D164, [1]Data!$D$1:$M$267, 8, FALSE)</f>
        <v>5221135</v>
      </c>
      <c r="N164" s="5">
        <f>VLOOKUP(D164, [1]Data!$D$1:$M$267, 9, FALSE)</f>
        <v>9522721</v>
      </c>
      <c r="O164" s="5">
        <v>6797226</v>
      </c>
      <c r="P164" s="3">
        <f t="shared" si="20"/>
        <v>7112919.75</v>
      </c>
      <c r="R164" s="10">
        <f>VLOOKUP(D164, [2]Data!$D$1:$M$267, 7, FALSE)</f>
        <v>57.975666892430823</v>
      </c>
      <c r="S164" s="10">
        <f>VLOOKUP(D164, [2]Data!$D$1:$M$267, 8, FALSE)</f>
        <v>55.187951247833247</v>
      </c>
      <c r="T164" s="10">
        <f>VLOOKUP(D164, [2]Data!$D$1:$M$267, 9, FALSE)</f>
        <v>54.638312804151191</v>
      </c>
      <c r="U164" s="10">
        <f>VLOOKUP(D164, [2]Data!$D$1:$M$267, 10, FALSE)</f>
        <v>61.145082006225913</v>
      </c>
      <c r="V164"/>
      <c r="W164" s="11">
        <f>VLOOKUP(D164, [3]Data!$D$1:$M$267, 7, FALSE)</f>
        <v>114.630679421</v>
      </c>
      <c r="X164" s="11">
        <f>VLOOKUP(D164, [3]Data!$D$1:$M$267, 8, FALSE)</f>
        <v>101.8422954617</v>
      </c>
      <c r="Y164" s="11">
        <f>VLOOKUP(D164, [3]Data!$D$1:$M$267, 9, FALSE)</f>
        <v>99.821028101500005</v>
      </c>
      <c r="Z164" s="11" t="str">
        <f>VLOOKUP(D164, [3]Data!$D$1:$M$267, 10, FALSE)</f>
        <v>NULL</v>
      </c>
      <c r="AA164"/>
      <c r="AB164" s="12">
        <f>VLOOKUP(D164, [4]Data!$D$1:$M$267, 7, FALSE)</f>
        <v>160.5667616664</v>
      </c>
      <c r="AC164" s="12">
        <f>VLOOKUP(D164, [4]Data!$D$1:$M$267, 8, FALSE)</f>
        <v>158.6086178651</v>
      </c>
      <c r="AD164" s="12">
        <f>VLOOKUP(D164, [4]Data!$D$1:$M$267, 9, FALSE)</f>
        <v>151.2287240039</v>
      </c>
      <c r="AE164" s="12" t="str">
        <f>VLOOKUP(D164, [4]Data!$D$1:$M$267, 10, FALSE)</f>
        <v>NULL</v>
      </c>
      <c r="AF164"/>
      <c r="AG164" s="13">
        <f>VLOOKUP(D164,[5]Data!$D$1:$M$267, 7, FALSE)</f>
        <v>21.82544935089939</v>
      </c>
      <c r="AH164" s="13">
        <f>VLOOKUP(D164,[5]Data!$D$1:$M$267, 8, FALSE)</f>
        <v>19.325942069395524</v>
      </c>
      <c r="AI164" s="13">
        <f>VLOOKUP(D164,[5]Data!$D$1:$M$267, 9, FALSE)</f>
        <v>19.51924293852942</v>
      </c>
      <c r="AJ164" s="13">
        <f>VLOOKUP(D164,[5]Data!$D$1:$M$267, 10, FALSE)</f>
        <v>22.478061008541626</v>
      </c>
      <c r="AP164" t="s">
        <v>7</v>
      </c>
      <c r="AQ164">
        <f t="shared" si="21"/>
        <v>40.852586567740367</v>
      </c>
      <c r="AR164" s="7">
        <v>41.323343138338217</v>
      </c>
      <c r="AS164" s="7">
        <v>34.862503385780315</v>
      </c>
      <c r="AT164" s="7">
        <v>40.85728880002236</v>
      </c>
      <c r="AU164" s="7">
        <v>46.367210946820578</v>
      </c>
      <c r="AX164" t="s">
        <v>91</v>
      </c>
      <c r="AY164" s="15">
        <f t="shared" si="19"/>
        <v>17952483.75</v>
      </c>
      <c r="AZ164" s="5">
        <v>32092118</v>
      </c>
      <c r="BA164" s="5">
        <v>17461774</v>
      </c>
      <c r="BB164" s="5">
        <v>4658514</v>
      </c>
      <c r="BC164" s="5">
        <v>17597529</v>
      </c>
      <c r="BN164" s="16" t="s">
        <v>195</v>
      </c>
      <c r="BO164" s="17">
        <v>119.979587419</v>
      </c>
      <c r="BP164" s="17">
        <v>91.063469919499994</v>
      </c>
      <c r="BQ164" s="17">
        <v>90.706968934299994</v>
      </c>
      <c r="BR164" s="17" t="s">
        <v>4</v>
      </c>
      <c r="BS164">
        <f t="shared" si="22"/>
        <v>29.272618484700004</v>
      </c>
      <c r="BT164" s="35" t="s">
        <v>353</v>
      </c>
      <c r="BU164" s="36">
        <v>122.2795305397</v>
      </c>
      <c r="BV164" s="36">
        <v>97.5441518903</v>
      </c>
      <c r="BW164" s="36">
        <v>84.574970291100001</v>
      </c>
      <c r="BX164" s="36" t="s">
        <v>4</v>
      </c>
      <c r="BY164">
        <f t="shared" si="23"/>
        <v>37.704560248600004</v>
      </c>
      <c r="CB164" s="18" t="s">
        <v>195</v>
      </c>
      <c r="CC164" s="19">
        <v>119.979587419</v>
      </c>
      <c r="CD164" s="19">
        <v>91.063469919499994</v>
      </c>
      <c r="CE164" s="19">
        <v>90.706968934299994</v>
      </c>
      <c r="CF164" s="19" t="s">
        <v>4</v>
      </c>
      <c r="CG164">
        <f t="shared" si="24"/>
        <v>29.272618484700004</v>
      </c>
      <c r="CH164" s="20" t="s">
        <v>353</v>
      </c>
      <c r="CI164" s="13">
        <v>122.2795305397</v>
      </c>
      <c r="CJ164" s="13">
        <v>97.5441518903</v>
      </c>
      <c r="CK164" s="13">
        <v>84.574970291100001</v>
      </c>
      <c r="CL164" s="13" t="s">
        <v>4</v>
      </c>
      <c r="CM164">
        <f t="shared" si="25"/>
        <v>37.704560248600004</v>
      </c>
      <c r="DE164" t="s">
        <v>327</v>
      </c>
      <c r="DF164" s="7">
        <v>39.98453277214093</v>
      </c>
      <c r="DG164" s="5">
        <v>9522721</v>
      </c>
      <c r="DH164" s="10">
        <v>54.638312804151191</v>
      </c>
      <c r="DI164" s="11">
        <v>99.821028101500005</v>
      </c>
      <c r="DJ164" s="12">
        <v>151.2287240039</v>
      </c>
      <c r="DK164" s="13">
        <v>19.51924293852942</v>
      </c>
    </row>
    <row r="165" spans="2:115" x14ac:dyDescent="0.3">
      <c r="B165" s="2"/>
      <c r="C165" t="s">
        <v>329</v>
      </c>
      <c r="D165" s="2" t="s">
        <v>330</v>
      </c>
      <c r="F165" s="7">
        <v>48.195385878549786</v>
      </c>
      <c r="G165" s="7">
        <v>40.165802671822235</v>
      </c>
      <c r="H165" s="7">
        <v>47.042170852805597</v>
      </c>
      <c r="I165" s="7">
        <v>57.86695171998506</v>
      </c>
      <c r="J165">
        <f t="shared" si="18"/>
        <v>48.317577780790664</v>
      </c>
      <c r="L165" s="5">
        <f>VLOOKUP(D165, [1]Data!$D$1:$M$267, 7, FALSE)</f>
        <v>105678</v>
      </c>
      <c r="M165" s="5" t="str">
        <f>VLOOKUP(D165, [1]Data!$D$1:$M$267, 8, FALSE)</f>
        <v>NULL</v>
      </c>
      <c r="N165" s="5">
        <f>VLOOKUP(D165, [1]Data!$D$1:$M$267, 9, FALSE)</f>
        <v>53764</v>
      </c>
      <c r="O165" s="5" t="s">
        <v>4</v>
      </c>
      <c r="P165" s="3">
        <f t="shared" si="20"/>
        <v>79721</v>
      </c>
      <c r="R165" s="10">
        <f>VLOOKUP(D165, [2]Data!$D$1:$M$267, 7, FALSE)</f>
        <v>83.331079581645668</v>
      </c>
      <c r="S165" s="10">
        <f>VLOOKUP(D165, [2]Data!$D$1:$M$267, 8, FALSE)</f>
        <v>77.483599995819347</v>
      </c>
      <c r="T165" s="10">
        <f>VLOOKUP(D165, [2]Data!$D$1:$M$267, 9, FALSE)</f>
        <v>60.888885652026445</v>
      </c>
      <c r="U165" s="10">
        <f>VLOOKUP(D165, [2]Data!$D$1:$M$267, 10, FALSE)</f>
        <v>64.983180327450356</v>
      </c>
      <c r="V165"/>
      <c r="W165" s="11">
        <f>VLOOKUP(D165, [3]Data!$D$1:$M$267, 7, FALSE)</f>
        <v>94.843125380900005</v>
      </c>
      <c r="X165" s="11">
        <f>VLOOKUP(D165, [3]Data!$D$1:$M$267, 8, FALSE)</f>
        <v>129.1232172794</v>
      </c>
      <c r="Y165" s="11">
        <f>VLOOKUP(D165, [3]Data!$D$1:$M$267, 9, FALSE)</f>
        <v>99.845354995199997</v>
      </c>
      <c r="Z165" s="11" t="str">
        <f>VLOOKUP(D165, [3]Data!$D$1:$M$267, 10, FALSE)</f>
        <v>NULL</v>
      </c>
      <c r="AA165"/>
      <c r="AB165" s="12">
        <f>VLOOKUP(D165, [4]Data!$D$1:$M$267, 7, FALSE)</f>
        <v>76.729842040700007</v>
      </c>
      <c r="AC165" s="12">
        <f>VLOOKUP(D165, [4]Data!$D$1:$M$267, 8, FALSE)</f>
        <v>60.0582108722</v>
      </c>
      <c r="AD165" s="12">
        <f>VLOOKUP(D165, [4]Data!$D$1:$M$267, 9, FALSE)</f>
        <v>40.663041845899997</v>
      </c>
      <c r="AE165" s="12" t="str">
        <f>VLOOKUP(D165, [4]Data!$D$1:$M$267, 10, FALSE)</f>
        <v>NULL</v>
      </c>
      <c r="AF165"/>
      <c r="AG165" s="13">
        <f>VLOOKUP(D165,[5]Data!$D$1:$M$267, 7, FALSE)</f>
        <v>35.03333014237797</v>
      </c>
      <c r="AH165" s="13">
        <f>VLOOKUP(D165,[5]Data!$D$1:$M$267, 8, FALSE)</f>
        <v>29.19595986656886</v>
      </c>
      <c r="AI165" s="13">
        <f>VLOOKUP(D165,[5]Data!$D$1:$M$267, 9, FALSE)</f>
        <v>11.685690045243655</v>
      </c>
      <c r="AJ165" s="13">
        <f>VLOOKUP(D165,[5]Data!$D$1:$M$267, 10, FALSE)</f>
        <v>12.266382620951171</v>
      </c>
      <c r="AP165" t="s">
        <v>15</v>
      </c>
      <c r="AQ165">
        <f t="shared" si="21"/>
        <v>40.79413450441325</v>
      </c>
      <c r="AR165" s="7">
        <v>42.831843209651282</v>
      </c>
      <c r="AS165" s="7">
        <v>36.858616751768771</v>
      </c>
      <c r="AT165" s="7">
        <v>38.404695988842867</v>
      </c>
      <c r="AU165" s="7">
        <v>45.081382067390066</v>
      </c>
      <c r="AX165" t="s">
        <v>141</v>
      </c>
      <c r="AY165" s="15">
        <f t="shared" si="19"/>
        <v>17308238.25</v>
      </c>
      <c r="AZ165" s="5">
        <v>30906026</v>
      </c>
      <c r="BA165" s="5">
        <v>5106597</v>
      </c>
      <c r="BB165" s="5">
        <v>23343057</v>
      </c>
      <c r="BC165" s="5">
        <v>9877273</v>
      </c>
      <c r="BN165" s="16" t="s">
        <v>373</v>
      </c>
      <c r="BO165" s="17">
        <v>97.611735748599997</v>
      </c>
      <c r="BP165" s="17">
        <v>85.4873982915</v>
      </c>
      <c r="BQ165" s="17">
        <v>89.643222544899999</v>
      </c>
      <c r="BR165" s="17" t="s">
        <v>4</v>
      </c>
      <c r="BS165">
        <f t="shared" si="22"/>
        <v>7.9685132036999988</v>
      </c>
      <c r="BT165" s="35" t="s">
        <v>289</v>
      </c>
      <c r="BU165" s="36">
        <v>108.94115437559999</v>
      </c>
      <c r="BV165" s="36">
        <v>94.646733937099995</v>
      </c>
      <c r="BW165" s="36">
        <v>84.439599664900001</v>
      </c>
      <c r="BX165" s="36" t="s">
        <v>4</v>
      </c>
      <c r="BY165">
        <f t="shared" si="23"/>
        <v>24.501554710699992</v>
      </c>
      <c r="CB165" s="18" t="s">
        <v>373</v>
      </c>
      <c r="CC165" s="19">
        <v>97.611735748599997</v>
      </c>
      <c r="CD165" s="19">
        <v>85.4873982915</v>
      </c>
      <c r="CE165" s="19">
        <v>89.643222544899999</v>
      </c>
      <c r="CF165" s="19" t="s">
        <v>4</v>
      </c>
      <c r="CG165">
        <f t="shared" si="24"/>
        <v>7.9685132036999988</v>
      </c>
      <c r="CH165" s="20" t="s">
        <v>289</v>
      </c>
      <c r="CI165" s="13">
        <v>108.94115437559999</v>
      </c>
      <c r="CJ165" s="13">
        <v>94.646733937099995</v>
      </c>
      <c r="CK165" s="13">
        <v>84.439599664900001</v>
      </c>
      <c r="CL165" s="13" t="s">
        <v>4</v>
      </c>
      <c r="CM165">
        <f t="shared" si="25"/>
        <v>24.501554710699992</v>
      </c>
      <c r="DE165" t="s">
        <v>329</v>
      </c>
      <c r="DF165" s="7">
        <v>47.042170852805597</v>
      </c>
      <c r="DG165" s="5">
        <v>53764</v>
      </c>
      <c r="DH165" s="10">
        <v>60.888885652026445</v>
      </c>
      <c r="DI165" s="11">
        <v>99.845354995199997</v>
      </c>
      <c r="DJ165" s="12">
        <v>40.663041845899997</v>
      </c>
      <c r="DK165" s="13">
        <v>11.685690045243655</v>
      </c>
    </row>
    <row r="166" spans="2:115" x14ac:dyDescent="0.3">
      <c r="B166" s="2"/>
      <c r="C166" t="s">
        <v>331</v>
      </c>
      <c r="D166" s="2" t="s">
        <v>332</v>
      </c>
      <c r="F166" s="7" t="s">
        <v>4</v>
      </c>
      <c r="G166" s="7" t="s">
        <v>4</v>
      </c>
      <c r="H166" s="7" t="s">
        <v>4</v>
      </c>
      <c r="I166" s="7" t="s">
        <v>4</v>
      </c>
      <c r="J166" t="e">
        <f t="shared" si="18"/>
        <v>#DIV/0!</v>
      </c>
      <c r="L166" s="5" t="str">
        <f>VLOOKUP(D166, [1]Data!$D$1:$M$267, 7, FALSE)</f>
        <v>NULL</v>
      </c>
      <c r="M166" s="5" t="str">
        <f>VLOOKUP(D166, [1]Data!$D$1:$M$267, 8, FALSE)</f>
        <v>NULL</v>
      </c>
      <c r="N166" s="5" t="str">
        <f>VLOOKUP(D166, [1]Data!$D$1:$M$267, 9, FALSE)</f>
        <v>NULL</v>
      </c>
      <c r="O166" s="5" t="s">
        <v>4</v>
      </c>
      <c r="P166" s="3" t="e">
        <f t="shared" si="20"/>
        <v>#DIV/0!</v>
      </c>
      <c r="R166" s="10">
        <f>VLOOKUP(D166, [2]Data!$D$1:$M$267, 7, FALSE)</f>
        <v>307.26477808555319</v>
      </c>
      <c r="S166" s="10">
        <f>VLOOKUP(D166, [2]Data!$D$1:$M$267, 8, FALSE)</f>
        <v>304.90316774406909</v>
      </c>
      <c r="T166" s="10">
        <f>VLOOKUP(D166, [2]Data!$D$1:$M$267, 9, FALSE)</f>
        <v>342.47017401766129</v>
      </c>
      <c r="U166" s="10" t="str">
        <f>VLOOKUP(D166, [2]Data!$D$1:$M$267, 10, FALSE)</f>
        <v>NULL</v>
      </c>
      <c r="V166"/>
      <c r="W166" s="11">
        <f>VLOOKUP(D166, [3]Data!$D$1:$M$267, 7, FALSE)</f>
        <v>110.35811723019999</v>
      </c>
      <c r="X166" s="11">
        <f>VLOOKUP(D166, [3]Data!$D$1:$M$267, 8, FALSE)</f>
        <v>108.6426103622</v>
      </c>
      <c r="Y166" s="11">
        <f>VLOOKUP(D166, [3]Data!$D$1:$M$267, 9, FALSE)</f>
        <v>118.9533161363</v>
      </c>
      <c r="Z166" s="11" t="str">
        <f>VLOOKUP(D166, [3]Data!$D$1:$M$267, 10, FALSE)</f>
        <v>NULL</v>
      </c>
      <c r="AA166"/>
      <c r="AB166" s="12" t="str">
        <f>VLOOKUP(D166, [4]Data!$D$1:$M$267, 7, FALSE)</f>
        <v>NULL</v>
      </c>
      <c r="AC166" s="12" t="str">
        <f>VLOOKUP(D166, [4]Data!$D$1:$M$267, 8, FALSE)</f>
        <v>NULL</v>
      </c>
      <c r="AD166" s="12" t="str">
        <f>VLOOKUP(D166, [4]Data!$D$1:$M$267, 9, FALSE)</f>
        <v>NULL</v>
      </c>
      <c r="AE166" s="12" t="str">
        <f>VLOOKUP(D166, [4]Data!$D$1:$M$267, 10, FALSE)</f>
        <v>NULL</v>
      </c>
      <c r="AF166"/>
      <c r="AG166" s="13">
        <f>VLOOKUP(D166,[5]Data!$D$1:$M$267, 7, FALSE)</f>
        <v>163.99723916673105</v>
      </c>
      <c r="AH166" s="13">
        <f>VLOOKUP(D166,[5]Data!$D$1:$M$267, 8, FALSE)</f>
        <v>164.47869450770014</v>
      </c>
      <c r="AI166" s="13">
        <f>VLOOKUP(D166,[5]Data!$D$1:$M$267, 9, FALSE)</f>
        <v>184.31428154957089</v>
      </c>
      <c r="AJ166" s="13" t="str">
        <f>VLOOKUP(D166,[5]Data!$D$1:$M$267, 10, FALSE)</f>
        <v>NULL</v>
      </c>
      <c r="AP166" t="s">
        <v>389</v>
      </c>
      <c r="AQ166">
        <f t="shared" si="21"/>
        <v>40.718666964925688</v>
      </c>
      <c r="AR166" s="7">
        <v>36.753206902301585</v>
      </c>
      <c r="AS166" s="7">
        <v>41.107560683822655</v>
      </c>
      <c r="AT166" s="7">
        <v>41.110360749627688</v>
      </c>
      <c r="AU166" s="7">
        <v>43.903539523950826</v>
      </c>
      <c r="AX166" t="s">
        <v>255</v>
      </c>
      <c r="AY166" s="15">
        <f t="shared" si="19"/>
        <v>15971192.5</v>
      </c>
      <c r="AZ166" s="5">
        <v>24298904</v>
      </c>
      <c r="BA166" s="5">
        <v>20091030</v>
      </c>
      <c r="BB166" s="5">
        <v>2679318</v>
      </c>
      <c r="BC166" s="5">
        <v>16815518</v>
      </c>
      <c r="BN166" s="16" t="s">
        <v>9</v>
      </c>
      <c r="BO166" s="17">
        <v>97.3940194905</v>
      </c>
      <c r="BP166" s="17">
        <v>102.2602896154</v>
      </c>
      <c r="BQ166" s="17">
        <v>88.884789067499995</v>
      </c>
      <c r="BR166" s="17" t="s">
        <v>4</v>
      </c>
      <c r="BS166">
        <f t="shared" si="22"/>
        <v>8.5092304230000053</v>
      </c>
      <c r="BT166" s="35" t="s">
        <v>197</v>
      </c>
      <c r="BU166" s="36">
        <v>121.7015763294</v>
      </c>
      <c r="BV166" s="36">
        <v>96.9515063005</v>
      </c>
      <c r="BW166" s="36">
        <v>84.377717807300002</v>
      </c>
      <c r="BX166" s="36" t="s">
        <v>4</v>
      </c>
      <c r="BY166">
        <f t="shared" si="23"/>
        <v>37.323858522099997</v>
      </c>
      <c r="CB166" s="18" t="s">
        <v>9</v>
      </c>
      <c r="CC166" s="19">
        <v>97.3940194905</v>
      </c>
      <c r="CD166" s="19">
        <v>102.2602896154</v>
      </c>
      <c r="CE166" s="19">
        <v>88.884789067499995</v>
      </c>
      <c r="CF166" s="19" t="s">
        <v>4</v>
      </c>
      <c r="CG166">
        <f t="shared" si="24"/>
        <v>8.5092304230000053</v>
      </c>
      <c r="CH166" s="20" t="s">
        <v>197</v>
      </c>
      <c r="CI166" s="13">
        <v>121.7015763294</v>
      </c>
      <c r="CJ166" s="13">
        <v>96.9515063005</v>
      </c>
      <c r="CK166" s="13">
        <v>84.377717807300002</v>
      </c>
      <c r="CL166" s="13" t="s">
        <v>4</v>
      </c>
      <c r="CM166">
        <f t="shared" si="25"/>
        <v>37.323858522099997</v>
      </c>
      <c r="DE166" t="s">
        <v>331</v>
      </c>
      <c r="DF166" s="7" t="s">
        <v>4</v>
      </c>
      <c r="DG166" s="5" t="s">
        <v>4</v>
      </c>
      <c r="DH166" s="10">
        <v>342.47017401766129</v>
      </c>
      <c r="DI166" s="11">
        <v>118.9533161363</v>
      </c>
      <c r="DJ166" s="12" t="s">
        <v>4</v>
      </c>
      <c r="DK166" s="13">
        <v>184.31428154957089</v>
      </c>
    </row>
    <row r="167" spans="2:115" x14ac:dyDescent="0.3">
      <c r="B167" s="2"/>
      <c r="C167" t="s">
        <v>333</v>
      </c>
      <c r="D167" s="2" t="s">
        <v>334</v>
      </c>
      <c r="F167" s="7">
        <v>38.985310251098944</v>
      </c>
      <c r="G167" s="7">
        <v>32.256046144209272</v>
      </c>
      <c r="H167" s="7">
        <v>35.659635024693614</v>
      </c>
      <c r="I167" s="7">
        <v>40.17048675518334</v>
      </c>
      <c r="J167">
        <f t="shared" si="18"/>
        <v>36.767869543796294</v>
      </c>
      <c r="L167" s="5">
        <f>VLOOKUP(D167, [1]Data!$D$1:$M$267, 7, FALSE)</f>
        <v>191951</v>
      </c>
      <c r="M167" s="5">
        <f>VLOOKUP(D167, [1]Data!$D$1:$M$267, 8, FALSE)</f>
        <v>139614</v>
      </c>
      <c r="N167" s="5">
        <f>VLOOKUP(D167, [1]Data!$D$1:$M$267, 9, FALSE)</f>
        <v>78068</v>
      </c>
      <c r="O167" s="5">
        <v>15026</v>
      </c>
      <c r="P167" s="3">
        <f t="shared" si="20"/>
        <v>106164.75</v>
      </c>
      <c r="R167" s="10" t="str">
        <f>VLOOKUP(D167, [2]Data!$D$1:$M$267, 7, FALSE)</f>
        <v>NULL</v>
      </c>
      <c r="S167" s="10" t="str">
        <f>VLOOKUP(D167, [2]Data!$D$1:$M$267, 8, FALSE)</f>
        <v>NULL</v>
      </c>
      <c r="T167" s="10" t="str">
        <f>VLOOKUP(D167, [2]Data!$D$1:$M$267, 9, FALSE)</f>
        <v>NULL</v>
      </c>
      <c r="U167" s="10" t="str">
        <f>VLOOKUP(D167, [2]Data!$D$1:$M$267, 10, FALSE)</f>
        <v>NULL</v>
      </c>
      <c r="V167"/>
      <c r="W167" s="11">
        <f>VLOOKUP(D167, [3]Data!$D$1:$M$267, 7, FALSE)</f>
        <v>108.0331615913</v>
      </c>
      <c r="X167" s="11">
        <f>VLOOKUP(D167, [3]Data!$D$1:$M$267, 8, FALSE)</f>
        <v>100.768876804</v>
      </c>
      <c r="Y167" s="11">
        <f>VLOOKUP(D167, [3]Data!$D$1:$M$267, 9, FALSE)</f>
        <v>109.34054609179999</v>
      </c>
      <c r="Z167" s="11" t="str">
        <f>VLOOKUP(D167, [3]Data!$D$1:$M$267, 10, FALSE)</f>
        <v>NULL</v>
      </c>
      <c r="AA167"/>
      <c r="AB167" s="12">
        <f>VLOOKUP(D167, [4]Data!$D$1:$M$267, 7, FALSE)</f>
        <v>135.135443189</v>
      </c>
      <c r="AC167" s="12">
        <f>VLOOKUP(D167, [4]Data!$D$1:$M$267, 8, FALSE)</f>
        <v>137.7804024738</v>
      </c>
      <c r="AD167" s="12">
        <f>VLOOKUP(D167, [4]Data!$D$1:$M$267, 9, FALSE)</f>
        <v>163.64648680849999</v>
      </c>
      <c r="AE167" s="12" t="str">
        <f>VLOOKUP(D167, [4]Data!$D$1:$M$267, 10, FALSE)</f>
        <v>NULL</v>
      </c>
      <c r="AF167"/>
      <c r="AG167" s="13" t="str">
        <f>VLOOKUP(D167,[5]Data!$D$1:$M$267, 7, FALSE)</f>
        <v>NULL</v>
      </c>
      <c r="AH167" s="13" t="str">
        <f>VLOOKUP(D167,[5]Data!$D$1:$M$267, 8, FALSE)</f>
        <v>NULL</v>
      </c>
      <c r="AI167" s="13" t="str">
        <f>VLOOKUP(D167,[5]Data!$D$1:$M$267, 9, FALSE)</f>
        <v>NULL</v>
      </c>
      <c r="AJ167" s="13" t="str">
        <f>VLOOKUP(D167,[5]Data!$D$1:$M$267, 10, FALSE)</f>
        <v>NULL</v>
      </c>
      <c r="AP167" t="s">
        <v>35</v>
      </c>
      <c r="AQ167">
        <f t="shared" si="21"/>
        <v>40.66350936441863</v>
      </c>
      <c r="AR167" s="7">
        <v>37.729596823857328</v>
      </c>
      <c r="AS167" s="7">
        <v>38.642135445161955</v>
      </c>
      <c r="AT167" s="7">
        <v>40.927948207541903</v>
      </c>
      <c r="AU167" s="7">
        <v>45.354356981113327</v>
      </c>
      <c r="AX167" t="s">
        <v>407</v>
      </c>
      <c r="AY167" s="15">
        <f t="shared" si="19"/>
        <v>15123173.333333334</v>
      </c>
      <c r="AZ167" s="5">
        <v>15781389</v>
      </c>
      <c r="BA167" s="5">
        <v>11771659</v>
      </c>
      <c r="BB167" s="5">
        <v>17816472</v>
      </c>
      <c r="BC167" s="5" t="s">
        <v>4</v>
      </c>
      <c r="BN167" s="16" t="s">
        <v>29</v>
      </c>
      <c r="BO167" s="17">
        <v>97.969526387100004</v>
      </c>
      <c r="BP167" s="17">
        <v>68.805481737799994</v>
      </c>
      <c r="BQ167" s="17">
        <v>88.808273813</v>
      </c>
      <c r="BR167" s="17" t="s">
        <v>4</v>
      </c>
      <c r="BS167">
        <f t="shared" si="22"/>
        <v>9.1612525741000042</v>
      </c>
      <c r="BT167" s="35" t="s">
        <v>143</v>
      </c>
      <c r="BU167" s="36">
        <v>103.0624466164</v>
      </c>
      <c r="BV167" s="36">
        <v>93.203049829600005</v>
      </c>
      <c r="BW167" s="36">
        <v>83.091461958899998</v>
      </c>
      <c r="BX167" s="36" t="s">
        <v>4</v>
      </c>
      <c r="BY167">
        <f t="shared" si="23"/>
        <v>19.970984657499997</v>
      </c>
      <c r="CB167" s="18" t="s">
        <v>29</v>
      </c>
      <c r="CC167" s="19">
        <v>97.969526387100004</v>
      </c>
      <c r="CD167" s="19">
        <v>68.805481737799994</v>
      </c>
      <c r="CE167" s="19">
        <v>88.808273813</v>
      </c>
      <c r="CF167" s="19" t="s">
        <v>4</v>
      </c>
      <c r="CG167">
        <f t="shared" si="24"/>
        <v>9.1612525741000042</v>
      </c>
      <c r="CH167" s="20" t="s">
        <v>143</v>
      </c>
      <c r="CI167" s="13">
        <v>103.0624466164</v>
      </c>
      <c r="CJ167" s="13">
        <v>93.203049829600005</v>
      </c>
      <c r="CK167" s="13">
        <v>83.091461958899998</v>
      </c>
      <c r="CL167" s="13" t="s">
        <v>4</v>
      </c>
      <c r="CM167">
        <f t="shared" si="25"/>
        <v>19.970984657499997</v>
      </c>
      <c r="DE167" t="s">
        <v>333</v>
      </c>
      <c r="DF167" s="7">
        <v>35.659635024693614</v>
      </c>
      <c r="DG167" s="5">
        <v>78068</v>
      </c>
      <c r="DH167" s="10" t="s">
        <v>4</v>
      </c>
      <c r="DI167" s="11">
        <v>109.34054609179999</v>
      </c>
      <c r="DJ167" s="12">
        <v>163.64648680849999</v>
      </c>
      <c r="DK167" s="13" t="s">
        <v>4</v>
      </c>
    </row>
    <row r="168" spans="2:115" x14ac:dyDescent="0.3">
      <c r="B168" s="2"/>
      <c r="C168" t="s">
        <v>335</v>
      </c>
      <c r="D168" s="2" t="s">
        <v>336</v>
      </c>
      <c r="F168" s="7">
        <v>49.461413119176953</v>
      </c>
      <c r="G168" s="7">
        <v>42.470820045781451</v>
      </c>
      <c r="H168" s="7">
        <v>49.079111737493079</v>
      </c>
      <c r="I168" s="7">
        <v>54.219418239882536</v>
      </c>
      <c r="J168">
        <f t="shared" si="18"/>
        <v>48.807690785583503</v>
      </c>
      <c r="L168" s="5">
        <f>VLOOKUP(D168, [1]Data!$D$1:$M$267, 7, FALSE)</f>
        <v>270579691</v>
      </c>
      <c r="M168" s="5">
        <f>VLOOKUP(D168, [1]Data!$D$1:$M$267, 8, FALSE)</f>
        <v>217407451</v>
      </c>
      <c r="N168" s="5">
        <f>VLOOKUP(D168, [1]Data!$D$1:$M$267, 9, FALSE)</f>
        <v>158436055</v>
      </c>
      <c r="O168" s="5" t="s">
        <v>4</v>
      </c>
      <c r="P168" s="3">
        <f t="shared" si="20"/>
        <v>215474399</v>
      </c>
      <c r="R168" s="10">
        <f>VLOOKUP(D168, [2]Data!$D$1:$M$267, 7, FALSE)</f>
        <v>60.198186234385219</v>
      </c>
      <c r="S168" s="10">
        <f>VLOOKUP(D168, [2]Data!$D$1:$M$267, 8, FALSE)</f>
        <v>49.713475529658979</v>
      </c>
      <c r="T168" s="10">
        <f>VLOOKUP(D168, [2]Data!$D$1:$M$267, 9, FALSE)</f>
        <v>57.142813563406683</v>
      </c>
      <c r="U168" s="10">
        <f>VLOOKUP(D168, [2]Data!$D$1:$M$267, 10, FALSE)</f>
        <v>63.513667920492509</v>
      </c>
      <c r="V168"/>
      <c r="W168" s="11">
        <f>VLOOKUP(D168, [3]Data!$D$1:$M$267, 7, FALSE)</f>
        <v>135.1172183855</v>
      </c>
      <c r="X168" s="11">
        <f>VLOOKUP(D168, [3]Data!$D$1:$M$267, 8, FALSE)</f>
        <v>133.22126987429999</v>
      </c>
      <c r="Y168" s="11">
        <f>VLOOKUP(D168, [3]Data!$D$1:$M$267, 9, FALSE)</f>
        <v>154.1973891008</v>
      </c>
      <c r="Z168" s="11" t="str">
        <f>VLOOKUP(D168, [3]Data!$D$1:$M$267, 10, FALSE)</f>
        <v>NULL</v>
      </c>
      <c r="AA168"/>
      <c r="AB168" s="12">
        <f>VLOOKUP(D168, [4]Data!$D$1:$M$267, 7, FALSE)</f>
        <v>105.5480480196</v>
      </c>
      <c r="AC168" s="12">
        <f>VLOOKUP(D168, [4]Data!$D$1:$M$267, 8, FALSE)</f>
        <v>102.0129316706</v>
      </c>
      <c r="AD168" s="12">
        <f>VLOOKUP(D168, [4]Data!$D$1:$M$267, 9, FALSE)</f>
        <v>115.8138640536</v>
      </c>
      <c r="AE168" s="12" t="str">
        <f>VLOOKUP(D168, [4]Data!$D$1:$M$267, 10, FALSE)</f>
        <v>NULL</v>
      </c>
      <c r="AF168"/>
      <c r="AG168" s="13">
        <f>VLOOKUP(D168,[5]Data!$D$1:$M$267, 7, FALSE)</f>
        <v>34.089196207615679</v>
      </c>
      <c r="AH168" s="13">
        <f>VLOOKUP(D168,[5]Data!$D$1:$M$267, 8, FALSE)</f>
        <v>24.901970824948602</v>
      </c>
      <c r="AI168" s="13">
        <f>VLOOKUP(D168,[5]Data!$D$1:$M$267, 9, FALSE)</f>
        <v>32.774653494341969</v>
      </c>
      <c r="AJ168" s="13">
        <f>VLOOKUP(D168,[5]Data!$D$1:$M$267, 10, FALSE)</f>
        <v>40.221276968340995</v>
      </c>
      <c r="AP168" t="s">
        <v>125</v>
      </c>
      <c r="AQ168">
        <f t="shared" si="21"/>
        <v>40.479486466211206</v>
      </c>
      <c r="AR168" s="7">
        <v>42.025159990420875</v>
      </c>
      <c r="AS168" s="7">
        <v>33.985278445004631</v>
      </c>
      <c r="AT168" s="7">
        <v>38.890503215456185</v>
      </c>
      <c r="AU168" s="7">
        <v>47.017004213963141</v>
      </c>
      <c r="AX168" t="s">
        <v>385</v>
      </c>
      <c r="AY168" s="15">
        <f t="shared" si="19"/>
        <v>14859331.5</v>
      </c>
      <c r="AZ168" s="5">
        <v>9216396</v>
      </c>
      <c r="BA168" s="5">
        <v>18385842</v>
      </c>
      <c r="BB168" s="5">
        <v>14674388</v>
      </c>
      <c r="BC168" s="5">
        <v>17160700</v>
      </c>
      <c r="BN168" s="16" t="s">
        <v>229</v>
      </c>
      <c r="BO168" s="17">
        <v>92.698010637500005</v>
      </c>
      <c r="BP168" s="17">
        <v>81.074032080899997</v>
      </c>
      <c r="BQ168" s="17">
        <v>88.714518670499999</v>
      </c>
      <c r="BR168" s="17" t="s">
        <v>4</v>
      </c>
      <c r="BS168">
        <f t="shared" si="22"/>
        <v>3.9834919670000062</v>
      </c>
      <c r="BT168" s="35" t="s">
        <v>215</v>
      </c>
      <c r="BU168" s="36">
        <v>100.1126258898</v>
      </c>
      <c r="BV168" s="36">
        <v>83.401181000799994</v>
      </c>
      <c r="BW168" s="36">
        <v>82.586404974600001</v>
      </c>
      <c r="BX168" s="36" t="s">
        <v>4</v>
      </c>
      <c r="BY168">
        <f t="shared" si="23"/>
        <v>17.5262209152</v>
      </c>
      <c r="CB168" s="18" t="s">
        <v>229</v>
      </c>
      <c r="CC168" s="19">
        <v>92.698010637500005</v>
      </c>
      <c r="CD168" s="19">
        <v>81.074032080899997</v>
      </c>
      <c r="CE168" s="19">
        <v>88.714518670499999</v>
      </c>
      <c r="CF168" s="19" t="s">
        <v>4</v>
      </c>
      <c r="CG168">
        <f t="shared" si="24"/>
        <v>3.9834919670000062</v>
      </c>
      <c r="CH168" s="20" t="s">
        <v>215</v>
      </c>
      <c r="CI168" s="13">
        <v>100.1126258898</v>
      </c>
      <c r="CJ168" s="13">
        <v>83.401181000799994</v>
      </c>
      <c r="CK168" s="13">
        <v>82.586404974600001</v>
      </c>
      <c r="CL168" s="13" t="s">
        <v>4</v>
      </c>
      <c r="CM168">
        <f t="shared" si="25"/>
        <v>17.5262209152</v>
      </c>
      <c r="DE168" t="s">
        <v>335</v>
      </c>
      <c r="DF168" s="7">
        <v>49.079111737493079</v>
      </c>
      <c r="DG168" s="5">
        <v>158436055</v>
      </c>
      <c r="DH168" s="10">
        <v>57.142813563406683</v>
      </c>
      <c r="DI168" s="11">
        <v>154.1973891008</v>
      </c>
      <c r="DJ168" s="12">
        <v>115.8138640536</v>
      </c>
      <c r="DK168" s="13">
        <v>32.774653494341969</v>
      </c>
    </row>
    <row r="169" spans="2:115" x14ac:dyDescent="0.3">
      <c r="B169" s="2"/>
      <c r="C169" t="s">
        <v>337</v>
      </c>
      <c r="D169" s="2" t="s">
        <v>338</v>
      </c>
      <c r="F169" s="7">
        <v>52.653401599201146</v>
      </c>
      <c r="G169" s="7">
        <v>47.862839158442775</v>
      </c>
      <c r="H169" s="7">
        <v>54.144532836517421</v>
      </c>
      <c r="I169" s="7">
        <v>64.356753295871272</v>
      </c>
      <c r="J169">
        <f t="shared" si="18"/>
        <v>54.75438172250815</v>
      </c>
      <c r="L169" s="5">
        <f>VLOOKUP(D169, [1]Data!$D$1:$M$267, 7, FALSE)</f>
        <v>9412109</v>
      </c>
      <c r="M169" s="5">
        <f>VLOOKUP(D169, [1]Data!$D$1:$M$267, 8, FALSE)</f>
        <v>7555947</v>
      </c>
      <c r="N169" s="5">
        <f>VLOOKUP(D169, [1]Data!$D$1:$M$267, 9, FALSE)</f>
        <v>26333299</v>
      </c>
      <c r="O169" s="5">
        <v>37221052</v>
      </c>
      <c r="P169" s="3">
        <f t="shared" si="20"/>
        <v>20130601.75</v>
      </c>
      <c r="R169" s="10">
        <f>VLOOKUP(D169, [2]Data!$D$1:$M$267, 7, FALSE)</f>
        <v>64.23625060610054</v>
      </c>
      <c r="S169" s="10">
        <f>VLOOKUP(D169, [2]Data!$D$1:$M$267, 8, FALSE)</f>
        <v>60.046871613706507</v>
      </c>
      <c r="T169" s="10">
        <f>VLOOKUP(D169, [2]Data!$D$1:$M$267, 9, FALSE)</f>
        <v>69.375993988383158</v>
      </c>
      <c r="U169" s="10">
        <f>VLOOKUP(D169, [2]Data!$D$1:$M$267, 10, FALSE)</f>
        <v>80.033077705617131</v>
      </c>
      <c r="V169"/>
      <c r="W169" s="11">
        <f>VLOOKUP(D169, [3]Data!$D$1:$M$267, 7, FALSE)</f>
        <v>121.275449372</v>
      </c>
      <c r="X169" s="11">
        <f>VLOOKUP(D169, [3]Data!$D$1:$M$267, 8, FALSE)</f>
        <v>100.06288588149999</v>
      </c>
      <c r="Y169" s="11">
        <f>VLOOKUP(D169, [3]Data!$D$1:$M$267, 9, FALSE)</f>
        <v>102.2664444592</v>
      </c>
      <c r="Z169" s="11" t="str">
        <f>VLOOKUP(D169, [3]Data!$D$1:$M$267, 10, FALSE)</f>
        <v>NULL</v>
      </c>
      <c r="AA169"/>
      <c r="AB169" s="12">
        <f>VLOOKUP(D169, [4]Data!$D$1:$M$267, 7, FALSE)</f>
        <v>144.85488540770001</v>
      </c>
      <c r="AC169" s="12">
        <f>VLOOKUP(D169, [4]Data!$D$1:$M$267, 8, FALSE)</f>
        <v>138.72457454889999</v>
      </c>
      <c r="AD169" s="12">
        <f>VLOOKUP(D169, [4]Data!$D$1:$M$267, 9, FALSE)</f>
        <v>153.30977035110001</v>
      </c>
      <c r="AE169" s="12" t="str">
        <f>VLOOKUP(D169, [4]Data!$D$1:$M$267, 10, FALSE)</f>
        <v>NULL</v>
      </c>
      <c r="AF169"/>
      <c r="AG169" s="13">
        <f>VLOOKUP(D169,[5]Data!$D$1:$M$267, 7, FALSE)</f>
        <v>24.983134197386516</v>
      </c>
      <c r="AH169" s="13">
        <f>VLOOKUP(D169,[5]Data!$D$1:$M$267, 8, FALSE)</f>
        <v>20.700552855570557</v>
      </c>
      <c r="AI169" s="13">
        <f>VLOOKUP(D169,[5]Data!$D$1:$M$267, 9, FALSE)</f>
        <v>24.6396021156771</v>
      </c>
      <c r="AJ169" s="13">
        <f>VLOOKUP(D169,[5]Data!$D$1:$M$267, 10, FALSE)</f>
        <v>26.857557599240955</v>
      </c>
      <c r="AP169" t="s">
        <v>79</v>
      </c>
      <c r="AQ169">
        <f t="shared" si="21"/>
        <v>40.158928604331017</v>
      </c>
      <c r="AR169" s="7">
        <v>39.876442800521239</v>
      </c>
      <c r="AS169" s="7">
        <v>31.674050931864933</v>
      </c>
      <c r="AT169" s="7">
        <v>36.918564447356047</v>
      </c>
      <c r="AU169" s="7">
        <v>52.166656237581854</v>
      </c>
      <c r="AX169" t="s">
        <v>433</v>
      </c>
      <c r="AY169" s="15">
        <f t="shared" si="19"/>
        <v>13144427</v>
      </c>
      <c r="AZ169" s="5">
        <v>21434893</v>
      </c>
      <c r="BA169" s="5">
        <v>10714775</v>
      </c>
      <c r="BB169" s="5">
        <v>9190571</v>
      </c>
      <c r="BC169" s="5">
        <v>11237469</v>
      </c>
      <c r="BN169" s="16" t="s">
        <v>215</v>
      </c>
      <c r="BO169" s="17">
        <v>104.3390016959</v>
      </c>
      <c r="BP169" s="17">
        <v>90.455136692400004</v>
      </c>
      <c r="BQ169" s="17">
        <v>88.6162085924</v>
      </c>
      <c r="BR169" s="17" t="s">
        <v>4</v>
      </c>
      <c r="BS169">
        <f t="shared" si="22"/>
        <v>15.722793103499995</v>
      </c>
      <c r="BT169" s="35" t="s">
        <v>235</v>
      </c>
      <c r="BU169" s="36">
        <v>92.4518378458</v>
      </c>
      <c r="BV169" s="36">
        <v>77.193310087</v>
      </c>
      <c r="BW169" s="36">
        <v>81.413975253700002</v>
      </c>
      <c r="BX169" s="36" t="s">
        <v>4</v>
      </c>
      <c r="BY169">
        <f t="shared" si="23"/>
        <v>11.037862592099998</v>
      </c>
      <c r="CB169" s="18" t="s">
        <v>215</v>
      </c>
      <c r="CC169" s="19">
        <v>104.3390016959</v>
      </c>
      <c r="CD169" s="19">
        <v>90.455136692400004</v>
      </c>
      <c r="CE169" s="19">
        <v>88.6162085924</v>
      </c>
      <c r="CF169" s="19" t="s">
        <v>4</v>
      </c>
      <c r="CG169">
        <f t="shared" si="24"/>
        <v>15.722793103499995</v>
      </c>
      <c r="CH169" s="20" t="s">
        <v>235</v>
      </c>
      <c r="CI169" s="13">
        <v>92.4518378458</v>
      </c>
      <c r="CJ169" s="13">
        <v>77.193310087</v>
      </c>
      <c r="CK169" s="13">
        <v>81.413975253700002</v>
      </c>
      <c r="CL169" s="13" t="s">
        <v>4</v>
      </c>
      <c r="CM169">
        <f t="shared" si="25"/>
        <v>11.037862592099998</v>
      </c>
      <c r="DE169" t="s">
        <v>337</v>
      </c>
      <c r="DF169" s="7">
        <v>54.144532836517421</v>
      </c>
      <c r="DG169" s="5">
        <v>26333299</v>
      </c>
      <c r="DH169" s="10">
        <v>69.375993988383158</v>
      </c>
      <c r="DI169" s="11">
        <v>102.2664444592</v>
      </c>
      <c r="DJ169" s="12">
        <v>153.30977035110001</v>
      </c>
      <c r="DK169" s="13">
        <v>24.6396021156771</v>
      </c>
    </row>
    <row r="170" spans="2:115" x14ac:dyDescent="0.3">
      <c r="B170" s="2"/>
      <c r="C170" t="s">
        <v>339</v>
      </c>
      <c r="D170" s="2" t="s">
        <v>340</v>
      </c>
      <c r="F170" s="7">
        <v>89.994528416520751</v>
      </c>
      <c r="G170" s="7">
        <v>85.708420167055976</v>
      </c>
      <c r="H170" s="7">
        <v>94.072930135608047</v>
      </c>
      <c r="I170" s="7">
        <v>110.45033487658105</v>
      </c>
      <c r="J170">
        <f t="shared" si="18"/>
        <v>95.05655339894146</v>
      </c>
      <c r="L170" s="5">
        <f>VLOOKUP(D170, [1]Data!$D$1:$M$267, 7, FALSE)</f>
        <v>505597610</v>
      </c>
      <c r="M170" s="5">
        <f>VLOOKUP(D170, [1]Data!$D$1:$M$267, 8, FALSE)</f>
        <v>701565611</v>
      </c>
      <c r="N170" s="5">
        <f>VLOOKUP(D170, [1]Data!$D$1:$M$267, 9, FALSE)</f>
        <v>913788852</v>
      </c>
      <c r="O170" s="5">
        <v>985830757</v>
      </c>
      <c r="P170" s="3">
        <f t="shared" si="20"/>
        <v>776695707.5</v>
      </c>
      <c r="R170" s="10">
        <f>VLOOKUP(D170, [2]Data!$D$1:$M$267, 7, FALSE)</f>
        <v>111.95459750067288</v>
      </c>
      <c r="S170" s="10">
        <f>VLOOKUP(D170, [2]Data!$D$1:$M$267, 8, FALSE)</f>
        <v>104.71901489683601</v>
      </c>
      <c r="T170" s="10">
        <f>VLOOKUP(D170, [2]Data!$D$1:$M$267, 9, FALSE)</f>
        <v>117.77307085237223</v>
      </c>
      <c r="U170" s="10">
        <f>VLOOKUP(D170, [2]Data!$D$1:$M$267, 10, FALSE)</f>
        <v>138.65072861230902</v>
      </c>
      <c r="V170"/>
      <c r="W170" s="11">
        <f>VLOOKUP(D170, [3]Data!$D$1:$M$267, 7, FALSE)</f>
        <v>96.970421386300004</v>
      </c>
      <c r="X170" s="11">
        <f>VLOOKUP(D170, [3]Data!$D$1:$M$267, 8, FALSE)</f>
        <v>97.6228790264</v>
      </c>
      <c r="Y170" s="11">
        <f>VLOOKUP(D170, [3]Data!$D$1:$M$267, 9, FALSE)</f>
        <v>91.404301113900004</v>
      </c>
      <c r="Z170" s="11" t="str">
        <f>VLOOKUP(D170, [3]Data!$D$1:$M$267, 10, FALSE)</f>
        <v>NULL</v>
      </c>
      <c r="AA170"/>
      <c r="AB170" s="12">
        <f>VLOOKUP(D170, [4]Data!$D$1:$M$267, 7, FALSE)</f>
        <v>140.4259100287</v>
      </c>
      <c r="AC170" s="12">
        <f>VLOOKUP(D170, [4]Data!$D$1:$M$267, 8, FALSE)</f>
        <v>137.73787329749999</v>
      </c>
      <c r="AD170" s="12">
        <f>VLOOKUP(D170, [4]Data!$D$1:$M$267, 9, FALSE)</f>
        <v>156.35665938579999</v>
      </c>
      <c r="AE170" s="12" t="str">
        <f>VLOOKUP(D170, [4]Data!$D$1:$M$267, 10, FALSE)</f>
        <v>NULL</v>
      </c>
      <c r="AF170"/>
      <c r="AG170" s="13">
        <f>VLOOKUP(D170,[5]Data!$D$1:$M$267, 7, FALSE)</f>
        <v>51.010923150917108</v>
      </c>
      <c r="AH170" s="13">
        <f>VLOOKUP(D170,[5]Data!$D$1:$M$267, 8, FALSE)</f>
        <v>48.219036497617026</v>
      </c>
      <c r="AI170" s="13">
        <f>VLOOKUP(D170,[5]Data!$D$1:$M$267, 9, FALSE)</f>
        <v>54.889634985885493</v>
      </c>
      <c r="AJ170" s="13">
        <f>VLOOKUP(D170,[5]Data!$D$1:$M$267, 10, FALSE)</f>
        <v>63.840352494041255</v>
      </c>
      <c r="AP170" t="s">
        <v>413</v>
      </c>
      <c r="AQ170">
        <f t="shared" si="21"/>
        <v>40.005729738313022</v>
      </c>
      <c r="AR170" s="7">
        <v>40.549592994986511</v>
      </c>
      <c r="AS170" s="7">
        <v>38.467546300923232</v>
      </c>
      <c r="AT170" s="7">
        <v>37.088674728369092</v>
      </c>
      <c r="AU170" s="7">
        <v>43.917104928973252</v>
      </c>
      <c r="AX170" t="s">
        <v>435</v>
      </c>
      <c r="AY170" s="15">
        <f t="shared" si="19"/>
        <v>12224429.25</v>
      </c>
      <c r="AZ170" s="5">
        <v>27782789</v>
      </c>
      <c r="BA170" s="5">
        <v>8275260</v>
      </c>
      <c r="BB170" s="5">
        <v>5017566</v>
      </c>
      <c r="BC170" s="5">
        <v>7822102</v>
      </c>
      <c r="BN170" s="16" t="s">
        <v>295</v>
      </c>
      <c r="BO170" s="17">
        <v>94.872847630199999</v>
      </c>
      <c r="BP170" s="17">
        <v>69.963216446299995</v>
      </c>
      <c r="BQ170" s="17">
        <v>88.073011193799999</v>
      </c>
      <c r="BR170" s="17" t="s">
        <v>4</v>
      </c>
      <c r="BS170">
        <f t="shared" si="22"/>
        <v>6.7998364363999997</v>
      </c>
      <c r="BT170" s="35" t="s">
        <v>273</v>
      </c>
      <c r="BU170" s="36">
        <v>160.18484158620001</v>
      </c>
      <c r="BV170" s="36">
        <v>154.1521801792</v>
      </c>
      <c r="BW170" s="36">
        <v>80.286013336699995</v>
      </c>
      <c r="BX170" s="36" t="s">
        <v>4</v>
      </c>
      <c r="BY170">
        <f t="shared" si="23"/>
        <v>79.898828249500013</v>
      </c>
      <c r="CB170" s="18" t="s">
        <v>295</v>
      </c>
      <c r="CC170" s="19">
        <v>94.872847630199999</v>
      </c>
      <c r="CD170" s="19">
        <v>69.963216446299995</v>
      </c>
      <c r="CE170" s="19">
        <v>88.073011193799999</v>
      </c>
      <c r="CF170" s="19" t="s">
        <v>4</v>
      </c>
      <c r="CG170">
        <f t="shared" si="24"/>
        <v>6.7998364363999997</v>
      </c>
      <c r="CH170" s="20" t="s">
        <v>273</v>
      </c>
      <c r="CI170" s="13">
        <v>160.18484158620001</v>
      </c>
      <c r="CJ170" s="13">
        <v>154.1521801792</v>
      </c>
      <c r="CK170" s="13">
        <v>80.286013336699995</v>
      </c>
      <c r="CL170" s="13" t="s">
        <v>4</v>
      </c>
      <c r="CM170">
        <f t="shared" si="25"/>
        <v>79.898828249500013</v>
      </c>
      <c r="DE170" t="s">
        <v>339</v>
      </c>
      <c r="DF170" s="7">
        <v>94.072930135608047</v>
      </c>
      <c r="DG170" s="5">
        <v>913788852</v>
      </c>
      <c r="DH170" s="10">
        <v>117.77307085237223</v>
      </c>
      <c r="DI170" s="11">
        <v>91.404301113900004</v>
      </c>
      <c r="DJ170" s="12">
        <v>156.35665938579999</v>
      </c>
      <c r="DK170" s="13">
        <v>54.889634985885493</v>
      </c>
    </row>
    <row r="171" spans="2:115" x14ac:dyDescent="0.3">
      <c r="B171" s="2"/>
      <c r="C171" t="s">
        <v>341</v>
      </c>
      <c r="D171" s="2" t="s">
        <v>342</v>
      </c>
      <c r="F171" s="7">
        <v>90.170114506651899</v>
      </c>
      <c r="G171" s="7">
        <v>103.86591303871695</v>
      </c>
      <c r="H171" s="7">
        <v>107.38489378836191</v>
      </c>
      <c r="I171" s="7">
        <v>92.372647184913887</v>
      </c>
      <c r="J171">
        <f t="shared" si="18"/>
        <v>98.448392129661158</v>
      </c>
      <c r="L171" s="5">
        <f>VLOOKUP(D171, [1]Data!$D$1:$M$267, 7, FALSE)</f>
        <v>1946595</v>
      </c>
      <c r="M171" s="5">
        <f>VLOOKUP(D171, [1]Data!$D$1:$M$267, 8, FALSE)</f>
        <v>1315182</v>
      </c>
      <c r="N171" s="5">
        <f>VLOOKUP(D171, [1]Data!$D$1:$M$267, 9, FALSE)</f>
        <v>784869</v>
      </c>
      <c r="O171" s="5" t="s">
        <v>4</v>
      </c>
      <c r="P171" s="3">
        <f t="shared" si="20"/>
        <v>1348882</v>
      </c>
      <c r="R171" s="10">
        <f>VLOOKUP(D171, [2]Data!$D$1:$M$267, 7, FALSE)</f>
        <v>173.40784688019585</v>
      </c>
      <c r="S171" s="10">
        <f>VLOOKUP(D171, [2]Data!$D$1:$M$267, 8, FALSE)</f>
        <v>153.48333156592037</v>
      </c>
      <c r="T171" s="10">
        <f>VLOOKUP(D171, [2]Data!$D$1:$M$267, 9, FALSE)</f>
        <v>183.77081501466012</v>
      </c>
      <c r="U171" s="10">
        <f>VLOOKUP(D171, [2]Data!$D$1:$M$267, 10, FALSE)</f>
        <v>186.17211165364634</v>
      </c>
      <c r="V171"/>
      <c r="W171" s="11">
        <f>VLOOKUP(D171, [3]Data!$D$1:$M$267, 7, FALSE)</f>
        <v>102.2355548675</v>
      </c>
      <c r="X171" s="11">
        <f>VLOOKUP(D171, [3]Data!$D$1:$M$267, 8, FALSE)</f>
        <v>88.299519650400001</v>
      </c>
      <c r="Y171" s="11">
        <f>VLOOKUP(D171, [3]Data!$D$1:$M$267, 9, FALSE)</f>
        <v>95.038582339000001</v>
      </c>
      <c r="Z171" s="11" t="str">
        <f>VLOOKUP(D171, [3]Data!$D$1:$M$267, 10, FALSE)</f>
        <v>NULL</v>
      </c>
      <c r="AA171"/>
      <c r="AB171" s="12">
        <f>VLOOKUP(D171, [4]Data!$D$1:$M$267, 7, FALSE)</f>
        <v>117.8743110609</v>
      </c>
      <c r="AC171" s="12">
        <f>VLOOKUP(D171, [4]Data!$D$1:$M$267, 8, FALSE)</f>
        <v>105.7914350706</v>
      </c>
      <c r="AD171" s="12">
        <f>VLOOKUP(D171, [4]Data!$D$1:$M$267, 9, FALSE)</f>
        <v>95.995915564499995</v>
      </c>
      <c r="AE171" s="12" t="str">
        <f>VLOOKUP(D171, [4]Data!$D$1:$M$267, 10, FALSE)</f>
        <v>NULL</v>
      </c>
      <c r="AF171"/>
      <c r="AG171" s="13">
        <f>VLOOKUP(D171,[5]Data!$D$1:$M$267, 7, FALSE)</f>
        <v>82.356268621422629</v>
      </c>
      <c r="AH171" s="13">
        <f>VLOOKUP(D171,[5]Data!$D$1:$M$267, 8, FALSE)</f>
        <v>66.546689518382777</v>
      </c>
      <c r="AI171" s="13">
        <f>VLOOKUP(D171,[5]Data!$D$1:$M$267, 9, FALSE)</f>
        <v>80.263871473189795</v>
      </c>
      <c r="AJ171" s="13">
        <f>VLOOKUP(D171,[5]Data!$D$1:$M$267, 10, FALSE)</f>
        <v>88.386498075706541</v>
      </c>
      <c r="AP171" t="s">
        <v>151</v>
      </c>
      <c r="AQ171">
        <f t="shared" si="21"/>
        <v>39.964953788504324</v>
      </c>
      <c r="AR171" s="7">
        <v>42.551747323067872</v>
      </c>
      <c r="AS171" s="7">
        <v>38.406355125454802</v>
      </c>
      <c r="AT171" s="7">
        <v>35.656970948453285</v>
      </c>
      <c r="AU171" s="7">
        <v>43.244741757041346</v>
      </c>
      <c r="AX171" t="s">
        <v>267</v>
      </c>
      <c r="AY171" s="15">
        <f t="shared" si="19"/>
        <v>11770947.25</v>
      </c>
      <c r="AZ171" s="5">
        <v>9697706</v>
      </c>
      <c r="BA171" s="5">
        <v>9914690</v>
      </c>
      <c r="BB171" s="5">
        <v>13067233</v>
      </c>
      <c r="BC171" s="5">
        <v>14404160</v>
      </c>
      <c r="BN171" s="16" t="s">
        <v>407</v>
      </c>
      <c r="BO171" s="17">
        <v>75.779228451500003</v>
      </c>
      <c r="BP171" s="17">
        <v>77.536074042400003</v>
      </c>
      <c r="BQ171" s="17">
        <v>87.897998769200001</v>
      </c>
      <c r="BR171" s="17" t="s">
        <v>4</v>
      </c>
      <c r="BS171">
        <f t="shared" si="22"/>
        <v>-12.118770317699997</v>
      </c>
      <c r="BT171" s="35" t="s">
        <v>431</v>
      </c>
      <c r="BU171" s="36">
        <v>106.3530833518</v>
      </c>
      <c r="BV171" s="36">
        <v>77.268537605999995</v>
      </c>
      <c r="BW171" s="36">
        <v>78.917084211700001</v>
      </c>
      <c r="BX171" s="36" t="s">
        <v>4</v>
      </c>
      <c r="BY171">
        <f t="shared" si="23"/>
        <v>27.435999140099995</v>
      </c>
      <c r="CB171" s="18" t="s">
        <v>407</v>
      </c>
      <c r="CC171" s="19">
        <v>75.779228451500003</v>
      </c>
      <c r="CD171" s="19">
        <v>77.536074042400003</v>
      </c>
      <c r="CE171" s="19">
        <v>87.897998769200001</v>
      </c>
      <c r="CF171" s="19" t="s">
        <v>4</v>
      </c>
      <c r="CG171">
        <f t="shared" si="24"/>
        <v>-12.118770317699997</v>
      </c>
      <c r="CH171" s="20" t="s">
        <v>431</v>
      </c>
      <c r="CI171" s="13">
        <v>106.3530833518</v>
      </c>
      <c r="CJ171" s="13">
        <v>77.268537605999995</v>
      </c>
      <c r="CK171" s="13">
        <v>78.917084211700001</v>
      </c>
      <c r="CL171" s="13" t="s">
        <v>4</v>
      </c>
      <c r="CM171">
        <f t="shared" si="25"/>
        <v>27.435999140099995</v>
      </c>
      <c r="DE171" t="s">
        <v>341</v>
      </c>
      <c r="DF171" s="7">
        <v>107.38489378836191</v>
      </c>
      <c r="DG171" s="5">
        <v>784869</v>
      </c>
      <c r="DH171" s="10">
        <v>183.77081501466012</v>
      </c>
      <c r="DI171" s="11">
        <v>95.038582339000001</v>
      </c>
      <c r="DJ171" s="12">
        <v>95.995915564499995</v>
      </c>
      <c r="DK171" s="13">
        <v>80.263871473189795</v>
      </c>
    </row>
    <row r="172" spans="2:115" x14ac:dyDescent="0.3">
      <c r="B172" s="2"/>
      <c r="C172" t="s">
        <v>343</v>
      </c>
      <c r="D172" s="2" t="s">
        <v>344</v>
      </c>
      <c r="F172" s="7">
        <v>52.421409174162058</v>
      </c>
      <c r="G172" s="7">
        <v>63.230599772067109</v>
      </c>
      <c r="H172" s="7">
        <v>58.834123651387301</v>
      </c>
      <c r="I172" s="7">
        <v>75.465913002660002</v>
      </c>
      <c r="J172">
        <f t="shared" si="18"/>
        <v>62.488011400069112</v>
      </c>
      <c r="L172" s="5" t="str">
        <f>VLOOKUP(D172, [1]Data!$D$1:$M$267, 7, FALSE)</f>
        <v>NULL</v>
      </c>
      <c r="M172" s="5" t="str">
        <f>VLOOKUP(D172, [1]Data!$D$1:$M$267, 8, FALSE)</f>
        <v>NULL</v>
      </c>
      <c r="N172" s="5" t="str">
        <f>VLOOKUP(D172, [1]Data!$D$1:$M$267, 9, FALSE)</f>
        <v>NULL</v>
      </c>
      <c r="O172" s="5" t="s">
        <v>4</v>
      </c>
      <c r="P172" s="3" t="e">
        <f t="shared" si="20"/>
        <v>#DIV/0!</v>
      </c>
      <c r="R172" s="10">
        <f>VLOOKUP(D172, [2]Data!$D$1:$M$267, 7, FALSE)</f>
        <v>56.190648875094865</v>
      </c>
      <c r="S172" s="10">
        <f>VLOOKUP(D172, [2]Data!$D$1:$M$267, 8, FALSE)</f>
        <v>51.557937749223349</v>
      </c>
      <c r="T172" s="10">
        <f>VLOOKUP(D172, [2]Data!$D$1:$M$267, 9, FALSE)</f>
        <v>58.390828070977342</v>
      </c>
      <c r="U172" s="10">
        <f>VLOOKUP(D172, [2]Data!$D$1:$M$267, 10, FALSE)</f>
        <v>88.094368817260388</v>
      </c>
      <c r="V172"/>
      <c r="W172" s="11">
        <f>VLOOKUP(D172, [3]Data!$D$1:$M$267, 7, FALSE)</f>
        <v>107.4414476518</v>
      </c>
      <c r="X172" s="11">
        <f>VLOOKUP(D172, [3]Data!$D$1:$M$267, 8, FALSE)</f>
        <v>94.851674391800003</v>
      </c>
      <c r="Y172" s="11">
        <f>VLOOKUP(D172, [3]Data!$D$1:$M$267, 9, FALSE)</f>
        <v>104.3233502506</v>
      </c>
      <c r="Z172" s="11" t="str">
        <f>VLOOKUP(D172, [3]Data!$D$1:$M$267, 10, FALSE)</f>
        <v>NULL</v>
      </c>
      <c r="AA172"/>
      <c r="AB172" s="12">
        <f>VLOOKUP(D172, [4]Data!$D$1:$M$267, 7, FALSE)</f>
        <v>105.5774158391</v>
      </c>
      <c r="AC172" s="12">
        <f>VLOOKUP(D172, [4]Data!$D$1:$M$267, 8, FALSE)</f>
        <v>71.644047214500006</v>
      </c>
      <c r="AD172" s="12">
        <f>VLOOKUP(D172, [4]Data!$D$1:$M$267, 9, FALSE)</f>
        <v>95.557011704299995</v>
      </c>
      <c r="AE172" s="12" t="str">
        <f>VLOOKUP(D172, [4]Data!$D$1:$M$267, 10, FALSE)</f>
        <v>NULL</v>
      </c>
      <c r="AF172"/>
      <c r="AG172" s="13">
        <f>VLOOKUP(D172,[5]Data!$D$1:$M$267, 7, FALSE)</f>
        <v>18.246935582122671</v>
      </c>
      <c r="AH172" s="13">
        <f>VLOOKUP(D172,[5]Data!$D$1:$M$267, 8, FALSE)</f>
        <v>15.091069994565586</v>
      </c>
      <c r="AI172" s="13">
        <f>VLOOKUP(D172,[5]Data!$D$1:$M$267, 9, FALSE)</f>
        <v>16.928142017256391</v>
      </c>
      <c r="AJ172" s="13">
        <f>VLOOKUP(D172,[5]Data!$D$1:$M$267, 10, FALSE)</f>
        <v>31.878161998643929</v>
      </c>
      <c r="AP172" t="s">
        <v>325</v>
      </c>
      <c r="AQ172">
        <f t="shared" si="21"/>
        <v>39.96067239044126</v>
      </c>
      <c r="AR172" s="7">
        <v>39.784480021883375</v>
      </c>
      <c r="AS172" s="7">
        <v>38.418542698732374</v>
      </c>
      <c r="AT172" s="7">
        <v>43.309446541227622</v>
      </c>
      <c r="AU172" s="7">
        <v>38.330220299921663</v>
      </c>
      <c r="AX172" t="s">
        <v>63</v>
      </c>
      <c r="AY172" s="15">
        <f t="shared" si="19"/>
        <v>11494927.25</v>
      </c>
      <c r="AZ172" s="5">
        <v>34843264</v>
      </c>
      <c r="BA172" s="5">
        <v>4097238.9999999995</v>
      </c>
      <c r="BB172" s="5">
        <v>3595403</v>
      </c>
      <c r="BC172" s="5">
        <v>3443803</v>
      </c>
      <c r="BN172" s="16" t="s">
        <v>367</v>
      </c>
      <c r="BO172" s="17">
        <v>81.726328938400002</v>
      </c>
      <c r="BP172" s="17">
        <v>94.169265678299993</v>
      </c>
      <c r="BQ172" s="17">
        <v>86.913589921799996</v>
      </c>
      <c r="BR172" s="17" t="s">
        <v>4</v>
      </c>
      <c r="BS172">
        <f t="shared" si="22"/>
        <v>-5.1872609833999945</v>
      </c>
      <c r="BT172" s="35" t="s">
        <v>393</v>
      </c>
      <c r="BU172" s="36">
        <v>104.7300234013</v>
      </c>
      <c r="BV172" s="36">
        <v>78.534416235099997</v>
      </c>
      <c r="BW172" s="36">
        <v>78.348458903199997</v>
      </c>
      <c r="BX172" s="36" t="s">
        <v>4</v>
      </c>
      <c r="BY172">
        <f t="shared" si="23"/>
        <v>26.381564498100005</v>
      </c>
      <c r="CB172" s="18" t="s">
        <v>367</v>
      </c>
      <c r="CC172" s="19">
        <v>81.726328938400002</v>
      </c>
      <c r="CD172" s="19">
        <v>94.169265678299993</v>
      </c>
      <c r="CE172" s="19">
        <v>86.913589921799996</v>
      </c>
      <c r="CF172" s="19" t="s">
        <v>4</v>
      </c>
      <c r="CG172">
        <f t="shared" si="24"/>
        <v>-5.1872609833999945</v>
      </c>
      <c r="CH172" s="20" t="s">
        <v>393</v>
      </c>
      <c r="CI172" s="13">
        <v>104.7300234013</v>
      </c>
      <c r="CJ172" s="13">
        <v>78.534416235099997</v>
      </c>
      <c r="CK172" s="13">
        <v>78.348458903199997</v>
      </c>
      <c r="CL172" s="13" t="s">
        <v>4</v>
      </c>
      <c r="CM172">
        <f t="shared" si="25"/>
        <v>26.381564498100005</v>
      </c>
      <c r="DE172" t="s">
        <v>343</v>
      </c>
      <c r="DF172" s="7">
        <v>58.834123651387301</v>
      </c>
      <c r="DG172" s="5" t="s">
        <v>4</v>
      </c>
      <c r="DH172" s="10">
        <v>58.390828070977342</v>
      </c>
      <c r="DI172" s="11">
        <v>104.3233502506</v>
      </c>
      <c r="DJ172" s="12">
        <v>95.557011704299995</v>
      </c>
      <c r="DK172" s="13">
        <v>16.928142017256391</v>
      </c>
    </row>
    <row r="173" spans="2:115" x14ac:dyDescent="0.3">
      <c r="B173" s="2"/>
      <c r="C173" t="s">
        <v>345</v>
      </c>
      <c r="D173" s="2" t="s">
        <v>346</v>
      </c>
      <c r="F173" s="7">
        <v>198.99859858594729</v>
      </c>
      <c r="G173" s="7">
        <v>198.10787266462853</v>
      </c>
      <c r="H173" s="7">
        <v>198.9311230105543</v>
      </c>
      <c r="I173" s="7">
        <v>198.88277504312967</v>
      </c>
      <c r="J173">
        <f t="shared" si="18"/>
        <v>198.73009232606495</v>
      </c>
      <c r="L173" s="5">
        <f>VLOOKUP(D173, [1]Data!$D$1:$M$267, 7, FALSE)</f>
        <v>150031230830</v>
      </c>
      <c r="M173" s="5">
        <f>VLOOKUP(D173, [1]Data!$D$1:$M$267, 8, FALSE)</f>
        <v>159927958418</v>
      </c>
      <c r="N173" s="5">
        <f>VLOOKUP(D173, [1]Data!$D$1:$M$267, 9, FALSE)</f>
        <v>192362521297</v>
      </c>
      <c r="O173" s="5">
        <v>94102974777</v>
      </c>
      <c r="P173" s="3">
        <f t="shared" si="20"/>
        <v>149106171330.5</v>
      </c>
      <c r="R173" s="10">
        <f>VLOOKUP(D173, [2]Data!$D$1:$M$267, 7, FALSE)</f>
        <v>323.07042995339521</v>
      </c>
      <c r="S173" s="10">
        <f>VLOOKUP(D173, [2]Data!$D$1:$M$267, 8, FALSE)</f>
        <v>331.69052172546134</v>
      </c>
      <c r="T173" s="10">
        <f>VLOOKUP(D173, [2]Data!$D$1:$M$267, 9, FALSE)</f>
        <v>329.78497877735992</v>
      </c>
      <c r="U173" s="10">
        <f>VLOOKUP(D173, [2]Data!$D$1:$M$267, 10, FALSE)</f>
        <v>332.98136985791086</v>
      </c>
      <c r="V173"/>
      <c r="W173" s="11">
        <f>VLOOKUP(D173, [3]Data!$D$1:$M$267, 7, FALSE)</f>
        <v>110.7694554869</v>
      </c>
      <c r="X173" s="11">
        <f>VLOOKUP(D173, [3]Data!$D$1:$M$267, 8, FALSE)</f>
        <v>98.291229829299994</v>
      </c>
      <c r="Y173" s="11">
        <f>VLOOKUP(D173, [3]Data!$D$1:$M$267, 9, FALSE)</f>
        <v>105.8492308443</v>
      </c>
      <c r="Z173" s="11" t="str">
        <f>VLOOKUP(D173, [3]Data!$D$1:$M$267, 10, FALSE)</f>
        <v>NULL</v>
      </c>
      <c r="AA173"/>
      <c r="AB173" s="12">
        <f>VLOOKUP(D173, [4]Data!$D$1:$M$267, 7, FALSE)</f>
        <v>107.344324601</v>
      </c>
      <c r="AC173" s="12">
        <f>VLOOKUP(D173, [4]Data!$D$1:$M$267, 8, FALSE)</f>
        <v>110.6447582949</v>
      </c>
      <c r="AD173" s="12">
        <f>VLOOKUP(D173, [4]Data!$D$1:$M$267, 9, FALSE)</f>
        <v>120.89517808390001</v>
      </c>
      <c r="AE173" s="12" t="str">
        <f>VLOOKUP(D173, [4]Data!$D$1:$M$267, 10, FALSE)</f>
        <v>NULL</v>
      </c>
      <c r="AF173"/>
      <c r="AG173" s="13">
        <f>VLOOKUP(D173,[5]Data!$D$1:$M$267, 7, FALSE)</f>
        <v>176.30008865058559</v>
      </c>
      <c r="AH173" s="13">
        <f>VLOOKUP(D173,[5]Data!$D$1:$M$267, 8, FALSE)</f>
        <v>181.55508106738273</v>
      </c>
      <c r="AI173" s="13">
        <f>VLOOKUP(D173,[5]Data!$D$1:$M$267, 9, FALSE)</f>
        <v>183.01053716298182</v>
      </c>
      <c r="AJ173" s="13">
        <f>VLOOKUP(D173,[5]Data!$D$1:$M$267, 10, FALSE)</f>
        <v>185.75703286699775</v>
      </c>
      <c r="AP173" t="s">
        <v>359</v>
      </c>
      <c r="AQ173">
        <f t="shared" si="21"/>
        <v>39.926510951070995</v>
      </c>
      <c r="AR173" s="7" t="s">
        <v>4</v>
      </c>
      <c r="AS173" s="7" t="s">
        <v>4</v>
      </c>
      <c r="AT173" s="7">
        <v>38.017109114951111</v>
      </c>
      <c r="AU173" s="7">
        <v>41.835912787190878</v>
      </c>
      <c r="AX173" t="s">
        <v>429</v>
      </c>
      <c r="AY173" s="15">
        <f t="shared" si="19"/>
        <v>11054062</v>
      </c>
      <c r="AZ173" s="5">
        <v>6637323</v>
      </c>
      <c r="BA173" s="5">
        <v>11992939</v>
      </c>
      <c r="BB173" s="5">
        <v>14531924</v>
      </c>
      <c r="BC173" s="5" t="s">
        <v>4</v>
      </c>
      <c r="BN173" s="16" t="s">
        <v>153</v>
      </c>
      <c r="BO173" s="17">
        <v>103.7519638399</v>
      </c>
      <c r="BP173" s="17">
        <v>117.76692361009999</v>
      </c>
      <c r="BQ173" s="17">
        <v>86.802176295099997</v>
      </c>
      <c r="BR173" s="17" t="s">
        <v>4</v>
      </c>
      <c r="BS173">
        <f t="shared" si="22"/>
        <v>16.949787544800003</v>
      </c>
      <c r="BT173" s="35" t="s">
        <v>217</v>
      </c>
      <c r="BU173" s="36">
        <v>117.3283566378</v>
      </c>
      <c r="BV173" s="36">
        <v>101.6217885806</v>
      </c>
      <c r="BW173" s="36">
        <v>78.000238633999999</v>
      </c>
      <c r="BX173" s="36" t="s">
        <v>4</v>
      </c>
      <c r="BY173">
        <f t="shared" si="23"/>
        <v>39.3281180038</v>
      </c>
      <c r="CB173" s="18" t="s">
        <v>153</v>
      </c>
      <c r="CC173" s="19">
        <v>103.7519638399</v>
      </c>
      <c r="CD173" s="19">
        <v>117.76692361009999</v>
      </c>
      <c r="CE173" s="19">
        <v>86.802176295099997</v>
      </c>
      <c r="CF173" s="19" t="s">
        <v>4</v>
      </c>
      <c r="CG173">
        <f t="shared" si="24"/>
        <v>16.949787544800003</v>
      </c>
      <c r="CH173" s="20" t="s">
        <v>217</v>
      </c>
      <c r="CI173" s="13">
        <v>117.3283566378</v>
      </c>
      <c r="CJ173" s="13">
        <v>101.6217885806</v>
      </c>
      <c r="CK173" s="13">
        <v>78.000238633999999</v>
      </c>
      <c r="CL173" s="13" t="s">
        <v>4</v>
      </c>
      <c r="CM173">
        <f t="shared" si="25"/>
        <v>39.3281180038</v>
      </c>
      <c r="DE173" t="s">
        <v>345</v>
      </c>
      <c r="DF173" s="7">
        <v>198.9311230105543</v>
      </c>
      <c r="DG173" s="5">
        <v>192362521297</v>
      </c>
      <c r="DH173" s="10">
        <v>329.78497877735992</v>
      </c>
      <c r="DI173" s="11">
        <v>105.8492308443</v>
      </c>
      <c r="DJ173" s="12">
        <v>120.89517808390001</v>
      </c>
      <c r="DK173" s="13">
        <v>183.01053716298182</v>
      </c>
    </row>
    <row r="174" spans="2:115" x14ac:dyDescent="0.3">
      <c r="B174" s="2"/>
      <c r="C174" t="s">
        <v>347</v>
      </c>
      <c r="D174" s="2" t="s">
        <v>348</v>
      </c>
      <c r="F174" s="7">
        <v>78.770892970375044</v>
      </c>
      <c r="G174" s="7">
        <v>59.202795509844705</v>
      </c>
      <c r="H174" s="7">
        <v>67.919566546154556</v>
      </c>
      <c r="I174" s="7">
        <v>83.989947185944786</v>
      </c>
      <c r="J174">
        <f t="shared" si="18"/>
        <v>72.470800553079769</v>
      </c>
      <c r="L174" s="5" t="str">
        <f>VLOOKUP(D174, [1]Data!$D$1:$M$267, 7, FALSE)</f>
        <v>NULL</v>
      </c>
      <c r="M174" s="5" t="str">
        <f>VLOOKUP(D174, [1]Data!$D$1:$M$267, 8, FALSE)</f>
        <v>NULL</v>
      </c>
      <c r="N174" s="5" t="str">
        <f>VLOOKUP(D174, [1]Data!$D$1:$M$267, 9, FALSE)</f>
        <v>NULL</v>
      </c>
      <c r="O174" s="5" t="s">
        <v>4</v>
      </c>
      <c r="P174" s="3" t="e">
        <f t="shared" si="20"/>
        <v>#DIV/0!</v>
      </c>
      <c r="R174" s="10" t="str">
        <f>VLOOKUP(D174, [2]Data!$D$1:$M$267, 7, FALSE)</f>
        <v>NULL</v>
      </c>
      <c r="S174" s="10" t="str">
        <f>VLOOKUP(D174, [2]Data!$D$1:$M$267, 8, FALSE)</f>
        <v>NULL</v>
      </c>
      <c r="T174" s="10" t="str">
        <f>VLOOKUP(D174, [2]Data!$D$1:$M$267, 9, FALSE)</f>
        <v>NULL</v>
      </c>
      <c r="U174" s="10" t="str">
        <f>VLOOKUP(D174, [2]Data!$D$1:$M$267, 10, FALSE)</f>
        <v>NULL</v>
      </c>
      <c r="V174"/>
      <c r="W174" s="11">
        <f>VLOOKUP(D174, [3]Data!$D$1:$M$267, 7, FALSE)</f>
        <v>108.5524158068</v>
      </c>
      <c r="X174" s="11">
        <f>VLOOKUP(D174, [3]Data!$D$1:$M$267, 8, FALSE)</f>
        <v>85.536400500699997</v>
      </c>
      <c r="Y174" s="11">
        <f>VLOOKUP(D174, [3]Data!$D$1:$M$267, 9, FALSE)</f>
        <v>74.591152411600007</v>
      </c>
      <c r="Z174" s="11" t="str">
        <f>VLOOKUP(D174, [3]Data!$D$1:$M$267, 10, FALSE)</f>
        <v>NULL</v>
      </c>
      <c r="AA174"/>
      <c r="AB174" s="12" t="str">
        <f>VLOOKUP(D174, [4]Data!$D$1:$M$267, 7, FALSE)</f>
        <v>NULL</v>
      </c>
      <c r="AC174" s="12" t="str">
        <f>VLOOKUP(D174, [4]Data!$D$1:$M$267, 8, FALSE)</f>
        <v>NULL</v>
      </c>
      <c r="AD174" s="12" t="str">
        <f>VLOOKUP(D174, [4]Data!$D$1:$M$267, 9, FALSE)</f>
        <v>NULL</v>
      </c>
      <c r="AE174" s="12" t="str">
        <f>VLOOKUP(D174, [4]Data!$D$1:$M$267, 10, FALSE)</f>
        <v>NULL</v>
      </c>
      <c r="AF174"/>
      <c r="AG174" s="13" t="str">
        <f>VLOOKUP(D174,[5]Data!$D$1:$M$267, 7, FALSE)</f>
        <v>NULL</v>
      </c>
      <c r="AH174" s="13" t="str">
        <f>VLOOKUP(D174,[5]Data!$D$1:$M$267, 8, FALSE)</f>
        <v>NULL</v>
      </c>
      <c r="AI174" s="13" t="str">
        <f>VLOOKUP(D174,[5]Data!$D$1:$M$267, 9, FALSE)</f>
        <v>NULL</v>
      </c>
      <c r="AJ174" s="13" t="str">
        <f>VLOOKUP(D174,[5]Data!$D$1:$M$267, 10, FALSE)</f>
        <v>NULL</v>
      </c>
      <c r="AP174" t="s">
        <v>21</v>
      </c>
      <c r="AQ174">
        <f t="shared" si="21"/>
        <v>39.851643058080967</v>
      </c>
      <c r="AR174" s="7">
        <v>39.372178570958525</v>
      </c>
      <c r="AS174" s="7">
        <v>37.125235830603799</v>
      </c>
      <c r="AT174" s="7">
        <v>38.25103381462462</v>
      </c>
      <c r="AU174" s="7">
        <v>44.658124016136938</v>
      </c>
      <c r="AX174" t="s">
        <v>247</v>
      </c>
      <c r="AY174" s="15">
        <f t="shared" si="19"/>
        <v>11053681</v>
      </c>
      <c r="AZ174" s="5">
        <v>11053681</v>
      </c>
      <c r="BA174" s="5" t="s">
        <v>4</v>
      </c>
      <c r="BB174" s="5" t="s">
        <v>4</v>
      </c>
      <c r="BC174" s="5" t="s">
        <v>4</v>
      </c>
      <c r="BN174" s="16" t="s">
        <v>135</v>
      </c>
      <c r="BO174" s="17">
        <v>123.413034686</v>
      </c>
      <c r="BP174" s="17">
        <v>80.383304441299998</v>
      </c>
      <c r="BQ174" s="17">
        <v>85.497579620799996</v>
      </c>
      <c r="BR174" s="17" t="s">
        <v>4</v>
      </c>
      <c r="BS174">
        <f t="shared" si="22"/>
        <v>37.915455065200007</v>
      </c>
      <c r="BT174" s="35" t="s">
        <v>419</v>
      </c>
      <c r="BU174" s="36">
        <v>135.75243845130001</v>
      </c>
      <c r="BV174" s="36">
        <v>123.1421766599</v>
      </c>
      <c r="BW174" s="36">
        <v>77.965060554700003</v>
      </c>
      <c r="BX174" s="36" t="s">
        <v>4</v>
      </c>
      <c r="BY174">
        <f t="shared" si="23"/>
        <v>57.787377896600006</v>
      </c>
      <c r="CB174" s="18" t="s">
        <v>135</v>
      </c>
      <c r="CC174" s="19">
        <v>123.413034686</v>
      </c>
      <c r="CD174" s="19">
        <v>80.383304441299998</v>
      </c>
      <c r="CE174" s="19">
        <v>85.497579620799996</v>
      </c>
      <c r="CF174" s="19" t="s">
        <v>4</v>
      </c>
      <c r="CG174">
        <f t="shared" si="24"/>
        <v>37.915455065200007</v>
      </c>
      <c r="CH174" s="20" t="s">
        <v>419</v>
      </c>
      <c r="CI174" s="13">
        <v>135.75243845130001</v>
      </c>
      <c r="CJ174" s="13">
        <v>123.1421766599</v>
      </c>
      <c r="CK174" s="13">
        <v>77.965060554700003</v>
      </c>
      <c r="CL174" s="13" t="s">
        <v>4</v>
      </c>
      <c r="CM174">
        <f t="shared" si="25"/>
        <v>57.787377896600006</v>
      </c>
      <c r="DE174" t="s">
        <v>347</v>
      </c>
      <c r="DF174" s="7">
        <v>67.919566546154556</v>
      </c>
      <c r="DG174" s="5" t="s">
        <v>4</v>
      </c>
      <c r="DH174" s="10" t="s">
        <v>4</v>
      </c>
      <c r="DI174" s="11">
        <v>74.591152411600007</v>
      </c>
      <c r="DJ174" s="12" t="s">
        <v>4</v>
      </c>
      <c r="DK174" s="13" t="s">
        <v>4</v>
      </c>
    </row>
    <row r="175" spans="2:115" x14ac:dyDescent="0.3">
      <c r="B175" s="2"/>
      <c r="C175" t="s">
        <v>349</v>
      </c>
      <c r="D175" s="2" t="s">
        <v>350</v>
      </c>
      <c r="F175" s="7">
        <v>169.81094207696034</v>
      </c>
      <c r="G175" s="7">
        <v>160.23647633624037</v>
      </c>
      <c r="H175" s="7">
        <v>175.24989480668259</v>
      </c>
      <c r="I175" s="7">
        <v>191.07366004533256</v>
      </c>
      <c r="J175">
        <f t="shared" si="18"/>
        <v>174.09274331630397</v>
      </c>
      <c r="L175" s="5">
        <f>VLOOKUP(D175, [1]Data!$D$1:$M$267, 7, FALSE)</f>
        <v>8049032071</v>
      </c>
      <c r="M175" s="5">
        <f>VLOOKUP(D175, [1]Data!$D$1:$M$267, 8, FALSE)</f>
        <v>7860065656</v>
      </c>
      <c r="N175" s="5">
        <f>VLOOKUP(D175, [1]Data!$D$1:$M$267, 9, FALSE)</f>
        <v>8421816879.000001</v>
      </c>
      <c r="O175" s="5">
        <v>7897423538</v>
      </c>
      <c r="P175" s="3">
        <f t="shared" si="20"/>
        <v>8057084536</v>
      </c>
      <c r="R175" s="10">
        <f>VLOOKUP(D175, [2]Data!$D$1:$M$267, 7, FALSE)</f>
        <v>183.49344709580564</v>
      </c>
      <c r="S175" s="10">
        <f>VLOOKUP(D175, [2]Data!$D$1:$M$267, 8, FALSE)</f>
        <v>168.4791560618068</v>
      </c>
      <c r="T175" s="10">
        <f>VLOOKUP(D175, [2]Data!$D$1:$M$267, 9, FALSE)</f>
        <v>184.20120647560012</v>
      </c>
      <c r="U175" s="10">
        <f>VLOOKUP(D175, [2]Data!$D$1:$M$267, 10, FALSE)</f>
        <v>203.94811983139741</v>
      </c>
      <c r="V175"/>
      <c r="W175" s="11">
        <f>VLOOKUP(D175, [3]Data!$D$1:$M$267, 7, FALSE)</f>
        <v>91.406275079300002</v>
      </c>
      <c r="X175" s="11">
        <f>VLOOKUP(D175, [3]Data!$D$1:$M$267, 8, FALSE)</f>
        <v>90.233136756899995</v>
      </c>
      <c r="Y175" s="11">
        <f>VLOOKUP(D175, [3]Data!$D$1:$M$267, 9, FALSE)</f>
        <v>78.436057872099994</v>
      </c>
      <c r="Z175" s="11" t="str">
        <f>VLOOKUP(D175, [3]Data!$D$1:$M$267, 10, FALSE)</f>
        <v>NULL</v>
      </c>
      <c r="AA175"/>
      <c r="AB175" s="12">
        <f>VLOOKUP(D175, [4]Data!$D$1:$M$267, 7, FALSE)</f>
        <v>102.33700549709999</v>
      </c>
      <c r="AC175" s="12">
        <f>VLOOKUP(D175, [4]Data!$D$1:$M$267, 8, FALSE)</f>
        <v>96.311197138699995</v>
      </c>
      <c r="AD175" s="12">
        <f>VLOOKUP(D175, [4]Data!$D$1:$M$267, 9, FALSE)</f>
        <v>103.84004169559999</v>
      </c>
      <c r="AE175" s="12" t="str">
        <f>VLOOKUP(D175, [4]Data!$D$1:$M$267, 10, FALSE)</f>
        <v>NULL</v>
      </c>
      <c r="AF175"/>
      <c r="AG175" s="13">
        <f>VLOOKUP(D175,[5]Data!$D$1:$M$267, 7, FALSE)</f>
        <v>91.908685245263953</v>
      </c>
      <c r="AH175" s="13">
        <f>VLOOKUP(D175,[5]Data!$D$1:$M$267, 8, FALSE)</f>
        <v>85.050918362091465</v>
      </c>
      <c r="AI175" s="13">
        <f>VLOOKUP(D175,[5]Data!$D$1:$M$267, 9, FALSE)</f>
        <v>92.060642460681677</v>
      </c>
      <c r="AJ175" s="13">
        <f>VLOOKUP(D175,[5]Data!$D$1:$M$267, 10, FALSE)</f>
        <v>99.297403588188402</v>
      </c>
      <c r="AP175" t="s">
        <v>327</v>
      </c>
      <c r="AQ175">
        <f t="shared" si="21"/>
        <v>39.786538439120847</v>
      </c>
      <c r="AR175" s="7">
        <v>37.683708601786407</v>
      </c>
      <c r="AS175" s="7">
        <v>38.822975394268127</v>
      </c>
      <c r="AT175" s="7">
        <v>39.98453277214093</v>
      </c>
      <c r="AU175" s="7">
        <v>42.654936988287908</v>
      </c>
      <c r="AX175" t="s">
        <v>375</v>
      </c>
      <c r="AY175" s="15">
        <f t="shared" si="19"/>
        <v>10011483.75</v>
      </c>
      <c r="AZ175" s="5">
        <v>2914166</v>
      </c>
      <c r="BA175" s="5">
        <v>2807564</v>
      </c>
      <c r="BB175" s="5">
        <v>5291087</v>
      </c>
      <c r="BC175" s="5">
        <v>29033118</v>
      </c>
      <c r="BN175" s="16" t="s">
        <v>293</v>
      </c>
      <c r="BO175" s="17">
        <v>120.4805847442</v>
      </c>
      <c r="BP175" s="17">
        <v>93.444926013499995</v>
      </c>
      <c r="BQ175" s="17">
        <v>85.491627165400004</v>
      </c>
      <c r="BR175" s="17" t="s">
        <v>4</v>
      </c>
      <c r="BS175">
        <f t="shared" si="22"/>
        <v>34.988957578799997</v>
      </c>
      <c r="BT175" s="35" t="s">
        <v>79</v>
      </c>
      <c r="BU175" s="36">
        <v>92.201710299499993</v>
      </c>
      <c r="BV175" s="36">
        <v>92.403726828399996</v>
      </c>
      <c r="BW175" s="36">
        <v>77.164545163200003</v>
      </c>
      <c r="BX175" s="36" t="s">
        <v>4</v>
      </c>
      <c r="BY175">
        <f t="shared" si="23"/>
        <v>15.03716513629999</v>
      </c>
      <c r="CB175" s="18" t="s">
        <v>293</v>
      </c>
      <c r="CC175" s="19">
        <v>120.4805847442</v>
      </c>
      <c r="CD175" s="19">
        <v>93.444926013499995</v>
      </c>
      <c r="CE175" s="19">
        <v>85.491627165400004</v>
      </c>
      <c r="CF175" s="19" t="s">
        <v>4</v>
      </c>
      <c r="CG175">
        <f t="shared" si="24"/>
        <v>34.988957578799997</v>
      </c>
      <c r="CH175" s="20" t="s">
        <v>79</v>
      </c>
      <c r="CI175" s="13">
        <v>92.201710299499993</v>
      </c>
      <c r="CJ175" s="13">
        <v>92.403726828399996</v>
      </c>
      <c r="CK175" s="13">
        <v>77.164545163200003</v>
      </c>
      <c r="CL175" s="13" t="s">
        <v>4</v>
      </c>
      <c r="CM175">
        <f t="shared" si="25"/>
        <v>15.03716513629999</v>
      </c>
      <c r="DE175" t="s">
        <v>349</v>
      </c>
      <c r="DF175" s="7">
        <v>175.24989480668259</v>
      </c>
      <c r="DG175" s="5">
        <v>8421816879.000001</v>
      </c>
      <c r="DH175" s="10">
        <v>184.20120647560012</v>
      </c>
      <c r="DI175" s="11">
        <v>78.436057872099994</v>
      </c>
      <c r="DJ175" s="12">
        <v>103.84004169559999</v>
      </c>
      <c r="DK175" s="13">
        <v>92.060642460681677</v>
      </c>
    </row>
    <row r="176" spans="2:115" x14ac:dyDescent="0.3">
      <c r="B176" s="2"/>
      <c r="C176" t="s">
        <v>351</v>
      </c>
      <c r="D176" s="2" t="s">
        <v>352</v>
      </c>
      <c r="F176" s="7">
        <v>163.55115261641365</v>
      </c>
      <c r="G176" s="7">
        <v>162.01315075532028</v>
      </c>
      <c r="H176" s="7">
        <v>185.84491111568627</v>
      </c>
      <c r="I176" s="7">
        <v>232.21599968545485</v>
      </c>
      <c r="J176">
        <f t="shared" si="18"/>
        <v>185.90630354321877</v>
      </c>
      <c r="L176" s="5">
        <f>VLOOKUP(D176, [1]Data!$D$1:$M$267, 7, FALSE)</f>
        <v>2333128839</v>
      </c>
      <c r="M176" s="5">
        <f>VLOOKUP(D176, [1]Data!$D$1:$M$267, 8, FALSE)</f>
        <v>2542422104</v>
      </c>
      <c r="N176" s="5">
        <f>VLOOKUP(D176, [1]Data!$D$1:$M$267, 9, FALSE)</f>
        <v>2476169281</v>
      </c>
      <c r="O176" s="5">
        <v>3881308703</v>
      </c>
      <c r="P176" s="3">
        <f t="shared" si="20"/>
        <v>2808257231.75</v>
      </c>
      <c r="R176" s="10">
        <f>VLOOKUP(D176, [2]Data!$D$1:$M$267, 7, FALSE)</f>
        <v>158.63846688054565</v>
      </c>
      <c r="S176" s="10">
        <f>VLOOKUP(D176, [2]Data!$D$1:$M$267, 8, FALSE)</f>
        <v>146.58629256522096</v>
      </c>
      <c r="T176" s="10">
        <f>VLOOKUP(D176, [2]Data!$D$1:$M$267, 9, FALSE)</f>
        <v>161.28564363151355</v>
      </c>
      <c r="U176" s="10">
        <f>VLOOKUP(D176, [2]Data!$D$1:$M$267, 10, FALSE)</f>
        <v>186.02683211138429</v>
      </c>
      <c r="V176"/>
      <c r="W176" s="11">
        <f>VLOOKUP(D176, [3]Data!$D$1:$M$267, 7, FALSE)</f>
        <v>96.762438472699998</v>
      </c>
      <c r="X176" s="11">
        <f>VLOOKUP(D176, [3]Data!$D$1:$M$267, 8, FALSE)</f>
        <v>94.292588924</v>
      </c>
      <c r="Y176" s="11">
        <f>VLOOKUP(D176, [3]Data!$D$1:$M$267, 9, FALSE)</f>
        <v>95.654914224300001</v>
      </c>
      <c r="Z176" s="11" t="str">
        <f>VLOOKUP(D176, [3]Data!$D$1:$M$267, 10, FALSE)</f>
        <v>NULL</v>
      </c>
      <c r="AA176"/>
      <c r="AB176" s="12">
        <f>VLOOKUP(D176, [4]Data!$D$1:$M$267, 7, FALSE)</f>
        <v>130.1045471031</v>
      </c>
      <c r="AC176" s="12">
        <f>VLOOKUP(D176, [4]Data!$D$1:$M$267, 8, FALSE)</f>
        <v>127.4066843506</v>
      </c>
      <c r="AD176" s="12">
        <f>VLOOKUP(D176, [4]Data!$D$1:$M$267, 9, FALSE)</f>
        <v>142.1022665234</v>
      </c>
      <c r="AE176" s="12" t="str">
        <f>VLOOKUP(D176, [4]Data!$D$1:$M$267, 10, FALSE)</f>
        <v>NULL</v>
      </c>
      <c r="AF176"/>
      <c r="AG176" s="13">
        <f>VLOOKUP(D176,[5]Data!$D$1:$M$267, 7, FALSE)</f>
        <v>83.614693307997911</v>
      </c>
      <c r="AH176" s="13">
        <f>VLOOKUP(D176,[5]Data!$D$1:$M$267, 8, FALSE)</f>
        <v>77.760732603616603</v>
      </c>
      <c r="AI176" s="13">
        <f>VLOOKUP(D176,[5]Data!$D$1:$M$267, 9, FALSE)</f>
        <v>83.562901372343077</v>
      </c>
      <c r="AJ176" s="13">
        <f>VLOOKUP(D176,[5]Data!$D$1:$M$267, 10, FALSE)</f>
        <v>94.146070363317406</v>
      </c>
      <c r="AP176" t="s">
        <v>279</v>
      </c>
      <c r="AQ176">
        <f t="shared" si="21"/>
        <v>38.766950441776828</v>
      </c>
      <c r="AR176" s="7">
        <v>38.928010464706176</v>
      </c>
      <c r="AS176" s="7">
        <v>32.039567979926773</v>
      </c>
      <c r="AT176" s="7">
        <v>47.602100202201889</v>
      </c>
      <c r="AU176" s="7">
        <v>36.498123120272489</v>
      </c>
      <c r="AX176" t="s">
        <v>151</v>
      </c>
      <c r="AY176" s="15">
        <f t="shared" si="19"/>
        <v>9928827</v>
      </c>
      <c r="AZ176" s="5">
        <v>9928827</v>
      </c>
      <c r="BA176" s="5" t="s">
        <v>4</v>
      </c>
      <c r="BB176" s="5" t="s">
        <v>4</v>
      </c>
      <c r="BC176" s="5" t="s">
        <v>4</v>
      </c>
      <c r="BN176" s="16" t="s">
        <v>151</v>
      </c>
      <c r="BO176" s="17">
        <v>97.262898972299993</v>
      </c>
      <c r="BP176" s="17">
        <v>87.5111430173</v>
      </c>
      <c r="BQ176" s="17">
        <v>84.814769354299997</v>
      </c>
      <c r="BR176" s="17" t="s">
        <v>4</v>
      </c>
      <c r="BS176">
        <f t="shared" si="22"/>
        <v>12.448129617999996</v>
      </c>
      <c r="BT176" s="35" t="s">
        <v>47</v>
      </c>
      <c r="BU176" s="36">
        <v>104.6793488415</v>
      </c>
      <c r="BV176" s="36">
        <v>106.8623195816</v>
      </c>
      <c r="BW176" s="36">
        <v>76.399941505900003</v>
      </c>
      <c r="BX176" s="36" t="s">
        <v>4</v>
      </c>
      <c r="BY176">
        <f t="shared" si="23"/>
        <v>28.279407335599998</v>
      </c>
      <c r="CB176" s="18" t="s">
        <v>151</v>
      </c>
      <c r="CC176" s="19">
        <v>97.262898972299993</v>
      </c>
      <c r="CD176" s="19">
        <v>87.5111430173</v>
      </c>
      <c r="CE176" s="19">
        <v>84.814769354299997</v>
      </c>
      <c r="CF176" s="19" t="s">
        <v>4</v>
      </c>
      <c r="CG176">
        <f t="shared" si="24"/>
        <v>12.448129617999996</v>
      </c>
      <c r="CH176" s="20" t="s">
        <v>47</v>
      </c>
      <c r="CI176" s="13">
        <v>104.6793488415</v>
      </c>
      <c r="CJ176" s="13">
        <v>106.8623195816</v>
      </c>
      <c r="CK176" s="13">
        <v>76.399941505900003</v>
      </c>
      <c r="CL176" s="13" t="s">
        <v>4</v>
      </c>
      <c r="CM176">
        <f t="shared" si="25"/>
        <v>28.279407335599998</v>
      </c>
      <c r="DE176" t="s">
        <v>351</v>
      </c>
      <c r="DF176" s="7">
        <v>185.84491111568627</v>
      </c>
      <c r="DG176" s="5">
        <v>2476169281</v>
      </c>
      <c r="DH176" s="10">
        <v>161.28564363151355</v>
      </c>
      <c r="DI176" s="11">
        <v>95.654914224300001</v>
      </c>
      <c r="DJ176" s="12">
        <v>142.1022665234</v>
      </c>
      <c r="DK176" s="13">
        <v>83.562901372343077</v>
      </c>
    </row>
    <row r="177" spans="2:115" x14ac:dyDescent="0.3">
      <c r="B177" s="2"/>
      <c r="C177" t="s">
        <v>353</v>
      </c>
      <c r="D177" s="2" t="s">
        <v>354</v>
      </c>
      <c r="F177" s="7">
        <v>64.910400098231818</v>
      </c>
      <c r="G177" s="7">
        <v>54.16152505349924</v>
      </c>
      <c r="H177" s="7">
        <v>58.904846101633936</v>
      </c>
      <c r="I177" s="7">
        <v>60.522458742025123</v>
      </c>
      <c r="J177">
        <f t="shared" si="18"/>
        <v>59.624807498847524</v>
      </c>
      <c r="L177" s="5" t="str">
        <f>VLOOKUP(D177, [1]Data!$D$1:$M$267, 7, FALSE)</f>
        <v>NULL</v>
      </c>
      <c r="M177" s="5" t="str">
        <f>VLOOKUP(D177, [1]Data!$D$1:$M$267, 8, FALSE)</f>
        <v>NULL</v>
      </c>
      <c r="N177" s="5" t="str">
        <f>VLOOKUP(D177, [1]Data!$D$1:$M$267, 9, FALSE)</f>
        <v>NULL</v>
      </c>
      <c r="O177" s="5" t="s">
        <v>4</v>
      </c>
      <c r="P177" s="3" t="e">
        <f t="shared" si="20"/>
        <v>#DIV/0!</v>
      </c>
      <c r="R177" s="10">
        <f>VLOOKUP(D177, [2]Data!$D$1:$M$267, 7, FALSE)</f>
        <v>82.998337615233481</v>
      </c>
      <c r="S177" s="10">
        <f>VLOOKUP(D177, [2]Data!$D$1:$M$267, 8, FALSE)</f>
        <v>60.220337639692481</v>
      </c>
      <c r="T177" s="10">
        <f>VLOOKUP(D177, [2]Data!$D$1:$M$267, 9, FALSE)</f>
        <v>66.639407271716195</v>
      </c>
      <c r="U177" s="10">
        <f>VLOOKUP(D177, [2]Data!$D$1:$M$267, 10, FALSE)</f>
        <v>78.03593095620181</v>
      </c>
      <c r="V177"/>
      <c r="W177" s="11">
        <f>VLOOKUP(D177, [3]Data!$D$1:$M$267, 7, FALSE)</f>
        <v>95.878220519600006</v>
      </c>
      <c r="X177" s="11">
        <f>VLOOKUP(D177, [3]Data!$D$1:$M$267, 8, FALSE)</f>
        <v>98.594014326099995</v>
      </c>
      <c r="Y177" s="11">
        <f>VLOOKUP(D177, [3]Data!$D$1:$M$267, 9, FALSE)</f>
        <v>79.636709780100006</v>
      </c>
      <c r="Z177" s="11" t="str">
        <f>VLOOKUP(D177, [3]Data!$D$1:$M$267, 10, FALSE)</f>
        <v>NULL</v>
      </c>
      <c r="AA177"/>
      <c r="AB177" s="12">
        <f>VLOOKUP(D177, [4]Data!$D$1:$M$267, 7, FALSE)</f>
        <v>122.2795305397</v>
      </c>
      <c r="AC177" s="12">
        <f>VLOOKUP(D177, [4]Data!$D$1:$M$267, 8, FALSE)</f>
        <v>97.5441518903</v>
      </c>
      <c r="AD177" s="12">
        <f>VLOOKUP(D177, [4]Data!$D$1:$M$267, 9, FALSE)</f>
        <v>84.574970291100001</v>
      </c>
      <c r="AE177" s="12" t="str">
        <f>VLOOKUP(D177, [4]Data!$D$1:$M$267, 10, FALSE)</f>
        <v>NULL</v>
      </c>
      <c r="AF177"/>
      <c r="AG177" s="13">
        <f>VLOOKUP(D177,[5]Data!$D$1:$M$267, 7, FALSE)</f>
        <v>36.496901919298772</v>
      </c>
      <c r="AH177" s="13">
        <f>VLOOKUP(D177,[5]Data!$D$1:$M$267, 8, FALSE)</f>
        <v>27.938495680431163</v>
      </c>
      <c r="AI177" s="13">
        <f>VLOOKUP(D177,[5]Data!$D$1:$M$267, 9, FALSE)</f>
        <v>27.174890826123221</v>
      </c>
      <c r="AJ177" s="13">
        <f>VLOOKUP(D177,[5]Data!$D$1:$M$267, 10, FALSE)</f>
        <v>26.286743121061491</v>
      </c>
      <c r="AP177" t="s">
        <v>23</v>
      </c>
      <c r="AQ177">
        <f t="shared" si="21"/>
        <v>37.901312659049175</v>
      </c>
      <c r="AR177" s="7">
        <v>35.317926943163272</v>
      </c>
      <c r="AS177" s="7">
        <v>34.775512466353391</v>
      </c>
      <c r="AT177" s="7">
        <v>38.872089687400219</v>
      </c>
      <c r="AU177" s="7">
        <v>42.639721539279819</v>
      </c>
      <c r="AX177" t="s">
        <v>75</v>
      </c>
      <c r="AY177" s="15">
        <f t="shared" si="19"/>
        <v>9085740.5</v>
      </c>
      <c r="AZ177" s="5" t="s">
        <v>4</v>
      </c>
      <c r="BA177" s="5">
        <v>10398276</v>
      </c>
      <c r="BB177" s="5">
        <v>7773205</v>
      </c>
      <c r="BC177" s="5" t="s">
        <v>4</v>
      </c>
      <c r="BN177" s="16" t="s">
        <v>289</v>
      </c>
      <c r="BO177" s="17">
        <v>75.805948777200001</v>
      </c>
      <c r="BP177" s="17">
        <v>90.686602808399996</v>
      </c>
      <c r="BQ177" s="17">
        <v>84.4784873344</v>
      </c>
      <c r="BR177" s="17" t="s">
        <v>4</v>
      </c>
      <c r="BS177">
        <f t="shared" si="22"/>
        <v>-8.6725385571999993</v>
      </c>
      <c r="BT177" s="35" t="s">
        <v>203</v>
      </c>
      <c r="BU177" s="36">
        <v>104.72041505919999</v>
      </c>
      <c r="BV177" s="36">
        <v>103.07699236809999</v>
      </c>
      <c r="BW177" s="36">
        <v>76.314758983399997</v>
      </c>
      <c r="BX177" s="36" t="s">
        <v>4</v>
      </c>
      <c r="BY177">
        <f t="shared" si="23"/>
        <v>28.405656075799996</v>
      </c>
      <c r="CB177" s="18" t="s">
        <v>289</v>
      </c>
      <c r="CC177" s="19">
        <v>75.805948777200001</v>
      </c>
      <c r="CD177" s="19">
        <v>90.686602808399996</v>
      </c>
      <c r="CE177" s="19">
        <v>84.4784873344</v>
      </c>
      <c r="CF177" s="19" t="s">
        <v>4</v>
      </c>
      <c r="CG177">
        <f t="shared" si="24"/>
        <v>-8.6725385571999993</v>
      </c>
      <c r="CH177" s="20" t="s">
        <v>203</v>
      </c>
      <c r="CI177" s="13">
        <v>104.72041505919999</v>
      </c>
      <c r="CJ177" s="13">
        <v>103.07699236809999</v>
      </c>
      <c r="CK177" s="13">
        <v>76.314758983399997</v>
      </c>
      <c r="CL177" s="13" t="s">
        <v>4</v>
      </c>
      <c r="CM177">
        <f t="shared" si="25"/>
        <v>28.405656075799996</v>
      </c>
      <c r="DE177" t="s">
        <v>353</v>
      </c>
      <c r="DF177" s="7">
        <v>58.904846101633936</v>
      </c>
      <c r="DG177" s="5" t="s">
        <v>4</v>
      </c>
      <c r="DH177" s="10">
        <v>66.639407271716195</v>
      </c>
      <c r="DI177" s="11">
        <v>79.636709780100006</v>
      </c>
      <c r="DJ177" s="12">
        <v>84.574970291100001</v>
      </c>
      <c r="DK177" s="13">
        <v>27.174890826123221</v>
      </c>
    </row>
    <row r="178" spans="2:115" x14ac:dyDescent="0.3">
      <c r="B178" s="2"/>
      <c r="C178" t="s">
        <v>355</v>
      </c>
      <c r="D178" s="2" t="s">
        <v>356</v>
      </c>
      <c r="F178" s="7" t="s">
        <v>4</v>
      </c>
      <c r="G178" s="7" t="s">
        <v>4</v>
      </c>
      <c r="H178" s="7" t="s">
        <v>4</v>
      </c>
      <c r="I178" s="7" t="s">
        <v>4</v>
      </c>
      <c r="J178" t="e">
        <f t="shared" si="18"/>
        <v>#DIV/0!</v>
      </c>
      <c r="L178" s="5" t="str">
        <f>VLOOKUP(D178, [1]Data!$D$1:$M$267, 7, FALSE)</f>
        <v>NULL</v>
      </c>
      <c r="M178" s="5" t="str">
        <f>VLOOKUP(D178, [1]Data!$D$1:$M$267, 8, FALSE)</f>
        <v>NULL</v>
      </c>
      <c r="N178" s="5" t="str">
        <f>VLOOKUP(D178, [1]Data!$D$1:$M$267, 9, FALSE)</f>
        <v>NULL</v>
      </c>
      <c r="O178" s="5" t="s">
        <v>4</v>
      </c>
      <c r="P178" s="3" t="e">
        <f t="shared" si="20"/>
        <v>#DIV/0!</v>
      </c>
      <c r="R178" s="10">
        <f>VLOOKUP(D178, [2]Data!$D$1:$M$267, 7, FALSE)</f>
        <v>69.572186456560104</v>
      </c>
      <c r="S178" s="10">
        <f>VLOOKUP(D178, [2]Data!$D$1:$M$267, 8, FALSE)</f>
        <v>76.009270923200063</v>
      </c>
      <c r="T178" s="10">
        <f>VLOOKUP(D178, [2]Data!$D$1:$M$267, 9, FALSE)</f>
        <v>82.083919098055929</v>
      </c>
      <c r="U178" s="10">
        <f>VLOOKUP(D178, [2]Data!$D$1:$M$267, 10, FALSE)</f>
        <v>95.83957495177448</v>
      </c>
      <c r="V178"/>
      <c r="W178" s="11">
        <f>VLOOKUP(D178, [3]Data!$D$1:$M$267, 7, FALSE)</f>
        <v>82.614501841999996</v>
      </c>
      <c r="X178" s="11">
        <f>VLOOKUP(D178, [3]Data!$D$1:$M$267, 8, FALSE)</f>
        <v>74.404913211700006</v>
      </c>
      <c r="Y178" s="11">
        <f>VLOOKUP(D178, [3]Data!$D$1:$M$267, 9, FALSE)</f>
        <v>60.252266220300001</v>
      </c>
      <c r="Z178" s="11" t="str">
        <f>VLOOKUP(D178, [3]Data!$D$1:$M$267, 10, FALSE)</f>
        <v>NULL</v>
      </c>
      <c r="AA178"/>
      <c r="AB178" s="12">
        <f>VLOOKUP(D178, [4]Data!$D$1:$M$267, 7, FALSE)</f>
        <v>93.047569277600005</v>
      </c>
      <c r="AC178" s="12">
        <f>VLOOKUP(D178, [4]Data!$D$1:$M$267, 8, FALSE)</f>
        <v>58.8153713938</v>
      </c>
      <c r="AD178" s="12">
        <f>VLOOKUP(D178, [4]Data!$D$1:$M$267, 9, FALSE)</f>
        <v>69.328889268899999</v>
      </c>
      <c r="AE178" s="12" t="str">
        <f>VLOOKUP(D178, [4]Data!$D$1:$M$267, 10, FALSE)</f>
        <v>NULL</v>
      </c>
      <c r="AF178"/>
      <c r="AG178" s="13">
        <f>VLOOKUP(D178,[5]Data!$D$1:$M$267, 7, FALSE)</f>
        <v>12.005819786751522</v>
      </c>
      <c r="AH178" s="13">
        <f>VLOOKUP(D178,[5]Data!$D$1:$M$267, 8, FALSE)</f>
        <v>12.798587928463359</v>
      </c>
      <c r="AI178" s="13">
        <f>VLOOKUP(D178,[5]Data!$D$1:$M$267, 9, FALSE)</f>
        <v>15.571144633251746</v>
      </c>
      <c r="AJ178" s="13">
        <f>VLOOKUP(D178,[5]Data!$D$1:$M$267, 10, FALSE)</f>
        <v>17.314044495916598</v>
      </c>
      <c r="AP178" t="s">
        <v>285</v>
      </c>
      <c r="AQ178">
        <f t="shared" si="21"/>
        <v>37.885586590462772</v>
      </c>
      <c r="AR178" s="7">
        <v>38.468963862880138</v>
      </c>
      <c r="AS178" s="7">
        <v>35.510050201935051</v>
      </c>
      <c r="AT178" s="7">
        <v>37.308972509913495</v>
      </c>
      <c r="AU178" s="7">
        <v>40.254359787122418</v>
      </c>
      <c r="AX178" t="s">
        <v>71</v>
      </c>
      <c r="AY178" s="15">
        <f t="shared" si="19"/>
        <v>8422425.333333334</v>
      </c>
      <c r="AZ178" s="5">
        <v>12928297</v>
      </c>
      <c r="BA178" s="5">
        <v>6620517</v>
      </c>
      <c r="BB178" s="5">
        <v>5718462</v>
      </c>
      <c r="BC178" s="5" t="s">
        <v>4</v>
      </c>
      <c r="BN178" s="16" t="s">
        <v>273</v>
      </c>
      <c r="BO178" s="17">
        <v>102.2517766032</v>
      </c>
      <c r="BP178" s="17">
        <v>93.990711919500001</v>
      </c>
      <c r="BQ178" s="17">
        <v>84.164881145099997</v>
      </c>
      <c r="BR178" s="17" t="s">
        <v>4</v>
      </c>
      <c r="BS178">
        <f t="shared" si="22"/>
        <v>18.086895458100003</v>
      </c>
      <c r="BT178" s="35" t="s">
        <v>13</v>
      </c>
      <c r="BU178" s="36">
        <v>82.031132631999995</v>
      </c>
      <c r="BV178" s="36">
        <v>77.049752224399995</v>
      </c>
      <c r="BW178" s="36">
        <v>76.292270293200005</v>
      </c>
      <c r="BX178" s="36" t="s">
        <v>4</v>
      </c>
      <c r="BY178">
        <f t="shared" si="23"/>
        <v>5.73886233879999</v>
      </c>
      <c r="CB178" s="18" t="s">
        <v>273</v>
      </c>
      <c r="CC178" s="19">
        <v>102.2517766032</v>
      </c>
      <c r="CD178" s="19">
        <v>93.990711919500001</v>
      </c>
      <c r="CE178" s="19">
        <v>84.164881145099997</v>
      </c>
      <c r="CF178" s="19" t="s">
        <v>4</v>
      </c>
      <c r="CG178">
        <f t="shared" si="24"/>
        <v>18.086895458100003</v>
      </c>
      <c r="CH178" s="20" t="s">
        <v>13</v>
      </c>
      <c r="CI178" s="13">
        <v>82.031132631999995</v>
      </c>
      <c r="CJ178" s="13">
        <v>77.049752224399995</v>
      </c>
      <c r="CK178" s="13">
        <v>76.292270293200005</v>
      </c>
      <c r="CL178" s="13" t="s">
        <v>4</v>
      </c>
      <c r="CM178">
        <f t="shared" si="25"/>
        <v>5.73886233879999</v>
      </c>
      <c r="DE178" t="s">
        <v>355</v>
      </c>
      <c r="DF178" s="7" t="s">
        <v>4</v>
      </c>
      <c r="DG178" s="5" t="s">
        <v>4</v>
      </c>
      <c r="DH178" s="10">
        <v>82.083919098055929</v>
      </c>
      <c r="DI178" s="11">
        <v>60.252266220300001</v>
      </c>
      <c r="DJ178" s="12">
        <v>69.328889268899999</v>
      </c>
      <c r="DK178" s="13">
        <v>15.571144633251746</v>
      </c>
    </row>
    <row r="179" spans="2:115" x14ac:dyDescent="0.3">
      <c r="B179" s="2"/>
      <c r="C179" t="s">
        <v>357</v>
      </c>
      <c r="D179" s="2" t="s">
        <v>358</v>
      </c>
      <c r="F179" s="7">
        <v>50.742296675998709</v>
      </c>
      <c r="G179" s="7">
        <v>50.221791625640975</v>
      </c>
      <c r="H179" s="7">
        <v>56.546281293227182</v>
      </c>
      <c r="I179" s="7">
        <v>63.934526733633099</v>
      </c>
      <c r="J179">
        <f t="shared" si="18"/>
        <v>55.361224082124991</v>
      </c>
      <c r="L179" s="5">
        <f>VLOOKUP(D179, [1]Data!$D$1:$M$267, 7, FALSE)</f>
        <v>1832830758</v>
      </c>
      <c r="M179" s="5">
        <f>VLOOKUP(D179, [1]Data!$D$1:$M$267, 8, FALSE)</f>
        <v>1835041126</v>
      </c>
      <c r="N179" s="5">
        <f>VLOOKUP(D179, [1]Data!$D$1:$M$267, 9, FALSE)</f>
        <v>2418168759</v>
      </c>
      <c r="O179" s="5">
        <v>2475526790</v>
      </c>
      <c r="P179" s="3">
        <f t="shared" si="20"/>
        <v>2140391858.25</v>
      </c>
      <c r="R179" s="10">
        <f>VLOOKUP(D179, [2]Data!$D$1:$M$267, 7, FALSE)</f>
        <v>53.8979964081406</v>
      </c>
      <c r="S179" s="10">
        <f>VLOOKUP(D179, [2]Data!$D$1:$M$267, 8, FALSE)</f>
        <v>50.686843336441576</v>
      </c>
      <c r="T179" s="10">
        <f>VLOOKUP(D179, [2]Data!$D$1:$M$267, 9, FALSE)</f>
        <v>56.084624744803513</v>
      </c>
      <c r="U179" s="10">
        <f>VLOOKUP(D179, [2]Data!$D$1:$M$267, 10, FALSE)</f>
        <v>65.060735419014037</v>
      </c>
      <c r="V179"/>
      <c r="W179" s="11">
        <f>VLOOKUP(D179, [3]Data!$D$1:$M$267, 7, FALSE)</f>
        <v>104.593283485</v>
      </c>
      <c r="X179" s="11">
        <f>VLOOKUP(D179, [3]Data!$D$1:$M$267, 8, FALSE)</f>
        <v>98.8259344975</v>
      </c>
      <c r="Y179" s="11">
        <f>VLOOKUP(D179, [3]Data!$D$1:$M$267, 9, FALSE)</f>
        <v>108.2582556763</v>
      </c>
      <c r="Z179" s="11" t="str">
        <f>VLOOKUP(D179, [3]Data!$D$1:$M$267, 10, FALSE)</f>
        <v>NULL</v>
      </c>
      <c r="AA179"/>
      <c r="AB179" s="12">
        <f>VLOOKUP(D179, [4]Data!$D$1:$M$267, 7, FALSE)</f>
        <v>98.854502204900001</v>
      </c>
      <c r="AC179" s="12">
        <f>VLOOKUP(D179, [4]Data!$D$1:$M$267, 8, FALSE)</f>
        <v>94.483179592900001</v>
      </c>
      <c r="AD179" s="12">
        <f>VLOOKUP(D179, [4]Data!$D$1:$M$267, 9, FALSE)</f>
        <v>103.72944999329999</v>
      </c>
      <c r="AE179" s="12" t="str">
        <f>VLOOKUP(D179, [4]Data!$D$1:$M$267, 10, FALSE)</f>
        <v>NULL</v>
      </c>
      <c r="AF179"/>
      <c r="AG179" s="13">
        <f>VLOOKUP(D179,[5]Data!$D$1:$M$267, 7, FALSE)</f>
        <v>27.202129405115098</v>
      </c>
      <c r="AH179" s="13">
        <f>VLOOKUP(D179,[5]Data!$D$1:$M$267, 8, FALSE)</f>
        <v>27.52735129442544</v>
      </c>
      <c r="AI179" s="13">
        <f>VLOOKUP(D179,[5]Data!$D$1:$M$267, 9, FALSE)</f>
        <v>31.111319846857871</v>
      </c>
      <c r="AJ179" s="13">
        <f>VLOOKUP(D179,[5]Data!$D$1:$M$267, 10, FALSE)</f>
        <v>33.538445790983317</v>
      </c>
      <c r="AP179" t="s">
        <v>403</v>
      </c>
      <c r="AQ179">
        <f t="shared" si="21"/>
        <v>37.703793515256855</v>
      </c>
      <c r="AR179" s="7">
        <v>30.154120383435217</v>
      </c>
      <c r="AS179" s="7">
        <v>42.470592089345494</v>
      </c>
      <c r="AT179" s="7">
        <v>39.778827668958108</v>
      </c>
      <c r="AU179" s="7">
        <v>38.411633919288597</v>
      </c>
      <c r="AX179" t="s">
        <v>271</v>
      </c>
      <c r="AY179" s="15">
        <f t="shared" si="19"/>
        <v>8206322.5</v>
      </c>
      <c r="AZ179" s="5">
        <v>4329718</v>
      </c>
      <c r="BA179" s="5">
        <v>2250359</v>
      </c>
      <c r="BB179" s="5">
        <v>8017648</v>
      </c>
      <c r="BC179" s="5">
        <v>18227565</v>
      </c>
      <c r="BN179" s="16" t="s">
        <v>35</v>
      </c>
      <c r="BO179" s="17">
        <v>91.930078530399996</v>
      </c>
      <c r="BP179" s="17">
        <v>90.389253616600001</v>
      </c>
      <c r="BQ179" s="17">
        <v>84.004694310600001</v>
      </c>
      <c r="BR179" s="17" t="s">
        <v>4</v>
      </c>
      <c r="BS179">
        <f t="shared" si="22"/>
        <v>7.9253842197999944</v>
      </c>
      <c r="BT179" s="35" t="s">
        <v>403</v>
      </c>
      <c r="BU179" s="36">
        <v>70.837045311799997</v>
      </c>
      <c r="BV179" s="36">
        <v>65.245518276699997</v>
      </c>
      <c r="BW179" s="36">
        <v>76.024033340100004</v>
      </c>
      <c r="BX179" s="36" t="s">
        <v>4</v>
      </c>
      <c r="BY179">
        <f t="shared" si="23"/>
        <v>-5.1869880283000072</v>
      </c>
      <c r="CB179" s="18" t="s">
        <v>35</v>
      </c>
      <c r="CC179" s="19">
        <v>91.930078530399996</v>
      </c>
      <c r="CD179" s="19">
        <v>90.389253616600001</v>
      </c>
      <c r="CE179" s="19">
        <v>84.004694310600001</v>
      </c>
      <c r="CF179" s="19" t="s">
        <v>4</v>
      </c>
      <c r="CG179">
        <f t="shared" si="24"/>
        <v>7.9253842197999944</v>
      </c>
      <c r="CH179" s="20" t="s">
        <v>403</v>
      </c>
      <c r="CI179" s="13">
        <v>70.837045311799997</v>
      </c>
      <c r="CJ179" s="13">
        <v>65.245518276699997</v>
      </c>
      <c r="CK179" s="13">
        <v>76.024033340100004</v>
      </c>
      <c r="CL179" s="13" t="s">
        <v>4</v>
      </c>
      <c r="CM179">
        <f t="shared" si="25"/>
        <v>-5.1869880283000072</v>
      </c>
      <c r="DE179" t="s">
        <v>357</v>
      </c>
      <c r="DF179" s="7">
        <v>56.546281293227182</v>
      </c>
      <c r="DG179" s="5">
        <v>2418168759</v>
      </c>
      <c r="DH179" s="10">
        <v>56.084624744803513</v>
      </c>
      <c r="DI179" s="11">
        <v>108.2582556763</v>
      </c>
      <c r="DJ179" s="12">
        <v>103.72944999329999</v>
      </c>
      <c r="DK179" s="13">
        <v>31.111319846857871</v>
      </c>
    </row>
    <row r="180" spans="2:115" x14ac:dyDescent="0.3">
      <c r="B180" s="2"/>
      <c r="C180" t="s">
        <v>359</v>
      </c>
      <c r="D180" s="2" t="s">
        <v>360</v>
      </c>
      <c r="F180" s="7" t="s">
        <v>4</v>
      </c>
      <c r="G180" s="7" t="s">
        <v>4</v>
      </c>
      <c r="H180" s="7">
        <v>38.017109114951111</v>
      </c>
      <c r="I180" s="7">
        <v>41.835912787190878</v>
      </c>
      <c r="J180">
        <f t="shared" si="18"/>
        <v>39.926510951070995</v>
      </c>
      <c r="L180" s="5" t="str">
        <f>VLOOKUP(D180, [1]Data!$D$1:$M$267, 7, FALSE)</f>
        <v>NULL</v>
      </c>
      <c r="M180" s="5" t="str">
        <f>VLOOKUP(D180, [1]Data!$D$1:$M$267, 8, FALSE)</f>
        <v>NULL</v>
      </c>
      <c r="N180" s="5" t="str">
        <f>VLOOKUP(D180, [1]Data!$D$1:$M$267, 9, FALSE)</f>
        <v>NULL</v>
      </c>
      <c r="O180" s="5" t="s">
        <v>4</v>
      </c>
      <c r="P180" s="3" t="e">
        <f t="shared" si="20"/>
        <v>#DIV/0!</v>
      </c>
      <c r="R180" s="10" t="str">
        <f>VLOOKUP(D180, [2]Data!$D$1:$M$267, 7, FALSE)</f>
        <v>NULL</v>
      </c>
      <c r="S180" s="10" t="str">
        <f>VLOOKUP(D180, [2]Data!$D$1:$M$267, 8, FALSE)</f>
        <v>NULL</v>
      </c>
      <c r="T180" s="10" t="str">
        <f>VLOOKUP(D180, [2]Data!$D$1:$M$267, 9, FALSE)</f>
        <v>NULL</v>
      </c>
      <c r="U180" s="10" t="str">
        <f>VLOOKUP(D180, [2]Data!$D$1:$M$267, 10, FALSE)</f>
        <v>NULL</v>
      </c>
      <c r="V180"/>
      <c r="W180" s="11">
        <f>VLOOKUP(D180, [3]Data!$D$1:$M$267, 7, FALSE)</f>
        <v>102.4183937613</v>
      </c>
      <c r="X180" s="11">
        <f>VLOOKUP(D180, [3]Data!$D$1:$M$267, 8, FALSE)</f>
        <v>79.4632015774</v>
      </c>
      <c r="Y180" s="11">
        <f>VLOOKUP(D180, [3]Data!$D$1:$M$267, 9, FALSE)</f>
        <v>78.194115921600002</v>
      </c>
      <c r="Z180" s="11" t="str">
        <f>VLOOKUP(D180, [3]Data!$D$1:$M$267, 10, FALSE)</f>
        <v>NULL</v>
      </c>
      <c r="AA180"/>
      <c r="AB180" s="12" t="str">
        <f>VLOOKUP(D180, [4]Data!$D$1:$M$267, 7, FALSE)</f>
        <v>NULL</v>
      </c>
      <c r="AC180" s="12" t="str">
        <f>VLOOKUP(D180, [4]Data!$D$1:$M$267, 8, FALSE)</f>
        <v>NULL</v>
      </c>
      <c r="AD180" s="12" t="str">
        <f>VLOOKUP(D180, [4]Data!$D$1:$M$267, 9, FALSE)</f>
        <v>NULL</v>
      </c>
      <c r="AE180" s="12" t="str">
        <f>VLOOKUP(D180, [4]Data!$D$1:$M$267, 10, FALSE)</f>
        <v>NULL</v>
      </c>
      <c r="AF180"/>
      <c r="AG180" s="13" t="str">
        <f>VLOOKUP(D180,[5]Data!$D$1:$M$267, 7, FALSE)</f>
        <v>NULL</v>
      </c>
      <c r="AH180" s="13" t="str">
        <f>VLOOKUP(D180,[5]Data!$D$1:$M$267, 8, FALSE)</f>
        <v>NULL</v>
      </c>
      <c r="AI180" s="13" t="str">
        <f>VLOOKUP(D180,[5]Data!$D$1:$M$267, 9, FALSE)</f>
        <v>NULL</v>
      </c>
      <c r="AJ180" s="13" t="str">
        <f>VLOOKUP(D180,[5]Data!$D$1:$M$267, 10, FALSE)</f>
        <v>NULL</v>
      </c>
      <c r="AP180" t="s">
        <v>115</v>
      </c>
      <c r="AQ180">
        <f t="shared" si="21"/>
        <v>37.090044977232495</v>
      </c>
      <c r="AR180" s="7">
        <v>35.372739474420676</v>
      </c>
      <c r="AS180" s="7">
        <v>34.760757782177642</v>
      </c>
      <c r="AT180" s="7">
        <v>39.01492293377256</v>
      </c>
      <c r="AU180" s="7">
        <v>39.211759718559101</v>
      </c>
      <c r="AX180" t="s">
        <v>289</v>
      </c>
      <c r="AY180" s="15">
        <f t="shared" si="19"/>
        <v>7330780.5</v>
      </c>
      <c r="AZ180" s="5">
        <v>1838136</v>
      </c>
      <c r="BA180" s="5">
        <v>8771623</v>
      </c>
      <c r="BB180" s="5">
        <v>12797212</v>
      </c>
      <c r="BC180" s="5">
        <v>5916151</v>
      </c>
      <c r="BN180" s="16" t="s">
        <v>31</v>
      </c>
      <c r="BO180" s="17">
        <v>97.495660736900007</v>
      </c>
      <c r="BP180" s="17">
        <v>93.9171713944</v>
      </c>
      <c r="BQ180" s="17">
        <v>83.870704497199995</v>
      </c>
      <c r="BR180" s="17" t="s">
        <v>4</v>
      </c>
      <c r="BS180">
        <f t="shared" si="22"/>
        <v>13.624956239700012</v>
      </c>
      <c r="BT180" s="35" t="s">
        <v>7</v>
      </c>
      <c r="BU180" s="36">
        <v>94.886772007100006</v>
      </c>
      <c r="BV180" s="36">
        <v>88.2847158947</v>
      </c>
      <c r="BW180" s="36">
        <v>75.940414114600003</v>
      </c>
      <c r="BX180" s="36" t="s">
        <v>4</v>
      </c>
      <c r="BY180">
        <f t="shared" si="23"/>
        <v>18.946357892500004</v>
      </c>
      <c r="CB180" s="18" t="s">
        <v>31</v>
      </c>
      <c r="CC180" s="19">
        <v>97.495660736900007</v>
      </c>
      <c r="CD180" s="19">
        <v>93.9171713944</v>
      </c>
      <c r="CE180" s="19">
        <v>83.870704497199995</v>
      </c>
      <c r="CF180" s="19" t="s">
        <v>4</v>
      </c>
      <c r="CG180">
        <f t="shared" si="24"/>
        <v>13.624956239700012</v>
      </c>
      <c r="CH180" s="20" t="s">
        <v>7</v>
      </c>
      <c r="CI180" s="13">
        <v>94.886772007100006</v>
      </c>
      <c r="CJ180" s="13">
        <v>88.2847158947</v>
      </c>
      <c r="CK180" s="13">
        <v>75.940414114600003</v>
      </c>
      <c r="CL180" s="13" t="s">
        <v>4</v>
      </c>
      <c r="CM180">
        <f t="shared" si="25"/>
        <v>18.946357892500004</v>
      </c>
      <c r="DE180" t="s">
        <v>359</v>
      </c>
      <c r="DF180" s="7">
        <v>38.017109114951111</v>
      </c>
      <c r="DG180" s="5" t="s">
        <v>4</v>
      </c>
      <c r="DH180" s="10" t="s">
        <v>4</v>
      </c>
      <c r="DI180" s="11">
        <v>78.194115921600002</v>
      </c>
      <c r="DJ180" s="12" t="s">
        <v>4</v>
      </c>
      <c r="DK180" s="13" t="s">
        <v>4</v>
      </c>
    </row>
    <row r="181" spans="2:115" x14ac:dyDescent="0.3">
      <c r="B181" s="2"/>
      <c r="C181" t="s">
        <v>361</v>
      </c>
      <c r="D181" s="2" t="s">
        <v>362</v>
      </c>
      <c r="F181" s="7">
        <v>50.689079411857385</v>
      </c>
      <c r="G181" s="7">
        <v>49.643585709372402</v>
      </c>
      <c r="H181" s="7">
        <v>55.315469532793962</v>
      </c>
      <c r="I181" s="7">
        <v>64.164247483853757</v>
      </c>
      <c r="J181">
        <f t="shared" si="18"/>
        <v>54.953095534469377</v>
      </c>
      <c r="L181" s="5">
        <f>VLOOKUP(D181, [1]Data!$D$1:$M$267, 7, FALSE)</f>
        <v>15036520591</v>
      </c>
      <c r="M181" s="5">
        <f>VLOOKUP(D181, [1]Data!$D$1:$M$267, 8, FALSE)</f>
        <v>15725222510</v>
      </c>
      <c r="N181" s="5">
        <f>VLOOKUP(D181, [1]Data!$D$1:$M$267, 9, FALSE)</f>
        <v>23455675754</v>
      </c>
      <c r="O181" s="5">
        <v>32851519783</v>
      </c>
      <c r="P181" s="3">
        <f t="shared" si="20"/>
        <v>21767234659.5</v>
      </c>
      <c r="R181" s="10">
        <f>VLOOKUP(D181, [2]Data!$D$1:$M$267, 7, FALSE)</f>
        <v>66.873890517401264</v>
      </c>
      <c r="S181" s="10">
        <f>VLOOKUP(D181, [2]Data!$D$1:$M$267, 8, FALSE)</f>
        <v>60.119480612326967</v>
      </c>
      <c r="T181" s="10">
        <f>VLOOKUP(D181, [2]Data!$D$1:$M$267, 9, FALSE)</f>
        <v>67.391290119366104</v>
      </c>
      <c r="U181" s="10">
        <f>VLOOKUP(D181, [2]Data!$D$1:$M$267, 10, FALSE)</f>
        <v>80.536506491123959</v>
      </c>
      <c r="V181"/>
      <c r="W181" s="11">
        <f>VLOOKUP(D181, [3]Data!$D$1:$M$267, 7, FALSE)</f>
        <v>93.403204018799997</v>
      </c>
      <c r="X181" s="11">
        <f>VLOOKUP(D181, [3]Data!$D$1:$M$267, 8, FALSE)</f>
        <v>87.738234849500003</v>
      </c>
      <c r="Y181" s="11">
        <f>VLOOKUP(D181, [3]Data!$D$1:$M$267, 9, FALSE)</f>
        <v>95.785676195600004</v>
      </c>
      <c r="Z181" s="11" t="str">
        <f>VLOOKUP(D181, [3]Data!$D$1:$M$267, 10, FALSE)</f>
        <v>NULL</v>
      </c>
      <c r="AA181"/>
      <c r="AB181" s="12">
        <f>VLOOKUP(D181, [4]Data!$D$1:$M$267, 7, FALSE)</f>
        <v>108.3294444843</v>
      </c>
      <c r="AC181" s="12">
        <f>VLOOKUP(D181, [4]Data!$D$1:$M$267, 8, FALSE)</f>
        <v>97.537676223199995</v>
      </c>
      <c r="AD181" s="12">
        <f>VLOOKUP(D181, [4]Data!$D$1:$M$267, 9, FALSE)</f>
        <v>107.28363225610001</v>
      </c>
      <c r="AE181" s="12" t="str">
        <f>VLOOKUP(D181, [4]Data!$D$1:$M$267, 10, FALSE)</f>
        <v>NULL</v>
      </c>
      <c r="AF181"/>
      <c r="AG181" s="13">
        <f>VLOOKUP(D181,[5]Data!$D$1:$M$267, 7, FALSE)</f>
        <v>34.906901814754242</v>
      </c>
      <c r="AH181" s="13">
        <f>VLOOKUP(D181,[5]Data!$D$1:$M$267, 8, FALSE)</f>
        <v>30.779260238961225</v>
      </c>
      <c r="AI181" s="13">
        <f>VLOOKUP(D181,[5]Data!$D$1:$M$267, 9, FALSE)</f>
        <v>34.176422943818565</v>
      </c>
      <c r="AJ181" s="13">
        <f>VLOOKUP(D181,[5]Data!$D$1:$M$267, 10, FALSE)</f>
        <v>40.87406424797809</v>
      </c>
      <c r="AP181" t="s">
        <v>333</v>
      </c>
      <c r="AQ181">
        <f t="shared" si="21"/>
        <v>36.767869543796294</v>
      </c>
      <c r="AR181" s="7">
        <v>38.985310251098944</v>
      </c>
      <c r="AS181" s="7">
        <v>32.256046144209272</v>
      </c>
      <c r="AT181" s="7">
        <v>35.659635024693614</v>
      </c>
      <c r="AU181" s="7">
        <v>40.17048675518334</v>
      </c>
      <c r="AX181" t="s">
        <v>327</v>
      </c>
      <c r="AY181" s="15">
        <f t="shared" si="19"/>
        <v>7112919.75</v>
      </c>
      <c r="AZ181" s="5">
        <v>6910597</v>
      </c>
      <c r="BA181" s="5">
        <v>5221135</v>
      </c>
      <c r="BB181" s="5">
        <v>9522721</v>
      </c>
      <c r="BC181" s="5">
        <v>6797226</v>
      </c>
      <c r="BN181" s="16" t="s">
        <v>317</v>
      </c>
      <c r="BO181" s="17">
        <v>98.892831287999996</v>
      </c>
      <c r="BP181" s="17">
        <v>81.998948640199998</v>
      </c>
      <c r="BQ181" s="17">
        <v>83.566667421000005</v>
      </c>
      <c r="BR181" s="17" t="s">
        <v>4</v>
      </c>
      <c r="BS181">
        <f t="shared" si="22"/>
        <v>15.326163866999991</v>
      </c>
      <c r="BT181" s="35" t="s">
        <v>135</v>
      </c>
      <c r="BU181" s="36">
        <v>106.97234810019999</v>
      </c>
      <c r="BV181" s="36">
        <v>86.173309997999993</v>
      </c>
      <c r="BW181" s="36">
        <v>75.845473147700005</v>
      </c>
      <c r="BX181" s="36" t="s">
        <v>4</v>
      </c>
      <c r="BY181">
        <f t="shared" si="23"/>
        <v>31.126874952499989</v>
      </c>
      <c r="CB181" s="18" t="s">
        <v>317</v>
      </c>
      <c r="CC181" s="19">
        <v>98.892831287999996</v>
      </c>
      <c r="CD181" s="19">
        <v>81.998948640199998</v>
      </c>
      <c r="CE181" s="19">
        <v>83.566667421000005</v>
      </c>
      <c r="CF181" s="19" t="s">
        <v>4</v>
      </c>
      <c r="CG181">
        <f t="shared" si="24"/>
        <v>15.326163866999991</v>
      </c>
      <c r="CH181" s="20" t="s">
        <v>135</v>
      </c>
      <c r="CI181" s="13">
        <v>106.97234810019999</v>
      </c>
      <c r="CJ181" s="13">
        <v>86.173309997999993</v>
      </c>
      <c r="CK181" s="13">
        <v>75.845473147700005</v>
      </c>
      <c r="CL181" s="13" t="s">
        <v>4</v>
      </c>
      <c r="CM181">
        <f t="shared" si="25"/>
        <v>31.126874952499989</v>
      </c>
      <c r="DE181" t="s">
        <v>361</v>
      </c>
      <c r="DF181" s="7">
        <v>55.315469532793962</v>
      </c>
      <c r="DG181" s="5">
        <v>23455675754</v>
      </c>
      <c r="DH181" s="10">
        <v>67.391290119366104</v>
      </c>
      <c r="DI181" s="11">
        <v>95.785676195600004</v>
      </c>
      <c r="DJ181" s="12">
        <v>107.28363225610001</v>
      </c>
      <c r="DK181" s="13">
        <v>34.176422943818565</v>
      </c>
    </row>
    <row r="182" spans="2:115" x14ac:dyDescent="0.3">
      <c r="B182" s="2"/>
      <c r="C182" t="s">
        <v>363</v>
      </c>
      <c r="D182" s="2" t="s">
        <v>364</v>
      </c>
      <c r="F182" s="7">
        <v>35.810827113567875</v>
      </c>
      <c r="G182" s="7">
        <v>30.961647722196002</v>
      </c>
      <c r="H182" s="7">
        <v>37.395609431824397</v>
      </c>
      <c r="I182" s="7">
        <v>42.346824319921325</v>
      </c>
      <c r="J182">
        <f t="shared" si="18"/>
        <v>36.628727146877395</v>
      </c>
      <c r="L182" s="5">
        <f>VLOOKUP(D182, [1]Data!$D$1:$M$267, 7, FALSE)</f>
        <v>90992777</v>
      </c>
      <c r="M182" s="5">
        <f>VLOOKUP(D182, [1]Data!$D$1:$M$267, 8, FALSE)</f>
        <v>83149831</v>
      </c>
      <c r="N182" s="5">
        <f>VLOOKUP(D182, [1]Data!$D$1:$M$267, 9, FALSE)</f>
        <v>94325867</v>
      </c>
      <c r="O182" s="5">
        <v>103354129</v>
      </c>
      <c r="P182" s="3">
        <f t="shared" si="20"/>
        <v>92955651</v>
      </c>
      <c r="R182" s="10">
        <f>VLOOKUP(D182, [2]Data!$D$1:$M$267, 7, FALSE)</f>
        <v>49.425525854372204</v>
      </c>
      <c r="S182" s="10">
        <f>VLOOKUP(D182, [2]Data!$D$1:$M$267, 8, FALSE)</f>
        <v>37.089120501303377</v>
      </c>
      <c r="T182" s="10">
        <f>VLOOKUP(D182, [2]Data!$D$1:$M$267, 9, FALSE)</f>
        <v>41.229971749404335</v>
      </c>
      <c r="U182" s="10">
        <f>VLOOKUP(D182, [2]Data!$D$1:$M$267, 10, FALSE)</f>
        <v>46.681438282241778</v>
      </c>
      <c r="V182"/>
      <c r="W182" s="11">
        <f>VLOOKUP(D182, [3]Data!$D$1:$M$267, 7, FALSE)</f>
        <v>84.076123901499997</v>
      </c>
      <c r="X182" s="11">
        <f>VLOOKUP(D182, [3]Data!$D$1:$M$267, 8, FALSE)</f>
        <v>75.523803615700004</v>
      </c>
      <c r="Y182" s="11">
        <f>VLOOKUP(D182, [3]Data!$D$1:$M$267, 9, FALSE)</f>
        <v>76.6025752595</v>
      </c>
      <c r="Z182" s="11" t="str">
        <f>VLOOKUP(D182, [3]Data!$D$1:$M$267, 10, FALSE)</f>
        <v>NULL</v>
      </c>
      <c r="AA182"/>
      <c r="AB182" s="12">
        <f>VLOOKUP(D182, [4]Data!$D$1:$M$267, 7, FALSE)</f>
        <v>114.8175185163</v>
      </c>
      <c r="AC182" s="12">
        <f>VLOOKUP(D182, [4]Data!$D$1:$M$267, 8, FALSE)</f>
        <v>103.9935241915</v>
      </c>
      <c r="AD182" s="12">
        <f>VLOOKUP(D182, [4]Data!$D$1:$M$267, 9, FALSE)</f>
        <v>118.2973877085</v>
      </c>
      <c r="AE182" s="12" t="str">
        <f>VLOOKUP(D182, [4]Data!$D$1:$M$267, 10, FALSE)</f>
        <v>NULL</v>
      </c>
      <c r="AF182"/>
      <c r="AG182" s="13">
        <f>VLOOKUP(D182,[5]Data!$D$1:$M$267, 7, FALSE)</f>
        <v>21.823532894421703</v>
      </c>
      <c r="AH182" s="13">
        <f>VLOOKUP(D182,[5]Data!$D$1:$M$267, 8, FALSE)</f>
        <v>15.45764244911274</v>
      </c>
      <c r="AI182" s="13">
        <f>VLOOKUP(D182,[5]Data!$D$1:$M$267, 9, FALSE)</f>
        <v>16.921417512643952</v>
      </c>
      <c r="AJ182" s="13">
        <f>VLOOKUP(D182,[5]Data!$D$1:$M$267, 10, FALSE)</f>
        <v>21.559021542419817</v>
      </c>
      <c r="AP182" t="s">
        <v>363</v>
      </c>
      <c r="AQ182">
        <f t="shared" si="21"/>
        <v>36.628727146877395</v>
      </c>
      <c r="AR182" s="7">
        <v>35.810827113567875</v>
      </c>
      <c r="AS182" s="7">
        <v>30.961647722196002</v>
      </c>
      <c r="AT182" s="7">
        <v>37.395609431824397</v>
      </c>
      <c r="AU182" s="7">
        <v>42.346824319921325</v>
      </c>
      <c r="AX182" t="s">
        <v>395</v>
      </c>
      <c r="AY182" s="15">
        <f t="shared" si="19"/>
        <v>6672611.5</v>
      </c>
      <c r="AZ182" s="5">
        <v>10677516</v>
      </c>
      <c r="BA182" s="5">
        <v>4512408</v>
      </c>
      <c r="BB182" s="5">
        <v>5248961</v>
      </c>
      <c r="BC182" s="5">
        <v>6251561</v>
      </c>
      <c r="BN182" s="16" t="s">
        <v>71</v>
      </c>
      <c r="BO182" s="17">
        <v>98.091639347500006</v>
      </c>
      <c r="BP182" s="17">
        <v>84.017956767900003</v>
      </c>
      <c r="BQ182" s="17">
        <v>81.947140829600002</v>
      </c>
      <c r="BR182" s="17" t="s">
        <v>4</v>
      </c>
      <c r="BS182">
        <f t="shared" si="22"/>
        <v>16.144498517900004</v>
      </c>
      <c r="BT182" s="35" t="s">
        <v>49</v>
      </c>
      <c r="BU182" s="36">
        <v>86.291724689700004</v>
      </c>
      <c r="BV182" s="36">
        <v>70.074845218299998</v>
      </c>
      <c r="BW182" s="36">
        <v>74.428382565299998</v>
      </c>
      <c r="BX182" s="36" t="s">
        <v>4</v>
      </c>
      <c r="BY182">
        <f t="shared" si="23"/>
        <v>11.863342124400006</v>
      </c>
      <c r="CB182" s="18" t="s">
        <v>71</v>
      </c>
      <c r="CC182" s="19">
        <v>98.091639347500006</v>
      </c>
      <c r="CD182" s="19">
        <v>84.017956767900003</v>
      </c>
      <c r="CE182" s="19">
        <v>81.947140829600002</v>
      </c>
      <c r="CF182" s="19" t="s">
        <v>4</v>
      </c>
      <c r="CG182">
        <f t="shared" si="24"/>
        <v>16.144498517900004</v>
      </c>
      <c r="CH182" s="20" t="s">
        <v>49</v>
      </c>
      <c r="CI182" s="13">
        <v>86.291724689700004</v>
      </c>
      <c r="CJ182" s="13">
        <v>70.074845218299998</v>
      </c>
      <c r="CK182" s="13">
        <v>74.428382565299998</v>
      </c>
      <c r="CL182" s="13" t="s">
        <v>4</v>
      </c>
      <c r="CM182">
        <f t="shared" si="25"/>
        <v>11.863342124400006</v>
      </c>
      <c r="DE182" t="s">
        <v>363</v>
      </c>
      <c r="DF182" s="7">
        <v>37.395609431824397</v>
      </c>
      <c r="DG182" s="5">
        <v>94325867</v>
      </c>
      <c r="DH182" s="10">
        <v>41.229971749404335</v>
      </c>
      <c r="DI182" s="11">
        <v>76.6025752595</v>
      </c>
      <c r="DJ182" s="12">
        <v>118.2973877085</v>
      </c>
      <c r="DK182" s="13">
        <v>16.921417512643952</v>
      </c>
    </row>
    <row r="183" spans="2:115" x14ac:dyDescent="0.3">
      <c r="B183" s="2"/>
      <c r="C183" t="s">
        <v>365</v>
      </c>
      <c r="D183" s="2" t="s">
        <v>366</v>
      </c>
      <c r="F183" s="7">
        <v>35.744732064950298</v>
      </c>
      <c r="G183" s="7">
        <v>36.541676618103651</v>
      </c>
      <c r="H183" s="7">
        <v>36.104353227392721</v>
      </c>
      <c r="I183" s="7">
        <v>36.171722279667605</v>
      </c>
      <c r="J183">
        <f t="shared" si="18"/>
        <v>36.140621047528569</v>
      </c>
      <c r="L183" s="5" t="str">
        <f>VLOOKUP(D183, [1]Data!$D$1:$M$267, 7, FALSE)</f>
        <v>NULL</v>
      </c>
      <c r="M183" s="5" t="str">
        <f>VLOOKUP(D183, [1]Data!$D$1:$M$267, 8, FALSE)</f>
        <v>NULL</v>
      </c>
      <c r="N183" s="5" t="str">
        <f>VLOOKUP(D183, [1]Data!$D$1:$M$267, 9, FALSE)</f>
        <v>NULL</v>
      </c>
      <c r="O183" s="5" t="s">
        <v>4</v>
      </c>
      <c r="P183" s="3" t="e">
        <f t="shared" si="20"/>
        <v>#DIV/0!</v>
      </c>
      <c r="R183" s="10" t="str">
        <f>VLOOKUP(D183, [2]Data!$D$1:$M$267, 7, FALSE)</f>
        <v>NULL</v>
      </c>
      <c r="S183" s="10" t="str">
        <f>VLOOKUP(D183, [2]Data!$D$1:$M$267, 8, FALSE)</f>
        <v>NULL</v>
      </c>
      <c r="T183" s="10" t="str">
        <f>VLOOKUP(D183, [2]Data!$D$1:$M$267, 9, FALSE)</f>
        <v>NULL</v>
      </c>
      <c r="U183" s="10" t="str">
        <f>VLOOKUP(D183, [2]Data!$D$1:$M$267, 10, FALSE)</f>
        <v>NULL</v>
      </c>
      <c r="V183"/>
      <c r="W183" s="11">
        <f>VLOOKUP(D183, [3]Data!$D$1:$M$267, 7, FALSE)</f>
        <v>107.308525898</v>
      </c>
      <c r="X183" s="11">
        <f>VLOOKUP(D183, [3]Data!$D$1:$M$267, 8, FALSE)</f>
        <v>97.364005850699996</v>
      </c>
      <c r="Y183" s="11">
        <f>VLOOKUP(D183, [3]Data!$D$1:$M$267, 9, FALSE)</f>
        <v>123.4912080726</v>
      </c>
      <c r="Z183" s="11" t="str">
        <f>VLOOKUP(D183, [3]Data!$D$1:$M$267, 10, FALSE)</f>
        <v>NULL</v>
      </c>
      <c r="AA183"/>
      <c r="AB183" s="12">
        <f>VLOOKUP(D183, [4]Data!$D$1:$M$267, 7, FALSE)</f>
        <v>107.1206852501</v>
      </c>
      <c r="AC183" s="12">
        <f>VLOOKUP(D183, [4]Data!$D$1:$M$267, 8, FALSE)</f>
        <v>95.106268114100004</v>
      </c>
      <c r="AD183" s="12">
        <f>VLOOKUP(D183, [4]Data!$D$1:$M$267, 9, FALSE)</f>
        <v>87.177671028500001</v>
      </c>
      <c r="AE183" s="12" t="str">
        <f>VLOOKUP(D183, [4]Data!$D$1:$M$267, 10, FALSE)</f>
        <v>NULL</v>
      </c>
      <c r="AF183"/>
      <c r="AG183" s="13" t="str">
        <f>VLOOKUP(D183,[5]Data!$D$1:$M$267, 7, FALSE)</f>
        <v>NULL</v>
      </c>
      <c r="AH183" s="13" t="str">
        <f>VLOOKUP(D183,[5]Data!$D$1:$M$267, 8, FALSE)</f>
        <v>NULL</v>
      </c>
      <c r="AI183" s="13" t="str">
        <f>VLOOKUP(D183,[5]Data!$D$1:$M$267, 9, FALSE)</f>
        <v>NULL</v>
      </c>
      <c r="AJ183" s="13" t="str">
        <f>VLOOKUP(D183,[5]Data!$D$1:$M$267, 10, FALSE)</f>
        <v>NULL</v>
      </c>
      <c r="AP183" t="s">
        <v>185</v>
      </c>
      <c r="AQ183">
        <f t="shared" si="21"/>
        <v>36.276722725595853</v>
      </c>
      <c r="AR183" s="7">
        <v>37.915098754109835</v>
      </c>
      <c r="AS183" s="7">
        <v>35.736469874812613</v>
      </c>
      <c r="AT183" s="7">
        <v>33.62100797497375</v>
      </c>
      <c r="AU183" s="7">
        <v>37.834314298487215</v>
      </c>
      <c r="AX183" t="s">
        <v>279</v>
      </c>
      <c r="AY183" s="15">
        <f t="shared" si="19"/>
        <v>6140569.75</v>
      </c>
      <c r="AZ183" s="5">
        <v>5285142</v>
      </c>
      <c r="BA183" s="5">
        <v>9513473</v>
      </c>
      <c r="BB183" s="5">
        <v>6433383</v>
      </c>
      <c r="BC183" s="5">
        <v>3330281</v>
      </c>
      <c r="BN183" s="16" t="s">
        <v>379</v>
      </c>
      <c r="BO183" s="17">
        <v>80.603279876599998</v>
      </c>
      <c r="BP183" s="17">
        <v>73.367674225100004</v>
      </c>
      <c r="BQ183" s="17">
        <v>81.144876184500006</v>
      </c>
      <c r="BR183" s="17" t="s">
        <v>4</v>
      </c>
      <c r="BS183">
        <f t="shared" si="22"/>
        <v>-0.5415963079000079</v>
      </c>
      <c r="BT183" s="35" t="s">
        <v>27</v>
      </c>
      <c r="BU183" s="36">
        <v>100.4692399594</v>
      </c>
      <c r="BV183" s="36">
        <v>96.570443706800006</v>
      </c>
      <c r="BW183" s="36">
        <v>73.125550581699997</v>
      </c>
      <c r="BX183" s="36" t="s">
        <v>4</v>
      </c>
      <c r="BY183">
        <f t="shared" si="23"/>
        <v>27.343689377700002</v>
      </c>
      <c r="CB183" s="18" t="s">
        <v>379</v>
      </c>
      <c r="CC183" s="19">
        <v>80.603279876599998</v>
      </c>
      <c r="CD183" s="19">
        <v>73.367674225100004</v>
      </c>
      <c r="CE183" s="19">
        <v>81.144876184500006</v>
      </c>
      <c r="CF183" s="19" t="s">
        <v>4</v>
      </c>
      <c r="CG183">
        <f t="shared" si="24"/>
        <v>-0.5415963079000079</v>
      </c>
      <c r="CH183" s="20" t="s">
        <v>27</v>
      </c>
      <c r="CI183" s="13">
        <v>100.4692399594</v>
      </c>
      <c r="CJ183" s="13">
        <v>96.570443706800006</v>
      </c>
      <c r="CK183" s="13">
        <v>73.125550581699997</v>
      </c>
      <c r="CL183" s="13" t="s">
        <v>4</v>
      </c>
      <c r="CM183">
        <f t="shared" si="25"/>
        <v>27.343689377700002</v>
      </c>
      <c r="DE183" t="s">
        <v>365</v>
      </c>
      <c r="DF183" s="7">
        <v>36.104353227392721</v>
      </c>
      <c r="DG183" s="5" t="s">
        <v>4</v>
      </c>
      <c r="DH183" s="10" t="s">
        <v>4</v>
      </c>
      <c r="DI183" s="11">
        <v>123.4912080726</v>
      </c>
      <c r="DJ183" s="12">
        <v>87.177671028500001</v>
      </c>
      <c r="DK183" s="13" t="s">
        <v>4</v>
      </c>
    </row>
    <row r="184" spans="2:115" x14ac:dyDescent="0.3">
      <c r="B184" s="2"/>
      <c r="C184" t="s">
        <v>367</v>
      </c>
      <c r="D184" s="2" t="s">
        <v>368</v>
      </c>
      <c r="F184" s="7">
        <v>32.503513083277745</v>
      </c>
      <c r="G184" s="7">
        <v>37.320757027357246</v>
      </c>
      <c r="H184" s="7">
        <v>36.02579552760406</v>
      </c>
      <c r="I184" s="7">
        <v>38.955434752769037</v>
      </c>
      <c r="J184">
        <f t="shared" si="18"/>
        <v>36.20137509775202</v>
      </c>
      <c r="L184" s="5">
        <f>VLOOKUP(D184, [1]Data!$D$1:$M$267, 7, FALSE)</f>
        <v>5341649</v>
      </c>
      <c r="M184" s="5">
        <f>VLOOKUP(D184, [1]Data!$D$1:$M$267, 8, FALSE)</f>
        <v>2887309</v>
      </c>
      <c r="N184" s="5" t="str">
        <f>VLOOKUP(D184, [1]Data!$D$1:$M$267, 9, FALSE)</f>
        <v>NULL</v>
      </c>
      <c r="O184" s="5" t="s">
        <v>4</v>
      </c>
      <c r="P184" s="3">
        <f t="shared" si="20"/>
        <v>4114479</v>
      </c>
      <c r="R184" s="10" t="str">
        <f>VLOOKUP(D184, [2]Data!$D$1:$M$267, 7, FALSE)</f>
        <v>NULL</v>
      </c>
      <c r="S184" s="10" t="str">
        <f>VLOOKUP(D184, [2]Data!$D$1:$M$267, 8, FALSE)</f>
        <v>NULL</v>
      </c>
      <c r="T184" s="10" t="str">
        <f>VLOOKUP(D184, [2]Data!$D$1:$M$267, 9, FALSE)</f>
        <v>NULL</v>
      </c>
      <c r="U184" s="10" t="str">
        <f>VLOOKUP(D184, [2]Data!$D$1:$M$267, 10, FALSE)</f>
        <v>NULL</v>
      </c>
      <c r="V184"/>
      <c r="W184" s="11">
        <f>VLOOKUP(D184, [3]Data!$D$1:$M$267, 7, FALSE)</f>
        <v>81.726328938400002</v>
      </c>
      <c r="X184" s="11">
        <f>VLOOKUP(D184, [3]Data!$D$1:$M$267, 8, FALSE)</f>
        <v>94.169265678299993</v>
      </c>
      <c r="Y184" s="11">
        <f>VLOOKUP(D184, [3]Data!$D$1:$M$267, 9, FALSE)</f>
        <v>86.913589921799996</v>
      </c>
      <c r="Z184" s="11" t="str">
        <f>VLOOKUP(D184, [3]Data!$D$1:$M$267, 10, FALSE)</f>
        <v>NULL</v>
      </c>
      <c r="AA184"/>
      <c r="AB184" s="12">
        <f>VLOOKUP(D184, [4]Data!$D$1:$M$267, 7, FALSE)</f>
        <v>39.093834493899998</v>
      </c>
      <c r="AC184" s="12">
        <f>VLOOKUP(D184, [4]Data!$D$1:$M$267, 8, FALSE)</f>
        <v>33.492882026399997</v>
      </c>
      <c r="AD184" s="12">
        <f>VLOOKUP(D184, [4]Data!$D$1:$M$267, 9, FALSE)</f>
        <v>24.5343244592</v>
      </c>
      <c r="AE184" s="12" t="str">
        <f>VLOOKUP(D184, [4]Data!$D$1:$M$267, 10, FALSE)</f>
        <v>NULL</v>
      </c>
      <c r="AF184"/>
      <c r="AG184" s="13" t="str">
        <f>VLOOKUP(D184,[5]Data!$D$1:$M$267, 7, FALSE)</f>
        <v>NULL</v>
      </c>
      <c r="AH184" s="13" t="str">
        <f>VLOOKUP(D184,[5]Data!$D$1:$M$267, 8, FALSE)</f>
        <v>NULL</v>
      </c>
      <c r="AI184" s="13" t="str">
        <f>VLOOKUP(D184,[5]Data!$D$1:$M$267, 9, FALSE)</f>
        <v>NULL</v>
      </c>
      <c r="AJ184" s="13" t="str">
        <f>VLOOKUP(D184,[5]Data!$D$1:$M$267, 10, FALSE)</f>
        <v>NULL</v>
      </c>
      <c r="AP184" t="s">
        <v>367</v>
      </c>
      <c r="AQ184">
        <f t="shared" si="21"/>
        <v>36.20137509775202</v>
      </c>
      <c r="AR184" s="7">
        <v>32.503513083277745</v>
      </c>
      <c r="AS184" s="7">
        <v>37.320757027357246</v>
      </c>
      <c r="AT184" s="7">
        <v>36.02579552760406</v>
      </c>
      <c r="AU184" s="7">
        <v>38.955434752769037</v>
      </c>
      <c r="AX184" t="s">
        <v>135</v>
      </c>
      <c r="AY184" s="15">
        <f t="shared" si="19"/>
        <v>5401163.25</v>
      </c>
      <c r="AZ184" s="5">
        <v>6263592</v>
      </c>
      <c r="BA184" s="5">
        <v>11123689</v>
      </c>
      <c r="BB184" s="5">
        <v>1950223</v>
      </c>
      <c r="BC184" s="5">
        <v>2267149</v>
      </c>
      <c r="BN184" s="16" t="s">
        <v>223</v>
      </c>
      <c r="BO184" s="17">
        <v>67.227195640600002</v>
      </c>
      <c r="BP184" s="17">
        <v>73.872044840599997</v>
      </c>
      <c r="BQ184" s="17">
        <v>80.925018282099998</v>
      </c>
      <c r="BR184" s="17" t="s">
        <v>4</v>
      </c>
      <c r="BS184">
        <f t="shared" si="22"/>
        <v>-13.697822641499997</v>
      </c>
      <c r="BT184" s="35" t="s">
        <v>67</v>
      </c>
      <c r="BU184" s="36">
        <v>88.147625875900005</v>
      </c>
      <c r="BV184" s="36">
        <v>75.306095497000001</v>
      </c>
      <c r="BW184" s="36">
        <v>73.037361278600002</v>
      </c>
      <c r="BX184" s="36" t="s">
        <v>4</v>
      </c>
      <c r="BY184">
        <f t="shared" si="23"/>
        <v>15.110264597300002</v>
      </c>
      <c r="CB184" s="18" t="s">
        <v>223</v>
      </c>
      <c r="CC184" s="19">
        <v>67.227195640600002</v>
      </c>
      <c r="CD184" s="19">
        <v>73.872044840599997</v>
      </c>
      <c r="CE184" s="19">
        <v>80.925018282099998</v>
      </c>
      <c r="CF184" s="19" t="s">
        <v>4</v>
      </c>
      <c r="CG184">
        <f t="shared" si="24"/>
        <v>-13.697822641499997</v>
      </c>
      <c r="CH184" s="20" t="s">
        <v>67</v>
      </c>
      <c r="CI184" s="13">
        <v>88.147625875900005</v>
      </c>
      <c r="CJ184" s="13">
        <v>75.306095497000001</v>
      </c>
      <c r="CK184" s="13">
        <v>73.037361278600002</v>
      </c>
      <c r="CL184" s="13" t="s">
        <v>4</v>
      </c>
      <c r="CM184">
        <f t="shared" si="25"/>
        <v>15.110264597300002</v>
      </c>
      <c r="DE184" t="s">
        <v>367</v>
      </c>
      <c r="DF184" s="7">
        <v>36.02579552760406</v>
      </c>
      <c r="DG184" s="5" t="s">
        <v>4</v>
      </c>
      <c r="DH184" s="10" t="s">
        <v>4</v>
      </c>
      <c r="DI184" s="11">
        <v>86.913589921799996</v>
      </c>
      <c r="DJ184" s="12">
        <v>24.5343244592</v>
      </c>
      <c r="DK184" s="13" t="s">
        <v>4</v>
      </c>
    </row>
    <row r="185" spans="2:115" x14ac:dyDescent="0.3">
      <c r="B185" s="2"/>
      <c r="C185" t="s">
        <v>369</v>
      </c>
      <c r="D185" s="2" t="s">
        <v>370</v>
      </c>
      <c r="F185" s="7">
        <v>169.11833642293169</v>
      </c>
      <c r="G185" s="7" t="s">
        <v>4</v>
      </c>
      <c r="H185" s="7">
        <v>145.56236655128436</v>
      </c>
      <c r="I185" s="7" t="s">
        <v>4</v>
      </c>
      <c r="J185">
        <f t="shared" si="18"/>
        <v>157.34035148710802</v>
      </c>
      <c r="L185" s="5" t="str">
        <f>VLOOKUP(D185, [1]Data!$D$1:$M$267, 7, FALSE)</f>
        <v>NULL</v>
      </c>
      <c r="M185" s="5" t="str">
        <f>VLOOKUP(D185, [1]Data!$D$1:$M$267, 8, FALSE)</f>
        <v>NULL</v>
      </c>
      <c r="N185" s="5" t="str">
        <f>VLOOKUP(D185, [1]Data!$D$1:$M$267, 9, FALSE)</f>
        <v>NULL</v>
      </c>
      <c r="O185" s="5" t="s">
        <v>4</v>
      </c>
      <c r="P185" s="3" t="e">
        <f t="shared" si="20"/>
        <v>#DIV/0!</v>
      </c>
      <c r="R185" s="10" t="str">
        <f>VLOOKUP(D185, [2]Data!$D$1:$M$267, 7, FALSE)</f>
        <v>NULL</v>
      </c>
      <c r="S185" s="10" t="str">
        <f>VLOOKUP(D185, [2]Data!$D$1:$M$267, 8, FALSE)</f>
        <v>NULL</v>
      </c>
      <c r="T185" s="10" t="str">
        <f>VLOOKUP(D185, [2]Data!$D$1:$M$267, 9, FALSE)</f>
        <v>NULL</v>
      </c>
      <c r="U185" s="10" t="str">
        <f>VLOOKUP(D185, [2]Data!$D$1:$M$267, 10, FALSE)</f>
        <v>NULL</v>
      </c>
      <c r="V185"/>
      <c r="W185" s="11">
        <f>VLOOKUP(D185, [3]Data!$D$1:$M$267, 7, FALSE)</f>
        <v>106.3924562103</v>
      </c>
      <c r="X185" s="11">
        <f>VLOOKUP(D185, [3]Data!$D$1:$M$267, 8, FALSE)</f>
        <v>106.2640481901</v>
      </c>
      <c r="Y185" s="11">
        <f>VLOOKUP(D185, [3]Data!$D$1:$M$267, 9, FALSE)</f>
        <v>110.0855803298</v>
      </c>
      <c r="Z185" s="11" t="str">
        <f>VLOOKUP(D185, [3]Data!$D$1:$M$267, 10, FALSE)</f>
        <v>NULL</v>
      </c>
      <c r="AA185"/>
      <c r="AB185" s="12" t="str">
        <f>VLOOKUP(D185, [4]Data!$D$1:$M$267, 7, FALSE)</f>
        <v>NULL</v>
      </c>
      <c r="AC185" s="12" t="str">
        <f>VLOOKUP(D185, [4]Data!$D$1:$M$267, 8, FALSE)</f>
        <v>NULL</v>
      </c>
      <c r="AD185" s="12" t="str">
        <f>VLOOKUP(D185, [4]Data!$D$1:$M$267, 9, FALSE)</f>
        <v>NULL</v>
      </c>
      <c r="AE185" s="12" t="str">
        <f>VLOOKUP(D185, [4]Data!$D$1:$M$267, 10, FALSE)</f>
        <v>NULL</v>
      </c>
      <c r="AF185"/>
      <c r="AG185" s="13" t="str">
        <f>VLOOKUP(D185,[5]Data!$D$1:$M$267, 7, FALSE)</f>
        <v>NULL</v>
      </c>
      <c r="AH185" s="13" t="str">
        <f>VLOOKUP(D185,[5]Data!$D$1:$M$267, 8, FALSE)</f>
        <v>NULL</v>
      </c>
      <c r="AI185" s="13" t="str">
        <f>VLOOKUP(D185,[5]Data!$D$1:$M$267, 9, FALSE)</f>
        <v>NULL</v>
      </c>
      <c r="AJ185" s="13" t="str">
        <f>VLOOKUP(D185,[5]Data!$D$1:$M$267, 10, FALSE)</f>
        <v>NULL</v>
      </c>
      <c r="AP185" t="s">
        <v>365</v>
      </c>
      <c r="AQ185">
        <f t="shared" si="21"/>
        <v>36.140621047528569</v>
      </c>
      <c r="AR185" s="7">
        <v>35.744732064950298</v>
      </c>
      <c r="AS185" s="7">
        <v>36.541676618103651</v>
      </c>
      <c r="AT185" s="7">
        <v>36.104353227392721</v>
      </c>
      <c r="AU185" s="7">
        <v>36.171722279667605</v>
      </c>
      <c r="AX185" t="s">
        <v>367</v>
      </c>
      <c r="AY185" s="15">
        <f t="shared" si="19"/>
        <v>4114479</v>
      </c>
      <c r="AZ185" s="5">
        <v>5341649</v>
      </c>
      <c r="BA185" s="5">
        <v>2887309</v>
      </c>
      <c r="BB185" s="5" t="s">
        <v>4</v>
      </c>
      <c r="BC185" s="5" t="s">
        <v>4</v>
      </c>
      <c r="BN185" s="16" t="s">
        <v>353</v>
      </c>
      <c r="BO185" s="17">
        <v>95.878220519600006</v>
      </c>
      <c r="BP185" s="17">
        <v>98.594014326099995</v>
      </c>
      <c r="BQ185" s="17">
        <v>79.636709780100006</v>
      </c>
      <c r="BR185" s="17" t="s">
        <v>4</v>
      </c>
      <c r="BS185">
        <f t="shared" si="22"/>
        <v>16.241510739500001</v>
      </c>
      <c r="BT185" s="35" t="s">
        <v>381</v>
      </c>
      <c r="BU185" s="36">
        <v>55.333385142899999</v>
      </c>
      <c r="BV185" s="36">
        <v>95.874784785499997</v>
      </c>
      <c r="BW185" s="36">
        <v>72.2366645834</v>
      </c>
      <c r="BX185" s="36" t="s">
        <v>4</v>
      </c>
      <c r="BY185">
        <f t="shared" si="23"/>
        <v>-16.9032794405</v>
      </c>
      <c r="CB185" s="18" t="s">
        <v>353</v>
      </c>
      <c r="CC185" s="19">
        <v>95.878220519600006</v>
      </c>
      <c r="CD185" s="19">
        <v>98.594014326099995</v>
      </c>
      <c r="CE185" s="19">
        <v>79.636709780100006</v>
      </c>
      <c r="CF185" s="19" t="s">
        <v>4</v>
      </c>
      <c r="CG185">
        <f t="shared" si="24"/>
        <v>16.241510739500001</v>
      </c>
      <c r="CH185" s="20" t="s">
        <v>381</v>
      </c>
      <c r="CI185" s="13">
        <v>55.333385142899999</v>
      </c>
      <c r="CJ185" s="13">
        <v>95.874784785499997</v>
      </c>
      <c r="CK185" s="13">
        <v>72.2366645834</v>
      </c>
      <c r="CL185" s="13" t="s">
        <v>4</v>
      </c>
      <c r="CM185">
        <f t="shared" si="25"/>
        <v>-16.9032794405</v>
      </c>
      <c r="DE185" t="s">
        <v>369</v>
      </c>
      <c r="DF185" s="7">
        <v>145.56236655128436</v>
      </c>
      <c r="DG185" s="5" t="s">
        <v>4</v>
      </c>
      <c r="DH185" s="10" t="s">
        <v>4</v>
      </c>
      <c r="DI185" s="11">
        <v>110.0855803298</v>
      </c>
      <c r="DJ185" s="12" t="s">
        <v>4</v>
      </c>
      <c r="DK185" s="13" t="s">
        <v>4</v>
      </c>
    </row>
    <row r="186" spans="2:115" x14ac:dyDescent="0.3">
      <c r="B186" s="2"/>
      <c r="C186" t="s">
        <v>371</v>
      </c>
      <c r="D186" s="2" t="s">
        <v>372</v>
      </c>
      <c r="F186" s="7">
        <v>41.064304798155405</v>
      </c>
      <c r="G186" s="7">
        <v>43.262592687292255</v>
      </c>
      <c r="H186" s="7">
        <v>46.776871435790085</v>
      </c>
      <c r="I186" s="7">
        <v>50.07798339164524</v>
      </c>
      <c r="J186">
        <f t="shared" si="18"/>
        <v>45.295438078220748</v>
      </c>
      <c r="L186" s="5">
        <f>VLOOKUP(D186, [1]Data!$D$1:$M$267, 7, FALSE)</f>
        <v>1120027</v>
      </c>
      <c r="M186" s="5">
        <f>VLOOKUP(D186, [1]Data!$D$1:$M$267, 8, FALSE)</f>
        <v>0</v>
      </c>
      <c r="N186" s="5">
        <f>VLOOKUP(D186, [1]Data!$D$1:$M$267, 9, FALSE)</f>
        <v>146</v>
      </c>
      <c r="O186" s="5" t="s">
        <v>4</v>
      </c>
      <c r="P186" s="3">
        <f t="shared" si="20"/>
        <v>373391</v>
      </c>
      <c r="R186" s="10" t="str">
        <f>VLOOKUP(D186, [2]Data!$D$1:$M$267, 7, FALSE)</f>
        <v>NULL</v>
      </c>
      <c r="S186" s="10" t="str">
        <f>VLOOKUP(D186, [2]Data!$D$1:$M$267, 8, FALSE)</f>
        <v>NULL</v>
      </c>
      <c r="T186" s="10" t="str">
        <f>VLOOKUP(D186, [2]Data!$D$1:$M$267, 9, FALSE)</f>
        <v>NULL</v>
      </c>
      <c r="U186" s="10" t="str">
        <f>VLOOKUP(D186, [2]Data!$D$1:$M$267, 10, FALSE)</f>
        <v>NULL</v>
      </c>
      <c r="V186"/>
      <c r="W186" s="11">
        <f>VLOOKUP(D186, [3]Data!$D$1:$M$267, 7, FALSE)</f>
        <v>60.512375800999997</v>
      </c>
      <c r="X186" s="11">
        <f>VLOOKUP(D186, [3]Data!$D$1:$M$267, 8, FALSE)</f>
        <v>46.2923945199</v>
      </c>
      <c r="Y186" s="11">
        <f>VLOOKUP(D186, [3]Data!$D$1:$M$267, 9, FALSE)</f>
        <v>47.657980391700001</v>
      </c>
      <c r="Z186" s="11" t="str">
        <f>VLOOKUP(D186, [3]Data!$D$1:$M$267, 10, FALSE)</f>
        <v>NULL</v>
      </c>
      <c r="AA186"/>
      <c r="AB186" s="12">
        <f>VLOOKUP(D186, [4]Data!$D$1:$M$267, 7, FALSE)</f>
        <v>88.437653689000001</v>
      </c>
      <c r="AC186" s="12">
        <f>VLOOKUP(D186, [4]Data!$D$1:$M$267, 8, FALSE)</f>
        <v>140.2124005094</v>
      </c>
      <c r="AD186" s="12">
        <f>VLOOKUP(D186, [4]Data!$D$1:$M$267, 9, FALSE)</f>
        <v>34.559016445600001</v>
      </c>
      <c r="AE186" s="12" t="str">
        <f>VLOOKUP(D186, [4]Data!$D$1:$M$267, 10, FALSE)</f>
        <v>NULL</v>
      </c>
      <c r="AF186"/>
      <c r="AG186" s="13" t="str">
        <f>VLOOKUP(D186,[5]Data!$D$1:$M$267, 7, FALSE)</f>
        <v>NULL</v>
      </c>
      <c r="AH186" s="13" t="str">
        <f>VLOOKUP(D186,[5]Data!$D$1:$M$267, 8, FALSE)</f>
        <v>NULL</v>
      </c>
      <c r="AI186" s="13" t="str">
        <f>VLOOKUP(D186,[5]Data!$D$1:$M$267, 9, FALSE)</f>
        <v>NULL</v>
      </c>
      <c r="AJ186" s="13" t="str">
        <f>VLOOKUP(D186,[5]Data!$D$1:$M$267, 10, FALSE)</f>
        <v>NULL</v>
      </c>
      <c r="AP186" t="s">
        <v>145</v>
      </c>
      <c r="AQ186">
        <f t="shared" si="21"/>
        <v>35.644370069380528</v>
      </c>
      <c r="AR186" s="7">
        <v>41.574546227786378</v>
      </c>
      <c r="AS186" s="7">
        <v>35.482304849158851</v>
      </c>
      <c r="AT186" s="7">
        <v>31.775051026100311</v>
      </c>
      <c r="AU186" s="7">
        <v>33.745578174476556</v>
      </c>
      <c r="AX186" t="s">
        <v>129</v>
      </c>
      <c r="AY186" s="15">
        <f t="shared" si="19"/>
        <v>3833980</v>
      </c>
      <c r="AZ186" s="5">
        <v>3567427</v>
      </c>
      <c r="BA186" s="5">
        <v>3735562</v>
      </c>
      <c r="BB186" s="5">
        <v>4198951</v>
      </c>
      <c r="BC186" s="5" t="s">
        <v>4</v>
      </c>
      <c r="BN186" s="16" t="s">
        <v>395</v>
      </c>
      <c r="BO186" s="17">
        <v>94.719787509300005</v>
      </c>
      <c r="BP186" s="17">
        <v>80.960655422299993</v>
      </c>
      <c r="BQ186" s="17">
        <v>79.291357665600003</v>
      </c>
      <c r="BR186" s="17" t="s">
        <v>4</v>
      </c>
      <c r="BS186">
        <f t="shared" si="22"/>
        <v>15.428429843700002</v>
      </c>
      <c r="BT186" s="35" t="s">
        <v>355</v>
      </c>
      <c r="BU186" s="36">
        <v>93.047569277600005</v>
      </c>
      <c r="BV186" s="36">
        <v>58.8153713938</v>
      </c>
      <c r="BW186" s="36">
        <v>69.328889268899999</v>
      </c>
      <c r="BX186" s="36" t="s">
        <v>4</v>
      </c>
      <c r="BY186">
        <f t="shared" si="23"/>
        <v>23.718680008700005</v>
      </c>
      <c r="CB186" s="18" t="s">
        <v>395</v>
      </c>
      <c r="CC186" s="19">
        <v>94.719787509300005</v>
      </c>
      <c r="CD186" s="19">
        <v>80.960655422299993</v>
      </c>
      <c r="CE186" s="19">
        <v>79.291357665600003</v>
      </c>
      <c r="CF186" s="19" t="s">
        <v>4</v>
      </c>
      <c r="CG186">
        <f t="shared" si="24"/>
        <v>15.428429843700002</v>
      </c>
      <c r="CH186" s="20" t="s">
        <v>355</v>
      </c>
      <c r="CI186" s="13">
        <v>93.047569277600005</v>
      </c>
      <c r="CJ186" s="13">
        <v>58.8153713938</v>
      </c>
      <c r="CK186" s="13">
        <v>69.328889268899999</v>
      </c>
      <c r="CL186" s="13" t="s">
        <v>4</v>
      </c>
      <c r="CM186">
        <f t="shared" si="25"/>
        <v>23.718680008700005</v>
      </c>
      <c r="DE186" t="s">
        <v>371</v>
      </c>
      <c r="DF186" s="7">
        <v>46.776871435790085</v>
      </c>
      <c r="DG186" s="5">
        <v>146</v>
      </c>
      <c r="DH186" s="10" t="s">
        <v>4</v>
      </c>
      <c r="DI186" s="11">
        <v>47.657980391700001</v>
      </c>
      <c r="DJ186" s="12">
        <v>34.559016445600001</v>
      </c>
      <c r="DK186" s="13" t="s">
        <v>4</v>
      </c>
    </row>
    <row r="187" spans="2:115" x14ac:dyDescent="0.3">
      <c r="B187" s="2"/>
      <c r="C187" t="s">
        <v>373</v>
      </c>
      <c r="D187" s="2" t="s">
        <v>374</v>
      </c>
      <c r="F187" s="7">
        <v>40.280685607269234</v>
      </c>
      <c r="G187" s="7">
        <v>50.45757345623143</v>
      </c>
      <c r="H187" s="7">
        <v>43.591036957412314</v>
      </c>
      <c r="I187" s="7">
        <v>29.906975971372134</v>
      </c>
      <c r="J187">
        <f t="shared" si="18"/>
        <v>41.059067998071278</v>
      </c>
      <c r="L187" s="5" t="str">
        <f>VLOOKUP(D187, [1]Data!$D$1:$M$267, 7, FALSE)</f>
        <v>NULL</v>
      </c>
      <c r="M187" s="5" t="str">
        <f>VLOOKUP(D187, [1]Data!$D$1:$M$267, 8, FALSE)</f>
        <v>NULL</v>
      </c>
      <c r="N187" s="5" t="str">
        <f>VLOOKUP(D187, [1]Data!$D$1:$M$267, 9, FALSE)</f>
        <v>NULL</v>
      </c>
      <c r="O187" s="5" t="s">
        <v>4</v>
      </c>
      <c r="P187" s="3" t="e">
        <f t="shared" si="20"/>
        <v>#DIV/0!</v>
      </c>
      <c r="R187" s="10">
        <f>VLOOKUP(D187, [2]Data!$D$1:$M$267, 7, FALSE)</f>
        <v>26.119620455262481</v>
      </c>
      <c r="S187" s="10">
        <f>VLOOKUP(D187, [2]Data!$D$1:$M$267, 8, FALSE)</f>
        <v>9.9551450762615055</v>
      </c>
      <c r="T187" s="10">
        <f>VLOOKUP(D187, [2]Data!$D$1:$M$267, 9, FALSE)</f>
        <v>4.1275486382842583</v>
      </c>
      <c r="U187" s="10">
        <f>VLOOKUP(D187, [2]Data!$D$1:$M$267, 10, FALSE)</f>
        <v>2.6988344358585579</v>
      </c>
      <c r="V187"/>
      <c r="W187" s="11">
        <f>VLOOKUP(D187, [3]Data!$D$1:$M$267, 7, FALSE)</f>
        <v>97.611735748599997</v>
      </c>
      <c r="X187" s="11">
        <f>VLOOKUP(D187, [3]Data!$D$1:$M$267, 8, FALSE)</f>
        <v>85.4873982915</v>
      </c>
      <c r="Y187" s="11">
        <f>VLOOKUP(D187, [3]Data!$D$1:$M$267, 9, FALSE)</f>
        <v>89.643222544899999</v>
      </c>
      <c r="Z187" s="11" t="str">
        <f>VLOOKUP(D187, [3]Data!$D$1:$M$267, 10, FALSE)</f>
        <v>NULL</v>
      </c>
      <c r="AA187"/>
      <c r="AB187" s="12">
        <f>VLOOKUP(D187, [4]Data!$D$1:$M$267, 7, FALSE)</f>
        <v>102.1464102004</v>
      </c>
      <c r="AC187" s="12">
        <f>VLOOKUP(D187, [4]Data!$D$1:$M$267, 8, FALSE)</f>
        <v>97.840079824100002</v>
      </c>
      <c r="AD187" s="12">
        <f>VLOOKUP(D187, [4]Data!$D$1:$M$267, 9, FALSE)</f>
        <v>110.9117449062</v>
      </c>
      <c r="AE187" s="12" t="str">
        <f>VLOOKUP(D187, [4]Data!$D$1:$M$267, 10, FALSE)</f>
        <v>NULL</v>
      </c>
      <c r="AF187"/>
      <c r="AG187" s="13">
        <f>VLOOKUP(D187,[5]Data!$D$1:$M$267, 7, FALSE)</f>
        <v>8.4529834176285306</v>
      </c>
      <c r="AH187" s="13">
        <f>VLOOKUP(D187,[5]Data!$D$1:$M$267, 8, FALSE)</f>
        <v>5.1253126946859773</v>
      </c>
      <c r="AI187" s="13">
        <f>VLOOKUP(D187,[5]Data!$D$1:$M$267, 9, FALSE)</f>
        <v>2.2498704277992978</v>
      </c>
      <c r="AJ187" s="13">
        <f>VLOOKUP(D187,[5]Data!$D$1:$M$267, 10, FALSE)</f>
        <v>1.5711618305558648</v>
      </c>
      <c r="AP187" t="s">
        <v>141</v>
      </c>
      <c r="AQ187">
        <f t="shared" si="21"/>
        <v>35.457759816445694</v>
      </c>
      <c r="AR187" s="7">
        <v>37.112213508789424</v>
      </c>
      <c r="AS187" s="7">
        <v>30.55651244680903</v>
      </c>
      <c r="AT187" s="7">
        <v>34.142784804618373</v>
      </c>
      <c r="AU187" s="7">
        <v>40.019528505565951</v>
      </c>
      <c r="AX187" t="s">
        <v>239</v>
      </c>
      <c r="AY187" s="15">
        <f t="shared" si="19"/>
        <v>3774344.5</v>
      </c>
      <c r="AZ187" s="5">
        <v>2684168</v>
      </c>
      <c r="BA187" s="5">
        <v>3274142</v>
      </c>
      <c r="BB187" s="5">
        <v>3063465</v>
      </c>
      <c r="BC187" s="5">
        <v>6075603</v>
      </c>
      <c r="BN187" s="16" t="s">
        <v>247</v>
      </c>
      <c r="BO187" s="17">
        <v>90.648152972999995</v>
      </c>
      <c r="BP187" s="17">
        <v>70.925145440700007</v>
      </c>
      <c r="BQ187" s="17">
        <v>79.224941501100005</v>
      </c>
      <c r="BR187" s="17" t="s">
        <v>4</v>
      </c>
      <c r="BS187">
        <f t="shared" si="22"/>
        <v>11.42321147189999</v>
      </c>
      <c r="BT187" s="35" t="s">
        <v>167</v>
      </c>
      <c r="BU187" s="36">
        <v>84.331979273499996</v>
      </c>
      <c r="BV187" s="36">
        <v>73.007753496899994</v>
      </c>
      <c r="BW187" s="36">
        <v>67.751549993099999</v>
      </c>
      <c r="BX187" s="36" t="s">
        <v>4</v>
      </c>
      <c r="BY187">
        <f t="shared" si="23"/>
        <v>16.580429280399997</v>
      </c>
      <c r="CB187" s="18" t="s">
        <v>247</v>
      </c>
      <c r="CC187" s="19">
        <v>90.648152972999995</v>
      </c>
      <c r="CD187" s="19">
        <v>70.925145440700007</v>
      </c>
      <c r="CE187" s="19">
        <v>79.224941501100005</v>
      </c>
      <c r="CF187" s="19" t="s">
        <v>4</v>
      </c>
      <c r="CG187">
        <f t="shared" si="24"/>
        <v>11.42321147189999</v>
      </c>
      <c r="CH187" s="20" t="s">
        <v>167</v>
      </c>
      <c r="CI187" s="13">
        <v>84.331979273499996</v>
      </c>
      <c r="CJ187" s="13">
        <v>73.007753496899994</v>
      </c>
      <c r="CK187" s="13">
        <v>67.751549993099999</v>
      </c>
      <c r="CL187" s="13" t="s">
        <v>4</v>
      </c>
      <c r="CM187">
        <f t="shared" si="25"/>
        <v>16.580429280399997</v>
      </c>
      <c r="DE187" t="s">
        <v>373</v>
      </c>
      <c r="DF187" s="7">
        <v>43.591036957412314</v>
      </c>
      <c r="DG187" s="5" t="s">
        <v>4</v>
      </c>
      <c r="DH187" s="10">
        <v>4.1275486382842583</v>
      </c>
      <c r="DI187" s="11">
        <v>89.643222544899999</v>
      </c>
      <c r="DJ187" s="12">
        <v>110.9117449062</v>
      </c>
      <c r="DK187" s="13">
        <v>2.2498704277992978</v>
      </c>
    </row>
    <row r="188" spans="2:115" x14ac:dyDescent="0.3">
      <c r="B188" s="2"/>
      <c r="C188" t="s">
        <v>375</v>
      </c>
      <c r="D188" s="2" t="s">
        <v>376</v>
      </c>
      <c r="F188" s="7">
        <v>96.263967649662675</v>
      </c>
      <c r="G188" s="7">
        <v>127.96175588048482</v>
      </c>
      <c r="H188" s="7">
        <v>119.16654583366319</v>
      </c>
      <c r="I188" s="7">
        <v>121.01669511404654</v>
      </c>
      <c r="J188">
        <f t="shared" si="18"/>
        <v>116.10224111946431</v>
      </c>
      <c r="L188" s="5">
        <f>VLOOKUP(D188, [1]Data!$D$1:$M$267, 7, FALSE)</f>
        <v>2914166</v>
      </c>
      <c r="M188" s="5">
        <f>VLOOKUP(D188, [1]Data!$D$1:$M$267, 8, FALSE)</f>
        <v>2807564</v>
      </c>
      <c r="N188" s="5">
        <f>VLOOKUP(D188, [1]Data!$D$1:$M$267, 9, FALSE)</f>
        <v>5291087</v>
      </c>
      <c r="O188" s="5">
        <v>29033118</v>
      </c>
      <c r="P188" s="3">
        <f t="shared" si="20"/>
        <v>10011483.75</v>
      </c>
      <c r="R188" s="10" t="str">
        <f>VLOOKUP(D188, [2]Data!$D$1:$M$267, 7, FALSE)</f>
        <v>NULL</v>
      </c>
      <c r="S188" s="10" t="str">
        <f>VLOOKUP(D188, [2]Data!$D$1:$M$267, 8, FALSE)</f>
        <v>NULL</v>
      </c>
      <c r="T188" s="10" t="str">
        <f>VLOOKUP(D188, [2]Data!$D$1:$M$267, 9, FALSE)</f>
        <v>NULL</v>
      </c>
      <c r="U188" s="10" t="str">
        <f>VLOOKUP(D188, [2]Data!$D$1:$M$267, 10, FALSE)</f>
        <v>NULL</v>
      </c>
      <c r="V188"/>
      <c r="W188" s="11">
        <f>VLOOKUP(D188, [3]Data!$D$1:$M$267, 7, FALSE)</f>
        <v>97.862802852499996</v>
      </c>
      <c r="X188" s="11">
        <f>VLOOKUP(D188, [3]Data!$D$1:$M$267, 8, FALSE)</f>
        <v>108.9188182498</v>
      </c>
      <c r="Y188" s="11">
        <f>VLOOKUP(D188, [3]Data!$D$1:$M$267, 9, FALSE)</f>
        <v>109.26681243439999</v>
      </c>
      <c r="Z188" s="11" t="str">
        <f>VLOOKUP(D188, [3]Data!$D$1:$M$267, 10, FALSE)</f>
        <v>NULL</v>
      </c>
      <c r="AA188"/>
      <c r="AB188" s="12">
        <f>VLOOKUP(D188, [4]Data!$D$1:$M$267, 7, FALSE)</f>
        <v>110.9015955844</v>
      </c>
      <c r="AC188" s="12">
        <f>VLOOKUP(D188, [4]Data!$D$1:$M$267, 8, FALSE)</f>
        <v>91.9254568729</v>
      </c>
      <c r="AD188" s="12">
        <f>VLOOKUP(D188, [4]Data!$D$1:$M$267, 9, FALSE)</f>
        <v>60.7617294406</v>
      </c>
      <c r="AE188" s="12" t="str">
        <f>VLOOKUP(D188, [4]Data!$D$1:$M$267, 10, FALSE)</f>
        <v>NULL</v>
      </c>
      <c r="AF188"/>
      <c r="AG188" s="13" t="str">
        <f>VLOOKUP(D188,[5]Data!$D$1:$M$267, 7, FALSE)</f>
        <v>NULL</v>
      </c>
      <c r="AH188" s="13" t="str">
        <f>VLOOKUP(D188,[5]Data!$D$1:$M$267, 8, FALSE)</f>
        <v>NULL</v>
      </c>
      <c r="AI188" s="13" t="str">
        <f>VLOOKUP(D188,[5]Data!$D$1:$M$267, 9, FALSE)</f>
        <v>NULL</v>
      </c>
      <c r="AJ188" s="13" t="str">
        <f>VLOOKUP(D188,[5]Data!$D$1:$M$267, 10, FALSE)</f>
        <v>NULL</v>
      </c>
      <c r="AP188" t="s">
        <v>183</v>
      </c>
      <c r="AQ188">
        <f t="shared" si="21"/>
        <v>33.81592198573405</v>
      </c>
      <c r="AR188" s="7">
        <v>30.288538912174513</v>
      </c>
      <c r="AS188" s="7">
        <v>28.792465480167252</v>
      </c>
      <c r="AT188" s="7">
        <v>36.046566093216725</v>
      </c>
      <c r="AU188" s="7">
        <v>40.136117457377694</v>
      </c>
      <c r="AX188" t="s">
        <v>29</v>
      </c>
      <c r="AY188" s="15">
        <f t="shared" si="19"/>
        <v>3324194.3333333335</v>
      </c>
      <c r="AZ188" s="5">
        <v>4273665</v>
      </c>
      <c r="BA188" s="5">
        <v>5698918</v>
      </c>
      <c r="BB188" s="5" t="s">
        <v>4</v>
      </c>
      <c r="BC188" s="5">
        <v>0</v>
      </c>
      <c r="BN188" s="16" t="s">
        <v>131</v>
      </c>
      <c r="BO188" s="17">
        <v>85.361666943800003</v>
      </c>
      <c r="BP188" s="17">
        <v>76.341640966200004</v>
      </c>
      <c r="BQ188" s="17">
        <v>78.773194409799999</v>
      </c>
      <c r="BR188" s="17" t="s">
        <v>4</v>
      </c>
      <c r="BS188">
        <f t="shared" si="22"/>
        <v>6.5884725340000045</v>
      </c>
      <c r="BT188" s="35" t="s">
        <v>9</v>
      </c>
      <c r="BU188" s="36">
        <v>87.970707146899997</v>
      </c>
      <c r="BV188" s="36">
        <v>100.1938594977</v>
      </c>
      <c r="BW188" s="36">
        <v>67.404276551699994</v>
      </c>
      <c r="BX188" s="36" t="s">
        <v>4</v>
      </c>
      <c r="BY188">
        <f t="shared" si="23"/>
        <v>20.566430595200003</v>
      </c>
      <c r="CB188" s="18" t="s">
        <v>131</v>
      </c>
      <c r="CC188" s="19">
        <v>85.361666943800003</v>
      </c>
      <c r="CD188" s="19">
        <v>76.341640966200004</v>
      </c>
      <c r="CE188" s="19">
        <v>78.773194409799999</v>
      </c>
      <c r="CF188" s="19" t="s">
        <v>4</v>
      </c>
      <c r="CG188">
        <f t="shared" si="24"/>
        <v>6.5884725340000045</v>
      </c>
      <c r="CH188" s="20" t="s">
        <v>9</v>
      </c>
      <c r="CI188" s="13">
        <v>87.970707146899997</v>
      </c>
      <c r="CJ188" s="13">
        <v>100.1938594977</v>
      </c>
      <c r="CK188" s="13">
        <v>67.404276551699994</v>
      </c>
      <c r="CL188" s="13" t="s">
        <v>4</v>
      </c>
      <c r="CM188">
        <f t="shared" si="25"/>
        <v>20.566430595200003</v>
      </c>
      <c r="DE188" t="s">
        <v>375</v>
      </c>
      <c r="DF188" s="7">
        <v>119.16654583366319</v>
      </c>
      <c r="DG188" s="5">
        <v>5291087</v>
      </c>
      <c r="DH188" s="10" t="s">
        <v>4</v>
      </c>
      <c r="DI188" s="11">
        <v>109.26681243439999</v>
      </c>
      <c r="DJ188" s="12">
        <v>60.7617294406</v>
      </c>
      <c r="DK188" s="13" t="s">
        <v>4</v>
      </c>
    </row>
    <row r="189" spans="2:115" x14ac:dyDescent="0.3">
      <c r="B189" s="2"/>
      <c r="C189" t="s">
        <v>377</v>
      </c>
      <c r="D189" s="2" t="s">
        <v>378</v>
      </c>
      <c r="F189" s="7">
        <v>59.853765227848498</v>
      </c>
      <c r="G189" s="7">
        <v>55.84108748035699</v>
      </c>
      <c r="H189" s="7">
        <v>58.874971802144429</v>
      </c>
      <c r="I189" s="7">
        <v>67.756012677010503</v>
      </c>
      <c r="J189">
        <f t="shared" si="18"/>
        <v>60.581459296840109</v>
      </c>
      <c r="L189" s="5">
        <f>VLOOKUP(D189, [1]Data!$D$1:$M$267, 7, FALSE)</f>
        <v>17416511319</v>
      </c>
      <c r="M189" s="5">
        <f>VLOOKUP(D189, [1]Data!$D$1:$M$267, 8, FALSE)</f>
        <v>17724963070</v>
      </c>
      <c r="N189" s="5">
        <f>VLOOKUP(D189, [1]Data!$D$1:$M$267, 9, FALSE)</f>
        <v>18966628167</v>
      </c>
      <c r="O189" s="5">
        <v>22976306438</v>
      </c>
      <c r="P189" s="3">
        <f t="shared" si="20"/>
        <v>19271102248.5</v>
      </c>
      <c r="R189" s="10">
        <f>VLOOKUP(D189, [2]Data!$D$1:$M$267, 7, FALSE)</f>
        <v>91.433828968086502</v>
      </c>
      <c r="S189" s="10">
        <f>VLOOKUP(D189, [2]Data!$D$1:$M$267, 8, FALSE)</f>
        <v>83.211002874246446</v>
      </c>
      <c r="T189" s="10">
        <f>VLOOKUP(D189, [2]Data!$D$1:$M$267, 9, FALSE)</f>
        <v>88.246401477939358</v>
      </c>
      <c r="U189" s="10">
        <f>VLOOKUP(D189, [2]Data!$D$1:$M$267, 10, FALSE)</f>
        <v>102.98900570387828</v>
      </c>
      <c r="V189"/>
      <c r="W189" s="11">
        <f>VLOOKUP(D189, [3]Data!$D$1:$M$267, 7, FALSE)</f>
        <v>41.286546984700003</v>
      </c>
      <c r="X189" s="11">
        <f>VLOOKUP(D189, [3]Data!$D$1:$M$267, 8, FALSE)</f>
        <v>43.546636651699998</v>
      </c>
      <c r="Y189" s="11">
        <f>VLOOKUP(D189, [3]Data!$D$1:$M$267, 9, FALSE)</f>
        <v>50.261820276400002</v>
      </c>
      <c r="Z189" s="11" t="str">
        <f>VLOOKUP(D189, [3]Data!$D$1:$M$267, 10, FALSE)</f>
        <v>NULL</v>
      </c>
      <c r="AA189"/>
      <c r="AB189" s="12">
        <f>VLOOKUP(D189, [4]Data!$D$1:$M$267, 7, FALSE)</f>
        <v>105.3826373911</v>
      </c>
      <c r="AC189" s="12">
        <f>VLOOKUP(D189, [4]Data!$D$1:$M$267, 8, FALSE)</f>
        <v>102.22642867090001</v>
      </c>
      <c r="AD189" s="12">
        <f>VLOOKUP(D189, [4]Data!$D$1:$M$267, 9, FALSE)</f>
        <v>108.7006265541</v>
      </c>
      <c r="AE189" s="12" t="str">
        <f>VLOOKUP(D189, [4]Data!$D$1:$M$267, 10, FALSE)</f>
        <v>NULL</v>
      </c>
      <c r="AF189"/>
      <c r="AG189" s="13">
        <f>VLOOKUP(D189,[5]Data!$D$1:$M$267, 7, FALSE)</f>
        <v>47.809210952351059</v>
      </c>
      <c r="AH189" s="13">
        <f>VLOOKUP(D189,[5]Data!$D$1:$M$267, 8, FALSE)</f>
        <v>43.84730253101197</v>
      </c>
      <c r="AI189" s="13">
        <f>VLOOKUP(D189,[5]Data!$D$1:$M$267, 9, FALSE)</f>
        <v>46.496856499101987</v>
      </c>
      <c r="AJ189" s="13">
        <f>VLOOKUP(D189,[5]Data!$D$1:$M$267, 10, FALSE)</f>
        <v>52.861559752231877</v>
      </c>
      <c r="AP189" t="s">
        <v>85</v>
      </c>
      <c r="AQ189">
        <f t="shared" si="21"/>
        <v>33.089421128491431</v>
      </c>
      <c r="AR189" s="7">
        <v>32.057794791279989</v>
      </c>
      <c r="AS189" s="7">
        <v>31.699313035366021</v>
      </c>
      <c r="AT189" s="7">
        <v>33.643543237601769</v>
      </c>
      <c r="AU189" s="7">
        <v>34.957033449717947</v>
      </c>
      <c r="AX189" t="s">
        <v>383</v>
      </c>
      <c r="AY189" s="15">
        <f t="shared" si="19"/>
        <v>3297651.5</v>
      </c>
      <c r="AZ189" s="5">
        <v>7874133</v>
      </c>
      <c r="BA189" s="5">
        <v>1554883</v>
      </c>
      <c r="BB189" s="5">
        <v>734896</v>
      </c>
      <c r="BC189" s="5">
        <v>3026694</v>
      </c>
      <c r="BN189" s="16" t="s">
        <v>349</v>
      </c>
      <c r="BO189" s="17">
        <v>91.406275079300002</v>
      </c>
      <c r="BP189" s="17">
        <v>90.233136756899995</v>
      </c>
      <c r="BQ189" s="17">
        <v>78.436057872099994</v>
      </c>
      <c r="BR189" s="17" t="s">
        <v>4</v>
      </c>
      <c r="BS189">
        <f t="shared" si="22"/>
        <v>12.970217207200008</v>
      </c>
      <c r="BT189" s="35" t="s">
        <v>207</v>
      </c>
      <c r="BU189" s="36">
        <v>110.6148070534</v>
      </c>
      <c r="BV189" s="36">
        <v>84.116348495799997</v>
      </c>
      <c r="BW189" s="36">
        <v>67.253067635500003</v>
      </c>
      <c r="BX189" s="36" t="s">
        <v>4</v>
      </c>
      <c r="BY189">
        <f t="shared" si="23"/>
        <v>43.361739417899997</v>
      </c>
      <c r="CB189" s="18" t="s">
        <v>349</v>
      </c>
      <c r="CC189" s="19">
        <v>91.406275079300002</v>
      </c>
      <c r="CD189" s="19">
        <v>90.233136756899995</v>
      </c>
      <c r="CE189" s="19">
        <v>78.436057872099994</v>
      </c>
      <c r="CF189" s="19" t="s">
        <v>4</v>
      </c>
      <c r="CG189">
        <f t="shared" si="24"/>
        <v>12.970217207200008</v>
      </c>
      <c r="CH189" s="20" t="s">
        <v>207</v>
      </c>
      <c r="CI189" s="13">
        <v>110.6148070534</v>
      </c>
      <c r="CJ189" s="13">
        <v>84.116348495799997</v>
      </c>
      <c r="CK189" s="13">
        <v>67.253067635500003</v>
      </c>
      <c r="CL189" s="13" t="s">
        <v>4</v>
      </c>
      <c r="CM189">
        <f t="shared" si="25"/>
        <v>43.361739417899997</v>
      </c>
      <c r="DE189" t="s">
        <v>377</v>
      </c>
      <c r="DF189" s="7">
        <v>58.874971802144429</v>
      </c>
      <c r="DG189" s="5">
        <v>18966628167</v>
      </c>
      <c r="DH189" s="10">
        <v>88.246401477939358</v>
      </c>
      <c r="DI189" s="11">
        <v>50.261820276400002</v>
      </c>
      <c r="DJ189" s="12">
        <v>108.7006265541</v>
      </c>
      <c r="DK189" s="13">
        <v>46.496856499101987</v>
      </c>
    </row>
    <row r="190" spans="2:115" x14ac:dyDescent="0.3">
      <c r="B190" s="2"/>
      <c r="C190" t="s">
        <v>379</v>
      </c>
      <c r="D190" s="2" t="s">
        <v>380</v>
      </c>
      <c r="F190" s="7">
        <v>82.033454102737252</v>
      </c>
      <c r="G190" s="7">
        <v>82.385375925134369</v>
      </c>
      <c r="H190" s="7">
        <v>86.581680830472379</v>
      </c>
      <c r="I190" s="7">
        <v>92.593281560677781</v>
      </c>
      <c r="J190">
        <f t="shared" si="18"/>
        <v>85.898448104755445</v>
      </c>
      <c r="L190" s="5">
        <f>VLOOKUP(D190, [1]Data!$D$1:$M$267, 7, FALSE)</f>
        <v>29872166791</v>
      </c>
      <c r="M190" s="5">
        <f>VLOOKUP(D190, [1]Data!$D$1:$M$267, 8, FALSE)</f>
        <v>29244241618</v>
      </c>
      <c r="N190" s="5">
        <f>VLOOKUP(D190, [1]Data!$D$1:$M$267, 9, FALSE)</f>
        <v>38184112955</v>
      </c>
      <c r="O190" s="5">
        <v>77973722315</v>
      </c>
      <c r="P190" s="3">
        <f t="shared" si="20"/>
        <v>43818560919.75</v>
      </c>
      <c r="R190" s="10">
        <f>VLOOKUP(D190, [2]Data!$D$1:$M$267, 7, FALSE)</f>
        <v>124.127612180467</v>
      </c>
      <c r="S190" s="10">
        <f>VLOOKUP(D190, [2]Data!$D$1:$M$267, 8, FALSE)</f>
        <v>121.78597799837085</v>
      </c>
      <c r="T190" s="10">
        <f>VLOOKUP(D190, [2]Data!$D$1:$M$267, 9, FALSE)</f>
        <v>130.25616282246969</v>
      </c>
      <c r="U190" s="10">
        <f>VLOOKUP(D190, [2]Data!$D$1:$M$267, 10, FALSE)</f>
        <v>140.16954878610727</v>
      </c>
      <c r="V190"/>
      <c r="W190" s="11">
        <f>VLOOKUP(D190, [3]Data!$D$1:$M$267, 7, FALSE)</f>
        <v>80.603279876599998</v>
      </c>
      <c r="X190" s="11">
        <f>VLOOKUP(D190, [3]Data!$D$1:$M$267, 8, FALSE)</f>
        <v>73.367674225100004</v>
      </c>
      <c r="Y190" s="11">
        <f>VLOOKUP(D190, [3]Data!$D$1:$M$267, 9, FALSE)</f>
        <v>81.144876184500006</v>
      </c>
      <c r="Z190" s="11" t="str">
        <f>VLOOKUP(D190, [3]Data!$D$1:$M$267, 10, FALSE)</f>
        <v>NULL</v>
      </c>
      <c r="AA190"/>
      <c r="AB190" s="12" t="str">
        <f>VLOOKUP(D190, [4]Data!$D$1:$M$267, 7, FALSE)</f>
        <v>NULL</v>
      </c>
      <c r="AC190" s="12" t="str">
        <f>VLOOKUP(D190, [4]Data!$D$1:$M$267, 8, FALSE)</f>
        <v>NULL</v>
      </c>
      <c r="AD190" s="12" t="str">
        <f>VLOOKUP(D190, [4]Data!$D$1:$M$267, 9, FALSE)</f>
        <v>NULL</v>
      </c>
      <c r="AE190" s="12" t="str">
        <f>VLOOKUP(D190, [4]Data!$D$1:$M$267, 10, FALSE)</f>
        <v>NULL</v>
      </c>
      <c r="AF190"/>
      <c r="AG190" s="13">
        <f>VLOOKUP(D190,[5]Data!$D$1:$M$267, 7, FALSE)</f>
        <v>66.965393679841938</v>
      </c>
      <c r="AH190" s="13">
        <f>VLOOKUP(D190,[5]Data!$D$1:$M$267, 8, FALSE)</f>
        <v>64.095557158734806</v>
      </c>
      <c r="AI190" s="13">
        <f>VLOOKUP(D190,[5]Data!$D$1:$M$267, 9, FALSE)</f>
        <v>71.287556176361136</v>
      </c>
      <c r="AJ190" s="13">
        <f>VLOOKUP(D190,[5]Data!$D$1:$M$267, 10, FALSE)</f>
        <v>76.935615392111515</v>
      </c>
      <c r="AP190" t="s">
        <v>193</v>
      </c>
      <c r="AQ190">
        <f t="shared" si="21"/>
        <v>32.022058638988625</v>
      </c>
      <c r="AR190" s="7">
        <v>33.567179564324874</v>
      </c>
      <c r="AS190" s="7">
        <v>28.894590332229114</v>
      </c>
      <c r="AT190" s="7">
        <v>31.178244311366356</v>
      </c>
      <c r="AU190" s="7">
        <v>34.448220348034141</v>
      </c>
      <c r="AX190" t="s">
        <v>5</v>
      </c>
      <c r="AY190" s="15">
        <f t="shared" si="19"/>
        <v>3208519.5</v>
      </c>
      <c r="AZ190" s="5">
        <v>1753201</v>
      </c>
      <c r="BA190" s="5">
        <v>3810240</v>
      </c>
      <c r="BB190" s="5">
        <v>6384226</v>
      </c>
      <c r="BC190" s="5">
        <v>886411</v>
      </c>
      <c r="BN190" s="16" t="s">
        <v>359</v>
      </c>
      <c r="BO190" s="17">
        <v>102.4183937613</v>
      </c>
      <c r="BP190" s="17">
        <v>79.4632015774</v>
      </c>
      <c r="BQ190" s="17">
        <v>78.194115921600002</v>
      </c>
      <c r="BR190" s="17" t="s">
        <v>4</v>
      </c>
      <c r="BS190">
        <f t="shared" si="22"/>
        <v>24.224277839699994</v>
      </c>
      <c r="BT190" s="35" t="s">
        <v>255</v>
      </c>
      <c r="BU190" s="36">
        <v>81.728648846499993</v>
      </c>
      <c r="BV190" s="36">
        <v>63.406041507499999</v>
      </c>
      <c r="BW190" s="36">
        <v>67.209846839999997</v>
      </c>
      <c r="BX190" s="36" t="s">
        <v>4</v>
      </c>
      <c r="BY190">
        <f t="shared" si="23"/>
        <v>14.518802006499996</v>
      </c>
      <c r="CB190" s="18" t="s">
        <v>359</v>
      </c>
      <c r="CC190" s="19">
        <v>102.4183937613</v>
      </c>
      <c r="CD190" s="19">
        <v>79.4632015774</v>
      </c>
      <c r="CE190" s="19">
        <v>78.194115921600002</v>
      </c>
      <c r="CF190" s="19" t="s">
        <v>4</v>
      </c>
      <c r="CG190">
        <f t="shared" si="24"/>
        <v>24.224277839699994</v>
      </c>
      <c r="CH190" s="20" t="s">
        <v>255</v>
      </c>
      <c r="CI190" s="13">
        <v>81.728648846499993</v>
      </c>
      <c r="CJ190" s="13">
        <v>63.406041507499999</v>
      </c>
      <c r="CK190" s="13">
        <v>67.209846839999997</v>
      </c>
      <c r="CL190" s="13" t="s">
        <v>4</v>
      </c>
      <c r="CM190">
        <f t="shared" si="25"/>
        <v>14.518802006499996</v>
      </c>
      <c r="DE190" t="s">
        <v>379</v>
      </c>
      <c r="DF190" s="7">
        <v>86.581680830472379</v>
      </c>
      <c r="DG190" s="5">
        <v>38184112955</v>
      </c>
      <c r="DH190" s="10">
        <v>130.25616282246969</v>
      </c>
      <c r="DI190" s="11">
        <v>81.144876184500006</v>
      </c>
      <c r="DJ190" s="12" t="s">
        <v>4</v>
      </c>
      <c r="DK190" s="13">
        <v>71.287556176361136</v>
      </c>
    </row>
    <row r="191" spans="2:115" x14ac:dyDescent="0.3">
      <c r="B191" s="2"/>
      <c r="C191" t="s">
        <v>381</v>
      </c>
      <c r="D191" s="2" t="s">
        <v>382</v>
      </c>
      <c r="F191" s="7">
        <v>37.855833790806223</v>
      </c>
      <c r="G191" s="7">
        <v>81.607127571668499</v>
      </c>
      <c r="H191" s="7">
        <v>111.91460952077257</v>
      </c>
      <c r="I191" s="7" t="s">
        <v>4</v>
      </c>
      <c r="J191">
        <f t="shared" si="18"/>
        <v>77.125856961082434</v>
      </c>
      <c r="L191" s="5" t="str">
        <f>VLOOKUP(D191, [1]Data!$D$1:$M$267, 7, FALSE)</f>
        <v>NULL</v>
      </c>
      <c r="M191" s="5" t="str">
        <f>VLOOKUP(D191, [1]Data!$D$1:$M$267, 8, FALSE)</f>
        <v>NULL</v>
      </c>
      <c r="N191" s="5" t="str">
        <f>VLOOKUP(D191, [1]Data!$D$1:$M$267, 9, FALSE)</f>
        <v>NULL</v>
      </c>
      <c r="O191" s="5" t="s">
        <v>4</v>
      </c>
      <c r="P191" s="3" t="e">
        <f t="shared" si="20"/>
        <v>#DIV/0!</v>
      </c>
      <c r="R191" s="10">
        <f>VLOOKUP(D191, [2]Data!$D$1:$M$267, 7, FALSE)</f>
        <v>41.999471123616203</v>
      </c>
      <c r="S191" s="10">
        <f>VLOOKUP(D191, [2]Data!$D$1:$M$267, 8, FALSE)</f>
        <v>48.401362179255145</v>
      </c>
      <c r="T191" s="10">
        <f>VLOOKUP(D191, [2]Data!$D$1:$M$267, 9, FALSE)</f>
        <v>97.851254231197714</v>
      </c>
      <c r="U191" s="10" t="str">
        <f>VLOOKUP(D191, [2]Data!$D$1:$M$267, 10, FALSE)</f>
        <v>NULL</v>
      </c>
      <c r="V191"/>
      <c r="W191" s="11">
        <f>VLOOKUP(D191, [3]Data!$D$1:$M$267, 7, FALSE)</f>
        <v>132.18049090189999</v>
      </c>
      <c r="X191" s="11">
        <f>VLOOKUP(D191, [3]Data!$D$1:$M$267, 8, FALSE)</f>
        <v>133.50216376559999</v>
      </c>
      <c r="Y191" s="11">
        <f>VLOOKUP(D191, [3]Data!$D$1:$M$267, 9, FALSE)</f>
        <v>121.4736667926</v>
      </c>
      <c r="Z191" s="11" t="str">
        <f>VLOOKUP(D191, [3]Data!$D$1:$M$267, 10, FALSE)</f>
        <v>NULL</v>
      </c>
      <c r="AA191"/>
      <c r="AB191" s="12">
        <f>VLOOKUP(D191, [4]Data!$D$1:$M$267, 7, FALSE)</f>
        <v>55.333385142899999</v>
      </c>
      <c r="AC191" s="12">
        <f>VLOOKUP(D191, [4]Data!$D$1:$M$267, 8, FALSE)</f>
        <v>95.874784785499997</v>
      </c>
      <c r="AD191" s="12">
        <f>VLOOKUP(D191, [4]Data!$D$1:$M$267, 9, FALSE)</f>
        <v>72.2366645834</v>
      </c>
      <c r="AE191" s="12" t="str">
        <f>VLOOKUP(D191, [4]Data!$D$1:$M$267, 10, FALSE)</f>
        <v>NULL</v>
      </c>
      <c r="AF191"/>
      <c r="AG191" s="13">
        <f>VLOOKUP(D191,[5]Data!$D$1:$M$267, 7, FALSE)</f>
        <v>13.010066464082746</v>
      </c>
      <c r="AH191" s="13">
        <f>VLOOKUP(D191,[5]Data!$D$1:$M$267, 8, FALSE)</f>
        <v>14.780142994072321</v>
      </c>
      <c r="AI191" s="13">
        <f>VLOOKUP(D191,[5]Data!$D$1:$M$267, 9, FALSE)</f>
        <v>24.795027760743853</v>
      </c>
      <c r="AJ191" s="13" t="str">
        <f>VLOOKUP(D191,[5]Data!$D$1:$M$267, 10, FALSE)</f>
        <v>NULL</v>
      </c>
      <c r="AP191" t="s">
        <v>87</v>
      </c>
      <c r="AQ191">
        <f t="shared" si="21"/>
        <v>31.712208155458988</v>
      </c>
      <c r="AR191" s="7">
        <v>28.539613808665859</v>
      </c>
      <c r="AS191" s="7">
        <v>27.555929990054924</v>
      </c>
      <c r="AT191" s="7">
        <v>31.830505218180594</v>
      </c>
      <c r="AU191" s="7">
        <v>38.922783604934573</v>
      </c>
      <c r="AX191" t="s">
        <v>241</v>
      </c>
      <c r="AY191" s="15">
        <f t="shared" si="19"/>
        <v>3093123.5</v>
      </c>
      <c r="AZ191" s="5">
        <v>4008678</v>
      </c>
      <c r="BA191" s="5">
        <v>1317536</v>
      </c>
      <c r="BB191" s="5">
        <v>4624983</v>
      </c>
      <c r="BC191" s="5">
        <v>2421297</v>
      </c>
      <c r="BN191" s="16" t="s">
        <v>221</v>
      </c>
      <c r="BO191" s="17">
        <v>93.577069005300004</v>
      </c>
      <c r="BP191" s="17">
        <v>85.233268063599994</v>
      </c>
      <c r="BQ191" s="17">
        <v>78.166042552299999</v>
      </c>
      <c r="BR191" s="17" t="s">
        <v>4</v>
      </c>
      <c r="BS191">
        <f t="shared" si="22"/>
        <v>15.411026453000005</v>
      </c>
      <c r="BT191" s="35" t="s">
        <v>57</v>
      </c>
      <c r="BU191" s="36">
        <v>91.860015867800001</v>
      </c>
      <c r="BV191" s="36">
        <v>63.933828253500003</v>
      </c>
      <c r="BW191" s="36">
        <v>66.287358357499997</v>
      </c>
      <c r="BX191" s="36" t="s">
        <v>4</v>
      </c>
      <c r="BY191">
        <f t="shared" si="23"/>
        <v>25.572657510300004</v>
      </c>
      <c r="CB191" s="18" t="s">
        <v>221</v>
      </c>
      <c r="CC191" s="19">
        <v>93.577069005300004</v>
      </c>
      <c r="CD191" s="19">
        <v>85.233268063599994</v>
      </c>
      <c r="CE191" s="19">
        <v>78.166042552299999</v>
      </c>
      <c r="CF191" s="19" t="s">
        <v>4</v>
      </c>
      <c r="CG191">
        <f t="shared" si="24"/>
        <v>15.411026453000005</v>
      </c>
      <c r="CH191" s="20" t="s">
        <v>57</v>
      </c>
      <c r="CI191" s="13">
        <v>91.860015867800001</v>
      </c>
      <c r="CJ191" s="13">
        <v>63.933828253500003</v>
      </c>
      <c r="CK191" s="13">
        <v>66.287358357499997</v>
      </c>
      <c r="CL191" s="13" t="s">
        <v>4</v>
      </c>
      <c r="CM191">
        <f t="shared" si="25"/>
        <v>25.572657510300004</v>
      </c>
      <c r="DE191" t="s">
        <v>381</v>
      </c>
      <c r="DF191" s="7">
        <v>111.91460952077257</v>
      </c>
      <c r="DG191" s="5" t="s">
        <v>4</v>
      </c>
      <c r="DH191" s="10">
        <v>97.851254231197714</v>
      </c>
      <c r="DI191" s="11">
        <v>121.4736667926</v>
      </c>
      <c r="DJ191" s="12">
        <v>72.2366645834</v>
      </c>
      <c r="DK191" s="13">
        <v>24.795027760743853</v>
      </c>
    </row>
    <row r="192" spans="2:115" x14ac:dyDescent="0.3">
      <c r="B192" s="2"/>
      <c r="C192" t="s">
        <v>383</v>
      </c>
      <c r="D192" s="2" t="s">
        <v>384</v>
      </c>
      <c r="F192" s="7">
        <v>54.488634708974104</v>
      </c>
      <c r="G192" s="7">
        <v>56.036641566110788</v>
      </c>
      <c r="H192" s="7">
        <v>71.158408054113579</v>
      </c>
      <c r="I192" s="7">
        <v>68.222175831791205</v>
      </c>
      <c r="J192">
        <f t="shared" si="18"/>
        <v>62.476465040247419</v>
      </c>
      <c r="L192" s="5">
        <f>VLOOKUP(D192, [1]Data!$D$1:$M$267, 7, FALSE)</f>
        <v>7874133</v>
      </c>
      <c r="M192" s="5">
        <f>VLOOKUP(D192, [1]Data!$D$1:$M$267, 8, FALSE)</f>
        <v>1554883</v>
      </c>
      <c r="N192" s="5">
        <f>VLOOKUP(D192, [1]Data!$D$1:$M$267, 9, FALSE)</f>
        <v>734896</v>
      </c>
      <c r="O192" s="5">
        <v>3026694</v>
      </c>
      <c r="P192" s="3">
        <f t="shared" si="20"/>
        <v>3297651.5</v>
      </c>
      <c r="R192" s="10">
        <f>VLOOKUP(D192, [2]Data!$D$1:$M$267, 7, FALSE)</f>
        <v>56.045015914589591</v>
      </c>
      <c r="S192" s="10">
        <f>VLOOKUP(D192, [2]Data!$D$1:$M$267, 8, FALSE)</f>
        <v>55.749104019495391</v>
      </c>
      <c r="T192" s="10">
        <f>VLOOKUP(D192, [2]Data!$D$1:$M$267, 9, FALSE)</f>
        <v>71.825937435382968</v>
      </c>
      <c r="U192" s="10">
        <f>VLOOKUP(D192, [2]Data!$D$1:$M$267, 10, FALSE)</f>
        <v>65.435511589357745</v>
      </c>
      <c r="V192"/>
      <c r="W192" s="11">
        <f>VLOOKUP(D192, [3]Data!$D$1:$M$267, 7, FALSE)</f>
        <v>131.05274223890001</v>
      </c>
      <c r="X192" s="11">
        <f>VLOOKUP(D192, [3]Data!$D$1:$M$267, 8, FALSE)</f>
        <v>117.5922910708</v>
      </c>
      <c r="Y192" s="11">
        <f>VLOOKUP(D192, [3]Data!$D$1:$M$267, 9, FALSE)</f>
        <v>127.0512163889</v>
      </c>
      <c r="Z192" s="11" t="str">
        <f>VLOOKUP(D192, [3]Data!$D$1:$M$267, 10, FALSE)</f>
        <v>NULL</v>
      </c>
      <c r="AA192"/>
      <c r="AB192" s="12">
        <f>VLOOKUP(D192, [4]Data!$D$1:$M$267, 7, FALSE)</f>
        <v>104.6509659579</v>
      </c>
      <c r="AC192" s="12">
        <f>VLOOKUP(D192, [4]Data!$D$1:$M$267, 8, FALSE)</f>
        <v>119.3478823044</v>
      </c>
      <c r="AD192" s="12">
        <f>VLOOKUP(D192, [4]Data!$D$1:$M$267, 9, FALSE)</f>
        <v>139.2167704659</v>
      </c>
      <c r="AE192" s="12" t="str">
        <f>VLOOKUP(D192, [4]Data!$D$1:$M$267, 10, FALSE)</f>
        <v>NULL</v>
      </c>
      <c r="AF192"/>
      <c r="AG192" s="13">
        <f>VLOOKUP(D192,[5]Data!$D$1:$M$267, 7, FALSE)</f>
        <v>14.979939274274489</v>
      </c>
      <c r="AH192" s="13">
        <f>VLOOKUP(D192,[5]Data!$D$1:$M$267, 8, FALSE)</f>
        <v>17.32431457044747</v>
      </c>
      <c r="AI192" s="13">
        <f>VLOOKUP(D192,[5]Data!$D$1:$M$267, 9, FALSE)</f>
        <v>24.181929888608902</v>
      </c>
      <c r="AJ192" s="13">
        <f>VLOOKUP(D192,[5]Data!$D$1:$M$267, 10, FALSE)</f>
        <v>16.353124045431738</v>
      </c>
      <c r="AP192" t="s">
        <v>407</v>
      </c>
      <c r="AQ192">
        <f t="shared" si="21"/>
        <v>31.66763377364564</v>
      </c>
      <c r="AR192" s="7">
        <v>31.854562054522827</v>
      </c>
      <c r="AS192" s="7">
        <v>32.978400426534698</v>
      </c>
      <c r="AT192" s="7">
        <v>32.201006727213461</v>
      </c>
      <c r="AU192" s="7">
        <v>29.63656588631159</v>
      </c>
      <c r="AX192" t="s">
        <v>275</v>
      </c>
      <c r="AY192" s="15">
        <f t="shared" si="19"/>
        <v>1919120.5</v>
      </c>
      <c r="AZ192" s="5">
        <v>2508917</v>
      </c>
      <c r="BA192" s="5">
        <v>3763321</v>
      </c>
      <c r="BB192" s="5">
        <v>639994</v>
      </c>
      <c r="BC192" s="5">
        <v>764250</v>
      </c>
      <c r="BN192" s="16" t="s">
        <v>401</v>
      </c>
      <c r="BO192" s="17">
        <v>106.81100633529999</v>
      </c>
      <c r="BP192" s="17">
        <v>101.40693582350001</v>
      </c>
      <c r="BQ192" s="17">
        <v>77.876842648600004</v>
      </c>
      <c r="BR192" s="17" t="s">
        <v>4</v>
      </c>
      <c r="BS192">
        <f t="shared" si="22"/>
        <v>28.934163686699989</v>
      </c>
      <c r="BT192" s="35" t="s">
        <v>35</v>
      </c>
      <c r="BU192" s="36">
        <v>87.895516095299996</v>
      </c>
      <c r="BV192" s="36">
        <v>68.6500546348</v>
      </c>
      <c r="BW192" s="36">
        <v>63.632919598199997</v>
      </c>
      <c r="BX192" s="36" t="s">
        <v>4</v>
      </c>
      <c r="BY192">
        <f t="shared" si="23"/>
        <v>24.262596497099999</v>
      </c>
      <c r="CB192" s="18" t="s">
        <v>401</v>
      </c>
      <c r="CC192" s="19">
        <v>106.81100633529999</v>
      </c>
      <c r="CD192" s="19">
        <v>101.40693582350001</v>
      </c>
      <c r="CE192" s="19">
        <v>77.876842648600004</v>
      </c>
      <c r="CF192" s="19" t="s">
        <v>4</v>
      </c>
      <c r="CG192">
        <f t="shared" si="24"/>
        <v>28.934163686699989</v>
      </c>
      <c r="CH192" s="20" t="s">
        <v>35</v>
      </c>
      <c r="CI192" s="13">
        <v>87.895516095299996</v>
      </c>
      <c r="CJ192" s="13">
        <v>68.6500546348</v>
      </c>
      <c r="CK192" s="13">
        <v>63.632919598199997</v>
      </c>
      <c r="CL192" s="13" t="s">
        <v>4</v>
      </c>
      <c r="CM192">
        <f t="shared" si="25"/>
        <v>24.262596497099999</v>
      </c>
      <c r="DE192" t="s">
        <v>383</v>
      </c>
      <c r="DF192" s="7">
        <v>71.158408054113579</v>
      </c>
      <c r="DG192" s="5">
        <v>734896</v>
      </c>
      <c r="DH192" s="10">
        <v>71.825937435382968</v>
      </c>
      <c r="DI192" s="11">
        <v>127.0512163889</v>
      </c>
      <c r="DJ192" s="12">
        <v>139.2167704659</v>
      </c>
      <c r="DK192" s="13">
        <v>24.181929888608902</v>
      </c>
    </row>
    <row r="193" spans="2:115" x14ac:dyDescent="0.3">
      <c r="B193" s="2"/>
      <c r="C193" t="s">
        <v>385</v>
      </c>
      <c r="D193" s="2" t="s">
        <v>386</v>
      </c>
      <c r="F193" s="7">
        <v>23.689618538887132</v>
      </c>
      <c r="G193" s="7">
        <v>21.946839739775577</v>
      </c>
      <c r="H193" s="7">
        <v>23.232402612909482</v>
      </c>
      <c r="I193" s="7">
        <v>27.773534487078898</v>
      </c>
      <c r="J193">
        <f t="shared" si="18"/>
        <v>24.160598844662772</v>
      </c>
      <c r="L193" s="5">
        <f>VLOOKUP(D193, [1]Data!$D$1:$M$267, 7, FALSE)</f>
        <v>9216396</v>
      </c>
      <c r="M193" s="5">
        <f>VLOOKUP(D193, [1]Data!$D$1:$M$267, 8, FALSE)</f>
        <v>18385842</v>
      </c>
      <c r="N193" s="5">
        <f>VLOOKUP(D193, [1]Data!$D$1:$M$267, 9, FALSE)</f>
        <v>14674388</v>
      </c>
      <c r="O193" s="5">
        <v>17160700</v>
      </c>
      <c r="P193" s="3">
        <f t="shared" si="20"/>
        <v>14859331.5</v>
      </c>
      <c r="R193" s="10">
        <f>VLOOKUP(D193, [2]Data!$D$1:$M$267, 7, FALSE)</f>
        <v>33.018589250231109</v>
      </c>
      <c r="S193" s="10">
        <f>VLOOKUP(D193, [2]Data!$D$1:$M$267, 8, FALSE)</f>
        <v>27.963015196988355</v>
      </c>
      <c r="T193" s="10">
        <f>VLOOKUP(D193, [2]Data!$D$1:$M$267, 9, FALSE)</f>
        <v>29.915184007404825</v>
      </c>
      <c r="U193" s="10">
        <f>VLOOKUP(D193, [2]Data!$D$1:$M$267, 10, FALSE)</f>
        <v>35.003451710199379</v>
      </c>
      <c r="V193"/>
      <c r="W193" s="11">
        <f>VLOOKUP(D193, [3]Data!$D$1:$M$267, 7, FALSE)</f>
        <v>104.7400180394</v>
      </c>
      <c r="X193" s="11">
        <f>VLOOKUP(D193, [3]Data!$D$1:$M$267, 8, FALSE)</f>
        <v>87.084901949799999</v>
      </c>
      <c r="Y193" s="11">
        <f>VLOOKUP(D193, [3]Data!$D$1:$M$267, 9, FALSE)</f>
        <v>111.44371827160001</v>
      </c>
      <c r="Z193" s="11" t="str">
        <f>VLOOKUP(D193, [3]Data!$D$1:$M$267, 10, FALSE)</f>
        <v>NULL</v>
      </c>
      <c r="AA193"/>
      <c r="AB193" s="12">
        <f>VLOOKUP(D193, [4]Data!$D$1:$M$267, 7, FALSE)</f>
        <v>94.083598529400007</v>
      </c>
      <c r="AC193" s="12">
        <f>VLOOKUP(D193, [4]Data!$D$1:$M$267, 8, FALSE)</f>
        <v>99.3649030264</v>
      </c>
      <c r="AD193" s="12">
        <f>VLOOKUP(D193, [4]Data!$D$1:$M$267, 9, FALSE)</f>
        <v>92.932333492799998</v>
      </c>
      <c r="AE193" s="12" t="str">
        <f>VLOOKUP(D193, [4]Data!$D$1:$M$267, 10, FALSE)</f>
        <v>NULL</v>
      </c>
      <c r="AF193"/>
      <c r="AG193" s="13">
        <f>VLOOKUP(D193,[5]Data!$D$1:$M$267, 7, FALSE)</f>
        <v>16.036746148498576</v>
      </c>
      <c r="AH193" s="13">
        <f>VLOOKUP(D193,[5]Data!$D$1:$M$267, 8, FALSE)</f>
        <v>13.5038738462361</v>
      </c>
      <c r="AI193" s="13">
        <f>VLOOKUP(D193,[5]Data!$D$1:$M$267, 9, FALSE)</f>
        <v>14.120022326581511</v>
      </c>
      <c r="AJ193" s="13">
        <f>VLOOKUP(D193,[5]Data!$D$1:$M$267, 10, FALSE)</f>
        <v>15.413710520168285</v>
      </c>
      <c r="AP193" t="s">
        <v>289</v>
      </c>
      <c r="AQ193">
        <f t="shared" si="21"/>
        <v>31.181402159102213</v>
      </c>
      <c r="AR193" s="7">
        <v>31.475096101861904</v>
      </c>
      <c r="AS193" s="7">
        <v>30.739226143583053</v>
      </c>
      <c r="AT193" s="7">
        <v>31.974517070591308</v>
      </c>
      <c r="AU193" s="7">
        <v>30.536769320372585</v>
      </c>
      <c r="AX193" t="s">
        <v>21</v>
      </c>
      <c r="AY193" s="15">
        <f t="shared" si="19"/>
        <v>1587606</v>
      </c>
      <c r="AZ193" s="5">
        <v>1655574</v>
      </c>
      <c r="BA193" s="5">
        <v>1788242</v>
      </c>
      <c r="BB193" s="5">
        <v>1171447</v>
      </c>
      <c r="BC193" s="5">
        <v>1735161</v>
      </c>
      <c r="BN193" s="16" t="s">
        <v>363</v>
      </c>
      <c r="BO193" s="17">
        <v>84.076123901499997</v>
      </c>
      <c r="BP193" s="17">
        <v>75.523803615700004</v>
      </c>
      <c r="BQ193" s="17">
        <v>76.6025752595</v>
      </c>
      <c r="BR193" s="17" t="s">
        <v>4</v>
      </c>
      <c r="BS193">
        <f t="shared" si="22"/>
        <v>7.4735486419999972</v>
      </c>
      <c r="BT193" s="35" t="s">
        <v>321</v>
      </c>
      <c r="BU193" s="36">
        <v>102.0277360079</v>
      </c>
      <c r="BV193" s="36">
        <v>89.615359641300003</v>
      </c>
      <c r="BW193" s="36">
        <v>61.935285221900003</v>
      </c>
      <c r="BX193" s="36" t="s">
        <v>4</v>
      </c>
      <c r="BY193">
        <f t="shared" si="23"/>
        <v>40.092450786000001</v>
      </c>
      <c r="CB193" s="18" t="s">
        <v>363</v>
      </c>
      <c r="CC193" s="19">
        <v>84.076123901499997</v>
      </c>
      <c r="CD193" s="19">
        <v>75.523803615700004</v>
      </c>
      <c r="CE193" s="19">
        <v>76.6025752595</v>
      </c>
      <c r="CF193" s="19" t="s">
        <v>4</v>
      </c>
      <c r="CG193">
        <f t="shared" si="24"/>
        <v>7.4735486419999972</v>
      </c>
      <c r="CH193" s="20" t="s">
        <v>321</v>
      </c>
      <c r="CI193" s="13">
        <v>102.0277360079</v>
      </c>
      <c r="CJ193" s="13">
        <v>89.615359641300003</v>
      </c>
      <c r="CK193" s="13">
        <v>61.935285221900003</v>
      </c>
      <c r="CL193" s="13" t="s">
        <v>4</v>
      </c>
      <c r="CM193">
        <f t="shared" si="25"/>
        <v>40.092450786000001</v>
      </c>
      <c r="DE193" t="s">
        <v>385</v>
      </c>
      <c r="DF193" s="7">
        <v>23.232402612909482</v>
      </c>
      <c r="DG193" s="5">
        <v>14674388</v>
      </c>
      <c r="DH193" s="10">
        <v>29.915184007404825</v>
      </c>
      <c r="DI193" s="11">
        <v>111.44371827160001</v>
      </c>
      <c r="DJ193" s="12">
        <v>92.932333492799998</v>
      </c>
      <c r="DK193" s="13">
        <v>14.120022326581511</v>
      </c>
    </row>
    <row r="194" spans="2:115" x14ac:dyDescent="0.3">
      <c r="B194" s="2"/>
      <c r="C194" t="s">
        <v>387</v>
      </c>
      <c r="D194" s="2" t="s">
        <v>388</v>
      </c>
      <c r="F194" s="7">
        <v>88.703984431529918</v>
      </c>
      <c r="G194" s="7">
        <v>87.477188838838373</v>
      </c>
      <c r="H194" s="7">
        <v>106.44564683519791</v>
      </c>
      <c r="I194" s="7">
        <v>118.72504504685951</v>
      </c>
      <c r="J194">
        <f t="shared" ref="J194:J218" si="26">AVERAGE(F194:I194)</f>
        <v>100.33796628810643</v>
      </c>
      <c r="L194" s="5">
        <f>VLOOKUP(D194, [1]Data!$D$1:$M$267, 7, FALSE)</f>
        <v>40141556044</v>
      </c>
      <c r="M194" s="5">
        <f>VLOOKUP(D194, [1]Data!$D$1:$M$267, 8, FALSE)</f>
        <v>45837990484</v>
      </c>
      <c r="N194" s="5">
        <f>VLOOKUP(D194, [1]Data!$D$1:$M$267, 9, FALSE)</f>
        <v>49287590790</v>
      </c>
      <c r="O194" s="5">
        <v>44864080341</v>
      </c>
      <c r="P194" s="3">
        <f t="shared" si="20"/>
        <v>45032804414.75</v>
      </c>
      <c r="R194" s="10">
        <f>VLOOKUP(D194, [2]Data!$D$1:$M$267, 7, FALSE)</f>
        <v>109.68951471516606</v>
      </c>
      <c r="S194" s="10">
        <f>VLOOKUP(D194, [2]Data!$D$1:$M$267, 8, FALSE)</f>
        <v>97.800743246517797</v>
      </c>
      <c r="T194" s="10">
        <f>VLOOKUP(D194, [2]Data!$D$1:$M$267, 9, FALSE)</f>
        <v>117.14450362665457</v>
      </c>
      <c r="U194" s="10">
        <f>VLOOKUP(D194, [2]Data!$D$1:$M$267, 10, FALSE)</f>
        <v>132.85638204363386</v>
      </c>
      <c r="V194"/>
      <c r="W194" s="11">
        <f>VLOOKUP(D194, [3]Data!$D$1:$M$267, 7, FALSE)</f>
        <v>109.0505484899</v>
      </c>
      <c r="X194" s="11">
        <f>VLOOKUP(D194, [3]Data!$D$1:$M$267, 8, FALSE)</f>
        <v>94.593098319800006</v>
      </c>
      <c r="Y194" s="11">
        <f>VLOOKUP(D194, [3]Data!$D$1:$M$267, 9, FALSE)</f>
        <v>98.935719962299999</v>
      </c>
      <c r="Z194" s="11" t="str">
        <f>VLOOKUP(D194, [3]Data!$D$1:$M$267, 10, FALSE)</f>
        <v>NULL</v>
      </c>
      <c r="AA194"/>
      <c r="AB194" s="12">
        <f>VLOOKUP(D194, [4]Data!$D$1:$M$267, 7, FALSE)</f>
        <v>107.278039484</v>
      </c>
      <c r="AC194" s="12">
        <f>VLOOKUP(D194, [4]Data!$D$1:$M$267, 8, FALSE)</f>
        <v>101.6616447105</v>
      </c>
      <c r="AD194" s="12">
        <f>VLOOKUP(D194, [4]Data!$D$1:$M$267, 9, FALSE)</f>
        <v>117.075576216</v>
      </c>
      <c r="AE194" s="12" t="str">
        <f>VLOOKUP(D194, [4]Data!$D$1:$M$267, 10, FALSE)</f>
        <v>NULL</v>
      </c>
      <c r="AF194"/>
      <c r="AG194" s="13">
        <f>VLOOKUP(D194,[5]Data!$D$1:$M$267, 7, FALSE)</f>
        <v>59.518890621885944</v>
      </c>
      <c r="AH194" s="13">
        <f>VLOOKUP(D194,[5]Data!$D$1:$M$267, 8, FALSE)</f>
        <v>51.494426608891949</v>
      </c>
      <c r="AI194" s="13">
        <f>VLOOKUP(D194,[5]Data!$D$1:$M$267, 9, FALSE)</f>
        <v>58.552237742941628</v>
      </c>
      <c r="AJ194" s="13">
        <f>VLOOKUP(D194,[5]Data!$D$1:$M$267, 10, FALSE)</f>
        <v>65.3629024949052</v>
      </c>
      <c r="AP194" t="s">
        <v>29</v>
      </c>
      <c r="AQ194">
        <f t="shared" si="21"/>
        <v>30.952530190149435</v>
      </c>
      <c r="AR194" s="7">
        <v>29.639987093007175</v>
      </c>
      <c r="AS194" s="7">
        <v>25.506617661826436</v>
      </c>
      <c r="AT194" s="7">
        <v>35.412396977719915</v>
      </c>
      <c r="AU194" s="7">
        <v>33.251119028044215</v>
      </c>
      <c r="AX194" t="s">
        <v>45</v>
      </c>
      <c r="AY194" s="15">
        <f t="shared" ref="AY194:AY218" si="27">AVERAGE(AZ194:BC194)</f>
        <v>1392190.25</v>
      </c>
      <c r="AZ194" s="5">
        <v>1569639</v>
      </c>
      <c r="BA194" s="5">
        <v>869524</v>
      </c>
      <c r="BB194" s="5">
        <v>1878816</v>
      </c>
      <c r="BC194" s="5">
        <v>1250782</v>
      </c>
      <c r="BN194" s="16" t="s">
        <v>49</v>
      </c>
      <c r="BO194" s="17">
        <v>85.049996363399998</v>
      </c>
      <c r="BP194" s="17">
        <v>61.928189635400003</v>
      </c>
      <c r="BQ194" s="17">
        <v>75.339348810100006</v>
      </c>
      <c r="BR194" s="17" t="s">
        <v>4</v>
      </c>
      <c r="BS194">
        <f t="shared" si="22"/>
        <v>9.7106475532999923</v>
      </c>
      <c r="BT194" s="35" t="s">
        <v>71</v>
      </c>
      <c r="BU194" s="36">
        <v>92.861163592799997</v>
      </c>
      <c r="BV194" s="36">
        <v>80.845235174699994</v>
      </c>
      <c r="BW194" s="36">
        <v>61.677126008400002</v>
      </c>
      <c r="BX194" s="36" t="s">
        <v>4</v>
      </c>
      <c r="BY194">
        <f t="shared" si="23"/>
        <v>31.184037584399995</v>
      </c>
      <c r="CB194" s="18" t="s">
        <v>49</v>
      </c>
      <c r="CC194" s="19">
        <v>85.049996363399998</v>
      </c>
      <c r="CD194" s="19">
        <v>61.928189635400003</v>
      </c>
      <c r="CE194" s="19">
        <v>75.339348810100006</v>
      </c>
      <c r="CF194" s="19" t="s">
        <v>4</v>
      </c>
      <c r="CG194">
        <f t="shared" si="24"/>
        <v>9.7106475532999923</v>
      </c>
      <c r="CH194" s="20" t="s">
        <v>71</v>
      </c>
      <c r="CI194" s="13">
        <v>92.861163592799997</v>
      </c>
      <c r="CJ194" s="13">
        <v>80.845235174699994</v>
      </c>
      <c r="CK194" s="13">
        <v>61.677126008400002</v>
      </c>
      <c r="CL194" s="13" t="s">
        <v>4</v>
      </c>
      <c r="CM194">
        <f t="shared" si="25"/>
        <v>31.184037584399995</v>
      </c>
      <c r="DE194" t="s">
        <v>387</v>
      </c>
      <c r="DF194" s="7">
        <v>106.44564683519791</v>
      </c>
      <c r="DG194" s="5">
        <v>49287590790</v>
      </c>
      <c r="DH194" s="10">
        <v>117.14450362665457</v>
      </c>
      <c r="DI194" s="11">
        <v>98.935719962299999</v>
      </c>
      <c r="DJ194" s="12">
        <v>117.075576216</v>
      </c>
      <c r="DK194" s="13">
        <v>58.552237742941628</v>
      </c>
    </row>
    <row r="195" spans="2:115" x14ac:dyDescent="0.3">
      <c r="B195" s="2"/>
      <c r="C195" t="s">
        <v>389</v>
      </c>
      <c r="D195" s="2" t="s">
        <v>390</v>
      </c>
      <c r="F195" s="7">
        <v>36.753206902301585</v>
      </c>
      <c r="G195" s="7">
        <v>41.107560683822655</v>
      </c>
      <c r="H195" s="7">
        <v>41.110360749627688</v>
      </c>
      <c r="I195" s="7">
        <v>43.903539523950826</v>
      </c>
      <c r="J195">
        <f t="shared" si="26"/>
        <v>40.718666964925688</v>
      </c>
      <c r="L195" s="5" t="str">
        <f>VLOOKUP(D195, [1]Data!$D$1:$M$267, 7, FALSE)</f>
        <v>NULL</v>
      </c>
      <c r="M195" s="5" t="str">
        <f>VLOOKUP(D195, [1]Data!$D$1:$M$267, 8, FALSE)</f>
        <v>NULL</v>
      </c>
      <c r="N195" s="5" t="str">
        <f>VLOOKUP(D195, [1]Data!$D$1:$M$267, 9, FALSE)</f>
        <v>NULL</v>
      </c>
      <c r="O195" s="5" t="s">
        <v>4</v>
      </c>
      <c r="P195" s="3" t="e">
        <f t="shared" si="20"/>
        <v>#DIV/0!</v>
      </c>
      <c r="R195" s="10">
        <f>VLOOKUP(D195, [2]Data!$D$1:$M$267, 7, FALSE)</f>
        <v>70.806414692600129</v>
      </c>
      <c r="S195" s="10">
        <f>VLOOKUP(D195, [2]Data!$D$1:$M$267, 8, FALSE)</f>
        <v>84.75031110423879</v>
      </c>
      <c r="T195" s="10">
        <f>VLOOKUP(D195, [2]Data!$D$1:$M$267, 9, FALSE)</f>
        <v>99.891798855757017</v>
      </c>
      <c r="U195" s="10">
        <f>VLOOKUP(D195, [2]Data!$D$1:$M$267, 10, FALSE)</f>
        <v>97.639428062006644</v>
      </c>
      <c r="V195"/>
      <c r="W195" s="11">
        <f>VLOOKUP(D195, [3]Data!$D$1:$M$267, 7, FALSE)</f>
        <v>109.4765656964</v>
      </c>
      <c r="X195" s="11">
        <f>VLOOKUP(D195, [3]Data!$D$1:$M$267, 8, FALSE)</f>
        <v>105.2315963028</v>
      </c>
      <c r="Y195" s="11">
        <f>VLOOKUP(D195, [3]Data!$D$1:$M$267, 9, FALSE)</f>
        <v>117.92725252290001</v>
      </c>
      <c r="Z195" s="11" t="str">
        <f>VLOOKUP(D195, [3]Data!$D$1:$M$267, 10, FALSE)</f>
        <v>NULL</v>
      </c>
      <c r="AA195"/>
      <c r="AB195" s="12" t="str">
        <f>VLOOKUP(D195, [4]Data!$D$1:$M$267, 7, FALSE)</f>
        <v>NULL</v>
      </c>
      <c r="AC195" s="12" t="str">
        <f>VLOOKUP(D195, [4]Data!$D$1:$M$267, 8, FALSE)</f>
        <v>NULL</v>
      </c>
      <c r="AD195" s="12" t="str">
        <f>VLOOKUP(D195, [4]Data!$D$1:$M$267, 9, FALSE)</f>
        <v>NULL</v>
      </c>
      <c r="AE195" s="12" t="str">
        <f>VLOOKUP(D195, [4]Data!$D$1:$M$267, 10, FALSE)</f>
        <v>NULL</v>
      </c>
      <c r="AF195"/>
      <c r="AG195" s="13">
        <f>VLOOKUP(D195,[5]Data!$D$1:$M$267, 7, FALSE)</f>
        <v>21.272050690812293</v>
      </c>
      <c r="AH195" s="13">
        <f>VLOOKUP(D195,[5]Data!$D$1:$M$267, 8, FALSE)</f>
        <v>36.666214745527093</v>
      </c>
      <c r="AI195" s="13">
        <f>VLOOKUP(D195,[5]Data!$D$1:$M$267, 9, FALSE)</f>
        <v>63.566557094256751</v>
      </c>
      <c r="AJ195" s="13">
        <f>VLOOKUP(D195,[5]Data!$D$1:$M$267, 10, FALSE)</f>
        <v>55.678705972035914</v>
      </c>
      <c r="AP195" t="s">
        <v>199</v>
      </c>
      <c r="AQ195">
        <f t="shared" si="21"/>
        <v>30.510555571075002</v>
      </c>
      <c r="AR195" s="7">
        <v>27.872659502301261</v>
      </c>
      <c r="AS195" s="7">
        <v>25.254811684307874</v>
      </c>
      <c r="AT195" s="7">
        <v>30.290424348726997</v>
      </c>
      <c r="AU195" s="7">
        <v>38.624326748963874</v>
      </c>
      <c r="AX195" t="s">
        <v>341</v>
      </c>
      <c r="AY195" s="15">
        <f t="shared" si="27"/>
        <v>1348882</v>
      </c>
      <c r="AZ195" s="5">
        <v>1946595</v>
      </c>
      <c r="BA195" s="5">
        <v>1315182</v>
      </c>
      <c r="BB195" s="5">
        <v>784869</v>
      </c>
      <c r="BC195" s="5" t="s">
        <v>4</v>
      </c>
      <c r="BN195" s="16" t="s">
        <v>171</v>
      </c>
      <c r="BO195" s="17">
        <v>116.5582970274</v>
      </c>
      <c r="BP195" s="17">
        <v>77.098747396299999</v>
      </c>
      <c r="BQ195" s="17">
        <v>74.885685931400005</v>
      </c>
      <c r="BR195" s="17" t="s">
        <v>4</v>
      </c>
      <c r="BS195">
        <f t="shared" si="22"/>
        <v>41.672611095999997</v>
      </c>
      <c r="BT195" s="35" t="s">
        <v>185</v>
      </c>
      <c r="BU195" s="36">
        <v>78.745276777000001</v>
      </c>
      <c r="BV195" s="36">
        <v>64.840489590800004</v>
      </c>
      <c r="BW195" s="36">
        <v>61.560428945200002</v>
      </c>
      <c r="BX195" s="36" t="s">
        <v>4</v>
      </c>
      <c r="BY195">
        <f t="shared" si="23"/>
        <v>17.184847831799999</v>
      </c>
      <c r="CB195" s="18" t="s">
        <v>171</v>
      </c>
      <c r="CC195" s="19">
        <v>116.5582970274</v>
      </c>
      <c r="CD195" s="19">
        <v>77.098747396299999</v>
      </c>
      <c r="CE195" s="19">
        <v>74.885685931400005</v>
      </c>
      <c r="CF195" s="19" t="s">
        <v>4</v>
      </c>
      <c r="CG195">
        <f t="shared" si="24"/>
        <v>41.672611095999997</v>
      </c>
      <c r="CH195" s="20" t="s">
        <v>185</v>
      </c>
      <c r="CI195" s="13">
        <v>78.745276777000001</v>
      </c>
      <c r="CJ195" s="13">
        <v>64.840489590800004</v>
      </c>
      <c r="CK195" s="13">
        <v>61.560428945200002</v>
      </c>
      <c r="CL195" s="13" t="s">
        <v>4</v>
      </c>
      <c r="CM195">
        <f t="shared" si="25"/>
        <v>17.184847831799999</v>
      </c>
      <c r="DE195" t="s">
        <v>389</v>
      </c>
      <c r="DF195" s="7">
        <v>41.110360749627688</v>
      </c>
      <c r="DG195" s="5" t="s">
        <v>4</v>
      </c>
      <c r="DH195" s="10">
        <v>99.891798855757017</v>
      </c>
      <c r="DI195" s="11">
        <v>117.92725252290001</v>
      </c>
      <c r="DJ195" s="12" t="s">
        <v>4</v>
      </c>
      <c r="DK195" s="13">
        <v>63.566557094256751</v>
      </c>
    </row>
    <row r="196" spans="2:115" x14ac:dyDescent="0.3">
      <c r="B196" s="2"/>
      <c r="C196" t="s">
        <v>391</v>
      </c>
      <c r="D196" s="2" t="s">
        <v>392</v>
      </c>
      <c r="F196" s="7">
        <v>44.989774398916303</v>
      </c>
      <c r="G196" s="7">
        <v>43.768589510388544</v>
      </c>
      <c r="H196" s="7">
        <v>44.784115144086826</v>
      </c>
      <c r="I196" s="7">
        <v>53.72437497795238</v>
      </c>
      <c r="J196">
        <f t="shared" si="26"/>
        <v>46.816713507836013</v>
      </c>
      <c r="L196" s="5">
        <f>VLOOKUP(D196, [1]Data!$D$1:$M$267, 7, FALSE)</f>
        <v>198643</v>
      </c>
      <c r="M196" s="5">
        <f>VLOOKUP(D196, [1]Data!$D$1:$M$267, 8, FALSE)</f>
        <v>915082</v>
      </c>
      <c r="N196" s="5">
        <f>VLOOKUP(D196, [1]Data!$D$1:$M$267, 9, FALSE)</f>
        <v>1274941</v>
      </c>
      <c r="O196" s="5">
        <v>1239758</v>
      </c>
      <c r="P196" s="3">
        <f t="shared" si="20"/>
        <v>907106</v>
      </c>
      <c r="R196" s="10">
        <f>VLOOKUP(D196, [2]Data!$D$1:$M$267, 7, FALSE)</f>
        <v>56.142393400209897</v>
      </c>
      <c r="S196" s="10">
        <f>VLOOKUP(D196, [2]Data!$D$1:$M$267, 8, FALSE)</f>
        <v>55.548538560863946</v>
      </c>
      <c r="T196" s="10">
        <f>VLOOKUP(D196, [2]Data!$D$1:$M$267, 9, FALSE)</f>
        <v>57.585013499696281</v>
      </c>
      <c r="U196" s="10">
        <f>VLOOKUP(D196, [2]Data!$D$1:$M$267, 10, FALSE)</f>
        <v>65.487785014688598</v>
      </c>
      <c r="V196"/>
      <c r="W196" s="11">
        <f>VLOOKUP(D196, [3]Data!$D$1:$M$267, 7, FALSE)</f>
        <v>93.227287917400005</v>
      </c>
      <c r="X196" s="11">
        <f>VLOOKUP(D196, [3]Data!$D$1:$M$267, 8, FALSE)</f>
        <v>92.541442389799997</v>
      </c>
      <c r="Y196" s="11">
        <f>VLOOKUP(D196, [3]Data!$D$1:$M$267, 9, FALSE)</f>
        <v>109.0099703927</v>
      </c>
      <c r="Z196" s="11" t="str">
        <f>VLOOKUP(D196, [3]Data!$D$1:$M$267, 10, FALSE)</f>
        <v>NULL</v>
      </c>
      <c r="AA196"/>
      <c r="AB196" s="12">
        <f>VLOOKUP(D196, [4]Data!$D$1:$M$267, 7, FALSE)</f>
        <v>92.465798419699993</v>
      </c>
      <c r="AC196" s="12">
        <f>VLOOKUP(D196, [4]Data!$D$1:$M$267, 8, FALSE)</f>
        <v>110.26090243509999</v>
      </c>
      <c r="AD196" s="12">
        <f>VLOOKUP(D196, [4]Data!$D$1:$M$267, 9, FALSE)</f>
        <v>101.13618604840001</v>
      </c>
      <c r="AE196" s="12" t="str">
        <f>VLOOKUP(D196, [4]Data!$D$1:$M$267, 10, FALSE)</f>
        <v>NULL</v>
      </c>
      <c r="AF196"/>
      <c r="AG196" s="13">
        <f>VLOOKUP(D196,[5]Data!$D$1:$M$267, 7, FALSE)</f>
        <v>23.812452710453734</v>
      </c>
      <c r="AH196" s="13">
        <f>VLOOKUP(D196,[5]Data!$D$1:$M$267, 8, FALSE)</f>
        <v>23.263528583167041</v>
      </c>
      <c r="AI196" s="13">
        <f>VLOOKUP(D196,[5]Data!$D$1:$M$267, 9, FALSE)</f>
        <v>23.629548446508128</v>
      </c>
      <c r="AJ196" s="13">
        <f>VLOOKUP(D196,[5]Data!$D$1:$M$267, 10, FALSE)</f>
        <v>25.599171080440914</v>
      </c>
      <c r="AP196" t="s">
        <v>171</v>
      </c>
      <c r="AQ196">
        <f t="shared" si="21"/>
        <v>30.398854858689095</v>
      </c>
      <c r="AR196" s="7">
        <v>35.854870786765993</v>
      </c>
      <c r="AS196" s="7">
        <v>30.561979556121443</v>
      </c>
      <c r="AT196" s="7">
        <v>26.028126625483011</v>
      </c>
      <c r="AU196" s="7">
        <v>29.150442466385922</v>
      </c>
      <c r="AX196" t="s">
        <v>197</v>
      </c>
      <c r="AY196" s="15">
        <f t="shared" si="27"/>
        <v>1305890.25</v>
      </c>
      <c r="AZ196" s="5">
        <v>2128180</v>
      </c>
      <c r="BA196" s="5">
        <v>1133039</v>
      </c>
      <c r="BB196" s="5">
        <v>1034853.0000000001</v>
      </c>
      <c r="BC196" s="5">
        <v>927489</v>
      </c>
      <c r="BN196" s="16" t="s">
        <v>347</v>
      </c>
      <c r="BO196" s="17">
        <v>108.5524158068</v>
      </c>
      <c r="BP196" s="17">
        <v>85.536400500699997</v>
      </c>
      <c r="BQ196" s="17">
        <v>74.591152411600007</v>
      </c>
      <c r="BR196" s="17" t="s">
        <v>4</v>
      </c>
      <c r="BS196">
        <f t="shared" si="22"/>
        <v>33.961263395199992</v>
      </c>
      <c r="BT196" s="35" t="s">
        <v>375</v>
      </c>
      <c r="BU196" s="36">
        <v>110.9015955844</v>
      </c>
      <c r="BV196" s="36">
        <v>91.9254568729</v>
      </c>
      <c r="BW196" s="36">
        <v>60.7617294406</v>
      </c>
      <c r="BX196" s="36" t="s">
        <v>4</v>
      </c>
      <c r="BY196">
        <f t="shared" si="23"/>
        <v>50.139866143799999</v>
      </c>
      <c r="CB196" s="18" t="s">
        <v>347</v>
      </c>
      <c r="CC196" s="19">
        <v>108.5524158068</v>
      </c>
      <c r="CD196" s="19">
        <v>85.536400500699997</v>
      </c>
      <c r="CE196" s="19">
        <v>74.591152411600007</v>
      </c>
      <c r="CF196" s="19" t="s">
        <v>4</v>
      </c>
      <c r="CG196">
        <f t="shared" si="24"/>
        <v>33.961263395199992</v>
      </c>
      <c r="CH196" s="20" t="s">
        <v>375</v>
      </c>
      <c r="CI196" s="13">
        <v>110.9015955844</v>
      </c>
      <c r="CJ196" s="13">
        <v>91.9254568729</v>
      </c>
      <c r="CK196" s="13">
        <v>60.7617294406</v>
      </c>
      <c r="CL196" s="13" t="s">
        <v>4</v>
      </c>
      <c r="CM196">
        <f t="shared" si="25"/>
        <v>50.139866143799999</v>
      </c>
      <c r="DE196" t="s">
        <v>391</v>
      </c>
      <c r="DF196" s="7">
        <v>44.784115144086826</v>
      </c>
      <c r="DG196" s="5">
        <v>1274941</v>
      </c>
      <c r="DH196" s="10">
        <v>57.585013499696281</v>
      </c>
      <c r="DI196" s="11">
        <v>109.0099703927</v>
      </c>
      <c r="DJ196" s="12">
        <v>101.13618604840001</v>
      </c>
      <c r="DK196" s="13">
        <v>23.629548446508128</v>
      </c>
    </row>
    <row r="197" spans="2:115" x14ac:dyDescent="0.3">
      <c r="B197" s="2"/>
      <c r="C197" t="s">
        <v>393</v>
      </c>
      <c r="D197" s="2" t="s">
        <v>394</v>
      </c>
      <c r="F197" s="7">
        <v>50.385341223232338</v>
      </c>
      <c r="G197" s="7">
        <v>50.330359515407807</v>
      </c>
      <c r="H197" s="7">
        <v>55.836368960632889</v>
      </c>
      <c r="I197" s="7">
        <v>56.169118433787943</v>
      </c>
      <c r="J197">
        <f t="shared" si="26"/>
        <v>53.180297033265248</v>
      </c>
      <c r="L197" s="5" t="str">
        <f>VLOOKUP(D197, [1]Data!$D$1:$M$267, 7, FALSE)</f>
        <v>NULL</v>
      </c>
      <c r="M197" s="5" t="str">
        <f>VLOOKUP(D197, [1]Data!$D$1:$M$267, 8, FALSE)</f>
        <v>NULL</v>
      </c>
      <c r="N197" s="5" t="str">
        <f>VLOOKUP(D197, [1]Data!$D$1:$M$267, 9, FALSE)</f>
        <v>NULL</v>
      </c>
      <c r="O197" s="5" t="s">
        <v>4</v>
      </c>
      <c r="P197" s="3" t="e">
        <f t="shared" si="20"/>
        <v>#DIV/0!</v>
      </c>
      <c r="R197" s="10">
        <f>VLOOKUP(D197, [2]Data!$D$1:$M$267, 7, FALSE)</f>
        <v>87.165447193607392</v>
      </c>
      <c r="S197" s="10">
        <f>VLOOKUP(D197, [2]Data!$D$1:$M$267, 8, FALSE)</f>
        <v>85.534022886695155</v>
      </c>
      <c r="T197" s="10">
        <f>VLOOKUP(D197, [2]Data!$D$1:$M$267, 9, FALSE)</f>
        <v>73.367469327190975</v>
      </c>
      <c r="U197" s="10" t="str">
        <f>VLOOKUP(D197, [2]Data!$D$1:$M$267, 10, FALSE)</f>
        <v>NULL</v>
      </c>
      <c r="V197"/>
      <c r="W197" s="11">
        <f>VLOOKUP(D197, [3]Data!$D$1:$M$267, 7, FALSE)</f>
        <v>181.78827339290001</v>
      </c>
      <c r="X197" s="11">
        <f>VLOOKUP(D197, [3]Data!$D$1:$M$267, 8, FALSE)</f>
        <v>166.13610176949999</v>
      </c>
      <c r="Y197" s="11">
        <f>VLOOKUP(D197, [3]Data!$D$1:$M$267, 9, FALSE)</f>
        <v>177.28637159070001</v>
      </c>
      <c r="Z197" s="11" t="str">
        <f>VLOOKUP(D197, [3]Data!$D$1:$M$267, 10, FALSE)</f>
        <v>NULL</v>
      </c>
      <c r="AA197"/>
      <c r="AB197" s="12">
        <f>VLOOKUP(D197, [4]Data!$D$1:$M$267, 7, FALSE)</f>
        <v>104.7300234013</v>
      </c>
      <c r="AC197" s="12">
        <f>VLOOKUP(D197, [4]Data!$D$1:$M$267, 8, FALSE)</f>
        <v>78.534416235099997</v>
      </c>
      <c r="AD197" s="12">
        <f>VLOOKUP(D197, [4]Data!$D$1:$M$267, 9, FALSE)</f>
        <v>78.348458903199997</v>
      </c>
      <c r="AE197" s="12" t="str">
        <f>VLOOKUP(D197, [4]Data!$D$1:$M$267, 10, FALSE)</f>
        <v>NULL</v>
      </c>
      <c r="AF197"/>
      <c r="AG197" s="13">
        <f>VLOOKUP(D197,[5]Data!$D$1:$M$267, 7, FALSE)</f>
        <v>21.971832923021907</v>
      </c>
      <c r="AH197" s="13">
        <f>VLOOKUP(D197,[5]Data!$D$1:$M$267, 8, FALSE)</f>
        <v>20.590168150063572</v>
      </c>
      <c r="AI197" s="13">
        <f>VLOOKUP(D197,[5]Data!$D$1:$M$267, 9, FALSE)</f>
        <v>12.522664291554941</v>
      </c>
      <c r="AJ197" s="13" t="str">
        <f>VLOOKUP(D197,[5]Data!$D$1:$M$267, 10, FALSE)</f>
        <v>NULL</v>
      </c>
      <c r="AP197" t="s">
        <v>417</v>
      </c>
      <c r="AQ197">
        <f t="shared" si="21"/>
        <v>29.896273739840577</v>
      </c>
      <c r="AR197" s="7">
        <v>25.595288978903199</v>
      </c>
      <c r="AS197" s="7">
        <v>26.883485258201173</v>
      </c>
      <c r="AT197" s="7">
        <v>32.677319026310862</v>
      </c>
      <c r="AU197" s="7">
        <v>34.429001695947065</v>
      </c>
      <c r="AX197" t="s">
        <v>43</v>
      </c>
      <c r="AY197" s="15">
        <f t="shared" si="27"/>
        <v>1196483.75</v>
      </c>
      <c r="AZ197" s="5">
        <v>700714</v>
      </c>
      <c r="BA197" s="5">
        <v>1410633</v>
      </c>
      <c r="BB197" s="5">
        <v>1211677</v>
      </c>
      <c r="BC197" s="5">
        <v>1462911</v>
      </c>
      <c r="BN197" s="16" t="s">
        <v>261</v>
      </c>
      <c r="BO197" s="17">
        <v>80.720825748999999</v>
      </c>
      <c r="BP197" s="17">
        <v>71.714261278600006</v>
      </c>
      <c r="BQ197" s="17">
        <v>74.559822467900005</v>
      </c>
      <c r="BR197" s="17" t="s">
        <v>4</v>
      </c>
      <c r="BS197">
        <f t="shared" si="22"/>
        <v>6.161003281099994</v>
      </c>
      <c r="BT197" s="35" t="s">
        <v>291</v>
      </c>
      <c r="BU197" s="36">
        <v>108.11316920669999</v>
      </c>
      <c r="BV197" s="36">
        <v>86.075569070499995</v>
      </c>
      <c r="BW197" s="36">
        <v>60.543388722099998</v>
      </c>
      <c r="BX197" s="36" t="s">
        <v>4</v>
      </c>
      <c r="BY197">
        <f t="shared" si="23"/>
        <v>47.569780484599995</v>
      </c>
      <c r="CB197" s="18" t="s">
        <v>261</v>
      </c>
      <c r="CC197" s="19">
        <v>80.720825748999999</v>
      </c>
      <c r="CD197" s="19">
        <v>71.714261278600006</v>
      </c>
      <c r="CE197" s="19">
        <v>74.559822467900005</v>
      </c>
      <c r="CF197" s="19" t="s">
        <v>4</v>
      </c>
      <c r="CG197">
        <f t="shared" si="24"/>
        <v>6.161003281099994</v>
      </c>
      <c r="CH197" s="20" t="s">
        <v>291</v>
      </c>
      <c r="CI197" s="13">
        <v>108.11316920669999</v>
      </c>
      <c r="CJ197" s="13">
        <v>86.075569070499995</v>
      </c>
      <c r="CK197" s="13">
        <v>60.543388722099998</v>
      </c>
      <c r="CL197" s="13" t="s">
        <v>4</v>
      </c>
      <c r="CM197">
        <f t="shared" si="25"/>
        <v>47.569780484599995</v>
      </c>
      <c r="DE197" t="s">
        <v>393</v>
      </c>
      <c r="DF197" s="7">
        <v>55.836368960632889</v>
      </c>
      <c r="DG197" s="5" t="s">
        <v>4</v>
      </c>
      <c r="DH197" s="10">
        <v>73.367469327190975</v>
      </c>
      <c r="DI197" s="11">
        <v>177.28637159070001</v>
      </c>
      <c r="DJ197" s="12">
        <v>78.348458903199997</v>
      </c>
      <c r="DK197" s="13">
        <v>12.522664291554941</v>
      </c>
    </row>
    <row r="198" spans="2:115" x14ac:dyDescent="0.3">
      <c r="B198" s="2"/>
      <c r="C198" t="s">
        <v>395</v>
      </c>
      <c r="D198" s="2" t="s">
        <v>396</v>
      </c>
      <c r="F198" s="7">
        <v>56.889888020696723</v>
      </c>
      <c r="G198" s="7">
        <v>49.957776633229038</v>
      </c>
      <c r="H198" s="7">
        <v>58.65734498953843</v>
      </c>
      <c r="I198" s="7">
        <v>64.947347908451164</v>
      </c>
      <c r="J198">
        <f t="shared" si="26"/>
        <v>57.613089387978832</v>
      </c>
      <c r="L198" s="5">
        <f>VLOOKUP(D198, [1]Data!$D$1:$M$267, 7, FALSE)</f>
        <v>10677516</v>
      </c>
      <c r="M198" s="5">
        <f>VLOOKUP(D198, [1]Data!$D$1:$M$267, 8, FALSE)</f>
        <v>4512408</v>
      </c>
      <c r="N198" s="5">
        <f>VLOOKUP(D198, [1]Data!$D$1:$M$267, 9, FALSE)</f>
        <v>5248961</v>
      </c>
      <c r="O198" s="5">
        <v>6251561</v>
      </c>
      <c r="P198" s="3">
        <f t="shared" si="20"/>
        <v>6672611.5</v>
      </c>
      <c r="R198" s="10" t="str">
        <f>VLOOKUP(D198, [2]Data!$D$1:$M$267, 7, FALSE)</f>
        <v>NULL</v>
      </c>
      <c r="S198" s="10" t="str">
        <f>VLOOKUP(D198, [2]Data!$D$1:$M$267, 8, FALSE)</f>
        <v>NULL</v>
      </c>
      <c r="T198" s="10" t="str">
        <f>VLOOKUP(D198, [2]Data!$D$1:$M$267, 9, FALSE)</f>
        <v>NULL</v>
      </c>
      <c r="U198" s="10" t="str">
        <f>VLOOKUP(D198, [2]Data!$D$1:$M$267, 10, FALSE)</f>
        <v>NULL</v>
      </c>
      <c r="V198"/>
      <c r="W198" s="11">
        <f>VLOOKUP(D198, [3]Data!$D$1:$M$267, 7, FALSE)</f>
        <v>94.719787509300005</v>
      </c>
      <c r="X198" s="11">
        <f>VLOOKUP(D198, [3]Data!$D$1:$M$267, 8, FALSE)</f>
        <v>80.960655422299993</v>
      </c>
      <c r="Y198" s="11">
        <f>VLOOKUP(D198, [3]Data!$D$1:$M$267, 9, FALSE)</f>
        <v>79.291357665600003</v>
      </c>
      <c r="Z198" s="11" t="str">
        <f>VLOOKUP(D198, [3]Data!$D$1:$M$267, 10, FALSE)</f>
        <v>NULL</v>
      </c>
      <c r="AA198"/>
      <c r="AB198" s="12">
        <f>VLOOKUP(D198, [4]Data!$D$1:$M$267, 7, FALSE)</f>
        <v>69.274848902100004</v>
      </c>
      <c r="AC198" s="12">
        <f>VLOOKUP(D198, [4]Data!$D$1:$M$267, 8, FALSE)</f>
        <v>60.173604047300003</v>
      </c>
      <c r="AD198" s="12">
        <f>VLOOKUP(D198, [4]Data!$D$1:$M$267, 9, FALSE)</f>
        <v>53.1150112304</v>
      </c>
      <c r="AE198" s="12" t="str">
        <f>VLOOKUP(D198, [4]Data!$D$1:$M$267, 10, FALSE)</f>
        <v>NULL</v>
      </c>
      <c r="AF198"/>
      <c r="AG198" s="13" t="str">
        <f>VLOOKUP(D198,[5]Data!$D$1:$M$267, 7, FALSE)</f>
        <v>NULL</v>
      </c>
      <c r="AH198" s="13" t="str">
        <f>VLOOKUP(D198,[5]Data!$D$1:$M$267, 8, FALSE)</f>
        <v>NULL</v>
      </c>
      <c r="AI198" s="13" t="str">
        <f>VLOOKUP(D198,[5]Data!$D$1:$M$267, 9, FALSE)</f>
        <v>NULL</v>
      </c>
      <c r="AJ198" s="13" t="str">
        <f>VLOOKUP(D198,[5]Data!$D$1:$M$267, 10, FALSE)</f>
        <v>NULL</v>
      </c>
      <c r="AP198" t="s">
        <v>181</v>
      </c>
      <c r="AQ198">
        <f t="shared" si="21"/>
        <v>29.612115106491032</v>
      </c>
      <c r="AR198" s="7">
        <v>28.579391025306229</v>
      </c>
      <c r="AS198" s="7">
        <v>24.28590824254977</v>
      </c>
      <c r="AT198" s="7">
        <v>30.578946834766096</v>
      </c>
      <c r="AU198" s="7">
        <v>35.004214323342026</v>
      </c>
      <c r="AX198" t="s">
        <v>229</v>
      </c>
      <c r="AY198" s="15">
        <f t="shared" si="27"/>
        <v>1124532</v>
      </c>
      <c r="AZ198" s="5">
        <v>1124532</v>
      </c>
      <c r="BA198" s="5" t="s">
        <v>4</v>
      </c>
      <c r="BB198" s="5" t="s">
        <v>4</v>
      </c>
      <c r="BC198" s="5" t="s">
        <v>4</v>
      </c>
      <c r="BN198" s="16" t="s">
        <v>309</v>
      </c>
      <c r="BO198" s="17">
        <v>84.973337281300005</v>
      </c>
      <c r="BP198" s="17">
        <v>73.308206629099999</v>
      </c>
      <c r="BQ198" s="17">
        <v>74.039238886999996</v>
      </c>
      <c r="BR198" s="17" t="s">
        <v>4</v>
      </c>
      <c r="BS198">
        <f t="shared" si="22"/>
        <v>10.934098394300008</v>
      </c>
      <c r="BT198" s="35" t="s">
        <v>93</v>
      </c>
      <c r="BU198" s="36">
        <v>54.976941615400001</v>
      </c>
      <c r="BV198" s="36">
        <v>64.603601246799997</v>
      </c>
      <c r="BW198" s="36">
        <v>58.725168999200001</v>
      </c>
      <c r="BX198" s="36" t="s">
        <v>4</v>
      </c>
      <c r="BY198">
        <f t="shared" si="23"/>
        <v>-3.7482273837999998</v>
      </c>
      <c r="CB198" s="18" t="s">
        <v>309</v>
      </c>
      <c r="CC198" s="19">
        <v>84.973337281300005</v>
      </c>
      <c r="CD198" s="19">
        <v>73.308206629099999</v>
      </c>
      <c r="CE198" s="19">
        <v>74.039238886999996</v>
      </c>
      <c r="CF198" s="19" t="s">
        <v>4</v>
      </c>
      <c r="CG198">
        <f t="shared" si="24"/>
        <v>10.934098394300008</v>
      </c>
      <c r="CH198" s="20" t="s">
        <v>93</v>
      </c>
      <c r="CI198" s="13">
        <v>54.976941615400001</v>
      </c>
      <c r="CJ198" s="13">
        <v>64.603601246799997</v>
      </c>
      <c r="CK198" s="13">
        <v>58.725168999200001</v>
      </c>
      <c r="CL198" s="13" t="s">
        <v>4</v>
      </c>
      <c r="CM198">
        <f t="shared" si="25"/>
        <v>-3.7482273837999998</v>
      </c>
      <c r="DE198" t="s">
        <v>395</v>
      </c>
      <c r="DF198" s="7">
        <v>58.65734498953843</v>
      </c>
      <c r="DG198" s="5">
        <v>5248961</v>
      </c>
      <c r="DH198" s="10" t="s">
        <v>4</v>
      </c>
      <c r="DI198" s="11">
        <v>79.291357665600003</v>
      </c>
      <c r="DJ198" s="12">
        <v>53.1150112304</v>
      </c>
      <c r="DK198" s="13" t="s">
        <v>4</v>
      </c>
    </row>
    <row r="199" spans="2:115" x14ac:dyDescent="0.3">
      <c r="B199" s="2"/>
      <c r="C199" t="s">
        <v>397</v>
      </c>
      <c r="D199" s="2" t="s">
        <v>398</v>
      </c>
      <c r="F199" s="7">
        <v>87.093496085192186</v>
      </c>
      <c r="G199" s="7">
        <v>75.682808284701039</v>
      </c>
      <c r="H199" s="7">
        <v>83.685288372011243</v>
      </c>
      <c r="I199" s="7">
        <v>101.429435605932</v>
      </c>
      <c r="J199">
        <f t="shared" si="26"/>
        <v>86.97275708695912</v>
      </c>
      <c r="L199" s="5">
        <f>VLOOKUP(D199, [1]Data!$D$1:$M$267, 7, FALSE)</f>
        <v>840506111</v>
      </c>
      <c r="M199" s="5">
        <f>VLOOKUP(D199, [1]Data!$D$1:$M$267, 8, FALSE)</f>
        <v>832607037</v>
      </c>
      <c r="N199" s="5">
        <f>VLOOKUP(D199, [1]Data!$D$1:$M$267, 9, FALSE)</f>
        <v>959678975</v>
      </c>
      <c r="O199" s="5">
        <v>1041437027</v>
      </c>
      <c r="P199" s="3">
        <f t="shared" si="20"/>
        <v>918557287.5</v>
      </c>
      <c r="R199" s="10">
        <f>VLOOKUP(D199, [2]Data!$D$1:$M$267, 7, FALSE)</f>
        <v>102.33286438045361</v>
      </c>
      <c r="S199" s="10">
        <f>VLOOKUP(D199, [2]Data!$D$1:$M$267, 8, FALSE)</f>
        <v>84.333259136651876</v>
      </c>
      <c r="T199" s="10">
        <f>VLOOKUP(D199, [2]Data!$D$1:$M$267, 9, FALSE)</f>
        <v>94.221093235200144</v>
      </c>
      <c r="U199" s="10">
        <f>VLOOKUP(D199, [2]Data!$D$1:$M$267, 10, FALSE)</f>
        <v>116.71732325162536</v>
      </c>
      <c r="V199"/>
      <c r="W199" s="11">
        <f>VLOOKUP(D199, [3]Data!$D$1:$M$267, 7, FALSE)</f>
        <v>16.694437924900001</v>
      </c>
      <c r="X199" s="11">
        <f>VLOOKUP(D199, [3]Data!$D$1:$M$267, 8, FALSE)</f>
        <v>19.321792117699999</v>
      </c>
      <c r="Y199" s="11">
        <f>VLOOKUP(D199, [3]Data!$D$1:$M$267, 9, FALSE)</f>
        <v>20.5239396174</v>
      </c>
      <c r="Z199" s="11" t="str">
        <f>VLOOKUP(D199, [3]Data!$D$1:$M$267, 10, FALSE)</f>
        <v>NULL</v>
      </c>
      <c r="AA199"/>
      <c r="AB199" s="12">
        <f>VLOOKUP(D199, [4]Data!$D$1:$M$267, 7, FALSE)</f>
        <v>101.0152148032</v>
      </c>
      <c r="AC199" s="12">
        <f>VLOOKUP(D199, [4]Data!$D$1:$M$267, 8, FALSE)</f>
        <v>92.8830377341</v>
      </c>
      <c r="AD199" s="12">
        <f>VLOOKUP(D199, [4]Data!$D$1:$M$267, 9, FALSE)</f>
        <v>104.7906263039</v>
      </c>
      <c r="AE199" s="12" t="str">
        <f>VLOOKUP(D199, [4]Data!$D$1:$M$267, 10, FALSE)</f>
        <v>NULL</v>
      </c>
      <c r="AF199"/>
      <c r="AG199" s="13">
        <f>VLOOKUP(D199,[5]Data!$D$1:$M$267, 7, FALSE)</f>
        <v>45.950442794525451</v>
      </c>
      <c r="AH199" s="13">
        <f>VLOOKUP(D199,[5]Data!$D$1:$M$267, 8, FALSE)</f>
        <v>37.991769189186478</v>
      </c>
      <c r="AI199" s="13">
        <f>VLOOKUP(D199,[5]Data!$D$1:$M$267, 9, FALSE)</f>
        <v>42.01309631740606</v>
      </c>
      <c r="AJ199" s="13">
        <f>VLOOKUP(D199,[5]Data!$D$1:$M$267, 10, FALSE)</f>
        <v>51.429714981754238</v>
      </c>
      <c r="AP199" t="s">
        <v>241</v>
      </c>
      <c r="AQ199">
        <f t="shared" si="21"/>
        <v>28.561700833497145</v>
      </c>
      <c r="AR199" s="7">
        <v>34.223124552283366</v>
      </c>
      <c r="AS199" s="7">
        <v>28.643205447717335</v>
      </c>
      <c r="AT199" s="7">
        <v>32.44595266814558</v>
      </c>
      <c r="AU199" s="7">
        <v>18.934520665842296</v>
      </c>
      <c r="AX199" t="s">
        <v>253</v>
      </c>
      <c r="AY199" s="15">
        <f t="shared" si="27"/>
        <v>916869.25</v>
      </c>
      <c r="AZ199" s="5">
        <v>3399</v>
      </c>
      <c r="BA199" s="5">
        <v>1190218</v>
      </c>
      <c r="BB199" s="5">
        <v>1380718</v>
      </c>
      <c r="BC199" s="5">
        <v>1093142</v>
      </c>
      <c r="BN199" s="16" t="s">
        <v>245</v>
      </c>
      <c r="BO199" s="17">
        <v>73.823875045600005</v>
      </c>
      <c r="BP199" s="17">
        <v>82.102968109800003</v>
      </c>
      <c r="BQ199" s="17">
        <v>71.233355578000001</v>
      </c>
      <c r="BR199" s="17" t="s">
        <v>4</v>
      </c>
      <c r="BS199">
        <f t="shared" si="22"/>
        <v>2.5905194676000036</v>
      </c>
      <c r="BT199" s="35" t="s">
        <v>41</v>
      </c>
      <c r="BU199" s="36">
        <v>69.310899728899997</v>
      </c>
      <c r="BV199" s="36">
        <v>47.206783185200003</v>
      </c>
      <c r="BW199" s="36">
        <v>57.289370167400001</v>
      </c>
      <c r="BX199" s="36" t="s">
        <v>4</v>
      </c>
      <c r="BY199">
        <f t="shared" si="23"/>
        <v>12.021529561499996</v>
      </c>
      <c r="CB199" s="18" t="s">
        <v>245</v>
      </c>
      <c r="CC199" s="19">
        <v>73.823875045600005</v>
      </c>
      <c r="CD199" s="19">
        <v>82.102968109800003</v>
      </c>
      <c r="CE199" s="19">
        <v>71.233355578000001</v>
      </c>
      <c r="CF199" s="19" t="s">
        <v>4</v>
      </c>
      <c r="CG199">
        <f t="shared" si="24"/>
        <v>2.5905194676000036</v>
      </c>
      <c r="CH199" s="20" t="s">
        <v>41</v>
      </c>
      <c r="CI199" s="13">
        <v>69.310899728899997</v>
      </c>
      <c r="CJ199" s="13">
        <v>47.206783185200003</v>
      </c>
      <c r="CK199" s="13">
        <v>57.289370167400001</v>
      </c>
      <c r="CL199" s="13" t="s">
        <v>4</v>
      </c>
      <c r="CM199">
        <f t="shared" si="25"/>
        <v>12.021529561499996</v>
      </c>
      <c r="DE199" t="s">
        <v>397</v>
      </c>
      <c r="DF199" s="7">
        <v>83.685288372011243</v>
      </c>
      <c r="DG199" s="5">
        <v>959678975</v>
      </c>
      <c r="DH199" s="10">
        <v>94.221093235200144</v>
      </c>
      <c r="DI199" s="11">
        <v>20.5239396174</v>
      </c>
      <c r="DJ199" s="12">
        <v>104.7906263039</v>
      </c>
      <c r="DK199" s="13">
        <v>42.01309631740606</v>
      </c>
    </row>
    <row r="200" spans="2:115" x14ac:dyDescent="0.3">
      <c r="B200" s="2"/>
      <c r="C200" t="s">
        <v>399</v>
      </c>
      <c r="D200" s="2" t="s">
        <v>400</v>
      </c>
      <c r="F200" s="7">
        <v>51.402752061392235</v>
      </c>
      <c r="G200" s="7">
        <v>54.023906952922097</v>
      </c>
      <c r="H200" s="7">
        <v>60.575807765614286</v>
      </c>
      <c r="I200" s="7">
        <v>68.114699857365324</v>
      </c>
      <c r="J200">
        <f t="shared" si="26"/>
        <v>58.529291659323491</v>
      </c>
      <c r="L200" s="5">
        <f>VLOOKUP(D200, [1]Data!$D$1:$M$267, 7, FALSE)</f>
        <v>4280200491.0000005</v>
      </c>
      <c r="M200" s="5">
        <f>VLOOKUP(D200, [1]Data!$D$1:$M$267, 8, FALSE)</f>
        <v>4172699768</v>
      </c>
      <c r="N200" s="5">
        <f>VLOOKUP(D200, [1]Data!$D$1:$M$267, 9, FALSE)</f>
        <v>5715250928</v>
      </c>
      <c r="O200" s="5">
        <v>6814962080</v>
      </c>
      <c r="P200" s="3">
        <f t="shared" ref="P200:P218" si="28">AVERAGE(L200:O200)</f>
        <v>5245778316.75</v>
      </c>
      <c r="R200" s="10">
        <f>VLOOKUP(D200, [2]Data!$D$1:$M$267, 7, FALSE)</f>
        <v>63.193290323103611</v>
      </c>
      <c r="S200" s="10">
        <f>VLOOKUP(D200, [2]Data!$D$1:$M$267, 8, FALSE)</f>
        <v>61.343755098475448</v>
      </c>
      <c r="T200" s="10">
        <f>VLOOKUP(D200, [2]Data!$D$1:$M$267, 9, FALSE)</f>
        <v>71.082441386896789</v>
      </c>
      <c r="U200" s="10">
        <f>VLOOKUP(D200, [2]Data!$D$1:$M$267, 10, FALSE)</f>
        <v>81.170129578272423</v>
      </c>
      <c r="V200"/>
      <c r="W200" s="11">
        <f>VLOOKUP(D200, [3]Data!$D$1:$M$267, 7, FALSE)</f>
        <v>152.79918477070001</v>
      </c>
      <c r="X200" s="11">
        <f>VLOOKUP(D200, [3]Data!$D$1:$M$267, 8, FALSE)</f>
        <v>159.35214701129999</v>
      </c>
      <c r="Y200" s="11">
        <f>VLOOKUP(D200, [3]Data!$D$1:$M$267, 9, FALSE)</f>
        <v>190.6667371515</v>
      </c>
      <c r="Z200" s="11" t="str">
        <f>VLOOKUP(D200, [3]Data!$D$1:$M$267, 10, FALSE)</f>
        <v>NULL</v>
      </c>
      <c r="AA200"/>
      <c r="AB200" s="12">
        <f>VLOOKUP(D200, [4]Data!$D$1:$M$267, 7, FALSE)</f>
        <v>125.6531063698</v>
      </c>
      <c r="AC200" s="12">
        <f>VLOOKUP(D200, [4]Data!$D$1:$M$267, 8, FALSE)</f>
        <v>119.55209167370001</v>
      </c>
      <c r="AD200" s="12">
        <f>VLOOKUP(D200, [4]Data!$D$1:$M$267, 9, FALSE)</f>
        <v>144.72538318159999</v>
      </c>
      <c r="AE200" s="12" t="str">
        <f>VLOOKUP(D200, [4]Data!$D$1:$M$267, 10, FALSE)</f>
        <v>NULL</v>
      </c>
      <c r="AF200"/>
      <c r="AG200" s="13">
        <f>VLOOKUP(D200,[5]Data!$D$1:$M$267, 7, FALSE)</f>
        <v>33.074214708382257</v>
      </c>
      <c r="AH200" s="13">
        <f>VLOOKUP(D200,[5]Data!$D$1:$M$267, 8, FALSE)</f>
        <v>29.12078986358112</v>
      </c>
      <c r="AI200" s="13">
        <f>VLOOKUP(D200,[5]Data!$D$1:$M$267, 9, FALSE)</f>
        <v>35.743694811926233</v>
      </c>
      <c r="AJ200" s="13">
        <f>VLOOKUP(D200,[5]Data!$D$1:$M$267, 10, FALSE)</f>
        <v>38.584202125717837</v>
      </c>
      <c r="AP200" t="s">
        <v>77</v>
      </c>
      <c r="AQ200">
        <f t="shared" si="21"/>
        <v>28.532634176271348</v>
      </c>
      <c r="AR200" s="7">
        <v>34.259196731994415</v>
      </c>
      <c r="AS200" s="7">
        <v>27.506522157227575</v>
      </c>
      <c r="AT200" s="7">
        <v>24.160555674848343</v>
      </c>
      <c r="AU200" s="7">
        <v>28.204262141015064</v>
      </c>
      <c r="AX200" t="s">
        <v>391</v>
      </c>
      <c r="AY200" s="15">
        <f t="shared" si="27"/>
        <v>907106</v>
      </c>
      <c r="AZ200" s="5">
        <v>198643</v>
      </c>
      <c r="BA200" s="5">
        <v>915082</v>
      </c>
      <c r="BB200" s="5">
        <v>1274941</v>
      </c>
      <c r="BC200" s="5">
        <v>1239758</v>
      </c>
      <c r="BN200" s="16" t="s">
        <v>21</v>
      </c>
      <c r="BO200" s="17">
        <v>88.598374280599998</v>
      </c>
      <c r="BP200" s="17">
        <v>64.326468947199999</v>
      </c>
      <c r="BQ200" s="17">
        <v>70.878192402899998</v>
      </c>
      <c r="BR200" s="17" t="s">
        <v>4</v>
      </c>
      <c r="BS200">
        <f t="shared" si="22"/>
        <v>17.7201818777</v>
      </c>
      <c r="BT200" s="35" t="s">
        <v>307</v>
      </c>
      <c r="BU200" s="36">
        <v>129.7367650729</v>
      </c>
      <c r="BV200" s="36">
        <v>100.8101875047</v>
      </c>
      <c r="BW200" s="36">
        <v>56.9238526221</v>
      </c>
      <c r="BX200" s="36" t="s">
        <v>4</v>
      </c>
      <c r="BY200">
        <f t="shared" si="23"/>
        <v>72.812912450799999</v>
      </c>
      <c r="CB200" s="18" t="s">
        <v>21</v>
      </c>
      <c r="CC200" s="19">
        <v>88.598374280599998</v>
      </c>
      <c r="CD200" s="19">
        <v>64.326468947199999</v>
      </c>
      <c r="CE200" s="19">
        <v>70.878192402899998</v>
      </c>
      <c r="CF200" s="19" t="s">
        <v>4</v>
      </c>
      <c r="CG200">
        <f t="shared" si="24"/>
        <v>17.7201818777</v>
      </c>
      <c r="CH200" s="20" t="s">
        <v>307</v>
      </c>
      <c r="CI200" s="13">
        <v>129.7367650729</v>
      </c>
      <c r="CJ200" s="13">
        <v>100.8101875047</v>
      </c>
      <c r="CK200" s="13">
        <v>56.9238526221</v>
      </c>
      <c r="CL200" s="13" t="s">
        <v>4</v>
      </c>
      <c r="CM200">
        <f t="shared" si="25"/>
        <v>72.812912450799999</v>
      </c>
      <c r="DE200" t="s">
        <v>399</v>
      </c>
      <c r="DF200" s="7">
        <v>60.575807765614286</v>
      </c>
      <c r="DG200" s="5">
        <v>5715250928</v>
      </c>
      <c r="DH200" s="10">
        <v>71.082441386896789</v>
      </c>
      <c r="DI200" s="11">
        <v>190.6667371515</v>
      </c>
      <c r="DJ200" s="12">
        <v>144.72538318159999</v>
      </c>
      <c r="DK200" s="13">
        <v>35.743694811926233</v>
      </c>
    </row>
    <row r="201" spans="2:115" x14ac:dyDescent="0.3">
      <c r="B201" s="2"/>
      <c r="C201" t="s">
        <v>401</v>
      </c>
      <c r="D201" s="2" t="s">
        <v>402</v>
      </c>
      <c r="F201" s="7">
        <v>30.060006948172948</v>
      </c>
      <c r="G201" s="7">
        <v>21.225282640010477</v>
      </c>
      <c r="H201" s="7">
        <v>26.794019174294103</v>
      </c>
      <c r="I201" s="7">
        <v>29.492673067205661</v>
      </c>
      <c r="J201">
        <f t="shared" si="26"/>
        <v>26.892995457420795</v>
      </c>
      <c r="L201" s="5" t="str">
        <f>VLOOKUP(D201, [1]Data!$D$1:$M$267, 7, FALSE)</f>
        <v>NULL</v>
      </c>
      <c r="M201" s="5" t="str">
        <f>VLOOKUP(D201, [1]Data!$D$1:$M$267, 8, FALSE)</f>
        <v>NULL</v>
      </c>
      <c r="N201" s="5" t="str">
        <f>VLOOKUP(D201, [1]Data!$D$1:$M$267, 9, FALSE)</f>
        <v>NULL</v>
      </c>
      <c r="O201" s="5" t="s">
        <v>4</v>
      </c>
      <c r="P201" s="3" t="e">
        <f t="shared" si="28"/>
        <v>#DIV/0!</v>
      </c>
      <c r="R201" s="10">
        <f>VLOOKUP(D201, [2]Data!$D$1:$M$267, 7, FALSE)</f>
        <v>44.285759403720434</v>
      </c>
      <c r="S201" s="10">
        <f>VLOOKUP(D201, [2]Data!$D$1:$M$267, 8, FALSE)</f>
        <v>35.936593852696696</v>
      </c>
      <c r="T201" s="10">
        <f>VLOOKUP(D201, [2]Data!$D$1:$M$267, 9, FALSE)</f>
        <v>33.058117079748151</v>
      </c>
      <c r="U201" s="10">
        <f>VLOOKUP(D201, [2]Data!$D$1:$M$267, 10, FALSE)</f>
        <v>38.96601819100556</v>
      </c>
      <c r="V201"/>
      <c r="W201" s="11">
        <f>VLOOKUP(D201, [3]Data!$D$1:$M$267, 7, FALSE)</f>
        <v>106.81100633529999</v>
      </c>
      <c r="X201" s="11">
        <f>VLOOKUP(D201, [3]Data!$D$1:$M$267, 8, FALSE)</f>
        <v>101.40693582350001</v>
      </c>
      <c r="Y201" s="11">
        <f>VLOOKUP(D201, [3]Data!$D$1:$M$267, 9, FALSE)</f>
        <v>77.876842648600004</v>
      </c>
      <c r="Z201" s="11" t="str">
        <f>VLOOKUP(D201, [3]Data!$D$1:$M$267, 10, FALSE)</f>
        <v>NULL</v>
      </c>
      <c r="AA201"/>
      <c r="AB201" s="12">
        <f>VLOOKUP(D201, [4]Data!$D$1:$M$267, 7, FALSE)</f>
        <v>139.36823401309999</v>
      </c>
      <c r="AC201" s="12">
        <f>VLOOKUP(D201, [4]Data!$D$1:$M$267, 8, FALSE)</f>
        <v>112.7943942939</v>
      </c>
      <c r="AD201" s="12">
        <f>VLOOKUP(D201, [4]Data!$D$1:$M$267, 9, FALSE)</f>
        <v>43.534420183100003</v>
      </c>
      <c r="AE201" s="12" t="str">
        <f>VLOOKUP(D201, [4]Data!$D$1:$M$267, 10, FALSE)</f>
        <v>NULL</v>
      </c>
      <c r="AF201"/>
      <c r="AG201" s="13">
        <f>VLOOKUP(D201,[5]Data!$D$1:$M$267, 7, FALSE)</f>
        <v>24.733600732716422</v>
      </c>
      <c r="AH201" s="13">
        <f>VLOOKUP(D201,[5]Data!$D$1:$M$267, 8, FALSE)</f>
        <v>17.818948261132554</v>
      </c>
      <c r="AI201" s="13">
        <f>VLOOKUP(D201,[5]Data!$D$1:$M$267, 9, FALSE)</f>
        <v>20.560545290413994</v>
      </c>
      <c r="AJ201" s="13">
        <f>VLOOKUP(D201,[5]Data!$D$1:$M$267, 10, FALSE)</f>
        <v>25.945098534613443</v>
      </c>
      <c r="AP201" t="s">
        <v>119</v>
      </c>
      <c r="AQ201">
        <f t="shared" si="21"/>
        <v>28.068509220460498</v>
      </c>
      <c r="AR201" s="7">
        <v>31.376732666190133</v>
      </c>
      <c r="AS201" s="7">
        <v>22.814468354841853</v>
      </c>
      <c r="AT201" s="7">
        <v>27.25940583212018</v>
      </c>
      <c r="AU201" s="7">
        <v>30.823430028689831</v>
      </c>
      <c r="AX201" t="s">
        <v>225</v>
      </c>
      <c r="AY201" s="15">
        <f t="shared" si="27"/>
        <v>690624</v>
      </c>
      <c r="AZ201" s="5">
        <v>1323583</v>
      </c>
      <c r="BA201" s="5">
        <v>237290</v>
      </c>
      <c r="BB201" s="5">
        <v>535405</v>
      </c>
      <c r="BC201" s="5">
        <v>666218</v>
      </c>
      <c r="BN201" s="16" t="s">
        <v>405</v>
      </c>
      <c r="BO201" s="17">
        <v>83.912230649799994</v>
      </c>
      <c r="BP201" s="17">
        <v>61.4767536775</v>
      </c>
      <c r="BQ201" s="17">
        <v>69.648279761500007</v>
      </c>
      <c r="BR201" s="17" t="s">
        <v>4</v>
      </c>
      <c r="BS201">
        <f t="shared" si="22"/>
        <v>14.263950888299988</v>
      </c>
      <c r="BT201" s="35" t="s">
        <v>395</v>
      </c>
      <c r="BU201" s="36">
        <v>69.274848902100004</v>
      </c>
      <c r="BV201" s="36">
        <v>60.173604047300003</v>
      </c>
      <c r="BW201" s="36">
        <v>53.1150112304</v>
      </c>
      <c r="BX201" s="36" t="s">
        <v>4</v>
      </c>
      <c r="BY201">
        <f t="shared" si="23"/>
        <v>16.159837671700004</v>
      </c>
      <c r="CB201" s="18" t="s">
        <v>405</v>
      </c>
      <c r="CC201" s="19">
        <v>83.912230649799994</v>
      </c>
      <c r="CD201" s="19">
        <v>61.4767536775</v>
      </c>
      <c r="CE201" s="19">
        <v>69.648279761500007</v>
      </c>
      <c r="CF201" s="19" t="s">
        <v>4</v>
      </c>
      <c r="CG201">
        <f t="shared" si="24"/>
        <v>14.263950888299988</v>
      </c>
      <c r="CH201" s="20" t="s">
        <v>395</v>
      </c>
      <c r="CI201" s="13">
        <v>69.274848902100004</v>
      </c>
      <c r="CJ201" s="13">
        <v>60.173604047300003</v>
      </c>
      <c r="CK201" s="13">
        <v>53.1150112304</v>
      </c>
      <c r="CL201" s="13" t="s">
        <v>4</v>
      </c>
      <c r="CM201">
        <f t="shared" si="25"/>
        <v>16.159837671700004</v>
      </c>
      <c r="DE201" t="s">
        <v>401</v>
      </c>
      <c r="DF201" s="7">
        <v>26.794019174294103</v>
      </c>
      <c r="DG201" s="5" t="s">
        <v>4</v>
      </c>
      <c r="DH201" s="10">
        <v>33.058117079748151</v>
      </c>
      <c r="DI201" s="11">
        <v>77.876842648600004</v>
      </c>
      <c r="DJ201" s="12">
        <v>43.534420183100003</v>
      </c>
      <c r="DK201" s="13">
        <v>20.560545290413994</v>
      </c>
    </row>
    <row r="202" spans="2:115" x14ac:dyDescent="0.3">
      <c r="B202" s="2"/>
      <c r="C202" t="s">
        <v>403</v>
      </c>
      <c r="D202" s="2" t="s">
        <v>404</v>
      </c>
      <c r="F202" s="7">
        <v>30.154120383435217</v>
      </c>
      <c r="G202" s="7">
        <v>42.470592089345494</v>
      </c>
      <c r="H202" s="7">
        <v>39.778827668958108</v>
      </c>
      <c r="I202" s="7">
        <v>38.411633919288597</v>
      </c>
      <c r="J202">
        <f t="shared" si="26"/>
        <v>37.703793515256855</v>
      </c>
      <c r="L202" s="5" t="str">
        <f>VLOOKUP(D202, [1]Data!$D$1:$M$267, 7, FALSE)</f>
        <v>NULL</v>
      </c>
      <c r="M202" s="5" t="str">
        <f>VLOOKUP(D202, [1]Data!$D$1:$M$267, 8, FALSE)</f>
        <v>NULL</v>
      </c>
      <c r="N202" s="5" t="str">
        <f>VLOOKUP(D202, [1]Data!$D$1:$M$267, 9, FALSE)</f>
        <v>NULL</v>
      </c>
      <c r="O202" s="5" t="s">
        <v>4</v>
      </c>
      <c r="P202" s="3" t="e">
        <f t="shared" si="28"/>
        <v>#DIV/0!</v>
      </c>
      <c r="R202" s="10" t="str">
        <f>VLOOKUP(D202, [2]Data!$D$1:$M$267, 7, FALSE)</f>
        <v>NULL</v>
      </c>
      <c r="S202" s="10" t="str">
        <f>VLOOKUP(D202, [2]Data!$D$1:$M$267, 8, FALSE)</f>
        <v>NULL</v>
      </c>
      <c r="T202" s="10" t="str">
        <f>VLOOKUP(D202, [2]Data!$D$1:$M$267, 9, FALSE)</f>
        <v>NULL</v>
      </c>
      <c r="U202" s="10" t="str">
        <f>VLOOKUP(D202, [2]Data!$D$1:$M$267, 10, FALSE)</f>
        <v>NULL</v>
      </c>
      <c r="V202"/>
      <c r="W202" s="11">
        <f>VLOOKUP(D202, [3]Data!$D$1:$M$267, 7, FALSE)</f>
        <v>68.122515529699996</v>
      </c>
      <c r="X202" s="11">
        <f>VLOOKUP(D202, [3]Data!$D$1:$M$267, 8, FALSE)</f>
        <v>66.516664278600004</v>
      </c>
      <c r="Y202" s="11">
        <f>VLOOKUP(D202, [3]Data!$D$1:$M$267, 9, FALSE)</f>
        <v>63.053914319500002</v>
      </c>
      <c r="Z202" s="11" t="str">
        <f>VLOOKUP(D202, [3]Data!$D$1:$M$267, 10, FALSE)</f>
        <v>NULL</v>
      </c>
      <c r="AA202"/>
      <c r="AB202" s="12">
        <f>VLOOKUP(D202, [4]Data!$D$1:$M$267, 7, FALSE)</f>
        <v>70.837045311799997</v>
      </c>
      <c r="AC202" s="12">
        <f>VLOOKUP(D202, [4]Data!$D$1:$M$267, 8, FALSE)</f>
        <v>65.245518276699997</v>
      </c>
      <c r="AD202" s="12">
        <f>VLOOKUP(D202, [4]Data!$D$1:$M$267, 9, FALSE)</f>
        <v>76.024033340100004</v>
      </c>
      <c r="AE202" s="12" t="str">
        <f>VLOOKUP(D202, [4]Data!$D$1:$M$267, 10, FALSE)</f>
        <v>NULL</v>
      </c>
      <c r="AF202"/>
      <c r="AG202" s="13" t="str">
        <f>VLOOKUP(D202,[5]Data!$D$1:$M$267, 7, FALSE)</f>
        <v>NULL</v>
      </c>
      <c r="AH202" s="13" t="str">
        <f>VLOOKUP(D202,[5]Data!$D$1:$M$267, 8, FALSE)</f>
        <v>NULL</v>
      </c>
      <c r="AI202" s="13" t="str">
        <f>VLOOKUP(D202,[5]Data!$D$1:$M$267, 9, FALSE)</f>
        <v>NULL</v>
      </c>
      <c r="AJ202" s="13" t="str">
        <f>VLOOKUP(D202,[5]Data!$D$1:$M$267, 10, FALSE)</f>
        <v>NULL</v>
      </c>
      <c r="AP202" t="s">
        <v>33</v>
      </c>
      <c r="AQ202">
        <f t="shared" si="21"/>
        <v>28.035466861706915</v>
      </c>
      <c r="AR202" s="7">
        <v>28.024524144252123</v>
      </c>
      <c r="AS202" s="7">
        <v>23.105280703917234</v>
      </c>
      <c r="AT202" s="7">
        <v>29.949433476373827</v>
      </c>
      <c r="AU202" s="7">
        <v>31.062629122284473</v>
      </c>
      <c r="AX202" t="s">
        <v>113</v>
      </c>
      <c r="AY202" s="15">
        <f t="shared" si="27"/>
        <v>546099</v>
      </c>
      <c r="AZ202" s="5">
        <v>1201516</v>
      </c>
      <c r="BA202" s="5">
        <v>145604</v>
      </c>
      <c r="BB202" s="5">
        <v>291177</v>
      </c>
      <c r="BC202" s="5" t="s">
        <v>4</v>
      </c>
      <c r="BN202" s="16" t="s">
        <v>263</v>
      </c>
      <c r="BO202" s="17">
        <v>102.2682407377</v>
      </c>
      <c r="BP202" s="17">
        <v>100.5757312603</v>
      </c>
      <c r="BQ202" s="17">
        <v>65.280432406100005</v>
      </c>
      <c r="BR202" s="17" t="s">
        <v>4</v>
      </c>
      <c r="BS202">
        <f t="shared" si="22"/>
        <v>36.987808331599993</v>
      </c>
      <c r="BT202" s="35" t="s">
        <v>103</v>
      </c>
      <c r="BU202" s="36">
        <v>77.497733268499999</v>
      </c>
      <c r="BV202" s="36">
        <v>67.143079444199998</v>
      </c>
      <c r="BW202" s="36">
        <v>52.557189965699997</v>
      </c>
      <c r="BX202" s="36" t="s">
        <v>4</v>
      </c>
      <c r="BY202">
        <f t="shared" si="23"/>
        <v>24.940543302800002</v>
      </c>
      <c r="CB202" s="18" t="s">
        <v>263</v>
      </c>
      <c r="CC202" s="19">
        <v>102.2682407377</v>
      </c>
      <c r="CD202" s="19">
        <v>100.5757312603</v>
      </c>
      <c r="CE202" s="19">
        <v>65.280432406100005</v>
      </c>
      <c r="CF202" s="19" t="s">
        <v>4</v>
      </c>
      <c r="CG202">
        <f t="shared" si="24"/>
        <v>36.987808331599993</v>
      </c>
      <c r="CH202" s="20" t="s">
        <v>103</v>
      </c>
      <c r="CI202" s="13">
        <v>77.497733268499999</v>
      </c>
      <c r="CJ202" s="13">
        <v>67.143079444199998</v>
      </c>
      <c r="CK202" s="13">
        <v>52.557189965699997</v>
      </c>
      <c r="CL202" s="13" t="s">
        <v>4</v>
      </c>
      <c r="CM202">
        <f t="shared" si="25"/>
        <v>24.940543302800002</v>
      </c>
      <c r="DE202" t="s">
        <v>403</v>
      </c>
      <c r="DF202" s="7">
        <v>39.778827668958108</v>
      </c>
      <c r="DG202" s="5" t="s">
        <v>4</v>
      </c>
      <c r="DH202" s="10" t="s">
        <v>4</v>
      </c>
      <c r="DI202" s="11">
        <v>63.053914319500002</v>
      </c>
      <c r="DJ202" s="12">
        <v>76.024033340100004</v>
      </c>
      <c r="DK202" s="13" t="s">
        <v>4</v>
      </c>
    </row>
    <row r="203" spans="2:115" x14ac:dyDescent="0.3">
      <c r="B203" s="2"/>
      <c r="C203" t="s">
        <v>405</v>
      </c>
      <c r="D203" s="2" t="s">
        <v>406</v>
      </c>
      <c r="F203" s="7">
        <v>60.972006226832406</v>
      </c>
      <c r="G203" s="7">
        <v>65.704807147549886</v>
      </c>
      <c r="H203" s="7">
        <v>56.481777602517759</v>
      </c>
      <c r="I203" s="7">
        <v>57.562743898357439</v>
      </c>
      <c r="J203">
        <f t="shared" si="26"/>
        <v>60.180333718814374</v>
      </c>
      <c r="L203" s="5" t="str">
        <f>VLOOKUP(D203, [1]Data!$D$1:$M$267, 7, FALSE)</f>
        <v>NULL</v>
      </c>
      <c r="M203" s="5" t="str">
        <f>VLOOKUP(D203, [1]Data!$D$1:$M$267, 8, FALSE)</f>
        <v>NULL</v>
      </c>
      <c r="N203" s="5" t="str">
        <f>VLOOKUP(D203, [1]Data!$D$1:$M$267, 9, FALSE)</f>
        <v>NULL</v>
      </c>
      <c r="O203" s="5" t="s">
        <v>4</v>
      </c>
      <c r="P203" s="3" t="e">
        <f t="shared" si="28"/>
        <v>#DIV/0!</v>
      </c>
      <c r="R203" s="10" t="str">
        <f>VLOOKUP(D203, [2]Data!$D$1:$M$267, 7, FALSE)</f>
        <v>NULL</v>
      </c>
      <c r="S203" s="10" t="str">
        <f>VLOOKUP(D203, [2]Data!$D$1:$M$267, 8, FALSE)</f>
        <v>NULL</v>
      </c>
      <c r="T203" s="10" t="str">
        <f>VLOOKUP(D203, [2]Data!$D$1:$M$267, 9, FALSE)</f>
        <v>NULL</v>
      </c>
      <c r="U203" s="10" t="str">
        <f>VLOOKUP(D203, [2]Data!$D$1:$M$267, 10, FALSE)</f>
        <v>NULL</v>
      </c>
      <c r="V203"/>
      <c r="W203" s="11">
        <f>VLOOKUP(D203, [3]Data!$D$1:$M$267, 7, FALSE)</f>
        <v>83.912230649799994</v>
      </c>
      <c r="X203" s="11">
        <f>VLOOKUP(D203, [3]Data!$D$1:$M$267, 8, FALSE)</f>
        <v>61.4767536775</v>
      </c>
      <c r="Y203" s="11">
        <f>VLOOKUP(D203, [3]Data!$D$1:$M$267, 9, FALSE)</f>
        <v>69.648279761500007</v>
      </c>
      <c r="Z203" s="11" t="str">
        <f>VLOOKUP(D203, [3]Data!$D$1:$M$267, 10, FALSE)</f>
        <v>NULL</v>
      </c>
      <c r="AA203"/>
      <c r="AB203" s="12" t="str">
        <f>VLOOKUP(D203, [4]Data!$D$1:$M$267, 7, FALSE)</f>
        <v>NULL</v>
      </c>
      <c r="AC203" s="12" t="str">
        <f>VLOOKUP(D203, [4]Data!$D$1:$M$267, 8, FALSE)</f>
        <v>NULL</v>
      </c>
      <c r="AD203" s="12" t="str">
        <f>VLOOKUP(D203, [4]Data!$D$1:$M$267, 9, FALSE)</f>
        <v>NULL</v>
      </c>
      <c r="AE203" s="12" t="str">
        <f>VLOOKUP(D203, [4]Data!$D$1:$M$267, 10, FALSE)</f>
        <v>NULL</v>
      </c>
      <c r="AF203"/>
      <c r="AG203" s="13" t="str">
        <f>VLOOKUP(D203,[5]Data!$D$1:$M$267, 7, FALSE)</f>
        <v>NULL</v>
      </c>
      <c r="AH203" s="13" t="str">
        <f>VLOOKUP(D203,[5]Data!$D$1:$M$267, 8, FALSE)</f>
        <v>NULL</v>
      </c>
      <c r="AI203" s="13" t="str">
        <f>VLOOKUP(D203,[5]Data!$D$1:$M$267, 9, FALSE)</f>
        <v>NULL</v>
      </c>
      <c r="AJ203" s="13" t="str">
        <f>VLOOKUP(D203,[5]Data!$D$1:$M$267, 10, FALSE)</f>
        <v>NULL</v>
      </c>
      <c r="AP203" t="s">
        <v>55</v>
      </c>
      <c r="AQ203">
        <f t="shared" si="21"/>
        <v>27.62556524773688</v>
      </c>
      <c r="AR203" s="7">
        <v>22.115603933926739</v>
      </c>
      <c r="AS203" s="7">
        <v>25.439615230136365</v>
      </c>
      <c r="AT203" s="7">
        <v>30.856600878070939</v>
      </c>
      <c r="AU203" s="7">
        <v>32.090440948813487</v>
      </c>
      <c r="AX203" t="s">
        <v>169</v>
      </c>
      <c r="AY203" s="15">
        <f t="shared" si="27"/>
        <v>446289.5</v>
      </c>
      <c r="AZ203" s="5">
        <v>95124</v>
      </c>
      <c r="BA203" s="5">
        <v>1438979</v>
      </c>
      <c r="BB203" s="5">
        <v>139915</v>
      </c>
      <c r="BC203" s="5">
        <v>111140</v>
      </c>
      <c r="BN203" s="16" t="s">
        <v>79</v>
      </c>
      <c r="BO203" s="17">
        <v>69.112475607299999</v>
      </c>
      <c r="BP203" s="17">
        <v>67.449260420499996</v>
      </c>
      <c r="BQ203" s="17">
        <v>64.381511481299995</v>
      </c>
      <c r="BR203" s="17" t="s">
        <v>4</v>
      </c>
      <c r="BS203">
        <f t="shared" si="22"/>
        <v>4.7309641260000035</v>
      </c>
      <c r="BT203" s="35" t="s">
        <v>153</v>
      </c>
      <c r="BU203" s="36">
        <v>77.968043189300005</v>
      </c>
      <c r="BV203" s="36">
        <v>161.4231072968</v>
      </c>
      <c r="BW203" s="36">
        <v>51.570301718700001</v>
      </c>
      <c r="BX203" s="36" t="s">
        <v>4</v>
      </c>
      <c r="BY203">
        <f t="shared" si="23"/>
        <v>26.397741470600003</v>
      </c>
      <c r="CB203" s="18" t="s">
        <v>79</v>
      </c>
      <c r="CC203" s="19">
        <v>69.112475607299999</v>
      </c>
      <c r="CD203" s="19">
        <v>67.449260420499996</v>
      </c>
      <c r="CE203" s="19">
        <v>64.381511481299995</v>
      </c>
      <c r="CF203" s="19" t="s">
        <v>4</v>
      </c>
      <c r="CG203">
        <f t="shared" si="24"/>
        <v>4.7309641260000035</v>
      </c>
      <c r="CH203" s="20" t="s">
        <v>153</v>
      </c>
      <c r="CI203" s="13">
        <v>77.968043189300005</v>
      </c>
      <c r="CJ203" s="13">
        <v>161.4231072968</v>
      </c>
      <c r="CK203" s="13">
        <v>51.570301718700001</v>
      </c>
      <c r="CL203" s="13" t="s">
        <v>4</v>
      </c>
      <c r="CM203">
        <f t="shared" si="25"/>
        <v>26.397741470600003</v>
      </c>
      <c r="DE203" t="s">
        <v>405</v>
      </c>
      <c r="DF203" s="7">
        <v>56.481777602517759</v>
      </c>
      <c r="DG203" s="5" t="s">
        <v>4</v>
      </c>
      <c r="DH203" s="10" t="s">
        <v>4</v>
      </c>
      <c r="DI203" s="11">
        <v>69.648279761500007</v>
      </c>
      <c r="DJ203" s="12" t="s">
        <v>4</v>
      </c>
      <c r="DK203" s="13" t="s">
        <v>4</v>
      </c>
    </row>
    <row r="204" spans="2:115" x14ac:dyDescent="0.3">
      <c r="B204" s="2"/>
      <c r="C204" t="s">
        <v>407</v>
      </c>
      <c r="D204" s="2" t="s">
        <v>408</v>
      </c>
      <c r="F204" s="7">
        <v>31.854562054522827</v>
      </c>
      <c r="G204" s="7">
        <v>32.978400426534698</v>
      </c>
      <c r="H204" s="7">
        <v>32.201006727213461</v>
      </c>
      <c r="I204" s="7">
        <v>29.63656588631159</v>
      </c>
      <c r="J204">
        <f t="shared" si="26"/>
        <v>31.66763377364564</v>
      </c>
      <c r="L204" s="5">
        <f>VLOOKUP(D204, [1]Data!$D$1:$M$267, 7, FALSE)</f>
        <v>15781389</v>
      </c>
      <c r="M204" s="5">
        <f>VLOOKUP(D204, [1]Data!$D$1:$M$267, 8, FALSE)</f>
        <v>11771659</v>
      </c>
      <c r="N204" s="5">
        <f>VLOOKUP(D204, [1]Data!$D$1:$M$267, 9, FALSE)</f>
        <v>17816472</v>
      </c>
      <c r="O204" s="5" t="s">
        <v>4</v>
      </c>
      <c r="P204" s="3">
        <f t="shared" si="28"/>
        <v>15123173.333333334</v>
      </c>
      <c r="R204" s="10">
        <f>VLOOKUP(D204, [2]Data!$D$1:$M$267, 7, FALSE)</f>
        <v>39.361053964743462</v>
      </c>
      <c r="S204" s="10">
        <f>VLOOKUP(D204, [2]Data!$D$1:$M$267, 8, FALSE)</f>
        <v>37.000692391636903</v>
      </c>
      <c r="T204" s="10">
        <f>VLOOKUP(D204, [2]Data!$D$1:$M$267, 9, FALSE)</f>
        <v>41.713630742478145</v>
      </c>
      <c r="U204" s="10">
        <f>VLOOKUP(D204, [2]Data!$D$1:$M$267, 10, FALSE)</f>
        <v>34.505301927093733</v>
      </c>
      <c r="V204"/>
      <c r="W204" s="11">
        <f>VLOOKUP(D204, [3]Data!$D$1:$M$267, 7, FALSE)</f>
        <v>75.779228451500003</v>
      </c>
      <c r="X204" s="11">
        <f>VLOOKUP(D204, [3]Data!$D$1:$M$267, 8, FALSE)</f>
        <v>77.536074042400003</v>
      </c>
      <c r="Y204" s="11">
        <f>VLOOKUP(D204, [3]Data!$D$1:$M$267, 9, FALSE)</f>
        <v>87.897998769200001</v>
      </c>
      <c r="Z204" s="11" t="str">
        <f>VLOOKUP(D204, [3]Data!$D$1:$M$267, 10, FALSE)</f>
        <v>NULL</v>
      </c>
      <c r="AA204"/>
      <c r="AB204" s="12">
        <f>VLOOKUP(D204, [4]Data!$D$1:$M$267, 7, FALSE)</f>
        <v>152.75686048099999</v>
      </c>
      <c r="AC204" s="12">
        <f>VLOOKUP(D204, [4]Data!$D$1:$M$267, 8, FALSE)</f>
        <v>156.94756791629999</v>
      </c>
      <c r="AD204" s="12">
        <f>VLOOKUP(D204, [4]Data!$D$1:$M$267, 9, FALSE)</f>
        <v>130.7901269832</v>
      </c>
      <c r="AE204" s="12" t="str">
        <f>VLOOKUP(D204, [4]Data!$D$1:$M$267, 10, FALSE)</f>
        <v>NULL</v>
      </c>
      <c r="AF204"/>
      <c r="AG204" s="13">
        <f>VLOOKUP(D204,[5]Data!$D$1:$M$267, 7, FALSE)</f>
        <v>17.109058016738253</v>
      </c>
      <c r="AH204" s="13">
        <f>VLOOKUP(D204,[5]Data!$D$1:$M$267, 8, FALSE)</f>
        <v>15.414798539728858</v>
      </c>
      <c r="AI204" s="13">
        <f>VLOOKUP(D204,[5]Data!$D$1:$M$267, 9, FALSE)</f>
        <v>15.781008169527574</v>
      </c>
      <c r="AJ204" s="13">
        <f>VLOOKUP(D204,[5]Data!$D$1:$M$267, 10, FALSE)</f>
        <v>12.021995433333059</v>
      </c>
      <c r="AP204" t="s">
        <v>89</v>
      </c>
      <c r="AQ204">
        <f t="shared" si="21"/>
        <v>27.554047932579259</v>
      </c>
      <c r="AR204" s="7">
        <v>25.438914752831003</v>
      </c>
      <c r="AS204" s="7">
        <v>24.570642378849616</v>
      </c>
      <c r="AT204" s="7">
        <v>27.853015211754055</v>
      </c>
      <c r="AU204" s="7">
        <v>32.353619386882357</v>
      </c>
      <c r="AX204" t="s">
        <v>305</v>
      </c>
      <c r="AY204" s="15">
        <f t="shared" si="27"/>
        <v>404391.25</v>
      </c>
      <c r="AZ204" s="5">
        <v>255848</v>
      </c>
      <c r="BA204" s="5">
        <v>694221</v>
      </c>
      <c r="BB204" s="5">
        <v>333800</v>
      </c>
      <c r="BC204" s="5">
        <v>333696</v>
      </c>
      <c r="BN204" s="16" t="s">
        <v>103</v>
      </c>
      <c r="BO204" s="17">
        <v>86.6266330001</v>
      </c>
      <c r="BP204" s="17">
        <v>86.927496195100005</v>
      </c>
      <c r="BQ204" s="17">
        <v>64.025996355399997</v>
      </c>
      <c r="BR204" s="17" t="s">
        <v>4</v>
      </c>
      <c r="BS204">
        <f t="shared" si="22"/>
        <v>22.600636644700003</v>
      </c>
      <c r="BT204" s="35" t="s">
        <v>123</v>
      </c>
      <c r="BU204" s="36">
        <v>75.530715168599997</v>
      </c>
      <c r="BV204" s="36">
        <v>62.7633170939</v>
      </c>
      <c r="BW204" s="36">
        <v>51.429955579599998</v>
      </c>
      <c r="BX204" s="36" t="s">
        <v>4</v>
      </c>
      <c r="BY204">
        <f t="shared" si="23"/>
        <v>24.100759588999999</v>
      </c>
      <c r="CB204" s="18" t="s">
        <v>103</v>
      </c>
      <c r="CC204" s="19">
        <v>86.6266330001</v>
      </c>
      <c r="CD204" s="19">
        <v>86.927496195100005</v>
      </c>
      <c r="CE204" s="19">
        <v>64.025996355399997</v>
      </c>
      <c r="CF204" s="19" t="s">
        <v>4</v>
      </c>
      <c r="CG204">
        <f t="shared" si="24"/>
        <v>22.600636644700003</v>
      </c>
      <c r="CH204" s="20" t="s">
        <v>123</v>
      </c>
      <c r="CI204" s="13">
        <v>75.530715168599997</v>
      </c>
      <c r="CJ204" s="13">
        <v>62.7633170939</v>
      </c>
      <c r="CK204" s="13">
        <v>51.429955579599998</v>
      </c>
      <c r="CL204" s="13" t="s">
        <v>4</v>
      </c>
      <c r="CM204">
        <f t="shared" si="25"/>
        <v>24.100759588999999</v>
      </c>
      <c r="DE204" t="s">
        <v>407</v>
      </c>
      <c r="DF204" s="7">
        <v>32.201006727213461</v>
      </c>
      <c r="DG204" s="5">
        <v>17816472</v>
      </c>
      <c r="DH204" s="10">
        <v>41.713630742478145</v>
      </c>
      <c r="DI204" s="11">
        <v>87.897998769200001</v>
      </c>
      <c r="DJ204" s="12">
        <v>130.7901269832</v>
      </c>
      <c r="DK204" s="13">
        <v>15.781008169527574</v>
      </c>
    </row>
    <row r="205" spans="2:115" x14ac:dyDescent="0.3">
      <c r="B205" s="2"/>
      <c r="C205" t="s">
        <v>409</v>
      </c>
      <c r="D205" s="2" t="s">
        <v>410</v>
      </c>
      <c r="F205" s="7">
        <v>72.037824694822845</v>
      </c>
      <c r="G205" s="7">
        <v>66.102991838420692</v>
      </c>
      <c r="H205" s="7">
        <v>70.54058201069229</v>
      </c>
      <c r="I205" s="7">
        <v>61.379279077645563</v>
      </c>
      <c r="J205">
        <f t="shared" si="26"/>
        <v>67.515169405395341</v>
      </c>
      <c r="L205" s="5">
        <f>VLOOKUP(D205, [1]Data!$D$1:$M$267, 7, FALSE)</f>
        <v>1165828545</v>
      </c>
      <c r="M205" s="5">
        <f>VLOOKUP(D205, [1]Data!$D$1:$M$267, 8, FALSE)</f>
        <v>1175952420</v>
      </c>
      <c r="N205" s="5">
        <f>VLOOKUP(D205, [1]Data!$D$1:$M$267, 9, FALSE)</f>
        <v>1283585848</v>
      </c>
      <c r="O205" s="5">
        <v>888065427</v>
      </c>
      <c r="P205" s="3">
        <f t="shared" si="28"/>
        <v>1128358060</v>
      </c>
      <c r="R205" s="10">
        <f>VLOOKUP(D205, [2]Data!$D$1:$M$267, 7, FALSE)</f>
        <v>90.511234291076278</v>
      </c>
      <c r="S205" s="10">
        <f>VLOOKUP(D205, [2]Data!$D$1:$M$267, 8, FALSE)</f>
        <v>79.156452376181491</v>
      </c>
      <c r="T205" s="10">
        <f>VLOOKUP(D205, [2]Data!$D$1:$M$267, 9, FALSE)</f>
        <v>82.697961363449991</v>
      </c>
      <c r="U205" s="10">
        <f>VLOOKUP(D205, [2]Data!$D$1:$M$267, 10, FALSE)</f>
        <v>87.396513990724387</v>
      </c>
      <c r="V205"/>
      <c r="W205" s="11" t="str">
        <f>VLOOKUP(D205, [3]Data!$D$1:$M$267, 7, FALSE)</f>
        <v>NULL</v>
      </c>
      <c r="X205" s="11" t="str">
        <f>VLOOKUP(D205, [3]Data!$D$1:$M$267, 8, FALSE)</f>
        <v>NULL</v>
      </c>
      <c r="Y205" s="11" t="str">
        <f>VLOOKUP(D205, [3]Data!$D$1:$M$267, 9, FALSE)</f>
        <v>NULL</v>
      </c>
      <c r="Z205" s="11" t="str">
        <f>VLOOKUP(D205, [3]Data!$D$1:$M$267, 10, FALSE)</f>
        <v>NULL</v>
      </c>
      <c r="AA205"/>
      <c r="AB205" s="12">
        <f>VLOOKUP(D205, [4]Data!$D$1:$M$267, 7, FALSE)</f>
        <v>105.2135721639</v>
      </c>
      <c r="AC205" s="12">
        <f>VLOOKUP(D205, [4]Data!$D$1:$M$267, 8, FALSE)</f>
        <v>98.854347097599998</v>
      </c>
      <c r="AD205" s="12">
        <f>VLOOKUP(D205, [4]Data!$D$1:$M$267, 9, FALSE)</f>
        <v>91.506061174799996</v>
      </c>
      <c r="AE205" s="12" t="str">
        <f>VLOOKUP(D205, [4]Data!$D$1:$M$267, 10, FALSE)</f>
        <v>NULL</v>
      </c>
      <c r="AF205"/>
      <c r="AG205" s="13">
        <f>VLOOKUP(D205,[5]Data!$D$1:$M$267, 7, FALSE)</f>
        <v>41.231691256004851</v>
      </c>
      <c r="AH205" s="13">
        <f>VLOOKUP(D205,[5]Data!$D$1:$M$267, 8, FALSE)</f>
        <v>38.821646290193378</v>
      </c>
      <c r="AI205" s="13">
        <f>VLOOKUP(D205,[5]Data!$D$1:$M$267, 9, FALSE)</f>
        <v>40.688340476868831</v>
      </c>
      <c r="AJ205" s="13">
        <f>VLOOKUP(D205,[5]Data!$D$1:$M$267, 10, FALSE)</f>
        <v>35.445115338204133</v>
      </c>
      <c r="AP205" t="s">
        <v>401</v>
      </c>
      <c r="AQ205">
        <f t="shared" si="21"/>
        <v>26.892995457420795</v>
      </c>
      <c r="AR205" s="7">
        <v>30.060006948172948</v>
      </c>
      <c r="AS205" s="7">
        <v>21.225282640010477</v>
      </c>
      <c r="AT205" s="7">
        <v>26.794019174294103</v>
      </c>
      <c r="AU205" s="7">
        <v>29.492673067205661</v>
      </c>
      <c r="AX205" t="s">
        <v>371</v>
      </c>
      <c r="AY205" s="15">
        <f t="shared" si="27"/>
        <v>373391</v>
      </c>
      <c r="AZ205" s="5">
        <v>1120027</v>
      </c>
      <c r="BA205" s="5">
        <v>0</v>
      </c>
      <c r="BB205" s="5">
        <v>146</v>
      </c>
      <c r="BC205" s="5" t="s">
        <v>4</v>
      </c>
      <c r="BN205" s="16" t="s">
        <v>403</v>
      </c>
      <c r="BO205" s="17">
        <v>68.122515529699996</v>
      </c>
      <c r="BP205" s="17">
        <v>66.516664278600004</v>
      </c>
      <c r="BQ205" s="17">
        <v>63.053914319500002</v>
      </c>
      <c r="BR205" s="17" t="s">
        <v>4</v>
      </c>
      <c r="BS205">
        <f t="shared" si="22"/>
        <v>5.0686012101999935</v>
      </c>
      <c r="BT205" s="35" t="s">
        <v>113</v>
      </c>
      <c r="BU205" s="36">
        <v>56.731056411899999</v>
      </c>
      <c r="BV205" s="36">
        <v>42.224808691699998</v>
      </c>
      <c r="BW205" s="36">
        <v>49.580204209800002</v>
      </c>
      <c r="BX205" s="36" t="s">
        <v>4</v>
      </c>
      <c r="BY205">
        <f t="shared" si="23"/>
        <v>7.1508522020999976</v>
      </c>
      <c r="CB205" s="18" t="s">
        <v>403</v>
      </c>
      <c r="CC205" s="19">
        <v>68.122515529699996</v>
      </c>
      <c r="CD205" s="19">
        <v>66.516664278600004</v>
      </c>
      <c r="CE205" s="19">
        <v>63.053914319500002</v>
      </c>
      <c r="CF205" s="19" t="s">
        <v>4</v>
      </c>
      <c r="CG205">
        <f t="shared" si="24"/>
        <v>5.0686012101999935</v>
      </c>
      <c r="CH205" s="20" t="s">
        <v>113</v>
      </c>
      <c r="CI205" s="13">
        <v>56.731056411899999</v>
      </c>
      <c r="CJ205" s="13">
        <v>42.224808691699998</v>
      </c>
      <c r="CK205" s="13">
        <v>49.580204209800002</v>
      </c>
      <c r="CL205" s="13" t="s">
        <v>4</v>
      </c>
      <c r="CM205">
        <f t="shared" si="25"/>
        <v>7.1508522020999976</v>
      </c>
      <c r="DE205" t="s">
        <v>409</v>
      </c>
      <c r="DF205" s="7">
        <v>70.54058201069229</v>
      </c>
      <c r="DG205" s="5">
        <v>1283585848</v>
      </c>
      <c r="DH205" s="10">
        <v>82.697961363449991</v>
      </c>
      <c r="DI205" s="11" t="s">
        <v>4</v>
      </c>
      <c r="DJ205" s="12">
        <v>91.506061174799996</v>
      </c>
      <c r="DK205" s="13">
        <v>40.688340476868831</v>
      </c>
    </row>
    <row r="206" spans="2:115" x14ac:dyDescent="0.3">
      <c r="B206" s="2"/>
      <c r="C206" t="s">
        <v>411</v>
      </c>
      <c r="D206" s="2" t="s">
        <v>412</v>
      </c>
      <c r="F206" s="7">
        <v>162.17504037510889</v>
      </c>
      <c r="G206" s="7">
        <v>166.61028876576501</v>
      </c>
      <c r="H206" s="7">
        <v>186.10993949594362</v>
      </c>
      <c r="I206" s="7">
        <v>184.61457696936009</v>
      </c>
      <c r="J206">
        <f t="shared" si="26"/>
        <v>174.87746140154439</v>
      </c>
      <c r="L206" s="5">
        <f>VLOOKUP(D206, [1]Data!$D$1:$M$267, 7, FALSE)</f>
        <v>670369236</v>
      </c>
      <c r="M206" s="5">
        <f>VLOOKUP(D206, [1]Data!$D$1:$M$267, 8, FALSE)</f>
        <v>1202163087</v>
      </c>
      <c r="N206" s="5">
        <f>VLOOKUP(D206, [1]Data!$D$1:$M$267, 9, FALSE)</f>
        <v>2904969194</v>
      </c>
      <c r="O206" s="5">
        <v>3213488119</v>
      </c>
      <c r="P206" s="3">
        <f t="shared" si="28"/>
        <v>1997747409</v>
      </c>
      <c r="R206" s="10">
        <f>VLOOKUP(D206, [2]Data!$D$1:$M$267, 7, FALSE)</f>
        <v>167.38356492271654</v>
      </c>
      <c r="S206" s="10">
        <f>VLOOKUP(D206, [2]Data!$D$1:$M$267, 8, FALSE)</f>
        <v>166.57189932529067</v>
      </c>
      <c r="T206" s="10" t="str">
        <f>VLOOKUP(D206, [2]Data!$D$1:$M$267, 9, FALSE)</f>
        <v>NULL</v>
      </c>
      <c r="U206" s="10" t="str">
        <f>VLOOKUP(D206, [2]Data!$D$1:$M$267, 10, FALSE)</f>
        <v>NULL</v>
      </c>
      <c r="V206"/>
      <c r="W206" s="11" t="str">
        <f>VLOOKUP(D206, [3]Data!$D$1:$M$267, 7, FALSE)</f>
        <v>NULL</v>
      </c>
      <c r="X206" s="11" t="str">
        <f>VLOOKUP(D206, [3]Data!$D$1:$M$267, 8, FALSE)</f>
        <v>NULL</v>
      </c>
      <c r="Y206" s="11" t="str">
        <f>VLOOKUP(D206, [3]Data!$D$1:$M$267, 9, FALSE)</f>
        <v>NULL</v>
      </c>
      <c r="Z206" s="11" t="str">
        <f>VLOOKUP(D206, [3]Data!$D$1:$M$267, 10, FALSE)</f>
        <v>NULL</v>
      </c>
      <c r="AA206"/>
      <c r="AB206" s="12">
        <f>VLOOKUP(D206, [4]Data!$D$1:$M$267, 7, FALSE)</f>
        <v>116.362526167</v>
      </c>
      <c r="AC206" s="12">
        <f>VLOOKUP(D206, [4]Data!$D$1:$M$267, 8, FALSE)</f>
        <v>105.53802544209999</v>
      </c>
      <c r="AD206" s="12">
        <f>VLOOKUP(D206, [4]Data!$D$1:$M$267, 9, FALSE)</f>
        <v>101.83391808730001</v>
      </c>
      <c r="AE206" s="12" t="str">
        <f>VLOOKUP(D206, [4]Data!$D$1:$M$267, 10, FALSE)</f>
        <v>NULL</v>
      </c>
      <c r="AF206"/>
      <c r="AG206" s="13">
        <f>VLOOKUP(D206,[5]Data!$D$1:$M$267, 7, FALSE)</f>
        <v>96.664168752438101</v>
      </c>
      <c r="AH206" s="13">
        <f>VLOOKUP(D206,[5]Data!$D$1:$M$267, 8, FALSE)</f>
        <v>95.926598586160182</v>
      </c>
      <c r="AI206" s="13" t="str">
        <f>VLOOKUP(D206,[5]Data!$D$1:$M$267, 9, FALSE)</f>
        <v>NULL</v>
      </c>
      <c r="AJ206" s="13" t="str">
        <f>VLOOKUP(D206,[5]Data!$D$1:$M$267, 10, FALSE)</f>
        <v>NULL</v>
      </c>
      <c r="AP206" t="s">
        <v>17</v>
      </c>
      <c r="AQ206">
        <f t="shared" si="21"/>
        <v>26.644089201360604</v>
      </c>
      <c r="AR206" s="7">
        <v>25.513970971249851</v>
      </c>
      <c r="AS206" s="7">
        <v>25.208138080704039</v>
      </c>
      <c r="AT206" s="7">
        <v>28.923807344156444</v>
      </c>
      <c r="AU206" s="7">
        <v>26.930440409332078</v>
      </c>
      <c r="AX206" t="s">
        <v>89</v>
      </c>
      <c r="AY206" s="15">
        <f t="shared" si="27"/>
        <v>299289</v>
      </c>
      <c r="AZ206" s="5">
        <v>831114</v>
      </c>
      <c r="BA206" s="5">
        <v>38577</v>
      </c>
      <c r="BB206" s="5">
        <v>28176</v>
      </c>
      <c r="BC206" s="5" t="s">
        <v>4</v>
      </c>
      <c r="BN206" s="16" t="s">
        <v>219</v>
      </c>
      <c r="BO206" s="17">
        <v>98.557184218299994</v>
      </c>
      <c r="BP206" s="17">
        <v>59.618952100599998</v>
      </c>
      <c r="BQ206" s="17">
        <v>60.7894180881</v>
      </c>
      <c r="BR206" s="17" t="s">
        <v>4</v>
      </c>
      <c r="BS206">
        <f t="shared" si="22"/>
        <v>37.767766130199995</v>
      </c>
      <c r="BT206" s="35" t="s">
        <v>401</v>
      </c>
      <c r="BU206" s="36">
        <v>139.36823401309999</v>
      </c>
      <c r="BV206" s="36">
        <v>112.7943942939</v>
      </c>
      <c r="BW206" s="36">
        <v>43.534420183100003</v>
      </c>
      <c r="BX206" s="36" t="s">
        <v>4</v>
      </c>
      <c r="BY206">
        <f t="shared" si="23"/>
        <v>95.833813829999997</v>
      </c>
      <c r="CB206" s="18" t="s">
        <v>219</v>
      </c>
      <c r="CC206" s="19">
        <v>98.557184218299994</v>
      </c>
      <c r="CD206" s="19">
        <v>59.618952100599998</v>
      </c>
      <c r="CE206" s="19">
        <v>60.7894180881</v>
      </c>
      <c r="CF206" s="19" t="s">
        <v>4</v>
      </c>
      <c r="CG206">
        <f t="shared" si="24"/>
        <v>37.767766130199995</v>
      </c>
      <c r="CH206" s="20" t="s">
        <v>401</v>
      </c>
      <c r="CI206" s="13">
        <v>139.36823401309999</v>
      </c>
      <c r="CJ206" s="13">
        <v>112.7943942939</v>
      </c>
      <c r="CK206" s="13">
        <v>43.534420183100003</v>
      </c>
      <c r="CL206" s="13" t="s">
        <v>4</v>
      </c>
      <c r="CM206">
        <f t="shared" si="25"/>
        <v>95.833813829999997</v>
      </c>
      <c r="DE206" t="s">
        <v>411</v>
      </c>
      <c r="DF206" s="7">
        <v>186.10993949594362</v>
      </c>
      <c r="DG206" s="5">
        <v>2904969194</v>
      </c>
      <c r="DH206" s="10" t="s">
        <v>4</v>
      </c>
      <c r="DI206" s="11" t="s">
        <v>4</v>
      </c>
      <c r="DJ206" s="12">
        <v>101.83391808730001</v>
      </c>
      <c r="DK206" s="13" t="s">
        <v>4</v>
      </c>
    </row>
    <row r="207" spans="2:115" x14ac:dyDescent="0.3">
      <c r="B207" s="2"/>
      <c r="C207" t="s">
        <v>413</v>
      </c>
      <c r="D207" s="2" t="s">
        <v>414</v>
      </c>
      <c r="F207" s="7">
        <v>40.549592994986511</v>
      </c>
      <c r="G207" s="7">
        <v>38.467546300923232</v>
      </c>
      <c r="H207" s="7">
        <v>37.088674728369092</v>
      </c>
      <c r="I207" s="7">
        <v>43.917104928973252</v>
      </c>
      <c r="J207">
        <f t="shared" si="26"/>
        <v>40.005729738313022</v>
      </c>
      <c r="L207" s="5">
        <f>VLOOKUP(D207, [1]Data!$D$1:$M$267, 7, FALSE)</f>
        <v>76894056310</v>
      </c>
      <c r="M207" s="5">
        <f>VLOOKUP(D207, [1]Data!$D$1:$M$267, 8, FALSE)</f>
        <v>58143796335</v>
      </c>
      <c r="N207" s="5">
        <f>VLOOKUP(D207, [1]Data!$D$1:$M$267, 9, FALSE)</f>
        <v>66699915640</v>
      </c>
      <c r="O207" s="5">
        <v>72663086859</v>
      </c>
      <c r="P207" s="3">
        <f t="shared" si="28"/>
        <v>68600213786</v>
      </c>
      <c r="R207" s="10">
        <f>VLOOKUP(D207, [2]Data!$D$1:$M$267, 7, FALSE)</f>
        <v>64.665133637223519</v>
      </c>
      <c r="S207" s="10">
        <f>VLOOKUP(D207, [2]Data!$D$1:$M$267, 8, FALSE)</f>
        <v>58.774559375902911</v>
      </c>
      <c r="T207" s="10">
        <f>VLOOKUP(D207, [2]Data!$D$1:$M$267, 9, FALSE)</f>
        <v>59.348647748173335</v>
      </c>
      <c r="U207" s="10">
        <f>VLOOKUP(D207, [2]Data!$D$1:$M$267, 10, FALSE)</f>
        <v>69.527662021380053</v>
      </c>
      <c r="V207"/>
      <c r="W207" s="11" t="str">
        <f>VLOOKUP(D207, [3]Data!$D$1:$M$267, 7, FALSE)</f>
        <v>NULL</v>
      </c>
      <c r="X207" s="11" t="str">
        <f>VLOOKUP(D207, [3]Data!$D$1:$M$267, 8, FALSE)</f>
        <v>NULL</v>
      </c>
      <c r="Y207" s="11" t="str">
        <f>VLOOKUP(D207, [3]Data!$D$1:$M$267, 9, FALSE)</f>
        <v>NULL</v>
      </c>
      <c r="Z207" s="11" t="str">
        <f>VLOOKUP(D207, [3]Data!$D$1:$M$267, 10, FALSE)</f>
        <v>NULL</v>
      </c>
      <c r="AA207"/>
      <c r="AB207" s="12">
        <f>VLOOKUP(D207, [4]Data!$D$1:$M$267, 7, FALSE)</f>
        <v>112.0575901342</v>
      </c>
      <c r="AC207" s="12">
        <f>VLOOKUP(D207, [4]Data!$D$1:$M$267, 8, FALSE)</f>
        <v>96.213682374399994</v>
      </c>
      <c r="AD207" s="12">
        <f>VLOOKUP(D207, [4]Data!$D$1:$M$267, 9, FALSE)</f>
        <v>94.857380473800006</v>
      </c>
      <c r="AE207" s="12" t="str">
        <f>VLOOKUP(D207, [4]Data!$D$1:$M$267, 10, FALSE)</f>
        <v>NULL</v>
      </c>
      <c r="AF207"/>
      <c r="AG207" s="13">
        <f>VLOOKUP(D207,[5]Data!$D$1:$M$267, 7, FALSE)</f>
        <v>31.634780280949954</v>
      </c>
      <c r="AH207" s="13">
        <f>VLOOKUP(D207,[5]Data!$D$1:$M$267, 8, FALSE)</f>
        <v>29.691990830152527</v>
      </c>
      <c r="AI207" s="13">
        <f>VLOOKUP(D207,[5]Data!$D$1:$M$267, 9, FALSE)</f>
        <v>29.59731252728124</v>
      </c>
      <c r="AJ207" s="13">
        <f>VLOOKUP(D207,[5]Data!$D$1:$M$267, 10, FALSE)</f>
        <v>33.430460965186889</v>
      </c>
      <c r="AP207" t="s">
        <v>431</v>
      </c>
      <c r="AQ207">
        <f t="shared" si="21"/>
        <v>26.186387225545985</v>
      </c>
      <c r="AR207" s="7">
        <v>24.548129184434313</v>
      </c>
      <c r="AS207" s="7">
        <v>25.123895897036498</v>
      </c>
      <c r="AT207" s="7">
        <v>29.683792599972758</v>
      </c>
      <c r="AU207" s="7">
        <v>25.38973122074038</v>
      </c>
      <c r="AX207" t="s">
        <v>159</v>
      </c>
      <c r="AY207" s="15">
        <f t="shared" si="27"/>
        <v>277437</v>
      </c>
      <c r="AZ207" s="5">
        <v>796929</v>
      </c>
      <c r="BA207" s="5">
        <v>112035</v>
      </c>
      <c r="BB207" s="5">
        <v>90309</v>
      </c>
      <c r="BC207" s="5">
        <v>110475</v>
      </c>
      <c r="BN207" s="16" t="s">
        <v>355</v>
      </c>
      <c r="BO207" s="17">
        <v>82.614501841999996</v>
      </c>
      <c r="BP207" s="17">
        <v>74.404913211700006</v>
      </c>
      <c r="BQ207" s="17">
        <v>60.252266220300001</v>
      </c>
      <c r="BR207" s="17" t="s">
        <v>4</v>
      </c>
      <c r="BS207">
        <f t="shared" si="22"/>
        <v>22.362235621699995</v>
      </c>
      <c r="BT207" s="35" t="s">
        <v>75</v>
      </c>
      <c r="BU207" s="36">
        <v>91.355188443700001</v>
      </c>
      <c r="BV207" s="36">
        <v>39.9764800202</v>
      </c>
      <c r="BW207" s="36">
        <v>42.106849749799999</v>
      </c>
      <c r="BX207" s="36" t="s">
        <v>4</v>
      </c>
      <c r="BY207">
        <f t="shared" si="23"/>
        <v>49.248338693900003</v>
      </c>
      <c r="CB207" s="18" t="s">
        <v>355</v>
      </c>
      <c r="CC207" s="19">
        <v>82.614501841999996</v>
      </c>
      <c r="CD207" s="19">
        <v>74.404913211700006</v>
      </c>
      <c r="CE207" s="19">
        <v>60.252266220300001</v>
      </c>
      <c r="CF207" s="19" t="s">
        <v>4</v>
      </c>
      <c r="CG207">
        <f t="shared" si="24"/>
        <v>22.362235621699995</v>
      </c>
      <c r="CH207" s="20" t="s">
        <v>75</v>
      </c>
      <c r="CI207" s="13">
        <v>91.355188443700001</v>
      </c>
      <c r="CJ207" s="13">
        <v>39.9764800202</v>
      </c>
      <c r="CK207" s="13">
        <v>42.106849749799999</v>
      </c>
      <c r="CL207" s="13" t="s">
        <v>4</v>
      </c>
      <c r="CM207">
        <f t="shared" si="25"/>
        <v>49.248338693900003</v>
      </c>
      <c r="DE207" t="s">
        <v>413</v>
      </c>
      <c r="DF207" s="7">
        <v>37.088674728369092</v>
      </c>
      <c r="DG207" s="5">
        <v>66699915640</v>
      </c>
      <c r="DH207" s="10">
        <v>59.348647748173335</v>
      </c>
      <c r="DI207" s="11" t="s">
        <v>4</v>
      </c>
      <c r="DJ207" s="12">
        <v>94.857380473800006</v>
      </c>
      <c r="DK207" s="13">
        <v>29.59731252728124</v>
      </c>
    </row>
    <row r="208" spans="2:115" x14ac:dyDescent="0.3">
      <c r="B208" s="2"/>
      <c r="C208" t="s">
        <v>415</v>
      </c>
      <c r="D208" s="2" t="s">
        <v>416</v>
      </c>
      <c r="F208" s="7">
        <v>19.564744757484355</v>
      </c>
      <c r="G208" s="7">
        <v>17.970623201761484</v>
      </c>
      <c r="H208" s="7">
        <v>19.876272943779721</v>
      </c>
      <c r="I208" s="7">
        <v>21.119038189243149</v>
      </c>
      <c r="J208">
        <f t="shared" si="26"/>
        <v>19.632669773067178</v>
      </c>
      <c r="L208" s="5">
        <f>VLOOKUP(D208, [1]Data!$D$1:$M$267, 7, FALSE)</f>
        <v>153923490830</v>
      </c>
      <c r="M208" s="5">
        <f>VLOOKUP(D208, [1]Data!$D$1:$M$267, 8, FALSE)</f>
        <v>141538563122</v>
      </c>
      <c r="N208" s="5">
        <f>VLOOKUP(D208, [1]Data!$D$1:$M$267, 9, FALSE)</f>
        <v>169217253983</v>
      </c>
      <c r="O208" s="5">
        <v>166435572426</v>
      </c>
      <c r="P208" s="3">
        <f t="shared" si="28"/>
        <v>157778720090.25</v>
      </c>
      <c r="R208" s="10">
        <f>VLOOKUP(D208, [2]Data!$D$1:$M$267, 7, FALSE)</f>
        <v>26.278054930918742</v>
      </c>
      <c r="S208" s="10">
        <f>VLOOKUP(D208, [2]Data!$D$1:$M$267, 8, FALSE)</f>
        <v>23.104753329159429</v>
      </c>
      <c r="T208" s="10">
        <f>VLOOKUP(D208, [2]Data!$D$1:$M$267, 9, FALSE)</f>
        <v>25.253484663133651</v>
      </c>
      <c r="U208" s="10">
        <f>VLOOKUP(D208, [2]Data!$D$1:$M$267, 10, FALSE)</f>
        <v>27.040016301982572</v>
      </c>
      <c r="V208"/>
      <c r="W208" s="11" t="str">
        <f>VLOOKUP(D208, [3]Data!$D$1:$M$267, 7, FALSE)</f>
        <v>NULL</v>
      </c>
      <c r="X208" s="11" t="str">
        <f>VLOOKUP(D208, [3]Data!$D$1:$M$267, 8, FALSE)</f>
        <v>NULL</v>
      </c>
      <c r="Y208" s="11" t="str">
        <f>VLOOKUP(D208, [3]Data!$D$1:$M$267, 9, FALSE)</f>
        <v>NULL</v>
      </c>
      <c r="Z208" s="11" t="str">
        <f>VLOOKUP(D208, [3]Data!$D$1:$M$267, 10, FALSE)</f>
        <v>NULL</v>
      </c>
      <c r="AA208"/>
      <c r="AB208" s="12">
        <f>VLOOKUP(D208, [4]Data!$D$1:$M$267, 7, FALSE)</f>
        <v>107.61933866130001</v>
      </c>
      <c r="AC208" s="12">
        <f>VLOOKUP(D208, [4]Data!$D$1:$M$267, 8, FALSE)</f>
        <v>95.995209910100002</v>
      </c>
      <c r="AD208" s="12">
        <f>VLOOKUP(D208, [4]Data!$D$1:$M$267, 9, FALSE)</f>
        <v>103.7712732769</v>
      </c>
      <c r="AE208" s="12" t="str">
        <f>VLOOKUP(D208, [4]Data!$D$1:$M$267, 10, FALSE)</f>
        <v>NULL</v>
      </c>
      <c r="AF208"/>
      <c r="AG208" s="13">
        <f>VLOOKUP(D208,[5]Data!$D$1:$M$267, 7, FALSE)</f>
        <v>11.795006782785224</v>
      </c>
      <c r="AH208" s="13">
        <f>VLOOKUP(D208,[5]Data!$D$1:$M$267, 8, FALSE)</f>
        <v>10.083557856675554</v>
      </c>
      <c r="AI208" s="13">
        <f>VLOOKUP(D208,[5]Data!$D$1:$M$267, 9, FALSE)</f>
        <v>10.807979357151815</v>
      </c>
      <c r="AJ208" s="13">
        <f>VLOOKUP(D208,[5]Data!$D$1:$M$267, 10, FALSE)</f>
        <v>11.633908620955133</v>
      </c>
      <c r="AP208" t="s">
        <v>71</v>
      </c>
      <c r="AQ208">
        <f t="shared" si="21"/>
        <v>26.014799040549953</v>
      </c>
      <c r="AR208" s="7">
        <v>26.89085712133484</v>
      </c>
      <c r="AS208" s="7">
        <v>21.222252021677392</v>
      </c>
      <c r="AT208" s="7">
        <v>25.110281557271001</v>
      </c>
      <c r="AU208" s="7">
        <v>30.835805461916582</v>
      </c>
      <c r="AX208" t="s">
        <v>333</v>
      </c>
      <c r="AY208" s="15">
        <f t="shared" si="27"/>
        <v>106164.75</v>
      </c>
      <c r="AZ208" s="5">
        <v>191951</v>
      </c>
      <c r="BA208" s="5">
        <v>139614</v>
      </c>
      <c r="BB208" s="5">
        <v>78068</v>
      </c>
      <c r="BC208" s="5">
        <v>15026</v>
      </c>
      <c r="BN208" s="16" t="s">
        <v>101</v>
      </c>
      <c r="BO208" s="17">
        <v>79.627454223100003</v>
      </c>
      <c r="BP208" s="17">
        <v>57.5861489758</v>
      </c>
      <c r="BQ208" s="17">
        <v>58.563137737200002</v>
      </c>
      <c r="BR208" s="17" t="s">
        <v>4</v>
      </c>
      <c r="BS208">
        <f t="shared" si="22"/>
        <v>21.064316485900001</v>
      </c>
      <c r="BT208" s="35" t="s">
        <v>329</v>
      </c>
      <c r="BU208" s="36">
        <v>76.729842040700007</v>
      </c>
      <c r="BV208" s="36">
        <v>60.0582108722</v>
      </c>
      <c r="BW208" s="36">
        <v>40.663041845899997</v>
      </c>
      <c r="BX208" s="36" t="s">
        <v>4</v>
      </c>
      <c r="BY208">
        <f t="shared" si="23"/>
        <v>36.06680019480001</v>
      </c>
      <c r="CB208" s="18" t="s">
        <v>101</v>
      </c>
      <c r="CC208" s="19">
        <v>79.627454223100003</v>
      </c>
      <c r="CD208" s="19">
        <v>57.5861489758</v>
      </c>
      <c r="CE208" s="19">
        <v>58.563137737200002</v>
      </c>
      <c r="CF208" s="19" t="s">
        <v>4</v>
      </c>
      <c r="CG208">
        <f t="shared" si="24"/>
        <v>21.064316485900001</v>
      </c>
      <c r="CH208" s="20" t="s">
        <v>329</v>
      </c>
      <c r="CI208" s="13">
        <v>76.729842040700007</v>
      </c>
      <c r="CJ208" s="13">
        <v>60.0582108722</v>
      </c>
      <c r="CK208" s="13">
        <v>40.663041845899997</v>
      </c>
      <c r="CL208" s="13" t="s">
        <v>4</v>
      </c>
      <c r="CM208">
        <f t="shared" si="25"/>
        <v>36.06680019480001</v>
      </c>
      <c r="DE208" t="s">
        <v>415</v>
      </c>
      <c r="DF208" s="7">
        <v>19.876272943779721</v>
      </c>
      <c r="DG208" s="5">
        <v>169217253983</v>
      </c>
      <c r="DH208" s="10">
        <v>25.253484663133651</v>
      </c>
      <c r="DI208" s="11" t="s">
        <v>4</v>
      </c>
      <c r="DJ208" s="12">
        <v>103.7712732769</v>
      </c>
      <c r="DK208" s="13">
        <v>10.807979357151815</v>
      </c>
    </row>
    <row r="209" spans="2:115" x14ac:dyDescent="0.3">
      <c r="B209" s="2"/>
      <c r="C209" t="s">
        <v>417</v>
      </c>
      <c r="D209" s="2" t="s">
        <v>418</v>
      </c>
      <c r="F209" s="7">
        <v>25.595288978903199</v>
      </c>
      <c r="G209" s="7">
        <v>26.883485258201173</v>
      </c>
      <c r="H209" s="7">
        <v>32.677319026310862</v>
      </c>
      <c r="I209" s="7">
        <v>34.429001695947065</v>
      </c>
      <c r="J209">
        <f t="shared" si="26"/>
        <v>29.896273739840577</v>
      </c>
      <c r="L209" s="5">
        <f>VLOOKUP(D209, [1]Data!$D$1:$M$267, 7, FALSE)</f>
        <v>115769162</v>
      </c>
      <c r="M209" s="5">
        <f>VLOOKUP(D209, [1]Data!$D$1:$M$267, 8, FALSE)</f>
        <v>113936601</v>
      </c>
      <c r="N209" s="5">
        <f>VLOOKUP(D209, [1]Data!$D$1:$M$267, 9, FALSE)</f>
        <v>132818761</v>
      </c>
      <c r="O209" s="5">
        <v>186096554</v>
      </c>
      <c r="P209" s="3">
        <f t="shared" si="28"/>
        <v>137155269.5</v>
      </c>
      <c r="R209" s="10">
        <f>VLOOKUP(D209, [2]Data!$D$1:$M$267, 7, FALSE)</f>
        <v>49.404511577421083</v>
      </c>
      <c r="S209" s="10">
        <f>VLOOKUP(D209, [2]Data!$D$1:$M$267, 8, FALSE)</f>
        <v>46.6861478026171</v>
      </c>
      <c r="T209" s="10">
        <f>VLOOKUP(D209, [2]Data!$D$1:$M$267, 9, FALSE)</f>
        <v>56.823738109385978</v>
      </c>
      <c r="U209" s="10">
        <f>VLOOKUP(D209, [2]Data!$D$1:$M$267, 10, FALSE)</f>
        <v>58.833617710689836</v>
      </c>
      <c r="V209"/>
      <c r="W209" s="11" t="str">
        <f>VLOOKUP(D209, [3]Data!$D$1:$M$267, 7, FALSE)</f>
        <v>NULL</v>
      </c>
      <c r="X209" s="11" t="str">
        <f>VLOOKUP(D209, [3]Data!$D$1:$M$267, 8, FALSE)</f>
        <v>NULL</v>
      </c>
      <c r="Y209" s="11" t="str">
        <f>VLOOKUP(D209, [3]Data!$D$1:$M$267, 9, FALSE)</f>
        <v>NULL</v>
      </c>
      <c r="Z209" s="11" t="str">
        <f>VLOOKUP(D209, [3]Data!$D$1:$M$267, 10, FALSE)</f>
        <v>NULL</v>
      </c>
      <c r="AA209"/>
      <c r="AB209" s="12">
        <f>VLOOKUP(D209, [4]Data!$D$1:$M$267, 7, FALSE)</f>
        <v>106.7593345537</v>
      </c>
      <c r="AC209" s="12">
        <f>VLOOKUP(D209, [4]Data!$D$1:$M$267, 8, FALSE)</f>
        <v>96.320017931600006</v>
      </c>
      <c r="AD209" s="12">
        <f>VLOOKUP(D209, [4]Data!$D$1:$M$267, 9, FALSE)</f>
        <v>119.6601891298</v>
      </c>
      <c r="AE209" s="12" t="str">
        <f>VLOOKUP(D209, [4]Data!$D$1:$M$267, 10, FALSE)</f>
        <v>NULL</v>
      </c>
      <c r="AF209"/>
      <c r="AG209" s="13">
        <f>VLOOKUP(D209,[5]Data!$D$1:$M$267, 7, FALSE)</f>
        <v>27.718333861423954</v>
      </c>
      <c r="AH209" s="13">
        <f>VLOOKUP(D209,[5]Data!$D$1:$M$267, 8, FALSE)</f>
        <v>25.555031031411072</v>
      </c>
      <c r="AI209" s="13">
        <f>VLOOKUP(D209,[5]Data!$D$1:$M$267, 9, FALSE)</f>
        <v>31.982085347518531</v>
      </c>
      <c r="AJ209" s="13">
        <f>VLOOKUP(D209,[5]Data!$D$1:$M$267, 10, FALSE)</f>
        <v>31.952164871758416</v>
      </c>
      <c r="AP209" t="s">
        <v>75</v>
      </c>
      <c r="AQ209">
        <f t="shared" si="21"/>
        <v>25.570022736795</v>
      </c>
      <c r="AR209" s="7">
        <v>24.874212723697209</v>
      </c>
      <c r="AS209" s="7">
        <v>24.030309023525152</v>
      </c>
      <c r="AT209" s="7">
        <v>25.560944288773076</v>
      </c>
      <c r="AU209" s="7">
        <v>27.81462491118457</v>
      </c>
      <c r="AX209" t="s">
        <v>65</v>
      </c>
      <c r="AY209" s="15">
        <f t="shared" si="27"/>
        <v>99498</v>
      </c>
      <c r="AZ209" s="5">
        <v>44806</v>
      </c>
      <c r="BA209" s="5">
        <v>22492</v>
      </c>
      <c r="BB209" s="5">
        <v>52895</v>
      </c>
      <c r="BC209" s="5">
        <v>277799</v>
      </c>
      <c r="BN209" s="16" t="s">
        <v>7</v>
      </c>
      <c r="BO209" s="17">
        <v>75.737302763800002</v>
      </c>
      <c r="BP209" s="17">
        <v>62.272635705200003</v>
      </c>
      <c r="BQ209" s="17">
        <v>57.828413701999999</v>
      </c>
      <c r="BR209" s="17" t="s">
        <v>4</v>
      </c>
      <c r="BS209">
        <f t="shared" si="22"/>
        <v>17.908889061800004</v>
      </c>
      <c r="BT209" s="35" t="s">
        <v>101</v>
      </c>
      <c r="BU209" s="36">
        <v>54.304709879800001</v>
      </c>
      <c r="BV209" s="36">
        <v>46.017044251500003</v>
      </c>
      <c r="BW209" s="36">
        <v>35.404947267399997</v>
      </c>
      <c r="BX209" s="36" t="s">
        <v>4</v>
      </c>
      <c r="BY209">
        <f t="shared" si="23"/>
        <v>18.899762612400004</v>
      </c>
      <c r="CB209" s="18" t="s">
        <v>7</v>
      </c>
      <c r="CC209" s="19">
        <v>75.737302763800002</v>
      </c>
      <c r="CD209" s="19">
        <v>62.272635705200003</v>
      </c>
      <c r="CE209" s="19">
        <v>57.828413701999999</v>
      </c>
      <c r="CF209" s="19" t="s">
        <v>4</v>
      </c>
      <c r="CG209">
        <f t="shared" si="24"/>
        <v>17.908889061800004</v>
      </c>
      <c r="CH209" s="20" t="s">
        <v>101</v>
      </c>
      <c r="CI209" s="13">
        <v>54.304709879800001</v>
      </c>
      <c r="CJ209" s="13">
        <v>46.017044251500003</v>
      </c>
      <c r="CK209" s="13">
        <v>35.404947267399997</v>
      </c>
      <c r="CL209" s="13" t="s">
        <v>4</v>
      </c>
      <c r="CM209">
        <f t="shared" si="25"/>
        <v>18.899762612400004</v>
      </c>
      <c r="DE209" t="s">
        <v>417</v>
      </c>
      <c r="DF209" s="7">
        <v>32.677319026310862</v>
      </c>
      <c r="DG209" s="5">
        <v>132818761</v>
      </c>
      <c r="DH209" s="10">
        <v>56.823738109385978</v>
      </c>
      <c r="DI209" s="11" t="s">
        <v>4</v>
      </c>
      <c r="DJ209" s="12">
        <v>119.6601891298</v>
      </c>
      <c r="DK209" s="13">
        <v>31.982085347518531</v>
      </c>
    </row>
    <row r="210" spans="2:115" x14ac:dyDescent="0.3">
      <c r="B210" s="2"/>
      <c r="C210" t="s">
        <v>419</v>
      </c>
      <c r="D210" s="2" t="s">
        <v>420</v>
      </c>
      <c r="F210" s="7">
        <v>61.039915960806269</v>
      </c>
      <c r="G210" s="7">
        <v>55.294587242354332</v>
      </c>
      <c r="H210" s="7">
        <v>54.565609810922034</v>
      </c>
      <c r="I210" s="7">
        <v>53.673352394416398</v>
      </c>
      <c r="J210">
        <f t="shared" si="26"/>
        <v>56.143366352124758</v>
      </c>
      <c r="L210" s="5">
        <f>VLOOKUP(D210, [1]Data!$D$1:$M$267, 7, FALSE)</f>
        <v>20474819</v>
      </c>
      <c r="M210" s="5">
        <f>VLOOKUP(D210, [1]Data!$D$1:$M$267, 8, FALSE)</f>
        <v>42220494</v>
      </c>
      <c r="N210" s="5">
        <f>VLOOKUP(D210, [1]Data!$D$1:$M$267, 9, FALSE)</f>
        <v>15074495</v>
      </c>
      <c r="O210" s="5">
        <v>83976164</v>
      </c>
      <c r="P210" s="3">
        <f t="shared" si="28"/>
        <v>40436493</v>
      </c>
      <c r="R210" s="10">
        <f>VLOOKUP(D210, [2]Data!$D$1:$M$267, 7, FALSE)</f>
        <v>72.518326733050344</v>
      </c>
      <c r="S210" s="10">
        <f>VLOOKUP(D210, [2]Data!$D$1:$M$267, 8, FALSE)</f>
        <v>61.83918990347609</v>
      </c>
      <c r="T210" s="10">
        <f>VLOOKUP(D210, [2]Data!$D$1:$M$267, 9, FALSE)</f>
        <v>63.848290989830957</v>
      </c>
      <c r="U210" s="10">
        <f>VLOOKUP(D210, [2]Data!$D$1:$M$267, 10, FALSE)</f>
        <v>70.918180688922021</v>
      </c>
      <c r="V210"/>
      <c r="W210" s="11" t="str">
        <f>VLOOKUP(D210, [3]Data!$D$1:$M$267, 7, FALSE)</f>
        <v>NULL</v>
      </c>
      <c r="X210" s="11" t="str">
        <f>VLOOKUP(D210, [3]Data!$D$1:$M$267, 8, FALSE)</f>
        <v>NULL</v>
      </c>
      <c r="Y210" s="11" t="str">
        <f>VLOOKUP(D210, [3]Data!$D$1:$M$267, 9, FALSE)</f>
        <v>NULL</v>
      </c>
      <c r="Z210" s="11" t="str">
        <f>VLOOKUP(D210, [3]Data!$D$1:$M$267, 10, FALSE)</f>
        <v>NULL</v>
      </c>
      <c r="AA210"/>
      <c r="AB210" s="12">
        <f>VLOOKUP(D210, [4]Data!$D$1:$M$267, 7, FALSE)</f>
        <v>135.75243845130001</v>
      </c>
      <c r="AC210" s="12">
        <f>VLOOKUP(D210, [4]Data!$D$1:$M$267, 8, FALSE)</f>
        <v>123.1421766599</v>
      </c>
      <c r="AD210" s="12">
        <f>VLOOKUP(D210, [4]Data!$D$1:$M$267, 9, FALSE)</f>
        <v>77.965060554700003</v>
      </c>
      <c r="AE210" s="12" t="str">
        <f>VLOOKUP(D210, [4]Data!$D$1:$M$267, 10, FALSE)</f>
        <v>NULL</v>
      </c>
      <c r="AF210"/>
      <c r="AG210" s="13">
        <f>VLOOKUP(D210,[5]Data!$D$1:$M$267, 7, FALSE)</f>
        <v>28.29800250683806</v>
      </c>
      <c r="AH210" s="13">
        <f>VLOOKUP(D210,[5]Data!$D$1:$M$267, 8, FALSE)</f>
        <v>24.178315592511009</v>
      </c>
      <c r="AI210" s="13">
        <f>VLOOKUP(D210,[5]Data!$D$1:$M$267, 9, FALSE)</f>
        <v>23.676722982595564</v>
      </c>
      <c r="AJ210" s="13">
        <f>VLOOKUP(D210,[5]Data!$D$1:$M$267, 10, FALSE)</f>
        <v>27.017595892140704</v>
      </c>
      <c r="AP210" t="s">
        <v>301</v>
      </c>
      <c r="AQ210">
        <f t="shared" ref="AQ210:AQ218" si="29">AVERAGE(AR210:AU210)</f>
        <v>25.395637104437746</v>
      </c>
      <c r="AR210" s="7">
        <v>22.953825377613676</v>
      </c>
      <c r="AS210" s="7">
        <v>22.573308594126733</v>
      </c>
      <c r="AT210" s="7">
        <v>28.924873672172502</v>
      </c>
      <c r="AU210" s="7">
        <v>27.130540773838081</v>
      </c>
      <c r="AX210" t="s">
        <v>329</v>
      </c>
      <c r="AY210" s="15">
        <f t="shared" si="27"/>
        <v>79721</v>
      </c>
      <c r="AZ210" s="5">
        <v>105678</v>
      </c>
      <c r="BA210" s="5" t="s">
        <v>4</v>
      </c>
      <c r="BB210" s="5">
        <v>53764</v>
      </c>
      <c r="BC210" s="5" t="s">
        <v>4</v>
      </c>
      <c r="BN210" s="16" t="s">
        <v>2</v>
      </c>
      <c r="BO210" s="17">
        <v>85.241848009799995</v>
      </c>
      <c r="BP210" s="17">
        <v>82.152808094600005</v>
      </c>
      <c r="BQ210" s="17">
        <v>54.613196319499998</v>
      </c>
      <c r="BR210" s="17" t="s">
        <v>4</v>
      </c>
      <c r="BS210">
        <f t="shared" ref="BS210:BS218" si="30">BO210-BQ210</f>
        <v>30.628651690299996</v>
      </c>
      <c r="BT210" s="35" t="s">
        <v>371</v>
      </c>
      <c r="BU210" s="36">
        <v>88.437653689000001</v>
      </c>
      <c r="BV210" s="36">
        <v>140.2124005094</v>
      </c>
      <c r="BW210" s="36">
        <v>34.559016445600001</v>
      </c>
      <c r="BX210" s="36" t="s">
        <v>4</v>
      </c>
      <c r="BY210">
        <f t="shared" ref="BY210:BY218" si="31">BU210-BW210</f>
        <v>53.8786372434</v>
      </c>
      <c r="CB210" s="18" t="s">
        <v>2</v>
      </c>
      <c r="CC210" s="19">
        <v>85.241848009799995</v>
      </c>
      <c r="CD210" s="19">
        <v>82.152808094600005</v>
      </c>
      <c r="CE210" s="19">
        <v>54.613196319499998</v>
      </c>
      <c r="CF210" s="19" t="s">
        <v>4</v>
      </c>
      <c r="CG210">
        <f t="shared" ref="CG210:CG218" si="32">CC210-CE210</f>
        <v>30.628651690299996</v>
      </c>
      <c r="CH210" s="20" t="s">
        <v>371</v>
      </c>
      <c r="CI210" s="13">
        <v>88.437653689000001</v>
      </c>
      <c r="CJ210" s="13">
        <v>140.2124005094</v>
      </c>
      <c r="CK210" s="13">
        <v>34.559016445600001</v>
      </c>
      <c r="CL210" s="13" t="s">
        <v>4</v>
      </c>
      <c r="CM210">
        <f t="shared" ref="CM210:CM218" si="33">CI210-CK210</f>
        <v>53.8786372434</v>
      </c>
      <c r="DE210" t="s">
        <v>419</v>
      </c>
      <c r="DF210" s="7">
        <v>54.565609810922034</v>
      </c>
      <c r="DG210" s="5">
        <v>15074495</v>
      </c>
      <c r="DH210" s="10">
        <v>63.848290989830957</v>
      </c>
      <c r="DI210" s="11" t="s">
        <v>4</v>
      </c>
      <c r="DJ210" s="12">
        <v>77.965060554700003</v>
      </c>
      <c r="DK210" s="13">
        <v>23.676722982595564</v>
      </c>
    </row>
    <row r="211" spans="2:115" x14ac:dyDescent="0.3">
      <c r="B211" s="2"/>
      <c r="C211" t="s">
        <v>421</v>
      </c>
      <c r="D211" s="2" t="s">
        <v>422</v>
      </c>
      <c r="F211" s="7">
        <v>44.099136807817594</v>
      </c>
      <c r="G211" s="7">
        <v>38.156143678106147</v>
      </c>
      <c r="H211" s="7">
        <v>41.351270872787751</v>
      </c>
      <c r="I211" s="7">
        <v>40.108810409016513</v>
      </c>
      <c r="J211">
        <f t="shared" si="26"/>
        <v>40.928840441932003</v>
      </c>
      <c r="L211" s="5" t="str">
        <f>VLOOKUP(D211, [1]Data!$D$1:$M$267, 7, FALSE)</f>
        <v>NULL</v>
      </c>
      <c r="M211" s="5" t="str">
        <f>VLOOKUP(D211, [1]Data!$D$1:$M$267, 8, FALSE)</f>
        <v>NULL</v>
      </c>
      <c r="N211" s="5" t="str">
        <f>VLOOKUP(D211, [1]Data!$D$1:$M$267, 9, FALSE)</f>
        <v>NULL</v>
      </c>
      <c r="O211" s="5" t="s">
        <v>4</v>
      </c>
      <c r="P211" s="3" t="e">
        <f t="shared" si="28"/>
        <v>#DIV/0!</v>
      </c>
      <c r="R211" s="10">
        <f>VLOOKUP(D211, [2]Data!$D$1:$M$267, 7, FALSE)</f>
        <v>99.382968822708236</v>
      </c>
      <c r="S211" s="10">
        <f>VLOOKUP(D211, [2]Data!$D$1:$M$267, 8, FALSE)</f>
        <v>62.96638679488035</v>
      </c>
      <c r="T211" s="10">
        <f>VLOOKUP(D211, [2]Data!$D$1:$M$267, 9, FALSE)</f>
        <v>61.820943445199617</v>
      </c>
      <c r="U211" s="10">
        <f>VLOOKUP(D211, [2]Data!$D$1:$M$267, 10, FALSE)</f>
        <v>70.764181585352404</v>
      </c>
      <c r="V211"/>
      <c r="W211" s="11" t="str">
        <f>VLOOKUP(D211, [3]Data!$D$1:$M$267, 7, FALSE)</f>
        <v>NULL</v>
      </c>
      <c r="X211" s="11" t="str">
        <f>VLOOKUP(D211, [3]Data!$D$1:$M$267, 8, FALSE)</f>
        <v>NULL</v>
      </c>
      <c r="Y211" s="11" t="str">
        <f>VLOOKUP(D211, [3]Data!$D$1:$M$267, 9, FALSE)</f>
        <v>NULL</v>
      </c>
      <c r="Z211" s="11" t="str">
        <f>VLOOKUP(D211, [3]Data!$D$1:$M$267, 10, FALSE)</f>
        <v>NULL</v>
      </c>
      <c r="AA211"/>
      <c r="AB211" s="12">
        <f>VLOOKUP(D211, [4]Data!$D$1:$M$267, 7, FALSE)</f>
        <v>135.0636204875</v>
      </c>
      <c r="AC211" s="12">
        <f>VLOOKUP(D211, [4]Data!$D$1:$M$267, 8, FALSE)</f>
        <v>113.95789004380001</v>
      </c>
      <c r="AD211" s="12">
        <f>VLOOKUP(D211, [4]Data!$D$1:$M$267, 9, FALSE)</f>
        <v>116.6243979098</v>
      </c>
      <c r="AE211" s="12" t="str">
        <f>VLOOKUP(D211, [4]Data!$D$1:$M$267, 10, FALSE)</f>
        <v>NULL</v>
      </c>
      <c r="AF211"/>
      <c r="AG211" s="13">
        <f>VLOOKUP(D211,[5]Data!$D$1:$M$267, 7, FALSE)</f>
        <v>50.34527687296417</v>
      </c>
      <c r="AH211" s="13">
        <f>VLOOKUP(D211,[5]Data!$D$1:$M$267, 8, FALSE)</f>
        <v>15.698234043972592</v>
      </c>
      <c r="AI211" s="13">
        <f>VLOOKUP(D211,[5]Data!$D$1:$M$267, 9, FALSE)</f>
        <v>9.3661978600886346</v>
      </c>
      <c r="AJ211" s="13">
        <f>VLOOKUP(D211,[5]Data!$D$1:$M$267, 10, FALSE)</f>
        <v>15.304833060542586</v>
      </c>
      <c r="AP211" t="s">
        <v>385</v>
      </c>
      <c r="AQ211">
        <f t="shared" si="29"/>
        <v>24.160598844662772</v>
      </c>
      <c r="AR211" s="7">
        <v>23.689618538887132</v>
      </c>
      <c r="AS211" s="7">
        <v>21.946839739775577</v>
      </c>
      <c r="AT211" s="7">
        <v>23.232402612909482</v>
      </c>
      <c r="AU211" s="7">
        <v>27.773534487078898</v>
      </c>
      <c r="AX211" t="s">
        <v>15</v>
      </c>
      <c r="AY211" s="15">
        <f t="shared" si="27"/>
        <v>57626</v>
      </c>
      <c r="AZ211" s="5">
        <v>0</v>
      </c>
      <c r="BA211" s="5">
        <v>230504</v>
      </c>
      <c r="BB211" s="5">
        <v>0</v>
      </c>
      <c r="BC211" s="5">
        <v>0</v>
      </c>
      <c r="BN211" s="16" t="s">
        <v>377</v>
      </c>
      <c r="BO211" s="17">
        <v>41.286546984700003</v>
      </c>
      <c r="BP211" s="17">
        <v>43.546636651699998</v>
      </c>
      <c r="BQ211" s="17">
        <v>50.261820276400002</v>
      </c>
      <c r="BR211" s="17" t="s">
        <v>4</v>
      </c>
      <c r="BS211">
        <f t="shared" si="30"/>
        <v>-8.9752732916999989</v>
      </c>
      <c r="BT211" s="35" t="s">
        <v>21</v>
      </c>
      <c r="BU211" s="36">
        <v>36.6016296755</v>
      </c>
      <c r="BV211" s="36">
        <v>31.2676739214</v>
      </c>
      <c r="BW211" s="36">
        <v>34.3622434734</v>
      </c>
      <c r="BX211" s="36" t="s">
        <v>4</v>
      </c>
      <c r="BY211">
        <f t="shared" si="31"/>
        <v>2.2393862021000004</v>
      </c>
      <c r="CB211" s="18" t="s">
        <v>377</v>
      </c>
      <c r="CC211" s="19">
        <v>41.286546984700003</v>
      </c>
      <c r="CD211" s="19">
        <v>43.546636651699998</v>
      </c>
      <c r="CE211" s="19">
        <v>50.261820276400002</v>
      </c>
      <c r="CF211" s="19" t="s">
        <v>4</v>
      </c>
      <c r="CG211">
        <f t="shared" si="32"/>
        <v>-8.9752732916999989</v>
      </c>
      <c r="CH211" s="20" t="s">
        <v>21</v>
      </c>
      <c r="CI211" s="13">
        <v>36.6016296755</v>
      </c>
      <c r="CJ211" s="13">
        <v>31.2676739214</v>
      </c>
      <c r="CK211" s="13">
        <v>34.3622434734</v>
      </c>
      <c r="CL211" s="13" t="s">
        <v>4</v>
      </c>
      <c r="CM211">
        <f t="shared" si="33"/>
        <v>2.2393862021000004</v>
      </c>
      <c r="DE211" t="s">
        <v>421</v>
      </c>
      <c r="DF211" s="7">
        <v>41.351270872787751</v>
      </c>
      <c r="DG211" s="5" t="s">
        <v>4</v>
      </c>
      <c r="DH211" s="10">
        <v>61.820943445199617</v>
      </c>
      <c r="DI211" s="11" t="s">
        <v>4</v>
      </c>
      <c r="DJ211" s="12">
        <v>116.6243979098</v>
      </c>
      <c r="DK211" s="13">
        <v>9.3661978600886346</v>
      </c>
    </row>
    <row r="212" spans="2:115" x14ac:dyDescent="0.3">
      <c r="B212" s="2"/>
      <c r="C212" t="s">
        <v>423</v>
      </c>
      <c r="D212" s="2" t="s">
        <v>424</v>
      </c>
      <c r="F212" s="7" t="s">
        <v>4</v>
      </c>
      <c r="G212" s="7" t="s">
        <v>4</v>
      </c>
      <c r="H212" s="7" t="s">
        <v>4</v>
      </c>
      <c r="I212" s="7" t="s">
        <v>4</v>
      </c>
      <c r="J212" t="e">
        <f t="shared" si="26"/>
        <v>#DIV/0!</v>
      </c>
      <c r="L212" s="5" t="str">
        <f>VLOOKUP(D212, [1]Data!$D$1:$M$267, 7, FALSE)</f>
        <v>NULL</v>
      </c>
      <c r="M212" s="5" t="str">
        <f>VLOOKUP(D212, [1]Data!$D$1:$M$267, 8, FALSE)</f>
        <v>NULL</v>
      </c>
      <c r="N212" s="5" t="str">
        <f>VLOOKUP(D212, [1]Data!$D$1:$M$267, 9, FALSE)</f>
        <v>NULL</v>
      </c>
      <c r="O212" s="5" t="s">
        <v>4</v>
      </c>
      <c r="P212" s="3" t="e">
        <f t="shared" si="28"/>
        <v>#DIV/0!</v>
      </c>
      <c r="R212" s="10" t="str">
        <f>VLOOKUP(D212, [2]Data!$D$1:$M$267, 7, FALSE)</f>
        <v>NULL</v>
      </c>
      <c r="S212" s="10" t="str">
        <f>VLOOKUP(D212, [2]Data!$D$1:$M$267, 8, FALSE)</f>
        <v>NULL</v>
      </c>
      <c r="T212" s="10" t="str">
        <f>VLOOKUP(D212, [2]Data!$D$1:$M$267, 9, FALSE)</f>
        <v>NULL</v>
      </c>
      <c r="U212" s="10" t="str">
        <f>VLOOKUP(D212, [2]Data!$D$1:$M$267, 10, FALSE)</f>
        <v>NULL</v>
      </c>
      <c r="V212"/>
      <c r="W212" s="11" t="str">
        <f>VLOOKUP(D212, [3]Data!$D$1:$M$267, 7, FALSE)</f>
        <v>NULL</v>
      </c>
      <c r="X212" s="11" t="str">
        <f>VLOOKUP(D212, [3]Data!$D$1:$M$267, 8, FALSE)</f>
        <v>NULL</v>
      </c>
      <c r="Y212" s="11" t="str">
        <f>VLOOKUP(D212, [3]Data!$D$1:$M$267, 9, FALSE)</f>
        <v>NULL</v>
      </c>
      <c r="Z212" s="11" t="str">
        <f>VLOOKUP(D212, [3]Data!$D$1:$M$267, 10, FALSE)</f>
        <v>NULL</v>
      </c>
      <c r="AA212"/>
      <c r="AB212" s="12">
        <f>VLOOKUP(D212, [4]Data!$D$1:$M$267, 7, FALSE)</f>
        <v>42.013581621</v>
      </c>
      <c r="AC212" s="12">
        <f>VLOOKUP(D212, [4]Data!$D$1:$M$267, 8, FALSE)</f>
        <v>16.307417695600002</v>
      </c>
      <c r="AD212" s="12">
        <f>VLOOKUP(D212, [4]Data!$D$1:$M$267, 9, FALSE)</f>
        <v>8.3118087507999991</v>
      </c>
      <c r="AE212" s="12" t="str">
        <f>VLOOKUP(D212, [4]Data!$D$1:$M$267, 10, FALSE)</f>
        <v>NULL</v>
      </c>
      <c r="AF212"/>
      <c r="AG212" s="13" t="str">
        <f>VLOOKUP(D212,[5]Data!$D$1:$M$267, 7, FALSE)</f>
        <v>NULL</v>
      </c>
      <c r="AH212" s="13" t="str">
        <f>VLOOKUP(D212,[5]Data!$D$1:$M$267, 8, FALSE)</f>
        <v>NULL</v>
      </c>
      <c r="AI212" s="13" t="str">
        <f>VLOOKUP(D212,[5]Data!$D$1:$M$267, 9, FALSE)</f>
        <v>NULL</v>
      </c>
      <c r="AJ212" s="13" t="str">
        <f>VLOOKUP(D212,[5]Data!$D$1:$M$267, 10, FALSE)</f>
        <v>NULL</v>
      </c>
      <c r="AP212" t="s">
        <v>205</v>
      </c>
      <c r="AQ212">
        <f t="shared" si="29"/>
        <v>23.475452999851157</v>
      </c>
      <c r="AR212" s="7">
        <v>23.405425395812955</v>
      </c>
      <c r="AS212" s="7">
        <v>21.328762162263054</v>
      </c>
      <c r="AT212" s="7">
        <v>23.971853138257462</v>
      </c>
      <c r="AU212" s="7">
        <v>25.195771303071147</v>
      </c>
      <c r="AX212" t="s">
        <v>207</v>
      </c>
      <c r="AY212" s="15">
        <f t="shared" si="27"/>
        <v>44021</v>
      </c>
      <c r="AZ212" s="5" t="s">
        <v>4</v>
      </c>
      <c r="BA212" s="5">
        <v>83778</v>
      </c>
      <c r="BB212" s="5">
        <v>4264</v>
      </c>
      <c r="BC212" s="5" t="s">
        <v>4</v>
      </c>
      <c r="BN212" s="16" t="s">
        <v>13</v>
      </c>
      <c r="BO212" s="17">
        <v>67.599729908300006</v>
      </c>
      <c r="BP212" s="17">
        <v>44.889375100499997</v>
      </c>
      <c r="BQ212" s="17">
        <v>48.043892937700001</v>
      </c>
      <c r="BR212" s="17" t="s">
        <v>4</v>
      </c>
      <c r="BS212">
        <f t="shared" si="30"/>
        <v>19.555836970600005</v>
      </c>
      <c r="BT212" s="35" t="s">
        <v>45</v>
      </c>
      <c r="BU212" s="36">
        <v>69.836348453300005</v>
      </c>
      <c r="BV212" s="36">
        <v>42.8480669984</v>
      </c>
      <c r="BW212" s="36">
        <v>32.524000009200002</v>
      </c>
      <c r="BX212" s="36" t="s">
        <v>4</v>
      </c>
      <c r="BY212">
        <f t="shared" si="31"/>
        <v>37.312348444100003</v>
      </c>
      <c r="CB212" s="18" t="s">
        <v>13</v>
      </c>
      <c r="CC212" s="19">
        <v>67.599729908300006</v>
      </c>
      <c r="CD212" s="19">
        <v>44.889375100499997</v>
      </c>
      <c r="CE212" s="19">
        <v>48.043892937700001</v>
      </c>
      <c r="CF212" s="19" t="s">
        <v>4</v>
      </c>
      <c r="CG212">
        <f t="shared" si="32"/>
        <v>19.555836970600005</v>
      </c>
      <c r="CH212" s="20" t="s">
        <v>45</v>
      </c>
      <c r="CI212" s="13">
        <v>69.836348453300005</v>
      </c>
      <c r="CJ212" s="13">
        <v>42.8480669984</v>
      </c>
      <c r="CK212" s="13">
        <v>32.524000009200002</v>
      </c>
      <c r="CL212" s="13" t="s">
        <v>4</v>
      </c>
      <c r="CM212">
        <f t="shared" si="33"/>
        <v>37.312348444100003</v>
      </c>
      <c r="DE212" t="s">
        <v>423</v>
      </c>
      <c r="DF212" s="7" t="s">
        <v>4</v>
      </c>
      <c r="DG212" s="5" t="s">
        <v>4</v>
      </c>
      <c r="DH212" s="10" t="s">
        <v>4</v>
      </c>
      <c r="DI212" s="11" t="s">
        <v>4</v>
      </c>
      <c r="DJ212" s="12">
        <v>8.3118087507999991</v>
      </c>
      <c r="DK212" s="13" t="s">
        <v>4</v>
      </c>
    </row>
    <row r="213" spans="2:115" x14ac:dyDescent="0.3">
      <c r="B213" s="2"/>
      <c r="C213" t="s">
        <v>425</v>
      </c>
      <c r="D213" s="2" t="s">
        <v>426</v>
      </c>
      <c r="F213" s="7">
        <v>154.81900953142201</v>
      </c>
      <c r="G213" s="7">
        <v>157.32984379199939</v>
      </c>
      <c r="H213" s="7">
        <v>182.39537510996519</v>
      </c>
      <c r="I213" s="7">
        <v>178.01443458913246</v>
      </c>
      <c r="J213">
        <f t="shared" si="26"/>
        <v>168.13966575562978</v>
      </c>
      <c r="L213" s="5">
        <f>VLOOKUP(D213, [1]Data!$D$1:$M$267, 7, FALSE)</f>
        <v>90430118220</v>
      </c>
      <c r="M213" s="5">
        <f>VLOOKUP(D213, [1]Data!$D$1:$M$267, 8, FALSE)</f>
        <v>101534392934</v>
      </c>
      <c r="N213" s="5">
        <f>VLOOKUP(D213, [1]Data!$D$1:$M$267, 9, FALSE)</f>
        <v>120466015713</v>
      </c>
      <c r="O213" s="5">
        <v>122993363763</v>
      </c>
      <c r="P213" s="3">
        <f t="shared" si="28"/>
        <v>108855972657.5</v>
      </c>
      <c r="R213" s="10">
        <f>VLOOKUP(D213, [2]Data!$D$1:$M$267, 7, FALSE)</f>
        <v>164.70421453131848</v>
      </c>
      <c r="S213" s="10">
        <f>VLOOKUP(D213, [2]Data!$D$1:$M$267, 8, FALSE)</f>
        <v>163.24586277639872</v>
      </c>
      <c r="T213" s="10">
        <f>VLOOKUP(D213, [2]Data!$D$1:$M$267, 9, FALSE)</f>
        <v>186.67583280003774</v>
      </c>
      <c r="U213" s="10">
        <f>VLOOKUP(D213, [2]Data!$D$1:$M$267, 10, FALSE)</f>
        <v>183.78954115722397</v>
      </c>
      <c r="V213"/>
      <c r="W213" s="11" t="str">
        <f>VLOOKUP(D213, [3]Data!$D$1:$M$267, 7, FALSE)</f>
        <v>NULL</v>
      </c>
      <c r="X213" s="11" t="str">
        <f>VLOOKUP(D213, [3]Data!$D$1:$M$267, 8, FALSE)</f>
        <v>NULL</v>
      </c>
      <c r="Y213" s="11" t="str">
        <f>VLOOKUP(D213, [3]Data!$D$1:$M$267, 9, FALSE)</f>
        <v>NULL</v>
      </c>
      <c r="Z213" s="11" t="str">
        <f>VLOOKUP(D213, [3]Data!$D$1:$M$267, 10, FALSE)</f>
        <v>NULL</v>
      </c>
      <c r="AA213"/>
      <c r="AB213" s="12">
        <f>VLOOKUP(D213, [4]Data!$D$1:$M$267, 7, FALSE)</f>
        <v>155.0107017659</v>
      </c>
      <c r="AC213" s="12">
        <f>VLOOKUP(D213, [4]Data!$D$1:$M$267, 8, FALSE)</f>
        <v>167.99841490130001</v>
      </c>
      <c r="AD213" s="12">
        <f>VLOOKUP(D213, [4]Data!$D$1:$M$267, 9, FALSE)</f>
        <v>194.12879629950001</v>
      </c>
      <c r="AE213" s="12" t="str">
        <f>VLOOKUP(D213, [4]Data!$D$1:$M$267, 10, FALSE)</f>
        <v>NULL</v>
      </c>
      <c r="AF213"/>
      <c r="AG213" s="13">
        <f>VLOOKUP(D213,[5]Data!$D$1:$M$267, 7, FALSE)</f>
        <v>85.157587100931565</v>
      </c>
      <c r="AH213" s="13">
        <f>VLOOKUP(D213,[5]Data!$D$1:$M$267, 8, FALSE)</f>
        <v>84.381598021655279</v>
      </c>
      <c r="AI213" s="13">
        <f>VLOOKUP(D213,[5]Data!$D$1:$M$267, 9, FALSE)</f>
        <v>93.850207121655814</v>
      </c>
      <c r="AJ213" s="13">
        <f>VLOOKUP(D213,[5]Data!$D$1:$M$267, 10, FALSE)</f>
        <v>93.811638455033602</v>
      </c>
      <c r="AP213" t="s">
        <v>291</v>
      </c>
      <c r="AQ213">
        <f t="shared" si="29"/>
        <v>22.463139613466709</v>
      </c>
      <c r="AR213" s="7">
        <v>24.822688788643401</v>
      </c>
      <c r="AS213" s="7">
        <v>16.514155925207294</v>
      </c>
      <c r="AT213" s="7">
        <v>22.400695435257603</v>
      </c>
      <c r="AU213" s="7">
        <v>26.115018304758529</v>
      </c>
      <c r="AX213" t="s">
        <v>67</v>
      </c>
      <c r="AY213" s="15">
        <f t="shared" si="27"/>
        <v>41628</v>
      </c>
      <c r="AZ213" s="5" t="s">
        <v>4</v>
      </c>
      <c r="BA213" s="5">
        <v>62460</v>
      </c>
      <c r="BB213" s="5" t="s">
        <v>4</v>
      </c>
      <c r="BC213" s="5">
        <v>20796</v>
      </c>
      <c r="BN213" s="16" t="s">
        <v>123</v>
      </c>
      <c r="BO213" s="17">
        <v>64.125778319199995</v>
      </c>
      <c r="BP213" s="17">
        <v>44.165868012399997</v>
      </c>
      <c r="BQ213" s="17">
        <v>47.815030474499999</v>
      </c>
      <c r="BR213" s="17" t="s">
        <v>4</v>
      </c>
      <c r="BS213">
        <f t="shared" si="30"/>
        <v>16.310747844699996</v>
      </c>
      <c r="BT213" s="35" t="s">
        <v>303</v>
      </c>
      <c r="BU213" s="36">
        <v>63.397661920399997</v>
      </c>
      <c r="BV213" s="36">
        <v>104.55446485</v>
      </c>
      <c r="BW213" s="36">
        <v>27.6375249301</v>
      </c>
      <c r="BX213" s="36" t="s">
        <v>4</v>
      </c>
      <c r="BY213">
        <f t="shared" si="31"/>
        <v>35.760136990299998</v>
      </c>
      <c r="CB213" s="18" t="s">
        <v>123</v>
      </c>
      <c r="CC213" s="19">
        <v>64.125778319199995</v>
      </c>
      <c r="CD213" s="19">
        <v>44.165868012399997</v>
      </c>
      <c r="CE213" s="19">
        <v>47.815030474499999</v>
      </c>
      <c r="CF213" s="19" t="s">
        <v>4</v>
      </c>
      <c r="CG213">
        <f t="shared" si="32"/>
        <v>16.310747844699996</v>
      </c>
      <c r="CH213" s="20" t="s">
        <v>303</v>
      </c>
      <c r="CI213" s="13">
        <v>63.397661920399997</v>
      </c>
      <c r="CJ213" s="13">
        <v>104.55446485</v>
      </c>
      <c r="CK213" s="13">
        <v>27.6375249301</v>
      </c>
      <c r="CL213" s="13" t="s">
        <v>4</v>
      </c>
      <c r="CM213">
        <f t="shared" si="33"/>
        <v>35.760136990299998</v>
      </c>
      <c r="DE213" t="s">
        <v>425</v>
      </c>
      <c r="DF213" s="7">
        <v>182.39537510996519</v>
      </c>
      <c r="DG213" s="5">
        <v>120466015713</v>
      </c>
      <c r="DH213" s="10">
        <v>186.67583280003774</v>
      </c>
      <c r="DI213" s="11" t="s">
        <v>4</v>
      </c>
      <c r="DJ213" s="12">
        <v>194.12879629950001</v>
      </c>
      <c r="DK213" s="13">
        <v>93.850207121655814</v>
      </c>
    </row>
    <row r="214" spans="2:115" x14ac:dyDescent="0.3">
      <c r="B214" s="2"/>
      <c r="C214" t="s">
        <v>427</v>
      </c>
      <c r="D214" s="2" t="s">
        <v>428</v>
      </c>
      <c r="F214" s="7" t="s">
        <v>4</v>
      </c>
      <c r="G214" s="7" t="s">
        <v>4</v>
      </c>
      <c r="H214" s="7" t="s">
        <v>4</v>
      </c>
      <c r="I214" s="7" t="s">
        <v>4</v>
      </c>
      <c r="J214" t="e">
        <f t="shared" si="26"/>
        <v>#DIV/0!</v>
      </c>
      <c r="L214" s="5" t="str">
        <f>VLOOKUP(D214, [1]Data!$D$1:$M$267, 7, FALSE)</f>
        <v>NULL</v>
      </c>
      <c r="M214" s="5" t="str">
        <f>VLOOKUP(D214, [1]Data!$D$1:$M$267, 8, FALSE)</f>
        <v>NULL</v>
      </c>
      <c r="N214" s="5" t="str">
        <f>VLOOKUP(D214, [1]Data!$D$1:$M$267, 9, FALSE)</f>
        <v>NULL</v>
      </c>
      <c r="O214" s="5" t="s">
        <v>4</v>
      </c>
      <c r="P214" s="3" t="e">
        <f t="shared" si="28"/>
        <v>#DIV/0!</v>
      </c>
      <c r="R214" s="10">
        <f>VLOOKUP(D214, [2]Data!$D$1:$M$267, 7, FALSE)</f>
        <v>155.39917495753457</v>
      </c>
      <c r="S214" s="10">
        <f>VLOOKUP(D214, [2]Data!$D$1:$M$267, 8, FALSE)</f>
        <v>114.70518023394605</v>
      </c>
      <c r="T214" s="10">
        <f>VLOOKUP(D214, [2]Data!$D$1:$M$267, 9, FALSE)</f>
        <v>183.16831683168317</v>
      </c>
      <c r="U214" s="10" t="str">
        <f>VLOOKUP(D214, [2]Data!$D$1:$M$267, 10, FALSE)</f>
        <v>NULL</v>
      </c>
      <c r="V214"/>
      <c r="W214" s="11" t="str">
        <f>VLOOKUP(D214, [3]Data!$D$1:$M$267, 7, FALSE)</f>
        <v>NULL</v>
      </c>
      <c r="X214" s="11" t="str">
        <f>VLOOKUP(D214, [3]Data!$D$1:$M$267, 8, FALSE)</f>
        <v>NULL</v>
      </c>
      <c r="Y214" s="11" t="str">
        <f>VLOOKUP(D214, [3]Data!$D$1:$M$267, 9, FALSE)</f>
        <v>NULL</v>
      </c>
      <c r="Z214" s="11" t="str">
        <f>VLOOKUP(D214, [3]Data!$D$1:$M$267, 10, FALSE)</f>
        <v>NULL</v>
      </c>
      <c r="AA214"/>
      <c r="AB214" s="12" t="str">
        <f>VLOOKUP(D214, [4]Data!$D$1:$M$267, 7, FALSE)</f>
        <v>NULL</v>
      </c>
      <c r="AC214" s="12" t="str">
        <f>VLOOKUP(D214, [4]Data!$D$1:$M$267, 8, FALSE)</f>
        <v>NULL</v>
      </c>
      <c r="AD214" s="12" t="str">
        <f>VLOOKUP(D214, [4]Data!$D$1:$M$267, 9, FALSE)</f>
        <v>NULL</v>
      </c>
      <c r="AE214" s="12" t="str">
        <f>VLOOKUP(D214, [4]Data!$D$1:$M$267, 10, FALSE)</f>
        <v>NULL</v>
      </c>
      <c r="AF214"/>
      <c r="AG214" s="13">
        <f>VLOOKUP(D214,[5]Data!$D$1:$M$267, 7, FALSE)</f>
        <v>54.962387769958745</v>
      </c>
      <c r="AH214" s="13">
        <f>VLOOKUP(D214,[5]Data!$D$1:$M$267, 8, FALSE)</f>
        <v>38.67271425161136</v>
      </c>
      <c r="AI214" s="13">
        <f>VLOOKUP(D214,[5]Data!$D$1:$M$267, 9, FALSE)</f>
        <v>91.696669666966699</v>
      </c>
      <c r="AJ214" s="13" t="str">
        <f>VLOOKUP(D214,[5]Data!$D$1:$M$267, 10, FALSE)</f>
        <v>NULL</v>
      </c>
      <c r="AP214" t="s">
        <v>415</v>
      </c>
      <c r="AQ214">
        <f t="shared" si="29"/>
        <v>19.632669773067178</v>
      </c>
      <c r="AR214" s="7">
        <v>19.564744757484355</v>
      </c>
      <c r="AS214" s="7">
        <v>17.970623201761484</v>
      </c>
      <c r="AT214" s="7">
        <v>19.876272943779721</v>
      </c>
      <c r="AU214" s="7">
        <v>21.119038189243149</v>
      </c>
      <c r="AX214" t="s">
        <v>245</v>
      </c>
      <c r="AY214" s="15">
        <f t="shared" si="27"/>
        <v>24148</v>
      </c>
      <c r="AZ214" s="5" t="s">
        <v>4</v>
      </c>
      <c r="BA214" s="5" t="s">
        <v>4</v>
      </c>
      <c r="BB214" s="5">
        <v>10421</v>
      </c>
      <c r="BC214" s="5">
        <v>37875</v>
      </c>
      <c r="BN214" s="16" t="s">
        <v>371</v>
      </c>
      <c r="BO214" s="17">
        <v>60.512375800999997</v>
      </c>
      <c r="BP214" s="17">
        <v>46.2923945199</v>
      </c>
      <c r="BQ214" s="17">
        <v>47.657980391700001</v>
      </c>
      <c r="BR214" s="17" t="s">
        <v>4</v>
      </c>
      <c r="BS214">
        <f t="shared" si="30"/>
        <v>12.854395409299997</v>
      </c>
      <c r="BT214" s="35" t="s">
        <v>15</v>
      </c>
      <c r="BU214" s="36">
        <v>60.411862891699997</v>
      </c>
      <c r="BV214" s="36">
        <v>38.472245939300002</v>
      </c>
      <c r="BW214" s="36">
        <v>25.4241123754</v>
      </c>
      <c r="BX214" s="36" t="s">
        <v>4</v>
      </c>
      <c r="BY214">
        <f t="shared" si="31"/>
        <v>34.987750516299997</v>
      </c>
      <c r="CB214" s="18" t="s">
        <v>371</v>
      </c>
      <c r="CC214" s="19">
        <v>60.512375800999997</v>
      </c>
      <c r="CD214" s="19">
        <v>46.2923945199</v>
      </c>
      <c r="CE214" s="19">
        <v>47.657980391700001</v>
      </c>
      <c r="CF214" s="19" t="s">
        <v>4</v>
      </c>
      <c r="CG214">
        <f t="shared" si="32"/>
        <v>12.854395409299997</v>
      </c>
      <c r="CH214" s="20" t="s">
        <v>15</v>
      </c>
      <c r="CI214" s="13">
        <v>60.411862891699997</v>
      </c>
      <c r="CJ214" s="13">
        <v>38.472245939300002</v>
      </c>
      <c r="CK214" s="13">
        <v>25.4241123754</v>
      </c>
      <c r="CL214" s="13" t="s">
        <v>4</v>
      </c>
      <c r="CM214">
        <f t="shared" si="33"/>
        <v>34.987750516299997</v>
      </c>
      <c r="DE214" t="s">
        <v>427</v>
      </c>
      <c r="DF214" s="7" t="s">
        <v>4</v>
      </c>
      <c r="DG214" s="5" t="s">
        <v>4</v>
      </c>
      <c r="DH214" s="10">
        <v>183.16831683168317</v>
      </c>
      <c r="DI214" s="11" t="s">
        <v>4</v>
      </c>
      <c r="DJ214" s="12" t="s">
        <v>4</v>
      </c>
      <c r="DK214" s="13">
        <v>91.696669666966699</v>
      </c>
    </row>
    <row r="215" spans="2:115" x14ac:dyDescent="0.3">
      <c r="B215" s="2"/>
      <c r="C215" t="s">
        <v>429</v>
      </c>
      <c r="D215" s="2" t="s">
        <v>430</v>
      </c>
      <c r="F215" s="7" t="s">
        <v>4</v>
      </c>
      <c r="G215" s="7" t="s">
        <v>4</v>
      </c>
      <c r="H215" s="7" t="s">
        <v>4</v>
      </c>
      <c r="I215" s="7" t="s">
        <v>4</v>
      </c>
      <c r="J215" t="e">
        <f t="shared" si="26"/>
        <v>#DIV/0!</v>
      </c>
      <c r="L215" s="5">
        <f>VLOOKUP(D215, [1]Data!$D$1:$M$267, 7, FALSE)</f>
        <v>6637323</v>
      </c>
      <c r="M215" s="5">
        <f>VLOOKUP(D215, [1]Data!$D$1:$M$267, 8, FALSE)</f>
        <v>11992939</v>
      </c>
      <c r="N215" s="5">
        <f>VLOOKUP(D215, [1]Data!$D$1:$M$267, 9, FALSE)</f>
        <v>14531924</v>
      </c>
      <c r="O215" s="5" t="s">
        <v>4</v>
      </c>
      <c r="P215" s="3">
        <f t="shared" si="28"/>
        <v>11054062</v>
      </c>
      <c r="R215" s="10">
        <f>VLOOKUP(D215, [2]Data!$D$1:$M$267, 7, FALSE)</f>
        <v>68.993492281203501</v>
      </c>
      <c r="S215" s="10">
        <f>VLOOKUP(D215, [2]Data!$D$1:$M$267, 8, FALSE)</f>
        <v>67.288191247577529</v>
      </c>
      <c r="T215" s="10">
        <f>VLOOKUP(D215, [2]Data!$D$1:$M$267, 9, FALSE)</f>
        <v>73.083549616212935</v>
      </c>
      <c r="U215" s="10">
        <f>VLOOKUP(D215, [2]Data!$D$1:$M$267, 10, FALSE)</f>
        <v>82.394928386945281</v>
      </c>
      <c r="V215"/>
      <c r="W215" s="11" t="str">
        <f>VLOOKUP(D215, [3]Data!$D$1:$M$267, 7, FALSE)</f>
        <v>NULL</v>
      </c>
      <c r="X215" s="11" t="str">
        <f>VLOOKUP(D215, [3]Data!$D$1:$M$267, 8, FALSE)</f>
        <v>NULL</v>
      </c>
      <c r="Y215" s="11" t="str">
        <f>VLOOKUP(D215, [3]Data!$D$1:$M$267, 9, FALSE)</f>
        <v>NULL</v>
      </c>
      <c r="Z215" s="11" t="str">
        <f>VLOOKUP(D215, [3]Data!$D$1:$M$267, 10, FALSE)</f>
        <v>NULL</v>
      </c>
      <c r="AA215"/>
      <c r="AB215" s="12">
        <f>VLOOKUP(D215, [4]Data!$D$1:$M$267, 7, FALSE)</f>
        <v>114.8690788671</v>
      </c>
      <c r="AC215" s="12">
        <f>VLOOKUP(D215, [4]Data!$D$1:$M$267, 8, FALSE)</f>
        <v>109.729931025</v>
      </c>
      <c r="AD215" s="12">
        <f>VLOOKUP(D215, [4]Data!$D$1:$M$267, 9, FALSE)</f>
        <v>118.30477780459999</v>
      </c>
      <c r="AE215" s="12" t="str">
        <f>VLOOKUP(D215, [4]Data!$D$1:$M$267, 10, FALSE)</f>
        <v>NULL</v>
      </c>
      <c r="AF215"/>
      <c r="AG215" s="13">
        <f>VLOOKUP(D215,[5]Data!$D$1:$M$267, 7, FALSE)</f>
        <v>15.521055242653281</v>
      </c>
      <c r="AH215" s="13">
        <f>VLOOKUP(D215,[5]Data!$D$1:$M$267, 8, FALSE)</f>
        <v>15.357623441091445</v>
      </c>
      <c r="AI215" s="13">
        <f>VLOOKUP(D215,[5]Data!$D$1:$M$267, 9, FALSE)</f>
        <v>17.341101109945331</v>
      </c>
      <c r="AJ215" s="13">
        <f>VLOOKUP(D215,[5]Data!$D$1:$M$267, 10, FALSE)</f>
        <v>18.436252641465135</v>
      </c>
      <c r="AP215" t="s">
        <v>131</v>
      </c>
      <c r="AQ215">
        <f t="shared" si="29"/>
        <v>17.24978457994699</v>
      </c>
      <c r="AR215" s="7">
        <v>18.032040219440596</v>
      </c>
      <c r="AS215" s="7">
        <v>15.208382465411482</v>
      </c>
      <c r="AT215" s="7">
        <v>17.905503187865349</v>
      </c>
      <c r="AU215" s="7">
        <v>17.853212447070536</v>
      </c>
      <c r="AX215" t="s">
        <v>41</v>
      </c>
      <c r="AY215" s="15">
        <f t="shared" si="27"/>
        <v>19673.75</v>
      </c>
      <c r="AZ215" s="5">
        <v>0</v>
      </c>
      <c r="BA215" s="5">
        <v>64217</v>
      </c>
      <c r="BB215" s="5">
        <v>14461</v>
      </c>
      <c r="BC215" s="5">
        <v>17</v>
      </c>
      <c r="BN215" s="16" t="s">
        <v>267</v>
      </c>
      <c r="BO215" s="17">
        <v>35.806898044100002</v>
      </c>
      <c r="BP215" s="17">
        <v>53.741021916000001</v>
      </c>
      <c r="BQ215" s="17">
        <v>45.9026818285</v>
      </c>
      <c r="BR215" s="17" t="s">
        <v>4</v>
      </c>
      <c r="BS215">
        <f t="shared" si="30"/>
        <v>-10.095783784399998</v>
      </c>
      <c r="BT215" s="35" t="s">
        <v>367</v>
      </c>
      <c r="BU215" s="36">
        <v>39.093834493899998</v>
      </c>
      <c r="BV215" s="36">
        <v>33.492882026399997</v>
      </c>
      <c r="BW215" s="36">
        <v>24.5343244592</v>
      </c>
      <c r="BX215" s="36" t="s">
        <v>4</v>
      </c>
      <c r="BY215">
        <f t="shared" si="31"/>
        <v>14.559510034699997</v>
      </c>
      <c r="CB215" s="18" t="s">
        <v>267</v>
      </c>
      <c r="CC215" s="19">
        <v>35.806898044100002</v>
      </c>
      <c r="CD215" s="19">
        <v>53.741021916000001</v>
      </c>
      <c r="CE215" s="19">
        <v>45.9026818285</v>
      </c>
      <c r="CF215" s="19" t="s">
        <v>4</v>
      </c>
      <c r="CG215">
        <f t="shared" si="32"/>
        <v>-10.095783784399998</v>
      </c>
      <c r="CH215" s="20" t="s">
        <v>367</v>
      </c>
      <c r="CI215" s="13">
        <v>39.093834493899998</v>
      </c>
      <c r="CJ215" s="13">
        <v>33.492882026399997</v>
      </c>
      <c r="CK215" s="13">
        <v>24.5343244592</v>
      </c>
      <c r="CL215" s="13" t="s">
        <v>4</v>
      </c>
      <c r="CM215">
        <f t="shared" si="33"/>
        <v>14.559510034699997</v>
      </c>
      <c r="DE215" t="s">
        <v>429</v>
      </c>
      <c r="DF215" s="7" t="s">
        <v>4</v>
      </c>
      <c r="DG215" s="5">
        <v>14531924</v>
      </c>
      <c r="DH215" s="10">
        <v>73.083549616212935</v>
      </c>
      <c r="DI215" s="11" t="s">
        <v>4</v>
      </c>
      <c r="DJ215" s="12">
        <v>118.30477780459999</v>
      </c>
      <c r="DK215" s="13">
        <v>17.341101109945331</v>
      </c>
    </row>
    <row r="216" spans="2:115" x14ac:dyDescent="0.3">
      <c r="B216" s="2"/>
      <c r="C216" t="s">
        <v>431</v>
      </c>
      <c r="D216" s="2" t="s">
        <v>432</v>
      </c>
      <c r="F216" s="7">
        <v>24.548129184434313</v>
      </c>
      <c r="G216" s="7">
        <v>25.123895897036498</v>
      </c>
      <c r="H216" s="7">
        <v>29.683792599972758</v>
      </c>
      <c r="I216" s="7">
        <v>25.38973122074038</v>
      </c>
      <c r="J216">
        <f t="shared" si="26"/>
        <v>26.186387225545985</v>
      </c>
      <c r="L216" s="5" t="str">
        <f>VLOOKUP(D216, [1]Data!$D$1:$M$267, 7, FALSE)</f>
        <v>NULL</v>
      </c>
      <c r="M216" s="5" t="str">
        <f>VLOOKUP(D216, [1]Data!$D$1:$M$267, 8, FALSE)</f>
        <v>NULL</v>
      </c>
      <c r="N216" s="5" t="str">
        <f>VLOOKUP(D216, [1]Data!$D$1:$M$267, 9, FALSE)</f>
        <v>NULL</v>
      </c>
      <c r="O216" s="5" t="s">
        <v>4</v>
      </c>
      <c r="P216" s="3" t="e">
        <f t="shared" si="28"/>
        <v>#DIV/0!</v>
      </c>
      <c r="R216" s="10" t="str">
        <f>VLOOKUP(D216, [2]Data!$D$1:$M$267, 7, FALSE)</f>
        <v>NULL</v>
      </c>
      <c r="S216" s="10" t="str">
        <f>VLOOKUP(D216, [2]Data!$D$1:$M$267, 8, FALSE)</f>
        <v>NULL</v>
      </c>
      <c r="T216" s="10" t="str">
        <f>VLOOKUP(D216, [2]Data!$D$1:$M$267, 9, FALSE)</f>
        <v>NULL</v>
      </c>
      <c r="U216" s="10" t="str">
        <f>VLOOKUP(D216, [2]Data!$D$1:$M$267, 10, FALSE)</f>
        <v>NULL</v>
      </c>
      <c r="V216"/>
      <c r="W216" s="11" t="str">
        <f>VLOOKUP(D216, [3]Data!$D$1:$M$267, 7, FALSE)</f>
        <v>NULL</v>
      </c>
      <c r="X216" s="11" t="str">
        <f>VLOOKUP(D216, [3]Data!$D$1:$M$267, 8, FALSE)</f>
        <v>NULL</v>
      </c>
      <c r="Y216" s="11" t="str">
        <f>VLOOKUP(D216, [3]Data!$D$1:$M$267, 9, FALSE)</f>
        <v>NULL</v>
      </c>
      <c r="Z216" s="11" t="str">
        <f>VLOOKUP(D216, [3]Data!$D$1:$M$267, 10, FALSE)</f>
        <v>NULL</v>
      </c>
      <c r="AA216"/>
      <c r="AB216" s="12">
        <f>VLOOKUP(D216, [4]Data!$D$1:$M$267, 7, FALSE)</f>
        <v>106.3530833518</v>
      </c>
      <c r="AC216" s="12">
        <f>VLOOKUP(D216, [4]Data!$D$1:$M$267, 8, FALSE)</f>
        <v>77.268537605999995</v>
      </c>
      <c r="AD216" s="12">
        <f>VLOOKUP(D216, [4]Data!$D$1:$M$267, 9, FALSE)</f>
        <v>78.917084211700001</v>
      </c>
      <c r="AE216" s="12" t="str">
        <f>VLOOKUP(D216, [4]Data!$D$1:$M$267, 10, FALSE)</f>
        <v>NULL</v>
      </c>
      <c r="AF216"/>
      <c r="AG216" s="13" t="str">
        <f>VLOOKUP(D216,[5]Data!$D$1:$M$267, 7, FALSE)</f>
        <v>NULL</v>
      </c>
      <c r="AH216" s="13" t="str">
        <f>VLOOKUP(D216,[5]Data!$D$1:$M$267, 8, FALSE)</f>
        <v>NULL</v>
      </c>
      <c r="AI216" s="13" t="str">
        <f>VLOOKUP(D216,[5]Data!$D$1:$M$267, 9, FALSE)</f>
        <v>NULL</v>
      </c>
      <c r="AJ216" s="13" t="str">
        <f>VLOOKUP(D216,[5]Data!$D$1:$M$267, 10, FALSE)</f>
        <v>NULL</v>
      </c>
      <c r="AP216" t="s">
        <v>161</v>
      </c>
      <c r="AQ216">
        <f t="shared" si="29"/>
        <v>14.945379451746057</v>
      </c>
      <c r="AR216" s="7">
        <v>17.025963808025178</v>
      </c>
      <c r="AS216" s="7">
        <v>10.665990534144692</v>
      </c>
      <c r="AT216" s="7">
        <v>13.666987487969202</v>
      </c>
      <c r="AU216" s="7">
        <v>18.422575976845152</v>
      </c>
      <c r="AX216" t="s">
        <v>145</v>
      </c>
      <c r="AY216" s="15">
        <f t="shared" si="27"/>
        <v>565.33333333333337</v>
      </c>
      <c r="AZ216" s="5">
        <v>402</v>
      </c>
      <c r="BA216" s="5">
        <v>1274</v>
      </c>
      <c r="BB216" s="5">
        <v>20</v>
      </c>
      <c r="BC216" s="5" t="s">
        <v>4</v>
      </c>
      <c r="BN216" s="16" t="s">
        <v>397</v>
      </c>
      <c r="BO216" s="17">
        <v>16.694437924900001</v>
      </c>
      <c r="BP216" s="17">
        <v>19.321792117699999</v>
      </c>
      <c r="BQ216" s="17">
        <v>20.5239396174</v>
      </c>
      <c r="BR216" s="17" t="s">
        <v>4</v>
      </c>
      <c r="BS216">
        <f t="shared" si="30"/>
        <v>-3.8295016924999992</v>
      </c>
      <c r="BT216" s="35" t="s">
        <v>145</v>
      </c>
      <c r="BU216" s="36">
        <v>111.4078576623</v>
      </c>
      <c r="BV216" s="36">
        <v>51.395685602900002</v>
      </c>
      <c r="BW216" s="36">
        <v>23.344492472199999</v>
      </c>
      <c r="BX216" s="36" t="s">
        <v>4</v>
      </c>
      <c r="BY216">
        <f t="shared" si="31"/>
        <v>88.063365190100001</v>
      </c>
      <c r="CB216" s="18" t="s">
        <v>397</v>
      </c>
      <c r="CC216" s="19">
        <v>16.694437924900001</v>
      </c>
      <c r="CD216" s="19">
        <v>19.321792117699999</v>
      </c>
      <c r="CE216" s="19">
        <v>20.5239396174</v>
      </c>
      <c r="CF216" s="19" t="s">
        <v>4</v>
      </c>
      <c r="CG216">
        <f t="shared" si="32"/>
        <v>-3.8295016924999992</v>
      </c>
      <c r="CH216" s="20" t="s">
        <v>145</v>
      </c>
      <c r="CI216" s="13">
        <v>111.4078576623</v>
      </c>
      <c r="CJ216" s="13">
        <v>51.395685602900002</v>
      </c>
      <c r="CK216" s="13">
        <v>23.344492472199999</v>
      </c>
      <c r="CL216" s="13" t="s">
        <v>4</v>
      </c>
      <c r="CM216">
        <f t="shared" si="33"/>
        <v>88.063365190100001</v>
      </c>
      <c r="DE216" t="s">
        <v>431</v>
      </c>
      <c r="DF216" s="7">
        <v>29.683792599972758</v>
      </c>
      <c r="DG216" s="5" t="s">
        <v>4</v>
      </c>
      <c r="DH216" s="10" t="s">
        <v>4</v>
      </c>
      <c r="DI216" s="11" t="s">
        <v>4</v>
      </c>
      <c r="DJ216" s="12">
        <v>78.917084211700001</v>
      </c>
      <c r="DK216" s="13" t="s">
        <v>4</v>
      </c>
    </row>
    <row r="217" spans="2:115" x14ac:dyDescent="0.3">
      <c r="B217" s="2"/>
      <c r="C217" t="s">
        <v>433</v>
      </c>
      <c r="D217" s="2" t="s">
        <v>434</v>
      </c>
      <c r="F217" s="7">
        <v>60.973025714696682</v>
      </c>
      <c r="G217" s="7">
        <v>72.825952095230235</v>
      </c>
      <c r="H217" s="7">
        <v>74.835662500764684</v>
      </c>
      <c r="I217" s="7">
        <v>71.026452948447826</v>
      </c>
      <c r="J217">
        <f t="shared" si="26"/>
        <v>69.915273314784855</v>
      </c>
      <c r="L217" s="5">
        <f>VLOOKUP(D217, [1]Data!$D$1:$M$267, 7, FALSE)</f>
        <v>21434893</v>
      </c>
      <c r="M217" s="5">
        <f>VLOOKUP(D217, [1]Data!$D$1:$M$267, 8, FALSE)</f>
        <v>10714775</v>
      </c>
      <c r="N217" s="5">
        <f>VLOOKUP(D217, [1]Data!$D$1:$M$267, 9, FALSE)</f>
        <v>9190571</v>
      </c>
      <c r="O217" s="5">
        <v>11237469</v>
      </c>
      <c r="P217" s="3">
        <f t="shared" si="28"/>
        <v>13144427</v>
      </c>
      <c r="R217" s="10">
        <f>VLOOKUP(D217, [2]Data!$D$1:$M$267, 7, FALSE)</f>
        <v>68.791204936095994</v>
      </c>
      <c r="S217" s="10">
        <f>VLOOKUP(D217, [2]Data!$D$1:$M$267, 8, FALSE)</f>
        <v>79.206849406845194</v>
      </c>
      <c r="T217" s="10">
        <f>VLOOKUP(D217, [2]Data!$D$1:$M$267, 9, FALSE)</f>
        <v>86.208511193464474</v>
      </c>
      <c r="U217" s="10">
        <f>VLOOKUP(D217, [2]Data!$D$1:$M$267, 10, FALSE)</f>
        <v>69.297315419320299</v>
      </c>
      <c r="V217"/>
      <c r="W217" s="11" t="str">
        <f>VLOOKUP(D217, [3]Data!$D$1:$M$267, 7, FALSE)</f>
        <v>NULL</v>
      </c>
      <c r="X217" s="11" t="str">
        <f>VLOOKUP(D217, [3]Data!$D$1:$M$267, 8, FALSE)</f>
        <v>NULL</v>
      </c>
      <c r="Y217" s="11" t="str">
        <f>VLOOKUP(D217, [3]Data!$D$1:$M$267, 9, FALSE)</f>
        <v>NULL</v>
      </c>
      <c r="Z217" s="11" t="str">
        <f>VLOOKUP(D217, [3]Data!$D$1:$M$267, 10, FALSE)</f>
        <v>NULL</v>
      </c>
      <c r="AA217"/>
      <c r="AB217" s="12">
        <f>VLOOKUP(D217, [4]Data!$D$1:$M$267, 7, FALSE)</f>
        <v>99.159202930000006</v>
      </c>
      <c r="AC217" s="12">
        <f>VLOOKUP(D217, [4]Data!$D$1:$M$267, 8, FALSE)</f>
        <v>106.6623895746</v>
      </c>
      <c r="AD217" s="12">
        <f>VLOOKUP(D217, [4]Data!$D$1:$M$267, 9, FALSE)</f>
        <v>107.24068470189999</v>
      </c>
      <c r="AE217" s="12" t="str">
        <f>VLOOKUP(D217, [4]Data!$D$1:$M$267, 10, FALSE)</f>
        <v>NULL</v>
      </c>
      <c r="AF217"/>
      <c r="AG217" s="13">
        <f>VLOOKUP(D217,[5]Data!$D$1:$M$267, 7, FALSE)</f>
        <v>34.63619260318805</v>
      </c>
      <c r="AH217" s="13">
        <f>VLOOKUP(D217,[5]Data!$D$1:$M$267, 8, FALSE)</f>
        <v>46.720186467535349</v>
      </c>
      <c r="AI217" s="13">
        <f>VLOOKUP(D217,[5]Data!$D$1:$M$267, 9, FALSE)</f>
        <v>52.216090018319164</v>
      </c>
      <c r="AJ217" s="13">
        <f>VLOOKUP(D217,[5]Data!$D$1:$M$267, 10, FALSE)</f>
        <v>40.193997711430569</v>
      </c>
      <c r="AP217" t="s">
        <v>45</v>
      </c>
      <c r="AQ217">
        <f t="shared" si="29"/>
        <v>14.841053899658963</v>
      </c>
      <c r="AR217" s="7">
        <v>15.424064099446822</v>
      </c>
      <c r="AS217" s="7">
        <v>13.401775800632688</v>
      </c>
      <c r="AT217" s="7">
        <v>14.876608550454279</v>
      </c>
      <c r="AU217" s="7">
        <v>15.661767148102065</v>
      </c>
      <c r="AX217" t="s">
        <v>2</v>
      </c>
      <c r="AY217" s="15">
        <f t="shared" si="27"/>
        <v>0</v>
      </c>
      <c r="AZ217" s="5">
        <v>0</v>
      </c>
      <c r="BA217" s="5" t="s">
        <v>4</v>
      </c>
      <c r="BB217" s="5" t="s">
        <v>4</v>
      </c>
      <c r="BC217" s="5" t="s">
        <v>4</v>
      </c>
      <c r="BN217" s="16" t="s">
        <v>93</v>
      </c>
      <c r="BO217" s="17">
        <v>22.016115517799999</v>
      </c>
      <c r="BP217" s="17">
        <v>18.573018330299998</v>
      </c>
      <c r="BQ217" s="17">
        <v>19.993472262600001</v>
      </c>
      <c r="BR217" s="17" t="s">
        <v>4</v>
      </c>
      <c r="BS217">
        <f t="shared" si="30"/>
        <v>2.0226432551999984</v>
      </c>
      <c r="BT217" s="35" t="s">
        <v>423</v>
      </c>
      <c r="BU217" s="36">
        <v>42.013581621</v>
      </c>
      <c r="BV217" s="36">
        <v>16.307417695600002</v>
      </c>
      <c r="BW217" s="36">
        <v>8.3118087507999991</v>
      </c>
      <c r="BX217" s="36" t="s">
        <v>4</v>
      </c>
      <c r="BY217">
        <f t="shared" si="31"/>
        <v>33.701772870200003</v>
      </c>
      <c r="CB217" s="18" t="s">
        <v>93</v>
      </c>
      <c r="CC217" s="19">
        <v>22.016115517799999</v>
      </c>
      <c r="CD217" s="19">
        <v>18.573018330299998</v>
      </c>
      <c r="CE217" s="19">
        <v>19.993472262600001</v>
      </c>
      <c r="CF217" s="19" t="s">
        <v>4</v>
      </c>
      <c r="CG217">
        <f t="shared" si="32"/>
        <v>2.0226432551999984</v>
      </c>
      <c r="CH217" s="20" t="s">
        <v>423</v>
      </c>
      <c r="CI217" s="13">
        <v>42.013581621</v>
      </c>
      <c r="CJ217" s="13">
        <v>16.307417695600002</v>
      </c>
      <c r="CK217" s="13">
        <v>8.3118087507999991</v>
      </c>
      <c r="CL217" s="13" t="s">
        <v>4</v>
      </c>
      <c r="CM217">
        <f t="shared" si="33"/>
        <v>33.701772870200003</v>
      </c>
      <c r="DE217" t="s">
        <v>433</v>
      </c>
      <c r="DF217" s="7">
        <v>74.835662500764684</v>
      </c>
      <c r="DG217" s="5">
        <v>9190571</v>
      </c>
      <c r="DH217" s="10">
        <v>86.208511193464474</v>
      </c>
      <c r="DI217" s="11" t="s">
        <v>4</v>
      </c>
      <c r="DJ217" s="12">
        <v>107.24068470189999</v>
      </c>
      <c r="DK217" s="13">
        <v>52.216090018319164</v>
      </c>
    </row>
    <row r="218" spans="2:115" x14ac:dyDescent="0.3">
      <c r="B218" s="2"/>
      <c r="C218" t="s">
        <v>435</v>
      </c>
      <c r="D218" s="2" t="s">
        <v>436</v>
      </c>
      <c r="F218" s="7">
        <v>41.61736089321154</v>
      </c>
      <c r="G218" s="7">
        <v>46.66732099390051</v>
      </c>
      <c r="H218" s="7">
        <v>47.981690755533002</v>
      </c>
      <c r="I218" s="7">
        <v>55.684611460336029</v>
      </c>
      <c r="J218">
        <f t="shared" si="26"/>
        <v>47.987746025745267</v>
      </c>
      <c r="L218" s="5">
        <f>VLOOKUP(D218, [1]Data!$D$1:$M$267, 7, FALSE)</f>
        <v>27782789</v>
      </c>
      <c r="M218" s="5">
        <f>VLOOKUP(D218, [1]Data!$D$1:$M$267, 8, FALSE)</f>
        <v>8275260</v>
      </c>
      <c r="N218" s="5">
        <f>VLOOKUP(D218, [1]Data!$D$1:$M$267, 9, FALSE)</f>
        <v>5017566</v>
      </c>
      <c r="O218" s="5">
        <v>7822102</v>
      </c>
      <c r="P218" s="3">
        <f t="shared" si="28"/>
        <v>12224429.25</v>
      </c>
      <c r="R218" s="10">
        <f>VLOOKUP(D218, [2]Data!$D$1:$M$267, 7, FALSE)</f>
        <v>55.795960973365702</v>
      </c>
      <c r="S218" s="10">
        <f>VLOOKUP(D218, [2]Data!$D$1:$M$267, 8, FALSE)</f>
        <v>47.313365422386546</v>
      </c>
      <c r="T218" s="10">
        <f>VLOOKUP(D218, [2]Data!$D$1:$M$267, 9, FALSE)</f>
        <v>50.847128366456843</v>
      </c>
      <c r="U218" s="10">
        <f>VLOOKUP(D218, [2]Data!$D$1:$M$267, 10, FALSE)</f>
        <v>64.956640885209339</v>
      </c>
      <c r="V218"/>
      <c r="W218" s="11" t="str">
        <f>VLOOKUP(D218, [3]Data!$D$1:$M$267, 7, FALSE)</f>
        <v>NULL</v>
      </c>
      <c r="X218" s="11" t="str">
        <f>VLOOKUP(D218, [3]Data!$D$1:$M$267, 8, FALSE)</f>
        <v>NULL</v>
      </c>
      <c r="Y218" s="11" t="str">
        <f>VLOOKUP(D218, [3]Data!$D$1:$M$267, 9, FALSE)</f>
        <v>NULL</v>
      </c>
      <c r="Z218" s="11" t="str">
        <f>VLOOKUP(D218, [3]Data!$D$1:$M$267, 10, FALSE)</f>
        <v>NULL</v>
      </c>
      <c r="AA218"/>
      <c r="AB218" s="12">
        <f>VLOOKUP(D218, [4]Data!$D$1:$M$267, 7, FALSE)</f>
        <v>120.9884680036</v>
      </c>
      <c r="AC218" s="12">
        <f>VLOOKUP(D218, [4]Data!$D$1:$M$267, 8, FALSE)</f>
        <v>116.0484456646</v>
      </c>
      <c r="AD218" s="12">
        <f>VLOOKUP(D218, [4]Data!$D$1:$M$267, 9, FALSE)</f>
        <v>140.56700358609999</v>
      </c>
      <c r="AE218" s="12" t="str">
        <f>VLOOKUP(D218, [4]Data!$D$1:$M$267, 10, FALSE)</f>
        <v>NULL</v>
      </c>
      <c r="AF218"/>
      <c r="AG218" s="13">
        <f>VLOOKUP(D218,[5]Data!$D$1:$M$267, 7, FALSE)</f>
        <v>27.554156407128605</v>
      </c>
      <c r="AH218" s="13">
        <f>VLOOKUP(D218,[5]Data!$D$1:$M$267, 8, FALSE)</f>
        <v>22.293062976532994</v>
      </c>
      <c r="AI218" s="13">
        <f>VLOOKUP(D218,[5]Data!$D$1:$M$267, 9, FALSE)</f>
        <v>22.775240716701997</v>
      </c>
      <c r="AJ218" s="13">
        <f>VLOOKUP(D218,[5]Data!$D$1:$M$267, 10, FALSE)</f>
        <v>27.955245771004016</v>
      </c>
      <c r="AP218" t="s">
        <v>101</v>
      </c>
      <c r="AQ218">
        <f t="shared" si="29"/>
        <v>9.9438921204954092</v>
      </c>
      <c r="AR218" s="7">
        <v>11.56654510014735</v>
      </c>
      <c r="AS218" s="7">
        <v>8.3212391408434705</v>
      </c>
      <c r="AT218" s="7" t="s">
        <v>4</v>
      </c>
      <c r="AU218" s="7" t="s">
        <v>4</v>
      </c>
      <c r="AX218" t="s">
        <v>237</v>
      </c>
      <c r="AY218" s="15">
        <f t="shared" si="27"/>
        <v>0</v>
      </c>
      <c r="AZ218" s="5">
        <v>0</v>
      </c>
      <c r="BA218" s="5">
        <v>0</v>
      </c>
      <c r="BB218" s="5">
        <v>0</v>
      </c>
      <c r="BC218" s="5">
        <v>0</v>
      </c>
      <c r="BN218" s="16" t="s">
        <v>207</v>
      </c>
      <c r="BO218" s="17">
        <v>60.968932487799997</v>
      </c>
      <c r="BP218" s="17">
        <v>15.412155832</v>
      </c>
      <c r="BQ218" s="17">
        <v>8.5484465118999999</v>
      </c>
      <c r="BR218" s="17" t="s">
        <v>4</v>
      </c>
      <c r="BS218">
        <f t="shared" si="30"/>
        <v>52.420485975899993</v>
      </c>
      <c r="BT218" s="35" t="s">
        <v>209</v>
      </c>
      <c r="BU218" s="36">
        <v>5.7876670799000003</v>
      </c>
      <c r="BV218" s="36">
        <v>1.9169906273999999</v>
      </c>
      <c r="BW218" s="36">
        <v>1.8979180374</v>
      </c>
      <c r="BX218" s="36" t="s">
        <v>4</v>
      </c>
      <c r="BY218">
        <f t="shared" si="31"/>
        <v>3.8897490425000001</v>
      </c>
      <c r="CB218" s="18" t="s">
        <v>207</v>
      </c>
      <c r="CC218" s="19">
        <v>60.968932487799997</v>
      </c>
      <c r="CD218" s="19">
        <v>15.412155832</v>
      </c>
      <c r="CE218" s="19">
        <v>8.5484465118999999</v>
      </c>
      <c r="CF218" s="19" t="s">
        <v>4</v>
      </c>
      <c r="CG218">
        <f t="shared" si="32"/>
        <v>52.420485975899993</v>
      </c>
      <c r="CH218" s="20" t="s">
        <v>209</v>
      </c>
      <c r="CI218" s="13">
        <v>5.7876670799000003</v>
      </c>
      <c r="CJ218" s="13">
        <v>1.9169906273999999</v>
      </c>
      <c r="CK218" s="13">
        <v>1.8979180374</v>
      </c>
      <c r="CL218" s="13" t="s">
        <v>4</v>
      </c>
      <c r="CM218">
        <f t="shared" si="33"/>
        <v>3.8897490425000001</v>
      </c>
      <c r="DE218" t="s">
        <v>435</v>
      </c>
      <c r="DF218" s="7">
        <v>47.981690755533002</v>
      </c>
      <c r="DG218" s="5">
        <v>5017566</v>
      </c>
      <c r="DH218" s="10">
        <v>50.847128366456843</v>
      </c>
      <c r="DI218" s="11" t="s">
        <v>4</v>
      </c>
      <c r="DJ218" s="12">
        <v>140.56700358609999</v>
      </c>
      <c r="DK218" s="13">
        <v>22.775240716701997</v>
      </c>
    </row>
    <row r="219" spans="2:115" x14ac:dyDescent="0.3">
      <c r="F219"/>
      <c r="G219"/>
      <c r="H219"/>
      <c r="I219"/>
      <c r="K219"/>
      <c r="L219" s="9"/>
      <c r="M219" s="9"/>
      <c r="N219" s="9"/>
      <c r="O219" s="3"/>
      <c r="P219"/>
      <c r="Q219"/>
      <c r="R219"/>
      <c r="S219"/>
      <c r="U219"/>
      <c r="V219"/>
      <c r="W219"/>
      <c r="X219"/>
      <c r="Z219"/>
      <c r="AA219"/>
      <c r="AB219"/>
      <c r="AC219"/>
      <c r="AE219"/>
      <c r="AF219"/>
      <c r="AG219"/>
      <c r="AH219"/>
      <c r="AR219"/>
      <c r="AS219"/>
      <c r="AT219"/>
      <c r="AU219"/>
      <c r="AV219"/>
      <c r="AY219"/>
      <c r="BO219" s="16"/>
      <c r="BP219" s="16"/>
      <c r="BR219" s="16"/>
      <c r="BS219"/>
      <c r="BU219" s="35"/>
      <c r="BW219" s="35"/>
      <c r="CC219" s="18"/>
      <c r="CD219" s="18"/>
      <c r="CF219" s="18"/>
      <c r="CG219"/>
      <c r="CI219" s="20"/>
      <c r="CK219" s="20"/>
      <c r="DF219"/>
      <c r="DG219" s="3"/>
      <c r="DH219"/>
    </row>
    <row r="220" spans="2:115" x14ac:dyDescent="0.3">
      <c r="F220"/>
      <c r="G220"/>
      <c r="H220"/>
      <c r="I220"/>
      <c r="K220"/>
      <c r="L220" s="9"/>
      <c r="M220" s="9"/>
      <c r="N220" s="9"/>
      <c r="O220" s="3"/>
      <c r="P220"/>
      <c r="Q220"/>
      <c r="R220"/>
      <c r="S220"/>
      <c r="U220"/>
      <c r="V220"/>
      <c r="W220"/>
      <c r="X220"/>
      <c r="Z220"/>
      <c r="AA220"/>
      <c r="AB220"/>
      <c r="AC220"/>
      <c r="AE220"/>
      <c r="AF220"/>
      <c r="AG220"/>
      <c r="AH220"/>
      <c r="AR220"/>
      <c r="AS220"/>
      <c r="AT220"/>
      <c r="AU220"/>
      <c r="AV220"/>
      <c r="AY220"/>
      <c r="BO220" s="16"/>
      <c r="BP220" s="16"/>
      <c r="BR220" s="16"/>
      <c r="BS220"/>
      <c r="BU220" s="35"/>
      <c r="BW220" s="35"/>
      <c r="CC220" s="18"/>
      <c r="CD220" s="18"/>
      <c r="CF220" s="18"/>
      <c r="CG220"/>
      <c r="CI220" s="20"/>
      <c r="CK220" s="20"/>
      <c r="DF220"/>
      <c r="DG220" s="3"/>
      <c r="DH220"/>
    </row>
    <row r="221" spans="2:115" x14ac:dyDescent="0.3">
      <c r="F221"/>
      <c r="G221"/>
      <c r="H221"/>
      <c r="I221"/>
      <c r="K221"/>
      <c r="L221" s="9"/>
      <c r="M221" s="9"/>
      <c r="N221" s="9"/>
      <c r="O221" s="3"/>
      <c r="P221"/>
      <c r="Q221"/>
      <c r="R221"/>
      <c r="S221"/>
      <c r="U221"/>
      <c r="V221"/>
      <c r="W221"/>
      <c r="X221"/>
      <c r="Z221"/>
      <c r="AA221"/>
      <c r="AB221"/>
      <c r="AC221"/>
      <c r="AE221"/>
      <c r="AF221"/>
      <c r="AG221"/>
      <c r="AH221"/>
      <c r="AR221"/>
      <c r="AS221"/>
      <c r="AT221"/>
      <c r="AU221"/>
      <c r="AV221"/>
      <c r="AY221"/>
      <c r="BO221" s="16"/>
      <c r="BP221" s="16"/>
      <c r="BR221" s="16"/>
      <c r="BS221"/>
      <c r="BU221" s="35"/>
      <c r="BW221" s="35"/>
      <c r="CC221" s="18"/>
      <c r="CD221" s="18"/>
      <c r="CF221" s="18"/>
      <c r="CG221"/>
      <c r="CI221" s="20"/>
      <c r="CK221" s="20"/>
      <c r="DF221"/>
      <c r="DG221" s="3"/>
      <c r="DH221"/>
    </row>
    <row r="222" spans="2:115" x14ac:dyDescent="0.3">
      <c r="F222"/>
      <c r="G222"/>
      <c r="H222"/>
      <c r="I222"/>
      <c r="K222"/>
      <c r="L222" s="9"/>
      <c r="M222" s="9"/>
      <c r="N222" s="9"/>
      <c r="O222" s="3"/>
      <c r="P222"/>
      <c r="Q222"/>
      <c r="R222"/>
      <c r="S222"/>
      <c r="U222"/>
      <c r="V222"/>
      <c r="W222"/>
      <c r="X222"/>
      <c r="Z222"/>
      <c r="AA222"/>
      <c r="AB222"/>
      <c r="AC222"/>
      <c r="AE222"/>
      <c r="AF222"/>
      <c r="AG222"/>
      <c r="AH222"/>
      <c r="AR222"/>
      <c r="AS222"/>
      <c r="AT222"/>
      <c r="AU222"/>
      <c r="AV222"/>
      <c r="AY222"/>
      <c r="BO222" s="16"/>
      <c r="BP222" s="16"/>
      <c r="BR222" s="16"/>
      <c r="BS222"/>
      <c r="BU222" s="35"/>
      <c r="BW222" s="35"/>
      <c r="CC222" s="18"/>
      <c r="CD222" s="18"/>
      <c r="CF222" s="18"/>
      <c r="CG222"/>
      <c r="CI222" s="20"/>
      <c r="CK222" s="20"/>
      <c r="DF222"/>
      <c r="DG222" s="3"/>
      <c r="DH222"/>
    </row>
    <row r="223" spans="2:115" x14ac:dyDescent="0.3">
      <c r="F223"/>
      <c r="G223"/>
      <c r="H223"/>
      <c r="I223"/>
      <c r="K223"/>
      <c r="L223" s="9"/>
      <c r="M223" s="9"/>
      <c r="N223" s="9"/>
      <c r="O223" s="3"/>
      <c r="P223"/>
      <c r="Q223"/>
      <c r="R223"/>
      <c r="S223"/>
      <c r="U223"/>
      <c r="V223"/>
      <c r="W223"/>
      <c r="X223"/>
      <c r="Z223"/>
      <c r="AA223"/>
      <c r="AB223"/>
      <c r="AC223"/>
      <c r="AE223"/>
      <c r="AF223"/>
      <c r="AG223"/>
      <c r="AH223"/>
      <c r="AR223"/>
      <c r="AS223"/>
      <c r="AT223"/>
      <c r="AU223"/>
      <c r="AV223"/>
      <c r="AY223"/>
      <c r="BO223" s="16"/>
      <c r="BP223" s="16"/>
      <c r="BR223" s="16"/>
      <c r="BS223"/>
      <c r="BU223" s="35"/>
      <c r="BW223" s="35"/>
      <c r="CC223" s="18"/>
      <c r="CD223" s="18"/>
      <c r="CF223" s="18"/>
      <c r="CG223"/>
      <c r="CI223" s="20"/>
      <c r="CK223" s="20"/>
      <c r="DF223"/>
      <c r="DG223" s="3"/>
      <c r="DH223"/>
    </row>
    <row r="224" spans="2:115" x14ac:dyDescent="0.3">
      <c r="F224"/>
      <c r="G224"/>
      <c r="H224"/>
      <c r="I224"/>
      <c r="K224"/>
      <c r="L224" s="9"/>
      <c r="M224" s="9"/>
      <c r="N224" s="9"/>
      <c r="O224" s="3"/>
      <c r="P224"/>
      <c r="Q224"/>
      <c r="R224"/>
      <c r="S224"/>
      <c r="U224"/>
      <c r="V224"/>
      <c r="W224"/>
      <c r="X224"/>
      <c r="Z224"/>
      <c r="AA224"/>
      <c r="AB224"/>
      <c r="AC224"/>
      <c r="AE224"/>
      <c r="AF224"/>
      <c r="AG224"/>
      <c r="AH224"/>
      <c r="AR224"/>
      <c r="AS224"/>
      <c r="AT224"/>
      <c r="AU224"/>
      <c r="AV224"/>
      <c r="AY224"/>
      <c r="BO224" s="16"/>
      <c r="BP224" s="16"/>
      <c r="BR224" s="16"/>
      <c r="BS224"/>
      <c r="BU224" s="35"/>
      <c r="BW224" s="35"/>
      <c r="CC224" s="18"/>
      <c r="CD224" s="18"/>
      <c r="CF224" s="18"/>
      <c r="CG224"/>
      <c r="CI224" s="20"/>
      <c r="CK224" s="20"/>
      <c r="DF224"/>
      <c r="DG224" s="3"/>
      <c r="DH224"/>
    </row>
    <row r="225" spans="6:112" x14ac:dyDescent="0.3">
      <c r="F225"/>
      <c r="G225"/>
      <c r="H225"/>
      <c r="I225"/>
      <c r="K225"/>
      <c r="L225" s="9"/>
      <c r="M225" s="9"/>
      <c r="N225" s="9"/>
      <c r="O225" s="3"/>
      <c r="P225"/>
      <c r="Q225"/>
      <c r="R225"/>
      <c r="S225"/>
      <c r="U225"/>
      <c r="V225"/>
      <c r="W225"/>
      <c r="X225"/>
      <c r="Z225"/>
      <c r="AA225"/>
      <c r="AB225"/>
      <c r="AC225"/>
      <c r="AE225"/>
      <c r="AF225"/>
      <c r="AG225"/>
      <c r="AH225"/>
      <c r="AR225"/>
      <c r="AS225"/>
      <c r="AT225"/>
      <c r="AU225"/>
      <c r="AV225"/>
      <c r="AY225"/>
      <c r="BO225" s="16"/>
      <c r="BP225" s="16"/>
      <c r="BR225" s="16"/>
      <c r="BS225"/>
      <c r="BU225" s="35"/>
      <c r="BW225" s="35"/>
      <c r="CC225" s="18"/>
      <c r="CD225" s="18"/>
      <c r="CF225" s="18"/>
      <c r="CG225"/>
      <c r="CI225" s="20"/>
      <c r="CK225" s="20"/>
      <c r="DF225"/>
      <c r="DG225" s="3"/>
      <c r="DH225"/>
    </row>
    <row r="226" spans="6:112" x14ac:dyDescent="0.3">
      <c r="F226"/>
      <c r="G226"/>
      <c r="H226"/>
      <c r="I226"/>
      <c r="K226"/>
      <c r="L226" s="9"/>
      <c r="M226" s="9"/>
      <c r="N226" s="9"/>
      <c r="O226" s="3"/>
      <c r="P226"/>
      <c r="Q226"/>
      <c r="R226"/>
      <c r="S226"/>
      <c r="U226"/>
      <c r="V226"/>
      <c r="W226"/>
      <c r="X226"/>
      <c r="Z226"/>
      <c r="AA226"/>
      <c r="AB226"/>
      <c r="AC226"/>
      <c r="AE226"/>
      <c r="AF226"/>
      <c r="AG226"/>
      <c r="AH226"/>
      <c r="AR226"/>
      <c r="AS226"/>
      <c r="AT226"/>
      <c r="AU226"/>
      <c r="AV226"/>
      <c r="AY226"/>
      <c r="BO226" s="16"/>
      <c r="BP226" s="16"/>
      <c r="BR226" s="16"/>
      <c r="BS226"/>
      <c r="BU226" s="35"/>
      <c r="BW226" s="35"/>
      <c r="CC226" s="18"/>
      <c r="CD226" s="18"/>
      <c r="CF226" s="18"/>
      <c r="CG226"/>
      <c r="CI226" s="20"/>
      <c r="CK226" s="20"/>
      <c r="DF226"/>
      <c r="DG226" s="3"/>
      <c r="DH226"/>
    </row>
    <row r="227" spans="6:112" x14ac:dyDescent="0.3">
      <c r="F227"/>
      <c r="G227"/>
      <c r="H227"/>
      <c r="I227"/>
      <c r="K227"/>
      <c r="L227" s="9"/>
      <c r="M227" s="9"/>
      <c r="N227" s="9"/>
      <c r="O227" s="3"/>
      <c r="P227"/>
      <c r="Q227"/>
      <c r="R227"/>
      <c r="S227"/>
      <c r="U227"/>
      <c r="V227"/>
      <c r="W227"/>
      <c r="X227"/>
      <c r="Z227"/>
      <c r="AA227"/>
      <c r="AB227"/>
      <c r="AC227"/>
      <c r="AE227"/>
      <c r="AF227"/>
      <c r="AG227"/>
      <c r="AH227"/>
      <c r="AR227"/>
      <c r="AS227"/>
      <c r="AT227"/>
      <c r="AU227"/>
      <c r="AV227"/>
      <c r="AY227"/>
      <c r="BO227" s="16"/>
      <c r="BP227" s="16"/>
      <c r="BR227" s="16"/>
      <c r="BS227"/>
      <c r="BU227" s="35"/>
      <c r="BW227" s="35"/>
      <c r="CC227" s="18"/>
      <c r="CD227" s="18"/>
      <c r="CF227" s="18"/>
      <c r="CG227"/>
      <c r="CI227" s="20"/>
      <c r="CK227" s="20"/>
      <c r="DF227"/>
      <c r="DG227" s="3"/>
      <c r="DH227"/>
    </row>
    <row r="228" spans="6:112" x14ac:dyDescent="0.3">
      <c r="F228"/>
      <c r="G228"/>
      <c r="H228"/>
      <c r="I228"/>
      <c r="K228"/>
      <c r="L228" s="9"/>
      <c r="M228" s="9"/>
      <c r="N228" s="9"/>
      <c r="O228" s="3"/>
      <c r="P228"/>
      <c r="Q228"/>
      <c r="R228"/>
      <c r="S228"/>
      <c r="U228"/>
      <c r="V228"/>
      <c r="W228"/>
      <c r="X228"/>
      <c r="Z228"/>
      <c r="AA228"/>
      <c r="AB228"/>
      <c r="AC228"/>
      <c r="AE228"/>
      <c r="AF228"/>
      <c r="AG228"/>
      <c r="AH228"/>
      <c r="AR228"/>
      <c r="AS228"/>
      <c r="AT228"/>
      <c r="AU228"/>
      <c r="AV228"/>
      <c r="AY228"/>
      <c r="BO228" s="16"/>
      <c r="BP228" s="16"/>
      <c r="BR228" s="16"/>
      <c r="BS228"/>
      <c r="BU228" s="35"/>
      <c r="BW228" s="35"/>
      <c r="CC228" s="18"/>
      <c r="CD228" s="18"/>
      <c r="CF228" s="18"/>
      <c r="CG228"/>
      <c r="CI228" s="20"/>
      <c r="CK228" s="20"/>
      <c r="DF228"/>
      <c r="DG228" s="3"/>
      <c r="DH228"/>
    </row>
    <row r="229" spans="6:112" x14ac:dyDescent="0.3">
      <c r="F229"/>
      <c r="G229"/>
      <c r="H229"/>
      <c r="I229"/>
      <c r="K229"/>
      <c r="L229" s="9"/>
      <c r="M229" s="9"/>
      <c r="N229" s="9"/>
      <c r="O229" s="3"/>
      <c r="P229"/>
      <c r="Q229"/>
      <c r="R229"/>
      <c r="S229"/>
      <c r="U229"/>
      <c r="V229"/>
      <c r="W229"/>
      <c r="X229"/>
      <c r="Z229"/>
      <c r="AA229"/>
      <c r="AB229"/>
      <c r="AC229"/>
      <c r="AE229"/>
      <c r="AF229"/>
      <c r="AG229"/>
      <c r="AH229"/>
      <c r="AR229"/>
      <c r="AS229"/>
      <c r="AT229"/>
      <c r="AU229"/>
      <c r="AV229"/>
      <c r="AY229"/>
      <c r="BO229" s="16"/>
      <c r="BP229" s="16"/>
      <c r="BR229" s="16"/>
      <c r="BS229"/>
      <c r="BU229" s="35"/>
      <c r="BW229" s="35"/>
      <c r="CC229" s="18"/>
      <c r="CD229" s="18"/>
      <c r="CF229" s="18"/>
      <c r="CG229"/>
      <c r="CI229" s="20"/>
      <c r="CK229" s="20"/>
      <c r="DF229"/>
      <c r="DG229" s="3"/>
      <c r="DH229"/>
    </row>
    <row r="230" spans="6:112" x14ac:dyDescent="0.3">
      <c r="F230"/>
      <c r="G230"/>
      <c r="H230"/>
      <c r="I230"/>
      <c r="K230"/>
      <c r="L230" s="9"/>
      <c r="M230" s="9"/>
      <c r="N230" s="9"/>
      <c r="O230" s="3"/>
      <c r="P230"/>
      <c r="Q230"/>
      <c r="R230"/>
      <c r="S230"/>
      <c r="U230"/>
      <c r="V230"/>
      <c r="W230"/>
      <c r="X230"/>
      <c r="Z230"/>
      <c r="AA230"/>
      <c r="AB230"/>
      <c r="AC230"/>
      <c r="AE230"/>
      <c r="AF230"/>
      <c r="AG230"/>
      <c r="AH230"/>
      <c r="AR230"/>
      <c r="AS230"/>
      <c r="AT230"/>
      <c r="AU230"/>
      <c r="AV230"/>
      <c r="AY230"/>
      <c r="BO230" s="16"/>
      <c r="BP230" s="16"/>
      <c r="BR230" s="16"/>
      <c r="BS230"/>
      <c r="BU230" s="35"/>
      <c r="BW230" s="35"/>
      <c r="CC230" s="18"/>
      <c r="CD230" s="18"/>
      <c r="CF230" s="18"/>
      <c r="CG230"/>
      <c r="CI230" s="20"/>
      <c r="CK230" s="20"/>
      <c r="DF230"/>
      <c r="DG230" s="3"/>
      <c r="DH230"/>
    </row>
    <row r="231" spans="6:112" x14ac:dyDescent="0.3">
      <c r="F231"/>
      <c r="G231"/>
      <c r="H231"/>
      <c r="I231"/>
      <c r="K231"/>
      <c r="L231" s="9"/>
      <c r="M231" s="9"/>
      <c r="N231" s="9"/>
      <c r="O231" s="3"/>
      <c r="P231"/>
      <c r="Q231"/>
      <c r="R231"/>
      <c r="S231"/>
      <c r="U231"/>
      <c r="V231"/>
      <c r="W231"/>
      <c r="X231"/>
      <c r="Z231"/>
      <c r="AA231"/>
      <c r="AB231"/>
      <c r="AC231"/>
      <c r="AE231"/>
      <c r="AF231"/>
      <c r="AG231"/>
      <c r="AH231"/>
      <c r="AR231"/>
      <c r="AS231"/>
      <c r="AT231"/>
      <c r="AU231"/>
      <c r="AV231"/>
      <c r="AY231"/>
      <c r="BO231" s="16"/>
      <c r="BP231" s="16"/>
      <c r="BR231" s="16"/>
      <c r="BS231"/>
      <c r="BU231" s="35"/>
      <c r="BW231" s="35"/>
      <c r="CC231" s="18"/>
      <c r="CD231" s="18"/>
      <c r="CF231" s="18"/>
      <c r="CG231"/>
      <c r="CI231" s="20"/>
      <c r="CK231" s="20"/>
      <c r="DF231"/>
      <c r="DG231" s="3"/>
      <c r="DH231"/>
    </row>
    <row r="232" spans="6:112" x14ac:dyDescent="0.3">
      <c r="F232"/>
      <c r="G232"/>
      <c r="H232"/>
      <c r="I232"/>
      <c r="K232"/>
      <c r="L232" s="9"/>
      <c r="M232" s="9"/>
      <c r="N232" s="9"/>
      <c r="O232" s="3"/>
      <c r="P232"/>
      <c r="Q232"/>
      <c r="R232"/>
      <c r="S232"/>
      <c r="U232"/>
      <c r="V232"/>
      <c r="W232"/>
      <c r="X232"/>
      <c r="Z232"/>
      <c r="AA232"/>
      <c r="AB232"/>
      <c r="AC232"/>
      <c r="AE232"/>
      <c r="AF232"/>
      <c r="AG232"/>
      <c r="AH232"/>
      <c r="AR232"/>
      <c r="AS232"/>
      <c r="AT232"/>
      <c r="AU232"/>
      <c r="AV232"/>
      <c r="AY232"/>
      <c r="BO232" s="16"/>
      <c r="BP232" s="16"/>
      <c r="BR232" s="16"/>
      <c r="BS232"/>
      <c r="BU232" s="35"/>
      <c r="BW232" s="35"/>
      <c r="CC232" s="18"/>
      <c r="CD232" s="18"/>
      <c r="CF232" s="18"/>
      <c r="CG232"/>
      <c r="CI232" s="20"/>
      <c r="CK232" s="20"/>
      <c r="DF232"/>
      <c r="DG232" s="3"/>
      <c r="DH232"/>
    </row>
    <row r="233" spans="6:112" x14ac:dyDescent="0.3">
      <c r="F233"/>
      <c r="G233"/>
      <c r="H233"/>
      <c r="I233"/>
      <c r="K233"/>
      <c r="L233" s="9"/>
      <c r="M233" s="9"/>
      <c r="N233" s="9"/>
      <c r="O233" s="3"/>
      <c r="P233"/>
      <c r="Q233"/>
      <c r="R233"/>
      <c r="S233"/>
      <c r="U233"/>
      <c r="V233"/>
      <c r="W233"/>
      <c r="X233"/>
      <c r="Z233"/>
      <c r="AA233"/>
      <c r="AB233"/>
      <c r="AC233"/>
      <c r="AE233"/>
      <c r="AF233"/>
      <c r="AG233"/>
      <c r="AH233"/>
      <c r="AR233"/>
      <c r="AS233"/>
      <c r="AT233"/>
      <c r="AU233"/>
      <c r="AV233"/>
      <c r="AY233"/>
      <c r="BO233" s="16"/>
      <c r="BP233" s="16"/>
      <c r="BR233" s="16"/>
      <c r="BS233"/>
      <c r="BU233" s="35"/>
      <c r="BW233" s="35"/>
      <c r="CC233" s="18"/>
      <c r="CD233" s="18"/>
      <c r="CF233" s="18"/>
      <c r="CG233"/>
      <c r="CI233" s="20"/>
      <c r="CK233" s="20"/>
      <c r="DF233"/>
      <c r="DG233" s="3"/>
      <c r="DH233"/>
    </row>
    <row r="234" spans="6:112" x14ac:dyDescent="0.3">
      <c r="F234"/>
      <c r="G234"/>
      <c r="H234"/>
      <c r="I234"/>
      <c r="K234"/>
      <c r="L234" s="9"/>
      <c r="M234" s="9"/>
      <c r="N234" s="9"/>
      <c r="O234" s="3"/>
      <c r="P234"/>
      <c r="Q234"/>
      <c r="R234"/>
      <c r="S234"/>
      <c r="U234"/>
      <c r="V234"/>
      <c r="W234"/>
      <c r="X234"/>
      <c r="Z234"/>
      <c r="AA234"/>
      <c r="AB234"/>
      <c r="AC234"/>
      <c r="AE234"/>
      <c r="AF234"/>
      <c r="AG234"/>
      <c r="AH234"/>
      <c r="AR234"/>
      <c r="AS234"/>
      <c r="AT234"/>
      <c r="AU234"/>
      <c r="AV234"/>
      <c r="AY234"/>
      <c r="BO234" s="16"/>
      <c r="BP234" s="16"/>
      <c r="BR234" s="16"/>
      <c r="BS234"/>
      <c r="BU234" s="35"/>
      <c r="BW234" s="35"/>
      <c r="CC234" s="18"/>
      <c r="CD234" s="18"/>
      <c r="CF234" s="18"/>
      <c r="CG234"/>
      <c r="CI234" s="20"/>
      <c r="CK234" s="20"/>
      <c r="DF234"/>
      <c r="DG234" s="3"/>
      <c r="DH234"/>
    </row>
    <row r="235" spans="6:112" x14ac:dyDescent="0.3">
      <c r="F235"/>
      <c r="G235"/>
      <c r="H235"/>
      <c r="I235"/>
      <c r="K235"/>
      <c r="L235" s="9"/>
      <c r="M235" s="9"/>
      <c r="N235" s="9"/>
      <c r="O235" s="3"/>
      <c r="P235"/>
      <c r="Q235"/>
      <c r="R235"/>
      <c r="S235"/>
      <c r="U235"/>
      <c r="V235"/>
      <c r="W235"/>
      <c r="X235"/>
      <c r="Z235"/>
      <c r="AA235"/>
      <c r="AB235"/>
      <c r="AC235"/>
      <c r="AE235"/>
      <c r="AF235"/>
      <c r="AG235"/>
      <c r="AH235"/>
      <c r="AR235"/>
      <c r="AS235"/>
      <c r="AT235"/>
      <c r="AU235"/>
      <c r="AV235"/>
      <c r="AY235"/>
      <c r="BO235" s="16"/>
      <c r="BP235" s="16"/>
      <c r="BR235" s="16"/>
      <c r="BS235"/>
      <c r="BU235" s="35"/>
      <c r="BW235" s="35"/>
      <c r="CC235" s="18"/>
      <c r="CD235" s="18"/>
      <c r="CF235" s="18"/>
      <c r="CG235"/>
      <c r="CI235" s="20"/>
      <c r="CK235" s="20"/>
      <c r="DF235"/>
      <c r="DG235" s="3"/>
      <c r="DH235"/>
    </row>
    <row r="236" spans="6:112" x14ac:dyDescent="0.3">
      <c r="F236"/>
      <c r="G236"/>
      <c r="H236"/>
      <c r="I236"/>
      <c r="K236"/>
      <c r="L236" s="9"/>
      <c r="M236" s="9"/>
      <c r="N236" s="9"/>
      <c r="O236" s="3"/>
      <c r="P236"/>
      <c r="Q236"/>
      <c r="R236"/>
      <c r="S236"/>
      <c r="U236"/>
      <c r="V236"/>
      <c r="W236"/>
      <c r="X236"/>
      <c r="Z236"/>
      <c r="AA236"/>
      <c r="AB236"/>
      <c r="AC236"/>
      <c r="AE236"/>
      <c r="AF236"/>
      <c r="AG236"/>
      <c r="AH236"/>
      <c r="AR236"/>
      <c r="AS236"/>
      <c r="AT236"/>
      <c r="AU236"/>
      <c r="AV236"/>
      <c r="AY236"/>
      <c r="BO236" s="16"/>
      <c r="BP236" s="16"/>
      <c r="BR236" s="16"/>
      <c r="BS236"/>
      <c r="BU236" s="35"/>
      <c r="BW236" s="35"/>
      <c r="CC236" s="18"/>
      <c r="CD236" s="18"/>
      <c r="CF236" s="18"/>
      <c r="CG236"/>
      <c r="CI236" s="20"/>
      <c r="CK236" s="20"/>
      <c r="DF236"/>
      <c r="DG236" s="3"/>
      <c r="DH236"/>
    </row>
    <row r="237" spans="6:112" x14ac:dyDescent="0.3">
      <c r="F237"/>
      <c r="G237"/>
      <c r="H237"/>
      <c r="I237"/>
      <c r="K237"/>
      <c r="L237" s="9"/>
      <c r="M237" s="9"/>
      <c r="N237" s="9"/>
      <c r="O237" s="3"/>
      <c r="P237"/>
      <c r="Q237"/>
      <c r="R237"/>
      <c r="S237"/>
      <c r="U237"/>
      <c r="V237"/>
      <c r="W237"/>
      <c r="X237"/>
      <c r="Z237"/>
      <c r="AA237"/>
      <c r="AB237"/>
      <c r="AC237"/>
      <c r="AE237"/>
      <c r="AF237"/>
      <c r="AG237"/>
      <c r="AH237"/>
      <c r="AR237"/>
      <c r="AS237"/>
      <c r="AT237"/>
      <c r="AU237"/>
      <c r="AV237"/>
      <c r="AY237"/>
      <c r="BO237" s="16"/>
      <c r="BP237" s="16"/>
      <c r="BR237" s="16"/>
      <c r="BS237"/>
      <c r="BU237" s="35"/>
      <c r="BW237" s="35"/>
      <c r="CC237" s="18"/>
      <c r="CD237" s="18"/>
      <c r="CF237" s="18"/>
      <c r="CG237"/>
      <c r="CI237" s="20"/>
      <c r="CK237" s="20"/>
      <c r="DF237"/>
      <c r="DG237" s="3"/>
      <c r="DH237"/>
    </row>
    <row r="238" spans="6:112" x14ac:dyDescent="0.3">
      <c r="F238"/>
      <c r="G238"/>
      <c r="H238"/>
      <c r="I238"/>
      <c r="K238"/>
      <c r="L238" s="9"/>
      <c r="M238" s="9"/>
      <c r="N238" s="9"/>
      <c r="O238" s="3"/>
      <c r="P238"/>
      <c r="Q238"/>
      <c r="R238"/>
      <c r="S238"/>
      <c r="U238"/>
      <c r="V238"/>
      <c r="W238"/>
      <c r="X238"/>
      <c r="Z238"/>
      <c r="AA238"/>
      <c r="AB238"/>
      <c r="AC238"/>
      <c r="AE238"/>
      <c r="AF238"/>
      <c r="AG238"/>
      <c r="AH238"/>
      <c r="AR238"/>
      <c r="AS238"/>
      <c r="AT238"/>
      <c r="AU238"/>
      <c r="AV238"/>
      <c r="AY238"/>
      <c r="BO238" s="16"/>
      <c r="BP238" s="16"/>
      <c r="BR238" s="16"/>
      <c r="BS238"/>
      <c r="BU238" s="35"/>
      <c r="BW238" s="35"/>
      <c r="CC238" s="18"/>
      <c r="CD238" s="18"/>
      <c r="CF238" s="18"/>
      <c r="CG238"/>
      <c r="CI238" s="20"/>
      <c r="CK238" s="20"/>
      <c r="DF238"/>
      <c r="DG238" s="3"/>
      <c r="DH238"/>
    </row>
    <row r="239" spans="6:112" x14ac:dyDescent="0.3">
      <c r="F239"/>
      <c r="G239"/>
      <c r="H239"/>
      <c r="I239"/>
      <c r="K239"/>
      <c r="L239" s="9"/>
      <c r="M239" s="9"/>
      <c r="N239" s="9"/>
      <c r="O239" s="3"/>
      <c r="P239"/>
      <c r="Q239"/>
      <c r="R239"/>
      <c r="S239"/>
      <c r="U239"/>
      <c r="V239"/>
      <c r="W239"/>
      <c r="X239"/>
      <c r="Z239"/>
      <c r="AA239"/>
      <c r="AB239"/>
      <c r="AC239"/>
      <c r="AE239"/>
      <c r="AF239"/>
      <c r="AG239"/>
      <c r="AH239"/>
      <c r="AR239"/>
      <c r="AS239"/>
      <c r="AT239"/>
      <c r="AU239"/>
      <c r="AV239"/>
      <c r="AY239"/>
      <c r="BO239" s="16"/>
      <c r="BP239" s="16"/>
      <c r="BR239" s="16"/>
      <c r="BS239"/>
      <c r="BU239" s="35"/>
      <c r="BW239" s="35"/>
      <c r="CC239" s="18"/>
      <c r="CD239" s="18"/>
      <c r="CF239" s="18"/>
      <c r="CG239"/>
      <c r="CI239" s="20"/>
      <c r="CK239" s="20"/>
      <c r="DF239"/>
      <c r="DG239" s="3"/>
      <c r="DH239"/>
    </row>
    <row r="240" spans="6:112" x14ac:dyDescent="0.3">
      <c r="F240"/>
      <c r="G240"/>
      <c r="H240"/>
      <c r="I240"/>
      <c r="K240"/>
      <c r="L240" s="9"/>
      <c r="M240" s="9"/>
      <c r="N240" s="9"/>
      <c r="O240" s="3"/>
      <c r="P240"/>
      <c r="Q240"/>
      <c r="R240"/>
      <c r="S240"/>
      <c r="U240"/>
      <c r="V240"/>
      <c r="W240"/>
      <c r="X240"/>
      <c r="Z240"/>
      <c r="AA240"/>
      <c r="AB240"/>
      <c r="AC240"/>
      <c r="AE240"/>
      <c r="AF240"/>
      <c r="AG240"/>
      <c r="AH240"/>
      <c r="AR240"/>
      <c r="AS240"/>
      <c r="AT240"/>
      <c r="AU240"/>
      <c r="AV240"/>
      <c r="AY240"/>
      <c r="BO240" s="16"/>
      <c r="BP240" s="16"/>
      <c r="BR240" s="16"/>
      <c r="BS240"/>
      <c r="BU240" s="35"/>
      <c r="BW240" s="35"/>
      <c r="CC240" s="18"/>
      <c r="CD240" s="18"/>
      <c r="CF240" s="18"/>
      <c r="CG240"/>
      <c r="CI240" s="20"/>
      <c r="CK240" s="20"/>
      <c r="DF240"/>
      <c r="DG240" s="3"/>
      <c r="DH240"/>
    </row>
    <row r="241" spans="6:112" x14ac:dyDescent="0.3">
      <c r="F241"/>
      <c r="G241"/>
      <c r="H241"/>
      <c r="I241"/>
      <c r="K241"/>
      <c r="L241" s="9"/>
      <c r="M241" s="9"/>
      <c r="N241" s="9"/>
      <c r="O241" s="3"/>
      <c r="P241"/>
      <c r="Q241"/>
      <c r="R241"/>
      <c r="S241"/>
      <c r="U241"/>
      <c r="V241"/>
      <c r="W241"/>
      <c r="X241"/>
      <c r="Z241"/>
      <c r="AA241"/>
      <c r="AB241"/>
      <c r="AC241"/>
      <c r="AE241"/>
      <c r="AF241"/>
      <c r="AG241"/>
      <c r="AH241"/>
      <c r="AR241"/>
      <c r="AS241"/>
      <c r="AT241"/>
      <c r="AU241"/>
      <c r="AV241"/>
      <c r="AY241"/>
      <c r="BO241" s="16"/>
      <c r="BP241" s="16"/>
      <c r="BR241" s="16"/>
      <c r="BS241"/>
      <c r="BU241" s="35"/>
      <c r="BW241" s="35"/>
      <c r="CC241" s="18"/>
      <c r="CD241" s="18"/>
      <c r="CF241" s="18"/>
      <c r="CG241"/>
      <c r="CI241" s="20"/>
      <c r="CK241" s="20"/>
      <c r="DF241"/>
      <c r="DG241" s="3"/>
      <c r="DH241"/>
    </row>
    <row r="242" spans="6:112" x14ac:dyDescent="0.3">
      <c r="F242"/>
      <c r="G242"/>
      <c r="H242"/>
      <c r="I242"/>
      <c r="K242"/>
      <c r="L242" s="9"/>
      <c r="M242" s="9"/>
      <c r="N242" s="9"/>
      <c r="O242" s="3"/>
      <c r="P242"/>
      <c r="Q242"/>
      <c r="R242"/>
      <c r="S242"/>
      <c r="U242"/>
      <c r="V242"/>
      <c r="W242"/>
      <c r="X242"/>
      <c r="Z242"/>
      <c r="AA242"/>
      <c r="AB242"/>
      <c r="AC242"/>
      <c r="AE242"/>
      <c r="AF242"/>
      <c r="AG242"/>
      <c r="AH242"/>
      <c r="AR242"/>
      <c r="AS242"/>
      <c r="AT242"/>
      <c r="AU242"/>
      <c r="AV242"/>
      <c r="AY242"/>
      <c r="BO242" s="16"/>
      <c r="BP242" s="16"/>
      <c r="BR242" s="16"/>
      <c r="BS242"/>
      <c r="BU242" s="35"/>
      <c r="BW242" s="35"/>
      <c r="CC242" s="18"/>
      <c r="CD242" s="18"/>
      <c r="CF242" s="18"/>
      <c r="CG242"/>
      <c r="CI242" s="20"/>
      <c r="CK242" s="20"/>
      <c r="DF242"/>
      <c r="DG242" s="3"/>
      <c r="DH242"/>
    </row>
    <row r="243" spans="6:112" x14ac:dyDescent="0.3">
      <c r="F243"/>
      <c r="G243"/>
      <c r="H243"/>
      <c r="I243"/>
      <c r="K243"/>
      <c r="L243" s="9"/>
      <c r="M243" s="9"/>
      <c r="N243" s="9"/>
      <c r="O243" s="3"/>
      <c r="P243"/>
      <c r="Q243"/>
      <c r="R243"/>
      <c r="S243"/>
      <c r="U243"/>
      <c r="V243"/>
      <c r="W243"/>
      <c r="X243"/>
      <c r="Z243"/>
      <c r="AA243"/>
      <c r="AB243"/>
      <c r="AC243"/>
      <c r="AE243"/>
      <c r="AF243"/>
      <c r="AG243"/>
      <c r="AH243"/>
      <c r="AR243"/>
      <c r="AS243"/>
      <c r="AT243"/>
      <c r="AU243"/>
      <c r="AV243"/>
      <c r="AY243"/>
      <c r="BO243" s="16"/>
      <c r="BP243" s="16"/>
      <c r="BR243" s="16"/>
      <c r="BS243"/>
      <c r="BU243" s="35"/>
      <c r="BW243" s="35"/>
      <c r="CC243" s="18"/>
      <c r="CD243" s="18"/>
      <c r="CF243" s="18"/>
      <c r="CG243"/>
      <c r="CI243" s="20"/>
      <c r="CK243" s="20"/>
      <c r="DF243"/>
      <c r="DG243" s="3"/>
      <c r="DH243"/>
    </row>
    <row r="244" spans="6:112" x14ac:dyDescent="0.3">
      <c r="F244"/>
      <c r="G244"/>
      <c r="H244"/>
      <c r="I244"/>
      <c r="K244"/>
      <c r="L244" s="9"/>
      <c r="M244" s="9"/>
      <c r="N244" s="9"/>
      <c r="O244" s="3"/>
      <c r="P244"/>
      <c r="Q244"/>
      <c r="R244"/>
      <c r="S244"/>
      <c r="U244"/>
      <c r="V244"/>
      <c r="W244"/>
      <c r="X244"/>
      <c r="Z244"/>
      <c r="AA244"/>
      <c r="AB244"/>
      <c r="AC244"/>
      <c r="AE244"/>
      <c r="AF244"/>
      <c r="AG244"/>
      <c r="AH244"/>
      <c r="AR244"/>
      <c r="AS244"/>
      <c r="AT244"/>
      <c r="AU244"/>
      <c r="AV244"/>
      <c r="AY244"/>
      <c r="BO244" s="16"/>
      <c r="BP244" s="16"/>
      <c r="BR244" s="16"/>
      <c r="BS244"/>
      <c r="BU244" s="35"/>
      <c r="BW244" s="35"/>
      <c r="CC244" s="18"/>
      <c r="CD244" s="18"/>
      <c r="CF244" s="18"/>
      <c r="CG244"/>
      <c r="CI244" s="20"/>
      <c r="CK244" s="20"/>
      <c r="DF244"/>
      <c r="DG244" s="3"/>
      <c r="DH244"/>
    </row>
    <row r="245" spans="6:112" x14ac:dyDescent="0.3">
      <c r="F245"/>
      <c r="G245"/>
      <c r="H245"/>
      <c r="I245"/>
      <c r="K245"/>
      <c r="L245" s="9"/>
      <c r="M245" s="9"/>
      <c r="N245" s="9"/>
      <c r="O245" s="3"/>
      <c r="P245"/>
      <c r="Q245"/>
      <c r="R245"/>
      <c r="S245"/>
      <c r="U245"/>
      <c r="V245"/>
      <c r="W245"/>
      <c r="X245"/>
      <c r="Z245"/>
      <c r="AA245"/>
      <c r="AB245"/>
      <c r="AC245"/>
      <c r="AE245"/>
      <c r="AF245"/>
      <c r="AG245"/>
      <c r="AH245"/>
      <c r="AR245"/>
      <c r="AS245"/>
      <c r="AT245"/>
      <c r="AU245"/>
      <c r="AV245"/>
      <c r="AY245"/>
      <c r="BO245" s="16"/>
      <c r="BP245" s="16"/>
      <c r="BR245" s="16"/>
      <c r="BS245"/>
      <c r="BU245" s="35"/>
      <c r="BW245" s="35"/>
      <c r="CC245" s="18"/>
      <c r="CD245" s="18"/>
      <c r="CF245" s="18"/>
      <c r="CG245"/>
      <c r="CI245" s="20"/>
      <c r="CK245" s="20"/>
      <c r="DF245"/>
      <c r="DG245" s="3"/>
      <c r="DH245"/>
    </row>
    <row r="246" spans="6:112" x14ac:dyDescent="0.3">
      <c r="F246"/>
      <c r="G246"/>
      <c r="H246"/>
      <c r="I246"/>
      <c r="K246"/>
      <c r="L246" s="9"/>
      <c r="M246" s="9"/>
      <c r="N246" s="9"/>
      <c r="O246" s="3"/>
      <c r="P246"/>
      <c r="Q246"/>
      <c r="R246"/>
      <c r="S246"/>
      <c r="U246"/>
      <c r="V246"/>
      <c r="W246"/>
      <c r="X246"/>
      <c r="Z246"/>
      <c r="AA246"/>
      <c r="AB246"/>
      <c r="AC246"/>
      <c r="AE246"/>
      <c r="AF246"/>
      <c r="AG246"/>
      <c r="AH246"/>
      <c r="AR246"/>
      <c r="AS246"/>
      <c r="AT246"/>
      <c r="AU246"/>
      <c r="AV246"/>
      <c r="AY246"/>
      <c r="BO246" s="16"/>
      <c r="BP246" s="16"/>
      <c r="BR246" s="16"/>
      <c r="BS246"/>
      <c r="BU246" s="35"/>
      <c r="BW246" s="35"/>
      <c r="CC246" s="18"/>
      <c r="CD246" s="18"/>
      <c r="CF246" s="18"/>
      <c r="CG246"/>
      <c r="CI246" s="20"/>
      <c r="CK246" s="20"/>
      <c r="DF246"/>
      <c r="DG246" s="3"/>
      <c r="DH246"/>
    </row>
    <row r="247" spans="6:112" x14ac:dyDescent="0.3">
      <c r="F247"/>
      <c r="G247"/>
      <c r="H247"/>
      <c r="I247"/>
      <c r="K247"/>
      <c r="L247" s="9"/>
      <c r="M247" s="9"/>
      <c r="N247" s="9"/>
      <c r="O247" s="3"/>
      <c r="P247"/>
      <c r="Q247"/>
      <c r="R247"/>
      <c r="S247"/>
      <c r="U247"/>
      <c r="V247"/>
      <c r="W247"/>
      <c r="X247"/>
      <c r="Z247"/>
      <c r="AA247"/>
      <c r="AB247"/>
      <c r="AC247"/>
      <c r="AE247"/>
      <c r="AF247"/>
      <c r="AG247"/>
      <c r="AH247"/>
      <c r="AR247"/>
      <c r="AS247"/>
      <c r="AT247"/>
      <c r="AU247"/>
      <c r="AV247"/>
      <c r="AY247"/>
      <c r="BO247" s="16"/>
      <c r="BP247" s="16"/>
      <c r="BR247" s="16"/>
      <c r="BS247"/>
      <c r="BU247" s="35"/>
      <c r="BW247" s="35"/>
      <c r="CC247" s="18"/>
      <c r="CD247" s="18"/>
      <c r="CF247" s="18"/>
      <c r="CG247"/>
      <c r="CI247" s="20"/>
      <c r="CK247" s="20"/>
      <c r="DF247"/>
      <c r="DG247" s="3"/>
      <c r="DH247"/>
    </row>
    <row r="248" spans="6:112" x14ac:dyDescent="0.3">
      <c r="F248"/>
      <c r="G248"/>
      <c r="H248"/>
      <c r="I248"/>
      <c r="K248"/>
      <c r="L248" s="9"/>
      <c r="M248" s="9"/>
      <c r="N248" s="9"/>
      <c r="O248" s="3"/>
      <c r="P248"/>
      <c r="Q248"/>
      <c r="R248"/>
      <c r="S248"/>
      <c r="U248"/>
      <c r="V248"/>
      <c r="W248"/>
      <c r="X248"/>
      <c r="Z248"/>
      <c r="AA248"/>
      <c r="AB248"/>
      <c r="AC248"/>
      <c r="AE248"/>
      <c r="AF248"/>
      <c r="AG248"/>
      <c r="AH248"/>
      <c r="AR248"/>
      <c r="AS248"/>
      <c r="AT248"/>
      <c r="AU248"/>
      <c r="AV248"/>
      <c r="AY248"/>
      <c r="BO248" s="16"/>
      <c r="BP248" s="16"/>
      <c r="BR248" s="16"/>
      <c r="BS248"/>
      <c r="BU248" s="35"/>
      <c r="BW248" s="35"/>
      <c r="CC248" s="18"/>
      <c r="CD248" s="18"/>
      <c r="CF248" s="18"/>
      <c r="CG248"/>
      <c r="CI248" s="20"/>
      <c r="CK248" s="20"/>
      <c r="DF248"/>
      <c r="DG248" s="3"/>
      <c r="DH248"/>
    </row>
    <row r="249" spans="6:112" x14ac:dyDescent="0.3">
      <c r="F249"/>
      <c r="G249"/>
      <c r="H249"/>
      <c r="I249"/>
      <c r="K249"/>
      <c r="L249" s="9"/>
      <c r="M249" s="9"/>
      <c r="N249" s="9"/>
      <c r="O249" s="3"/>
      <c r="P249"/>
      <c r="Q249"/>
      <c r="R249"/>
      <c r="S249"/>
      <c r="U249"/>
      <c r="V249"/>
      <c r="W249"/>
      <c r="X249"/>
      <c r="Z249"/>
      <c r="AA249"/>
      <c r="AB249"/>
      <c r="AC249"/>
      <c r="AE249"/>
      <c r="AF249"/>
      <c r="AG249"/>
      <c r="AH249"/>
      <c r="AR249"/>
      <c r="AS249"/>
      <c r="AT249"/>
      <c r="AU249"/>
      <c r="AV249"/>
      <c r="AY249"/>
      <c r="BO249" s="16"/>
      <c r="BP249" s="16"/>
      <c r="BR249" s="16"/>
      <c r="BS249"/>
      <c r="BU249" s="35"/>
      <c r="BW249" s="35"/>
      <c r="CC249" s="18"/>
      <c r="CD249" s="18"/>
      <c r="CF249" s="18"/>
      <c r="CG249"/>
      <c r="CI249" s="20"/>
      <c r="CK249" s="20"/>
      <c r="DF249"/>
      <c r="DG249" s="3"/>
      <c r="DH249"/>
    </row>
    <row r="250" spans="6:112" x14ac:dyDescent="0.3">
      <c r="F250"/>
      <c r="G250"/>
      <c r="H250"/>
      <c r="I250"/>
      <c r="K250"/>
      <c r="L250" s="9"/>
      <c r="M250" s="9"/>
      <c r="N250" s="9"/>
      <c r="O250" s="3"/>
      <c r="P250"/>
      <c r="Q250"/>
      <c r="R250"/>
      <c r="S250"/>
      <c r="U250"/>
      <c r="V250"/>
      <c r="W250"/>
      <c r="X250"/>
      <c r="Z250"/>
      <c r="AA250"/>
      <c r="AB250"/>
      <c r="AC250"/>
      <c r="AE250"/>
      <c r="AF250"/>
      <c r="AG250"/>
      <c r="AH250"/>
      <c r="AR250"/>
      <c r="AS250"/>
      <c r="AT250"/>
      <c r="AU250"/>
      <c r="AV250"/>
      <c r="AY250"/>
      <c r="BO250" s="16"/>
      <c r="BP250" s="16"/>
      <c r="BR250" s="16"/>
      <c r="BS250"/>
      <c r="BU250" s="35"/>
      <c r="BW250" s="35"/>
      <c r="CC250" s="18"/>
      <c r="CD250" s="18"/>
      <c r="CF250" s="18"/>
      <c r="CG250"/>
      <c r="CI250" s="20"/>
      <c r="CK250" s="20"/>
      <c r="DF250"/>
      <c r="DG250" s="3"/>
      <c r="DH250"/>
    </row>
    <row r="251" spans="6:112" x14ac:dyDescent="0.3">
      <c r="F251"/>
      <c r="G251"/>
      <c r="H251"/>
      <c r="I251"/>
      <c r="K251"/>
      <c r="L251" s="9"/>
      <c r="M251" s="9"/>
      <c r="N251" s="9"/>
      <c r="O251" s="3"/>
      <c r="P251"/>
      <c r="Q251"/>
      <c r="R251"/>
      <c r="S251"/>
      <c r="U251"/>
      <c r="V251"/>
      <c r="W251"/>
      <c r="X251"/>
      <c r="Z251"/>
      <c r="AA251"/>
      <c r="AB251"/>
      <c r="AC251"/>
      <c r="AE251"/>
      <c r="AF251"/>
      <c r="AG251"/>
      <c r="AH251"/>
      <c r="AR251"/>
      <c r="AS251"/>
      <c r="AT251"/>
      <c r="AU251"/>
      <c r="AV251"/>
      <c r="AY251"/>
      <c r="BO251" s="16"/>
      <c r="BP251" s="16"/>
      <c r="BR251" s="16"/>
      <c r="BS251"/>
      <c r="BU251" s="35"/>
      <c r="BW251" s="35"/>
      <c r="CC251" s="18"/>
      <c r="CD251" s="18"/>
      <c r="CF251" s="18"/>
      <c r="CG251"/>
      <c r="CI251" s="20"/>
      <c r="CK251" s="20"/>
      <c r="DF251"/>
      <c r="DG251" s="3"/>
      <c r="DH251"/>
    </row>
    <row r="252" spans="6:112" x14ac:dyDescent="0.3">
      <c r="F252"/>
      <c r="G252"/>
      <c r="H252"/>
      <c r="I252"/>
      <c r="K252"/>
      <c r="L252" s="9"/>
      <c r="M252" s="9"/>
      <c r="N252" s="9"/>
      <c r="O252" s="3"/>
      <c r="P252"/>
      <c r="Q252"/>
      <c r="R252"/>
      <c r="S252"/>
      <c r="U252"/>
      <c r="V252"/>
      <c r="W252"/>
      <c r="X252"/>
      <c r="Z252"/>
      <c r="AA252"/>
      <c r="AB252"/>
      <c r="AC252"/>
      <c r="AE252"/>
      <c r="AF252"/>
      <c r="AG252"/>
      <c r="AH252"/>
      <c r="AR252"/>
      <c r="AS252"/>
      <c r="AT252"/>
      <c r="AU252"/>
      <c r="AV252"/>
      <c r="AY252"/>
      <c r="BO252" s="16"/>
      <c r="BP252" s="16"/>
      <c r="BR252" s="16"/>
      <c r="BS252"/>
      <c r="BU252" s="35"/>
      <c r="BW252" s="35"/>
      <c r="CC252" s="18"/>
      <c r="CD252" s="18"/>
      <c r="CF252" s="18"/>
      <c r="CG252"/>
      <c r="CI252" s="20"/>
      <c r="CK252" s="20"/>
      <c r="DF252"/>
      <c r="DG252" s="3"/>
      <c r="DH252"/>
    </row>
    <row r="253" spans="6:112" x14ac:dyDescent="0.3">
      <c r="F253"/>
      <c r="G253"/>
      <c r="H253"/>
      <c r="I253"/>
      <c r="K253"/>
      <c r="L253" s="9"/>
      <c r="M253" s="9"/>
      <c r="N253" s="9"/>
      <c r="O253" s="3"/>
      <c r="P253"/>
      <c r="Q253"/>
      <c r="R253"/>
      <c r="S253"/>
      <c r="U253"/>
      <c r="V253"/>
      <c r="W253"/>
      <c r="X253"/>
      <c r="Z253"/>
      <c r="AA253"/>
      <c r="AB253"/>
      <c r="AC253"/>
      <c r="AE253"/>
      <c r="AF253"/>
      <c r="AG253"/>
      <c r="AH253"/>
      <c r="AR253"/>
      <c r="AS253"/>
      <c r="AT253"/>
      <c r="AU253"/>
      <c r="AV253"/>
      <c r="AY253"/>
      <c r="BO253" s="16"/>
      <c r="BP253" s="16"/>
      <c r="BR253" s="16"/>
      <c r="BS253"/>
      <c r="BU253" s="35"/>
      <c r="BW253" s="35"/>
      <c r="CC253" s="18"/>
      <c r="CD253" s="18"/>
      <c r="CF253" s="18"/>
      <c r="CG253"/>
      <c r="CI253" s="20"/>
      <c r="CK253" s="20"/>
      <c r="DF253"/>
      <c r="DG253" s="3"/>
      <c r="DH253"/>
    </row>
    <row r="254" spans="6:112" x14ac:dyDescent="0.3">
      <c r="F254"/>
      <c r="G254"/>
      <c r="H254"/>
      <c r="I254"/>
      <c r="K254"/>
      <c r="L254" s="9"/>
      <c r="M254" s="9"/>
      <c r="N254" s="9"/>
      <c r="O254" s="3"/>
      <c r="P254"/>
      <c r="Q254"/>
      <c r="R254"/>
      <c r="S254"/>
      <c r="U254"/>
      <c r="V254"/>
      <c r="W254"/>
      <c r="X254"/>
      <c r="Z254"/>
      <c r="AA254"/>
      <c r="AB254"/>
      <c r="AC254"/>
      <c r="AE254"/>
      <c r="AF254"/>
      <c r="AG254"/>
      <c r="AH254"/>
      <c r="AR254"/>
      <c r="AS254"/>
      <c r="AT254"/>
      <c r="AU254"/>
      <c r="AV254"/>
      <c r="AY254"/>
      <c r="BO254" s="16"/>
      <c r="BP254" s="16"/>
      <c r="BR254" s="16"/>
      <c r="BS254"/>
      <c r="BU254" s="35"/>
      <c r="BW254" s="35"/>
      <c r="CC254" s="18"/>
      <c r="CD254" s="18"/>
      <c r="CF254" s="18"/>
      <c r="CG254"/>
      <c r="CI254" s="20"/>
      <c r="CK254" s="20"/>
      <c r="DF254"/>
      <c r="DG254" s="3"/>
      <c r="DH254"/>
    </row>
    <row r="255" spans="6:112" x14ac:dyDescent="0.3">
      <c r="F255"/>
      <c r="G255"/>
      <c r="H255"/>
      <c r="I255"/>
      <c r="K255"/>
      <c r="L255" s="9"/>
      <c r="M255" s="9"/>
      <c r="N255" s="9"/>
      <c r="O255" s="3"/>
      <c r="P255"/>
      <c r="Q255"/>
      <c r="R255"/>
      <c r="S255"/>
      <c r="U255"/>
      <c r="V255"/>
      <c r="W255"/>
      <c r="X255"/>
      <c r="Z255"/>
      <c r="AA255"/>
      <c r="AB255"/>
      <c r="AC255"/>
      <c r="AE255"/>
      <c r="AF255"/>
      <c r="AG255"/>
      <c r="AH255"/>
      <c r="AR255"/>
      <c r="AS255"/>
      <c r="AT255"/>
      <c r="AU255"/>
      <c r="AV255"/>
      <c r="AY255"/>
      <c r="BO255" s="16"/>
      <c r="BP255" s="16"/>
      <c r="BR255" s="16"/>
      <c r="BS255"/>
      <c r="BU255" s="35"/>
      <c r="BW255" s="35"/>
      <c r="CC255" s="18"/>
      <c r="CD255" s="18"/>
      <c r="CF255" s="18"/>
      <c r="CG255"/>
      <c r="CI255" s="20"/>
      <c r="CK255" s="20"/>
      <c r="DF255"/>
      <c r="DG255" s="3"/>
      <c r="DH255"/>
    </row>
    <row r="256" spans="6:112" x14ac:dyDescent="0.3">
      <c r="F256"/>
      <c r="G256"/>
      <c r="H256"/>
      <c r="I256"/>
      <c r="K256"/>
      <c r="L256" s="9"/>
      <c r="M256" s="9"/>
      <c r="N256" s="9"/>
      <c r="O256" s="3"/>
      <c r="P256"/>
      <c r="Q256"/>
      <c r="R256"/>
      <c r="S256"/>
      <c r="U256"/>
      <c r="V256"/>
      <c r="W256"/>
      <c r="X256"/>
      <c r="Z256"/>
      <c r="AA256"/>
      <c r="AB256"/>
      <c r="AC256"/>
      <c r="AE256"/>
      <c r="AF256"/>
      <c r="AG256"/>
      <c r="AH256"/>
      <c r="AR256"/>
      <c r="AS256"/>
      <c r="AT256"/>
      <c r="AU256"/>
      <c r="AV256"/>
      <c r="AY256"/>
      <c r="BO256" s="16"/>
      <c r="BP256" s="16"/>
      <c r="BR256" s="16"/>
      <c r="BS256"/>
      <c r="BU256" s="35"/>
      <c r="BW256" s="35"/>
      <c r="CC256" s="18"/>
      <c r="CD256" s="18"/>
      <c r="CF256" s="18"/>
      <c r="CG256"/>
      <c r="CI256" s="20"/>
      <c r="CK256" s="20"/>
      <c r="DF256"/>
      <c r="DG256" s="3"/>
      <c r="DH256"/>
    </row>
    <row r="257" spans="6:112" x14ac:dyDescent="0.3">
      <c r="F257"/>
      <c r="G257"/>
      <c r="H257"/>
      <c r="I257"/>
      <c r="K257"/>
      <c r="L257" s="9"/>
      <c r="M257" s="9"/>
      <c r="N257" s="9"/>
      <c r="O257" s="3"/>
      <c r="P257"/>
      <c r="Q257"/>
      <c r="R257"/>
      <c r="S257"/>
      <c r="U257"/>
      <c r="V257"/>
      <c r="W257"/>
      <c r="X257"/>
      <c r="Z257"/>
      <c r="AA257"/>
      <c r="AB257"/>
      <c r="AC257"/>
      <c r="AE257"/>
      <c r="AF257"/>
      <c r="AG257"/>
      <c r="AH257"/>
      <c r="AR257"/>
      <c r="AS257"/>
      <c r="AT257"/>
      <c r="AU257"/>
      <c r="AV257"/>
      <c r="AY257"/>
      <c r="BO257" s="16"/>
      <c r="BP257" s="16"/>
      <c r="BR257" s="16"/>
      <c r="BS257"/>
      <c r="BU257" s="35"/>
      <c r="BW257" s="35"/>
      <c r="CC257" s="18"/>
      <c r="CD257" s="18"/>
      <c r="CF257" s="18"/>
      <c r="CG257"/>
      <c r="CI257" s="20"/>
      <c r="CK257" s="20"/>
      <c r="DF257"/>
      <c r="DG257" s="3"/>
      <c r="DH257"/>
    </row>
    <row r="258" spans="6:112" x14ac:dyDescent="0.3">
      <c r="F258"/>
      <c r="G258"/>
      <c r="H258"/>
      <c r="I258"/>
      <c r="K258"/>
      <c r="L258" s="9"/>
      <c r="M258" s="9"/>
      <c r="N258" s="9"/>
      <c r="O258" s="3"/>
      <c r="P258"/>
      <c r="Q258"/>
      <c r="R258"/>
      <c r="S258"/>
      <c r="U258"/>
      <c r="V258"/>
      <c r="W258"/>
      <c r="X258"/>
      <c r="Z258"/>
      <c r="AA258"/>
      <c r="AB258"/>
      <c r="AC258"/>
      <c r="AE258"/>
      <c r="AF258"/>
      <c r="AG258"/>
      <c r="AH258"/>
      <c r="AR258"/>
      <c r="AS258"/>
      <c r="AT258"/>
      <c r="AU258"/>
      <c r="AV258"/>
      <c r="AY258"/>
      <c r="BO258" s="16"/>
      <c r="BP258" s="16"/>
      <c r="BR258" s="16"/>
      <c r="BS258"/>
      <c r="BU258" s="35"/>
      <c r="BW258" s="35"/>
      <c r="CC258" s="18"/>
      <c r="CD258" s="18"/>
      <c r="CF258" s="18"/>
      <c r="CG258"/>
      <c r="CI258" s="20"/>
      <c r="CK258" s="20"/>
      <c r="DF258"/>
      <c r="DG258" s="3"/>
      <c r="DH258"/>
    </row>
    <row r="259" spans="6:112" x14ac:dyDescent="0.3">
      <c r="F259"/>
      <c r="G259"/>
      <c r="H259"/>
      <c r="I259"/>
      <c r="K259"/>
      <c r="L259" s="9"/>
      <c r="M259" s="9"/>
      <c r="N259" s="9"/>
      <c r="O259" s="3"/>
      <c r="P259"/>
      <c r="Q259"/>
      <c r="R259"/>
      <c r="S259"/>
      <c r="U259"/>
      <c r="V259"/>
      <c r="W259"/>
      <c r="X259"/>
      <c r="Z259"/>
      <c r="AA259"/>
      <c r="AB259"/>
      <c r="AC259"/>
      <c r="AE259"/>
      <c r="AF259"/>
      <c r="AG259"/>
      <c r="AH259"/>
      <c r="AR259"/>
      <c r="AS259"/>
      <c r="AT259"/>
      <c r="AU259"/>
      <c r="AV259"/>
      <c r="AY259"/>
      <c r="BO259" s="16"/>
      <c r="BP259" s="16"/>
      <c r="BR259" s="16"/>
      <c r="BS259"/>
      <c r="BU259" s="35"/>
      <c r="BW259" s="35"/>
      <c r="CC259" s="18"/>
      <c r="CD259" s="18"/>
      <c r="CF259" s="18"/>
      <c r="CG259"/>
      <c r="CI259" s="20"/>
      <c r="CK259" s="20"/>
      <c r="DF259"/>
      <c r="DG259" s="3"/>
      <c r="DH259"/>
    </row>
    <row r="260" spans="6:112" x14ac:dyDescent="0.3">
      <c r="F260"/>
      <c r="G260"/>
      <c r="H260"/>
      <c r="I260"/>
      <c r="K260"/>
      <c r="L260" s="9"/>
      <c r="M260" s="9"/>
      <c r="N260" s="9"/>
      <c r="O260" s="3"/>
      <c r="P260"/>
      <c r="Q260"/>
      <c r="R260"/>
      <c r="S260"/>
      <c r="U260"/>
      <c r="V260"/>
      <c r="W260"/>
      <c r="X260"/>
      <c r="Z260"/>
      <c r="AA260"/>
      <c r="AB260"/>
      <c r="AC260"/>
      <c r="AE260"/>
      <c r="AF260"/>
      <c r="AG260"/>
      <c r="AH260"/>
      <c r="AR260"/>
      <c r="AS260"/>
      <c r="AT260"/>
      <c r="AU260"/>
      <c r="AV260"/>
      <c r="AY260"/>
      <c r="BO260" s="16"/>
      <c r="BP260" s="16"/>
      <c r="BR260" s="16"/>
      <c r="BS260"/>
      <c r="BU260" s="35"/>
      <c r="BW260" s="35"/>
      <c r="CC260" s="18"/>
      <c r="CD260" s="18"/>
      <c r="CF260" s="18"/>
      <c r="CG260"/>
      <c r="CI260" s="20"/>
      <c r="CK260" s="20"/>
      <c r="DF260"/>
      <c r="DG260" s="3"/>
      <c r="DH260"/>
    </row>
    <row r="261" spans="6:112" x14ac:dyDescent="0.3">
      <c r="F261"/>
      <c r="G261"/>
      <c r="H261"/>
      <c r="I261"/>
      <c r="K261"/>
      <c r="L261" s="9"/>
      <c r="M261" s="9"/>
      <c r="N261" s="9"/>
      <c r="O261" s="3"/>
      <c r="P261"/>
      <c r="Q261"/>
      <c r="R261"/>
      <c r="S261"/>
      <c r="U261"/>
      <c r="V261"/>
      <c r="W261"/>
      <c r="X261"/>
      <c r="Z261"/>
      <c r="AA261"/>
      <c r="AB261"/>
      <c r="AC261"/>
      <c r="AE261"/>
      <c r="AF261"/>
      <c r="AG261"/>
      <c r="AH261"/>
      <c r="AR261"/>
      <c r="AS261"/>
      <c r="AT261"/>
      <c r="AU261"/>
      <c r="AV261"/>
      <c r="AY261"/>
      <c r="BO261" s="16"/>
      <c r="BP261" s="16"/>
      <c r="BR261" s="16"/>
      <c r="BS261"/>
      <c r="BU261" s="35"/>
      <c r="BW261" s="35"/>
      <c r="CC261" s="18"/>
      <c r="CD261" s="18"/>
      <c r="CF261" s="18"/>
      <c r="CG261"/>
      <c r="CI261" s="20"/>
      <c r="CK261" s="20"/>
      <c r="DF261"/>
      <c r="DG261" s="3"/>
      <c r="DH261"/>
    </row>
    <row r="262" spans="6:112" x14ac:dyDescent="0.3">
      <c r="F262"/>
      <c r="G262"/>
      <c r="H262"/>
      <c r="I262"/>
      <c r="K262"/>
      <c r="L262" s="9"/>
      <c r="M262" s="9"/>
      <c r="N262" s="9"/>
      <c r="O262" s="3"/>
      <c r="P262"/>
      <c r="Q262"/>
      <c r="R262"/>
      <c r="S262"/>
      <c r="U262"/>
      <c r="V262"/>
      <c r="W262"/>
      <c r="X262"/>
      <c r="Z262"/>
      <c r="AA262"/>
      <c r="AB262"/>
      <c r="AC262"/>
      <c r="AE262"/>
      <c r="AF262"/>
      <c r="AG262"/>
      <c r="AH262"/>
      <c r="AR262"/>
      <c r="AS262"/>
      <c r="AT262"/>
      <c r="AU262"/>
      <c r="AV262"/>
      <c r="AY262"/>
      <c r="BO262" s="16"/>
      <c r="BP262" s="16"/>
      <c r="BR262" s="16"/>
      <c r="BS262"/>
      <c r="BU262" s="35"/>
      <c r="BW262" s="35"/>
      <c r="CC262" s="18"/>
      <c r="CD262" s="18"/>
      <c r="CF262" s="18"/>
      <c r="CG262"/>
      <c r="CI262" s="20"/>
      <c r="CK262" s="20"/>
      <c r="DF262"/>
      <c r="DG262" s="3"/>
      <c r="DH262"/>
    </row>
    <row r="263" spans="6:112" x14ac:dyDescent="0.3">
      <c r="F263"/>
      <c r="G263"/>
      <c r="H263"/>
      <c r="I263"/>
      <c r="K263"/>
      <c r="L263" s="9"/>
      <c r="M263" s="9"/>
      <c r="N263" s="9"/>
      <c r="O263" s="3"/>
      <c r="P263"/>
      <c r="Q263"/>
      <c r="R263"/>
      <c r="S263"/>
      <c r="U263"/>
      <c r="V263"/>
      <c r="W263"/>
      <c r="X263"/>
      <c r="Z263"/>
      <c r="AA263"/>
      <c r="AB263"/>
      <c r="AC263"/>
      <c r="AE263"/>
      <c r="AF263"/>
      <c r="AG263"/>
      <c r="AH263"/>
      <c r="AR263"/>
      <c r="AS263"/>
      <c r="AT263"/>
      <c r="AU263"/>
      <c r="AV263"/>
      <c r="AY263"/>
      <c r="BO263" s="16"/>
      <c r="BP263" s="16"/>
      <c r="BR263" s="16"/>
      <c r="BS263"/>
      <c r="BU263" s="35"/>
      <c r="BW263" s="35"/>
      <c r="CC263" s="18"/>
      <c r="CD263" s="18"/>
      <c r="CF263" s="18"/>
      <c r="CG263"/>
      <c r="CI263" s="20"/>
      <c r="CK263" s="20"/>
      <c r="DF263"/>
      <c r="DG263" s="3"/>
      <c r="DH263"/>
    </row>
    <row r="264" spans="6:112" x14ac:dyDescent="0.3">
      <c r="F264"/>
      <c r="G264"/>
      <c r="H264"/>
      <c r="I264"/>
      <c r="K264"/>
      <c r="L264" s="9"/>
      <c r="M264" s="9"/>
      <c r="N264" s="9"/>
      <c r="O264" s="3"/>
      <c r="P264"/>
      <c r="Q264"/>
      <c r="R264"/>
      <c r="S264"/>
      <c r="U264"/>
      <c r="V264"/>
      <c r="W264"/>
      <c r="X264"/>
      <c r="Z264"/>
      <c r="AA264"/>
      <c r="AB264"/>
      <c r="AC264"/>
      <c r="AE264"/>
      <c r="AF264"/>
      <c r="AG264"/>
      <c r="AH264"/>
      <c r="AR264"/>
      <c r="AS264"/>
      <c r="AT264"/>
      <c r="AU264"/>
      <c r="AV264"/>
      <c r="AY264"/>
      <c r="BO264" s="16"/>
      <c r="BP264" s="16"/>
      <c r="BR264" s="16"/>
      <c r="BS264"/>
      <c r="BU264" s="35"/>
      <c r="BW264" s="35"/>
      <c r="CC264" s="18"/>
      <c r="CD264" s="18"/>
      <c r="CF264" s="18"/>
      <c r="CG264"/>
      <c r="CI264" s="20"/>
      <c r="CK264" s="20"/>
      <c r="DF264"/>
      <c r="DG264" s="3"/>
      <c r="DH264"/>
    </row>
    <row r="265" spans="6:112" x14ac:dyDescent="0.3">
      <c r="F265"/>
      <c r="G265"/>
      <c r="H265"/>
      <c r="I265"/>
      <c r="K265"/>
      <c r="L265" s="9"/>
      <c r="M265" s="9"/>
      <c r="N265" s="9"/>
      <c r="O265" s="3"/>
      <c r="P265"/>
      <c r="Q265"/>
      <c r="R265"/>
      <c r="S265"/>
      <c r="U265"/>
      <c r="V265"/>
      <c r="W265"/>
      <c r="X265"/>
      <c r="Z265"/>
      <c r="AA265"/>
      <c r="AB265"/>
      <c r="AC265"/>
      <c r="AE265"/>
      <c r="AF265"/>
      <c r="AG265"/>
      <c r="AH265"/>
      <c r="AR265"/>
      <c r="AS265"/>
      <c r="AT265"/>
      <c r="AU265"/>
      <c r="AV265"/>
      <c r="AY265"/>
      <c r="BO265" s="16"/>
      <c r="BP265" s="16"/>
      <c r="BR265" s="16"/>
      <c r="BS265"/>
      <c r="BU265" s="35"/>
      <c r="BW265" s="35"/>
      <c r="CC265" s="18"/>
      <c r="CD265" s="18"/>
      <c r="CF265" s="18"/>
      <c r="CG265"/>
      <c r="CI265" s="20"/>
      <c r="CK265" s="20"/>
      <c r="DF265"/>
      <c r="DG265" s="3"/>
      <c r="DH265"/>
    </row>
    <row r="266" spans="6:112" x14ac:dyDescent="0.3">
      <c r="F266"/>
      <c r="G266"/>
      <c r="H266"/>
      <c r="I266"/>
      <c r="K266"/>
      <c r="L266" s="9"/>
      <c r="M266" s="9"/>
      <c r="N266" s="9"/>
      <c r="O266" s="3"/>
      <c r="P266"/>
      <c r="Q266"/>
      <c r="R266"/>
      <c r="S266"/>
      <c r="U266"/>
      <c r="V266"/>
      <c r="W266"/>
      <c r="X266"/>
      <c r="Z266"/>
      <c r="AA266"/>
      <c r="AB266"/>
      <c r="AC266"/>
      <c r="AE266"/>
      <c r="AF266"/>
      <c r="AG266"/>
      <c r="AH266"/>
      <c r="AR266"/>
      <c r="AS266"/>
      <c r="AT266"/>
      <c r="AU266"/>
      <c r="AV266"/>
      <c r="AY266"/>
      <c r="BO266" s="16"/>
      <c r="BP266" s="16"/>
      <c r="BR266" s="16"/>
      <c r="BS266"/>
      <c r="BU266" s="35"/>
      <c r="BW266" s="35"/>
      <c r="CC266" s="18"/>
      <c r="CD266" s="18"/>
      <c r="CF266" s="18"/>
      <c r="CG266"/>
      <c r="CI266" s="20"/>
      <c r="CK266" s="20"/>
      <c r="DF266"/>
      <c r="DG266" s="3"/>
      <c r="DH266"/>
    </row>
    <row r="267" spans="6:112" x14ac:dyDescent="0.3">
      <c r="F267"/>
      <c r="G267"/>
      <c r="H267"/>
      <c r="I267"/>
      <c r="K267"/>
      <c r="L267" s="9"/>
      <c r="M267" s="9"/>
      <c r="N267" s="9"/>
      <c r="O267" s="3"/>
      <c r="P267"/>
      <c r="Q267"/>
      <c r="R267"/>
      <c r="S267"/>
      <c r="U267"/>
      <c r="V267"/>
      <c r="W267"/>
      <c r="X267"/>
      <c r="Z267"/>
      <c r="AA267"/>
      <c r="AB267"/>
      <c r="AC267"/>
      <c r="AE267"/>
      <c r="AF267"/>
      <c r="AG267"/>
      <c r="AH267"/>
      <c r="AR267"/>
      <c r="AS267"/>
      <c r="AT267"/>
      <c r="AU267"/>
      <c r="AV267"/>
      <c r="AY267"/>
      <c r="BO267" s="16"/>
      <c r="BP267" s="16"/>
      <c r="BR267" s="16"/>
      <c r="BS267"/>
      <c r="BU267" s="35"/>
      <c r="BW267" s="35"/>
      <c r="CC267" s="18"/>
      <c r="CD267" s="18"/>
      <c r="CF267" s="18"/>
      <c r="CG267"/>
      <c r="CI267" s="20"/>
      <c r="CK267" s="20"/>
      <c r="DF267"/>
      <c r="DG267" s="3"/>
      <c r="DH267"/>
    </row>
    <row r="268" spans="6:112" x14ac:dyDescent="0.3">
      <c r="F268"/>
      <c r="G268"/>
      <c r="H268"/>
      <c r="I268"/>
      <c r="K268"/>
      <c r="L268" s="9"/>
      <c r="M268" s="9"/>
      <c r="N268" s="9"/>
      <c r="O268" s="3"/>
      <c r="P268"/>
      <c r="Q268"/>
      <c r="R268"/>
      <c r="S268"/>
      <c r="U268"/>
      <c r="V268"/>
      <c r="W268"/>
      <c r="X268"/>
      <c r="Z268"/>
      <c r="AA268"/>
      <c r="AB268"/>
      <c r="AC268"/>
      <c r="AE268"/>
      <c r="AF268"/>
      <c r="AG268"/>
      <c r="AH268"/>
      <c r="AR268"/>
      <c r="AS268"/>
      <c r="AT268"/>
      <c r="AU268"/>
      <c r="AV268"/>
      <c r="AY268"/>
      <c r="BO268" s="16"/>
      <c r="BP268" s="16"/>
      <c r="BR268" s="16"/>
      <c r="BS268"/>
      <c r="BU268" s="35"/>
      <c r="BW268" s="35"/>
      <c r="CC268" s="18"/>
      <c r="CD268" s="18"/>
      <c r="CF268" s="18"/>
      <c r="CG268"/>
      <c r="CI268" s="20"/>
      <c r="CK268" s="20"/>
      <c r="DF268"/>
      <c r="DG268" s="3"/>
      <c r="DH268"/>
    </row>
    <row r="269" spans="6:112" x14ac:dyDescent="0.3">
      <c r="F269"/>
      <c r="G269"/>
      <c r="H269"/>
      <c r="I269"/>
      <c r="K269"/>
      <c r="L269" s="9"/>
      <c r="M269" s="9"/>
      <c r="N269" s="9"/>
      <c r="O269" s="3"/>
      <c r="P269"/>
      <c r="Q269"/>
      <c r="R269"/>
      <c r="S269"/>
      <c r="U269"/>
      <c r="V269"/>
      <c r="W269"/>
      <c r="X269"/>
      <c r="Z269"/>
      <c r="AA269"/>
      <c r="AB269"/>
      <c r="AC269"/>
      <c r="AE269"/>
      <c r="AF269"/>
      <c r="AG269"/>
      <c r="AH269"/>
      <c r="AR269"/>
      <c r="AS269"/>
      <c r="AT269"/>
      <c r="AU269"/>
      <c r="AV269"/>
      <c r="AY269"/>
      <c r="BO269" s="16"/>
      <c r="BP269" s="16"/>
      <c r="BR269" s="16"/>
      <c r="BS269"/>
      <c r="BU269" s="35"/>
      <c r="BW269" s="35"/>
      <c r="CC269" s="18"/>
      <c r="CD269" s="18"/>
      <c r="CF269" s="18"/>
      <c r="CG269"/>
      <c r="CI269" s="20"/>
      <c r="CK269" s="20"/>
      <c r="DF269"/>
      <c r="DG269" s="3"/>
      <c r="DH269"/>
    </row>
    <row r="270" spans="6:112" x14ac:dyDescent="0.3">
      <c r="F270"/>
      <c r="G270"/>
      <c r="H270"/>
      <c r="I270"/>
      <c r="K270"/>
      <c r="L270" s="9"/>
      <c r="M270" s="9"/>
      <c r="N270" s="9"/>
      <c r="O270" s="3"/>
      <c r="P270"/>
      <c r="Q270"/>
      <c r="R270"/>
      <c r="S270"/>
      <c r="U270"/>
      <c r="V270"/>
      <c r="W270"/>
      <c r="X270"/>
      <c r="Z270"/>
      <c r="AA270"/>
      <c r="AB270"/>
      <c r="AC270"/>
      <c r="AE270"/>
      <c r="AF270"/>
      <c r="AG270"/>
      <c r="AH270"/>
      <c r="AR270"/>
      <c r="AS270"/>
      <c r="AT270"/>
      <c r="AU270"/>
      <c r="AV270"/>
      <c r="AY270"/>
      <c r="BO270" s="16"/>
      <c r="BP270" s="16"/>
      <c r="BR270" s="16"/>
      <c r="BS270"/>
      <c r="BU270" s="35"/>
      <c r="BW270" s="35"/>
      <c r="CC270" s="18"/>
      <c r="CD270" s="18"/>
      <c r="CF270" s="18"/>
      <c r="CG270"/>
      <c r="CI270" s="20"/>
      <c r="CK270" s="20"/>
      <c r="DF270"/>
      <c r="DG270" s="3"/>
      <c r="DH270"/>
    </row>
    <row r="271" spans="6:112" x14ac:dyDescent="0.3">
      <c r="F271"/>
      <c r="G271"/>
      <c r="H271"/>
      <c r="I271"/>
      <c r="K271"/>
      <c r="L271" s="9"/>
      <c r="M271" s="9"/>
      <c r="N271" s="9"/>
      <c r="O271" s="3"/>
      <c r="P271"/>
      <c r="Q271"/>
      <c r="R271"/>
      <c r="S271"/>
      <c r="U271"/>
      <c r="V271"/>
      <c r="W271"/>
      <c r="X271"/>
      <c r="Z271"/>
      <c r="AA271"/>
      <c r="AB271"/>
      <c r="AC271"/>
      <c r="AE271"/>
      <c r="AF271"/>
      <c r="AG271"/>
      <c r="AH271"/>
      <c r="AR271"/>
      <c r="AS271"/>
      <c r="AT271"/>
      <c r="AU271"/>
      <c r="AV271"/>
      <c r="AY271"/>
      <c r="BO271" s="16"/>
      <c r="BP271" s="16"/>
      <c r="BR271" s="16"/>
      <c r="BS271"/>
      <c r="BU271" s="35"/>
      <c r="BW271" s="35"/>
      <c r="CC271" s="18"/>
      <c r="CD271" s="18"/>
      <c r="CF271" s="18"/>
      <c r="CG271"/>
      <c r="CI271" s="20"/>
      <c r="CK271" s="20"/>
      <c r="DF271"/>
      <c r="DG271" s="3"/>
      <c r="DH271"/>
    </row>
    <row r="272" spans="6:112" x14ac:dyDescent="0.3">
      <c r="F272"/>
      <c r="G272"/>
      <c r="H272"/>
      <c r="I272"/>
      <c r="K272"/>
      <c r="L272" s="9"/>
      <c r="M272" s="9"/>
      <c r="N272" s="9"/>
      <c r="O272" s="3"/>
      <c r="P272"/>
      <c r="Q272"/>
      <c r="R272"/>
      <c r="S272"/>
      <c r="U272"/>
      <c r="V272"/>
      <c r="W272"/>
      <c r="X272"/>
      <c r="Z272"/>
      <c r="AA272"/>
      <c r="AB272"/>
      <c r="AC272"/>
      <c r="AE272"/>
      <c r="AF272"/>
      <c r="AG272"/>
      <c r="AH272"/>
      <c r="AR272"/>
      <c r="AS272"/>
      <c r="AT272"/>
      <c r="AU272"/>
      <c r="AV272"/>
      <c r="AY272"/>
      <c r="BO272" s="16"/>
      <c r="BP272" s="16"/>
      <c r="BR272" s="16"/>
      <c r="BS272"/>
      <c r="BU272" s="35"/>
      <c r="BW272" s="35"/>
      <c r="CC272" s="18"/>
      <c r="CD272" s="18"/>
      <c r="CF272" s="18"/>
      <c r="CG272"/>
      <c r="CI272" s="20"/>
      <c r="CK272" s="20"/>
      <c r="DF272"/>
      <c r="DG272" s="3"/>
      <c r="DH272"/>
    </row>
  </sheetData>
  <sortState xmlns:xlrd2="http://schemas.microsoft.com/office/spreadsheetml/2017/richdata2" ref="CH2:CM218">
    <sortCondition ref="CM2:CM218"/>
  </sortState>
  <conditionalFormatting sqref="J2:J218">
    <cfRule type="top10" dxfId="46" priority="62" rank="10"/>
  </conditionalFormatting>
  <conditionalFormatting sqref="P1:P1048576">
    <cfRule type="top10" dxfId="45" priority="61" rank="10"/>
  </conditionalFormatting>
  <conditionalFormatting sqref="AQ2:AQ218">
    <cfRule type="top10" dxfId="44" priority="58" rank="10"/>
  </conditionalFormatting>
  <conditionalFormatting sqref="AQ17:AQ218">
    <cfRule type="top10" dxfId="43" priority="57" percent="1" rank="10"/>
  </conditionalFormatting>
  <conditionalFormatting sqref="AX1:AY218">
    <cfRule type="top10" dxfId="42" priority="53" percent="1" rank="10"/>
    <cfRule type="top10" dxfId="41" priority="54" rank="10"/>
  </conditionalFormatting>
  <conditionalFormatting sqref="AY1:AY1048576">
    <cfRule type="top10" dxfId="40" priority="55" rank="10"/>
  </conditionalFormatting>
  <conditionalFormatting sqref="BG2:BG17">
    <cfRule type="top10" dxfId="39" priority="49" percent="1" rank="10"/>
    <cfRule type="top10" dxfId="38" priority="50" rank="10"/>
  </conditionalFormatting>
  <conditionalFormatting sqref="BO2:BO218">
    <cfRule type="top10" dxfId="37" priority="48" percent="1" rank="10"/>
  </conditionalFormatting>
  <conditionalFormatting sqref="BP2:BP218">
    <cfRule type="top10" dxfId="36" priority="47" percent="1" rank="10"/>
  </conditionalFormatting>
  <conditionalFormatting sqref="BQ2:BQ218">
    <cfRule type="top10" dxfId="35" priority="46" percent="1" rank="10"/>
  </conditionalFormatting>
  <conditionalFormatting sqref="BU2:BU218">
    <cfRule type="top10" dxfId="34" priority="45" percent="1" rank="10"/>
  </conditionalFormatting>
  <conditionalFormatting sqref="BV2:BV218">
    <cfRule type="top10" dxfId="33" priority="44" percent="1" rank="10"/>
  </conditionalFormatting>
  <conditionalFormatting sqref="BW2:BW218">
    <cfRule type="top10" dxfId="32" priority="43" percent="1" rank="10"/>
  </conditionalFormatting>
  <conditionalFormatting sqref="CI2:CI218">
    <cfRule type="top10" dxfId="31" priority="34" percent="1" rank="10"/>
  </conditionalFormatting>
  <conditionalFormatting sqref="CJ2:CJ218">
    <cfRule type="top10" dxfId="30" priority="33" percent="1" rank="10"/>
  </conditionalFormatting>
  <conditionalFormatting sqref="CK2:CK218">
    <cfRule type="top10" dxfId="29" priority="32" percent="1" rank="10"/>
  </conditionalFormatting>
  <conditionalFormatting sqref="CQ2:CQ3">
    <cfRule type="top10" dxfId="28" priority="31" percent="1" rank="10"/>
  </conditionalFormatting>
  <conditionalFormatting sqref="CQ4">
    <cfRule type="top10" dxfId="27" priority="28" percent="1" rank="10"/>
  </conditionalFormatting>
  <conditionalFormatting sqref="CQ5">
    <cfRule type="top10" dxfId="26" priority="25" percent="1" rank="10"/>
  </conditionalFormatting>
  <conditionalFormatting sqref="CQ6">
    <cfRule type="top10" dxfId="25" priority="22" percent="1" rank="10"/>
  </conditionalFormatting>
  <conditionalFormatting sqref="CQ7">
    <cfRule type="top10" dxfId="24" priority="19" percent="1" rank="10"/>
  </conditionalFormatting>
  <conditionalFormatting sqref="CQ8:CQ9">
    <cfRule type="top10" dxfId="23" priority="178" percent="1" rank="10"/>
  </conditionalFormatting>
  <conditionalFormatting sqref="CQ10:CQ15">
    <cfRule type="top10" dxfId="22" priority="204" percent="1" rank="10"/>
  </conditionalFormatting>
  <conditionalFormatting sqref="CR2:CR3">
    <cfRule type="top10" dxfId="21" priority="30" percent="1" rank="10"/>
  </conditionalFormatting>
  <conditionalFormatting sqref="CR4">
    <cfRule type="top10" dxfId="20" priority="27" percent="1" rank="10"/>
  </conditionalFormatting>
  <conditionalFormatting sqref="CR5">
    <cfRule type="top10" dxfId="19" priority="24" percent="1" rank="10"/>
  </conditionalFormatting>
  <conditionalFormatting sqref="CR6">
    <cfRule type="top10" dxfId="18" priority="21" percent="1" rank="10"/>
  </conditionalFormatting>
  <conditionalFormatting sqref="CR7">
    <cfRule type="top10" dxfId="17" priority="18" percent="1" rank="10"/>
  </conditionalFormatting>
  <conditionalFormatting sqref="CR8:CR9">
    <cfRule type="top10" dxfId="16" priority="180" percent="1" rank="10"/>
  </conditionalFormatting>
  <conditionalFormatting sqref="CR10:CR15">
    <cfRule type="top10" dxfId="15" priority="206" percent="1" rank="10"/>
  </conditionalFormatting>
  <conditionalFormatting sqref="CS2:CS3">
    <cfRule type="top10" dxfId="14" priority="29" percent="1" rank="10"/>
  </conditionalFormatting>
  <conditionalFormatting sqref="CS4">
    <cfRule type="top10" dxfId="13" priority="26" percent="1" rank="10"/>
  </conditionalFormatting>
  <conditionalFormatting sqref="CS5">
    <cfRule type="top10" dxfId="12" priority="23" percent="1" rank="10"/>
  </conditionalFormatting>
  <conditionalFormatting sqref="CS6">
    <cfRule type="top10" dxfId="11" priority="20" percent="1" rank="10"/>
  </conditionalFormatting>
  <conditionalFormatting sqref="CS7">
    <cfRule type="top10" dxfId="10" priority="17" percent="1" rank="10"/>
  </conditionalFormatting>
  <conditionalFormatting sqref="CS8:CS9">
    <cfRule type="top10" dxfId="9" priority="182" percent="1" rank="10"/>
  </conditionalFormatting>
  <conditionalFormatting sqref="CS10:CS15">
    <cfRule type="top10" dxfId="8" priority="208" percent="1" rank="10"/>
  </conditionalFormatting>
  <conditionalFormatting sqref="CW2:CW16">
    <cfRule type="top10" dxfId="7" priority="157" percent="1" rank="10"/>
  </conditionalFormatting>
  <conditionalFormatting sqref="CX2:CX16">
    <cfRule type="top10" dxfId="6" priority="159" percent="1" rank="10"/>
  </conditionalFormatting>
  <conditionalFormatting sqref="CY2:CY16">
    <cfRule type="top10" dxfId="5" priority="161" percent="1" rank="10"/>
  </conditionalFormatting>
  <conditionalFormatting sqref="CH1:CL1048576">
    <cfRule type="top10" dxfId="4" priority="3" percent="1" rank="10"/>
  </conditionalFormatting>
  <conditionalFormatting sqref="CB15:CF218">
    <cfRule type="top10" dxfId="3" priority="2" percent="1" rank="10"/>
  </conditionalFormatting>
  <conditionalFormatting sqref="CH2:CL218">
    <cfRule type="top10" dxfId="2" priority="1" percent="1" rank="10"/>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5BF7A-971D-4745-8D50-39F32F46E91E}">
  <dimension ref="A1:D102"/>
  <sheetViews>
    <sheetView zoomScale="41" workbookViewId="0">
      <selection activeCell="AK67" sqref="AK67"/>
    </sheetView>
  </sheetViews>
  <sheetFormatPr defaultRowHeight="14.4" x14ac:dyDescent="0.3"/>
  <cols>
    <col min="1" max="1" width="23.33203125" style="26" customWidth="1"/>
    <col min="2" max="2" width="31.6640625" style="26" customWidth="1"/>
    <col min="3" max="3" width="33.44140625" style="26" customWidth="1"/>
    <col min="4" max="4" width="24.6640625" style="26" customWidth="1"/>
    <col min="5" max="6" width="12" bestFit="1" customWidth="1"/>
    <col min="7" max="7" width="12.21875" bestFit="1" customWidth="1"/>
    <col min="8" max="11" width="12" bestFit="1" customWidth="1"/>
    <col min="12" max="12" width="10" bestFit="1" customWidth="1"/>
    <col min="13" max="13" width="12" bestFit="1" customWidth="1"/>
    <col min="14" max="14" width="14.33203125" bestFit="1" customWidth="1"/>
    <col min="15" max="20" width="12" bestFit="1" customWidth="1"/>
    <col min="21" max="21" width="11" bestFit="1" customWidth="1"/>
    <col min="22" max="30" width="12" bestFit="1" customWidth="1"/>
    <col min="31" max="31" width="16.88671875" bestFit="1" customWidth="1"/>
    <col min="32" max="32" width="14.44140625" bestFit="1" customWidth="1"/>
    <col min="33" max="42" width="12" bestFit="1" customWidth="1"/>
    <col min="43" max="43" width="18.77734375" bestFit="1" customWidth="1"/>
    <col min="44" max="48" width="12" bestFit="1" customWidth="1"/>
    <col min="49" max="50" width="11" bestFit="1" customWidth="1"/>
    <col min="51" max="62" width="12" bestFit="1" customWidth="1"/>
    <col min="63" max="63" width="18" bestFit="1" customWidth="1"/>
    <col min="64" max="64" width="14.5546875" bestFit="1" customWidth="1"/>
    <col min="65" max="68" width="12" bestFit="1" customWidth="1"/>
    <col min="69" max="69" width="20.77734375" bestFit="1" customWidth="1"/>
    <col min="70" max="70" width="12" bestFit="1" customWidth="1"/>
    <col min="71" max="71" width="8.6640625" bestFit="1" customWidth="1"/>
    <col min="72" max="72" width="15.21875" bestFit="1" customWidth="1"/>
    <col min="73" max="74" width="12" bestFit="1" customWidth="1"/>
    <col min="75" max="75" width="7" bestFit="1" customWidth="1"/>
    <col min="76" max="78" width="12" bestFit="1" customWidth="1"/>
    <col min="79" max="79" width="7.6640625" bestFit="1" customWidth="1"/>
    <col min="80" max="81" width="12" bestFit="1" customWidth="1"/>
    <col min="82" max="82" width="15.5546875" bestFit="1" customWidth="1"/>
    <col min="83" max="84" width="12" bestFit="1" customWidth="1"/>
    <col min="85" max="85" width="14.21875" bestFit="1" customWidth="1"/>
    <col min="86" max="86" width="16.5546875" bestFit="1" customWidth="1"/>
    <col min="87" max="89" width="12" bestFit="1" customWidth="1"/>
    <col min="90" max="90" width="11" bestFit="1" customWidth="1"/>
    <col min="91" max="94" width="12" bestFit="1" customWidth="1"/>
    <col min="95" max="95" width="7.5546875" bestFit="1" customWidth="1"/>
    <col min="96" max="96" width="6.6640625" bestFit="1" customWidth="1"/>
    <col min="97" max="97" width="16.6640625" bestFit="1" customWidth="1"/>
    <col min="98" max="102" width="12" bestFit="1" customWidth="1"/>
    <col min="103" max="103" width="15.109375" bestFit="1" customWidth="1"/>
    <col min="104" max="113" width="12" bestFit="1" customWidth="1"/>
    <col min="114" max="114" width="17.88671875" bestFit="1" customWidth="1"/>
    <col min="115" max="116" width="12" bestFit="1" customWidth="1"/>
    <col min="117" max="117" width="11" bestFit="1" customWidth="1"/>
    <col min="118" max="119" width="12" bestFit="1" customWidth="1"/>
    <col min="120" max="120" width="14.21875" bestFit="1" customWidth="1"/>
    <col min="121" max="123" width="12" bestFit="1" customWidth="1"/>
    <col min="124" max="124" width="9" bestFit="1" customWidth="1"/>
    <col min="125" max="125" width="17.77734375" bestFit="1" customWidth="1"/>
    <col min="126" max="126" width="12" bestFit="1" customWidth="1"/>
    <col min="127" max="127" width="15.6640625" bestFit="1" customWidth="1"/>
    <col min="128" max="128" width="6.88671875" bestFit="1" customWidth="1"/>
    <col min="129" max="129" width="12" bestFit="1" customWidth="1"/>
    <col min="130" max="130" width="11.5546875" bestFit="1" customWidth="1"/>
    <col min="131" max="132" width="12" bestFit="1" customWidth="1"/>
    <col min="133" max="133" width="11" bestFit="1" customWidth="1"/>
    <col min="134" max="135" width="12" bestFit="1" customWidth="1"/>
    <col min="136" max="136" width="11" bestFit="1" customWidth="1"/>
    <col min="137" max="138" width="12" bestFit="1" customWidth="1"/>
    <col min="139" max="139" width="7.88671875" bestFit="1" customWidth="1"/>
    <col min="140" max="140" width="21.44140625" bestFit="1" customWidth="1"/>
    <col min="141" max="141" width="11" bestFit="1" customWidth="1"/>
    <col min="142" max="143" width="12" bestFit="1" customWidth="1"/>
    <col min="144" max="144" width="11" bestFit="1" customWidth="1"/>
    <col min="145" max="145" width="12" bestFit="1" customWidth="1"/>
    <col min="146" max="146" width="9" bestFit="1" customWidth="1"/>
    <col min="147" max="147" width="7.21875" bestFit="1" customWidth="1"/>
    <col min="148" max="148" width="8.109375" bestFit="1" customWidth="1"/>
    <col min="149" max="149" width="20" bestFit="1" customWidth="1"/>
    <col min="150" max="150" width="12" bestFit="1" customWidth="1"/>
    <col min="151" max="151" width="9" bestFit="1" customWidth="1"/>
    <col min="152" max="153" width="12" bestFit="1" customWidth="1"/>
    <col min="154" max="154" width="8.44140625" bestFit="1" customWidth="1"/>
    <col min="155" max="155" width="12" bestFit="1" customWidth="1"/>
    <col min="156" max="156" width="26.77734375" bestFit="1" customWidth="1"/>
    <col min="157" max="158" width="12" bestFit="1" customWidth="1"/>
    <col min="159" max="159" width="17.44140625" bestFit="1" customWidth="1"/>
    <col min="160" max="160" width="12" bestFit="1" customWidth="1"/>
    <col min="161" max="161" width="12.21875" bestFit="1" customWidth="1"/>
    <col min="162" max="162" width="20.33203125" bestFit="1" customWidth="1"/>
    <col min="163" max="163" width="12" bestFit="1" customWidth="1"/>
    <col min="164" max="164" width="9.6640625" bestFit="1" customWidth="1"/>
    <col min="165" max="165" width="12" bestFit="1" customWidth="1"/>
    <col min="166" max="166" width="6.33203125" bestFit="1" customWidth="1"/>
    <col min="167" max="167" width="14.21875" bestFit="1" customWidth="1"/>
    <col min="168" max="168" width="22" bestFit="1" customWidth="1"/>
    <col min="169" max="169" width="12.44140625" bestFit="1" customWidth="1"/>
    <col min="170" max="170" width="12" bestFit="1" customWidth="1"/>
    <col min="171" max="171" width="14.5546875" bestFit="1" customWidth="1"/>
    <col min="172" max="172" width="18.44140625" bestFit="1" customWidth="1"/>
    <col min="173" max="174" width="12" bestFit="1" customWidth="1"/>
    <col min="175" max="175" width="11" bestFit="1" customWidth="1"/>
    <col min="176" max="176" width="12" bestFit="1" customWidth="1"/>
    <col min="177" max="177" width="15.21875" bestFit="1" customWidth="1"/>
    <col min="178" max="178" width="12" bestFit="1" customWidth="1"/>
    <col min="179" max="179" width="15.88671875" bestFit="1" customWidth="1"/>
    <col min="180" max="180" width="11.33203125" bestFit="1" customWidth="1"/>
    <col min="181" max="181" width="15.88671875" bestFit="1" customWidth="1"/>
    <col min="182" max="182" width="8.109375" bestFit="1" customWidth="1"/>
    <col min="183" max="183" width="6.5546875" bestFit="1" customWidth="1"/>
    <col min="184" max="190" width="12" bestFit="1" customWidth="1"/>
    <col min="191" max="191" width="22.109375" bestFit="1" customWidth="1"/>
    <col min="192" max="192" width="12" bestFit="1" customWidth="1"/>
    <col min="193" max="193" width="18.44140625" bestFit="1" customWidth="1"/>
    <col min="194" max="194" width="12" bestFit="1" customWidth="1"/>
    <col min="195" max="195" width="13.109375" bestFit="1" customWidth="1"/>
    <col min="196" max="196" width="12" bestFit="1" customWidth="1"/>
    <col min="197" max="197" width="18.109375" bestFit="1" customWidth="1"/>
    <col min="198" max="198" width="12.33203125" bestFit="1" customWidth="1"/>
    <col min="199" max="199" width="18.21875" bestFit="1" customWidth="1"/>
    <col min="200" max="200" width="21.5546875" bestFit="1" customWidth="1"/>
    <col min="201" max="201" width="8.5546875" bestFit="1" customWidth="1"/>
    <col min="202" max="202" width="13.5546875" bestFit="1" customWidth="1"/>
    <col min="203" max="203" width="12" bestFit="1" customWidth="1"/>
    <col min="204" max="204" width="12.6640625" bestFit="1" customWidth="1"/>
    <col min="205" max="205" width="12" bestFit="1" customWidth="1"/>
    <col min="206" max="206" width="14.77734375" bestFit="1" customWidth="1"/>
    <col min="207" max="207" width="6.77734375" bestFit="1" customWidth="1"/>
    <col min="208" max="208" width="11" bestFit="1" customWidth="1"/>
    <col min="209" max="210" width="12" bestFit="1" customWidth="1"/>
    <col min="211" max="211" width="11" bestFit="1" customWidth="1"/>
    <col min="212" max="212" width="11.33203125" bestFit="1" customWidth="1"/>
    <col min="213" max="213" width="11" bestFit="1" customWidth="1"/>
    <col min="214" max="214" width="7.44140625" bestFit="1" customWidth="1"/>
    <col min="215" max="215" width="12" bestFit="1" customWidth="1"/>
    <col min="216" max="216" width="23" bestFit="1" customWidth="1"/>
    <col min="217" max="217" width="7" bestFit="1" customWidth="1"/>
    <col min="218" max="218" width="16.109375" bestFit="1" customWidth="1"/>
    <col min="219" max="219" width="7.88671875" bestFit="1" customWidth="1"/>
    <col min="220" max="220" width="12" bestFit="1" customWidth="1"/>
    <col min="221" max="319" width="33.44140625" bestFit="1" customWidth="1"/>
    <col min="320" max="320" width="38.109375" bestFit="1" customWidth="1"/>
    <col min="321" max="321" width="26.77734375" bestFit="1" customWidth="1"/>
  </cols>
  <sheetData>
    <row r="1" spans="1:4" ht="15.6" x14ac:dyDescent="0.3">
      <c r="A1" s="34"/>
    </row>
    <row r="3" spans="1:4" x14ac:dyDescent="0.3">
      <c r="A3" s="22" t="s">
        <v>0</v>
      </c>
      <c r="B3" s="22" t="s">
        <v>462</v>
      </c>
      <c r="C3" s="22" t="s">
        <v>463</v>
      </c>
      <c r="D3" s="22" t="s">
        <v>464</v>
      </c>
    </row>
    <row r="4" spans="1:4" x14ac:dyDescent="0.3">
      <c r="A4" s="22" t="s">
        <v>85</v>
      </c>
      <c r="B4" s="21">
        <v>942314815525</v>
      </c>
      <c r="C4" s="22">
        <v>33.643543237601769</v>
      </c>
      <c r="D4" s="22">
        <v>37.301990865625697</v>
      </c>
    </row>
    <row r="5" spans="1:4" x14ac:dyDescent="0.3">
      <c r="A5" s="22" t="s">
        <v>175</v>
      </c>
      <c r="B5" s="21">
        <v>431628771877</v>
      </c>
      <c r="C5" s="22">
        <v>374.64300808445546</v>
      </c>
      <c r="D5" s="22">
        <v>402.45968145446278</v>
      </c>
    </row>
    <row r="6" spans="1:4" x14ac:dyDescent="0.3">
      <c r="A6" s="22" t="s">
        <v>149</v>
      </c>
      <c r="B6" s="21">
        <v>211891202239</v>
      </c>
      <c r="C6" s="22">
        <v>71.479518230750244</v>
      </c>
      <c r="D6" s="22">
        <v>89.16109414090036</v>
      </c>
    </row>
    <row r="7" spans="1:4" x14ac:dyDescent="0.3">
      <c r="A7" s="22" t="s">
        <v>211</v>
      </c>
      <c r="B7" s="21">
        <v>204979876610</v>
      </c>
      <c r="C7" s="22">
        <v>69.262580397404378</v>
      </c>
      <c r="D7" s="22">
        <v>80.19945692682694</v>
      </c>
    </row>
    <row r="8" spans="1:4" x14ac:dyDescent="0.3">
      <c r="A8" s="22" t="s">
        <v>345</v>
      </c>
      <c r="B8" s="21">
        <v>192362521297</v>
      </c>
      <c r="C8" s="22">
        <v>198.9311230105543</v>
      </c>
      <c r="D8" s="22">
        <v>329.78497877735992</v>
      </c>
    </row>
    <row r="9" spans="1:4" x14ac:dyDescent="0.3">
      <c r="A9" s="22" t="s">
        <v>415</v>
      </c>
      <c r="B9" s="21">
        <v>169217253983</v>
      </c>
      <c r="C9" s="22">
        <v>19.876272943779721</v>
      </c>
      <c r="D9" s="22">
        <v>25.253484663133651</v>
      </c>
    </row>
    <row r="10" spans="1:4" x14ac:dyDescent="0.3">
      <c r="A10" s="22" t="s">
        <v>425</v>
      </c>
      <c r="B10" s="21">
        <v>120466015713</v>
      </c>
      <c r="C10" s="22">
        <v>182.39537510996519</v>
      </c>
      <c r="D10" s="22">
        <v>186.67583280003774</v>
      </c>
    </row>
    <row r="11" spans="1:4" x14ac:dyDescent="0.3">
      <c r="A11" s="22" t="s">
        <v>199</v>
      </c>
      <c r="B11" s="21">
        <v>116513861428</v>
      </c>
      <c r="C11" s="22">
        <v>30.290424348726997</v>
      </c>
      <c r="D11" s="22">
        <v>36.771483287046706</v>
      </c>
    </row>
    <row r="12" spans="1:4" x14ac:dyDescent="0.3">
      <c r="A12" s="22" t="s">
        <v>243</v>
      </c>
      <c r="B12" s="21">
        <v>108683179737</v>
      </c>
      <c r="C12" s="22">
        <v>143.82513651818641</v>
      </c>
      <c r="D12" s="22">
        <v>134.01892634597772</v>
      </c>
    </row>
    <row r="13" spans="1:4" x14ac:dyDescent="0.3">
      <c r="A13" s="22" t="s">
        <v>281</v>
      </c>
      <c r="B13" s="21">
        <v>101298570759</v>
      </c>
      <c r="C13" s="22">
        <v>155.13699186793181</v>
      </c>
      <c r="D13" s="22">
        <v>156.95616865402309</v>
      </c>
    </row>
    <row r="14" spans="1:4" x14ac:dyDescent="0.3">
      <c r="A14" s="22" t="s">
        <v>139</v>
      </c>
      <c r="B14" s="21">
        <v>97528027435</v>
      </c>
      <c r="C14" s="22">
        <v>43.931959502065475</v>
      </c>
      <c r="D14" s="22">
        <v>61.952313999579559</v>
      </c>
    </row>
    <row r="15" spans="1:4" x14ac:dyDescent="0.3">
      <c r="A15" s="22" t="s">
        <v>257</v>
      </c>
      <c r="B15" s="21">
        <v>74932930233</v>
      </c>
      <c r="C15" s="22">
        <v>77.482859472071823</v>
      </c>
      <c r="D15" s="22">
        <v>83.290702693529312</v>
      </c>
    </row>
    <row r="16" spans="1:4" x14ac:dyDescent="0.3">
      <c r="A16" s="22" t="s">
        <v>413</v>
      </c>
      <c r="B16" s="21">
        <v>66699915640</v>
      </c>
      <c r="C16" s="22">
        <v>37.088674728369092</v>
      </c>
      <c r="D16" s="22">
        <v>59.348647748173335</v>
      </c>
    </row>
    <row r="17" spans="1:4" x14ac:dyDescent="0.3">
      <c r="A17" s="22" t="s">
        <v>39</v>
      </c>
      <c r="B17" s="21">
        <v>60841052178</v>
      </c>
      <c r="C17" s="22">
        <v>179.18805225751407</v>
      </c>
      <c r="D17" s="22">
        <v>174.03899372752733</v>
      </c>
    </row>
    <row r="18" spans="1:4" x14ac:dyDescent="0.3">
      <c r="A18" s="22" t="s">
        <v>189</v>
      </c>
      <c r="B18" s="21">
        <v>49839637279</v>
      </c>
      <c r="C18" s="22">
        <v>60.569532429336228</v>
      </c>
      <c r="D18" s="22">
        <v>227.40479029936526</v>
      </c>
    </row>
    <row r="19" spans="1:4" x14ac:dyDescent="0.3">
      <c r="A19" s="22" t="s">
        <v>461</v>
      </c>
      <c r="B19" s="21">
        <v>2949197631933</v>
      </c>
      <c r="C19" s="22">
        <v>1677.7450521387129</v>
      </c>
      <c r="D19" s="22">
        <v>2084.6185463835691</v>
      </c>
    </row>
    <row r="23" spans="1:4" ht="15" thickBot="1" x14ac:dyDescent="0.35">
      <c r="A23" s="23" t="s">
        <v>460</v>
      </c>
      <c r="B23" s="24" t="s">
        <v>467</v>
      </c>
      <c r="C23" s="25" t="s">
        <v>464</v>
      </c>
    </row>
    <row r="24" spans="1:4" ht="15" thickBot="1" x14ac:dyDescent="0.35">
      <c r="A24" s="27" t="s">
        <v>85</v>
      </c>
      <c r="B24" s="28">
        <v>0.31951565582513242</v>
      </c>
      <c r="C24" s="29">
        <v>1.7893916817701642E-2</v>
      </c>
    </row>
    <row r="25" spans="1:4" ht="15" thickBot="1" x14ac:dyDescent="0.35">
      <c r="A25" s="27" t="s">
        <v>175</v>
      </c>
      <c r="B25" s="28">
        <v>0.14635464480354152</v>
      </c>
      <c r="C25" s="29">
        <v>0.19306154699268915</v>
      </c>
    </row>
    <row r="26" spans="1:4" ht="15" thickBot="1" x14ac:dyDescent="0.35">
      <c r="A26" s="27" t="s">
        <v>149</v>
      </c>
      <c r="B26" s="28">
        <v>7.1847067807429249E-2</v>
      </c>
      <c r="C26" s="29">
        <v>4.2770939698094174E-2</v>
      </c>
    </row>
    <row r="27" spans="1:4" ht="15" thickBot="1" x14ac:dyDescent="0.35">
      <c r="A27" s="27" t="s">
        <v>211</v>
      </c>
      <c r="B27" s="28">
        <v>6.9503608164655117E-2</v>
      </c>
      <c r="C27" s="29">
        <v>3.8472005857358549E-2</v>
      </c>
    </row>
    <row r="28" spans="1:4" ht="15" thickBot="1" x14ac:dyDescent="0.35">
      <c r="A28" s="27" t="s">
        <v>345</v>
      </c>
      <c r="B28" s="28">
        <v>6.5225374933900016E-2</v>
      </c>
      <c r="C28" s="29">
        <v>0.15819919637071078</v>
      </c>
    </row>
    <row r="29" spans="1:4" ht="15" thickBot="1" x14ac:dyDescent="0.35">
      <c r="A29" s="27" t="s">
        <v>415</v>
      </c>
      <c r="B29" s="28">
        <v>5.737738703936552E-2</v>
      </c>
      <c r="C29" s="29">
        <v>1.2114199361290254E-2</v>
      </c>
    </row>
    <row r="30" spans="1:4" ht="15" thickBot="1" x14ac:dyDescent="0.35">
      <c r="A30" s="27" t="s">
        <v>425</v>
      </c>
      <c r="B30" s="28">
        <v>4.0847047484587409E-2</v>
      </c>
      <c r="C30" s="29">
        <v>8.9549156666521107E-2</v>
      </c>
    </row>
    <row r="31" spans="1:4" ht="15" thickBot="1" x14ac:dyDescent="0.35">
      <c r="A31" s="27" t="s">
        <v>199</v>
      </c>
      <c r="B31" s="28">
        <v>3.9506969680981684E-2</v>
      </c>
      <c r="C31" s="29">
        <v>1.7639430173370801E-2</v>
      </c>
    </row>
    <row r="32" spans="1:4" ht="15" thickBot="1" x14ac:dyDescent="0.35">
      <c r="A32" s="27" t="s">
        <v>243</v>
      </c>
      <c r="B32" s="28">
        <v>3.6851779128062541E-2</v>
      </c>
      <c r="C32" s="29">
        <v>6.4289424354626409E-2</v>
      </c>
    </row>
    <row r="33" spans="1:3" ht="15" thickBot="1" x14ac:dyDescent="0.35">
      <c r="A33" s="27" t="s">
        <v>281</v>
      </c>
      <c r="B33" s="28">
        <v>3.4347840803264723E-2</v>
      </c>
      <c r="C33" s="29">
        <v>7.5292512832294073E-2</v>
      </c>
    </row>
    <row r="34" spans="1:3" ht="15" thickBot="1" x14ac:dyDescent="0.35">
      <c r="A34" s="27" t="s">
        <v>139</v>
      </c>
      <c r="B34" s="28">
        <v>3.3069342786321496E-2</v>
      </c>
      <c r="C34" s="29">
        <v>2.971877713889453E-2</v>
      </c>
    </row>
    <row r="35" spans="1:3" ht="15" thickBot="1" x14ac:dyDescent="0.35">
      <c r="A35" s="27" t="s">
        <v>257</v>
      </c>
      <c r="B35" s="28">
        <v>2.5407903974168908E-2</v>
      </c>
      <c r="C35" s="29">
        <v>3.9954889031388219E-2</v>
      </c>
    </row>
    <row r="36" spans="1:3" ht="15" thickBot="1" x14ac:dyDescent="0.35">
      <c r="A36" s="27" t="s">
        <v>413</v>
      </c>
      <c r="B36" s="28">
        <v>2.2616292281600236E-2</v>
      </c>
      <c r="C36" s="29">
        <v>2.8469787842544312E-2</v>
      </c>
    </row>
    <row r="37" spans="1:3" ht="15" thickBot="1" x14ac:dyDescent="0.35">
      <c r="A37" s="27" t="s">
        <v>39</v>
      </c>
      <c r="B37" s="28">
        <v>2.0629696538214972E-2</v>
      </c>
      <c r="C37" s="29">
        <v>8.3487213538156926E-2</v>
      </c>
    </row>
    <row r="38" spans="1:3" ht="15" thickBot="1" x14ac:dyDescent="0.35">
      <c r="A38" s="27" t="s">
        <v>189</v>
      </c>
      <c r="B38" s="28">
        <v>1.6899388748774183E-2</v>
      </c>
      <c r="C38" s="29">
        <v>0.10908700332435921</v>
      </c>
    </row>
    <row r="39" spans="1:3" x14ac:dyDescent="0.3">
      <c r="A39" s="30" t="s">
        <v>461</v>
      </c>
      <c r="B39" s="31">
        <v>1</v>
      </c>
      <c r="C39" s="32">
        <v>1</v>
      </c>
    </row>
    <row r="43" spans="1:3" x14ac:dyDescent="0.3">
      <c r="A43" s="22" t="s">
        <v>460</v>
      </c>
      <c r="B43" s="22" t="s">
        <v>464</v>
      </c>
      <c r="C43" s="22" t="s">
        <v>467</v>
      </c>
    </row>
    <row r="44" spans="1:3" x14ac:dyDescent="0.3">
      <c r="A44" s="22" t="s">
        <v>175</v>
      </c>
      <c r="B44" s="33">
        <v>0.10907036823877006</v>
      </c>
      <c r="C44" s="33">
        <v>0.49732583301919164</v>
      </c>
    </row>
    <row r="45" spans="1:3" x14ac:dyDescent="0.3">
      <c r="A45" s="22" t="s">
        <v>235</v>
      </c>
      <c r="B45" s="33">
        <v>0.10654497140618568</v>
      </c>
      <c r="C45" s="33">
        <v>9.2938172299461346E-4</v>
      </c>
    </row>
    <row r="46" spans="1:3" x14ac:dyDescent="0.3">
      <c r="A46" s="22" t="s">
        <v>331</v>
      </c>
      <c r="B46" s="33">
        <v>9.2812646116275405E-2</v>
      </c>
      <c r="C46" s="33">
        <v>0</v>
      </c>
    </row>
    <row r="47" spans="1:3" x14ac:dyDescent="0.3">
      <c r="A47" s="22" t="s">
        <v>345</v>
      </c>
      <c r="B47" s="33">
        <v>8.9374838604625528E-2</v>
      </c>
      <c r="C47" s="33">
        <v>0.2216415062640088</v>
      </c>
    </row>
    <row r="48" spans="1:3" x14ac:dyDescent="0.3">
      <c r="A48" s="22" t="s">
        <v>249</v>
      </c>
      <c r="B48" s="33">
        <v>8.5281968952356887E-2</v>
      </c>
      <c r="C48" s="33">
        <v>8.7940970661781553E-4</v>
      </c>
    </row>
    <row r="49" spans="1:3" x14ac:dyDescent="0.3">
      <c r="A49" s="22" t="s">
        <v>111</v>
      </c>
      <c r="B49" s="33">
        <v>7.1551977997864447E-2</v>
      </c>
      <c r="C49" s="33">
        <v>0</v>
      </c>
    </row>
    <row r="50" spans="1:3" x14ac:dyDescent="0.3">
      <c r="A50" s="22" t="s">
        <v>189</v>
      </c>
      <c r="B50" s="33">
        <v>6.162884224222212E-2</v>
      </c>
      <c r="C50" s="33">
        <v>5.7425595192288022E-2</v>
      </c>
    </row>
    <row r="51" spans="1:3" x14ac:dyDescent="0.3">
      <c r="A51" s="22" t="s">
        <v>425</v>
      </c>
      <c r="B51" s="33">
        <v>5.0590910749609974E-2</v>
      </c>
      <c r="C51" s="33">
        <v>0.13880182582463102</v>
      </c>
    </row>
    <row r="52" spans="1:3" x14ac:dyDescent="0.3">
      <c r="A52" s="22" t="s">
        <v>349</v>
      </c>
      <c r="B52" s="33">
        <v>4.9920263683835994E-2</v>
      </c>
      <c r="C52" s="33">
        <v>9.7036791052411975E-3</v>
      </c>
    </row>
    <row r="53" spans="1:3" x14ac:dyDescent="0.3">
      <c r="A53" s="22" t="s">
        <v>341</v>
      </c>
      <c r="B53" s="33">
        <v>4.98036235400037E-2</v>
      </c>
      <c r="C53" s="33">
        <v>9.0433181165961002E-7</v>
      </c>
    </row>
    <row r="54" spans="1:3" x14ac:dyDescent="0.3">
      <c r="A54" s="22" t="s">
        <v>427</v>
      </c>
      <c r="B54" s="33">
        <v>4.9640340851802495E-2</v>
      </c>
      <c r="C54" s="33">
        <v>0</v>
      </c>
    </row>
    <row r="55" spans="1:3" x14ac:dyDescent="0.3">
      <c r="A55" s="22" t="s">
        <v>105</v>
      </c>
      <c r="B55" s="33">
        <v>4.7388602309745877E-2</v>
      </c>
      <c r="C55" s="33">
        <v>1.014123412460928E-4</v>
      </c>
    </row>
    <row r="56" spans="1:3" x14ac:dyDescent="0.3">
      <c r="A56" s="22" t="s">
        <v>39</v>
      </c>
      <c r="B56" s="33">
        <v>4.7166208215354402E-2</v>
      </c>
      <c r="C56" s="33">
        <v>7.0101506034010261E-2</v>
      </c>
    </row>
    <row r="57" spans="1:3" x14ac:dyDescent="0.3">
      <c r="A57" s="22" t="s">
        <v>237</v>
      </c>
      <c r="B57" s="33">
        <v>4.5445231163707508E-2</v>
      </c>
      <c r="C57" s="33">
        <v>0</v>
      </c>
    </row>
    <row r="58" spans="1:3" x14ac:dyDescent="0.3">
      <c r="A58" s="22" t="s">
        <v>127</v>
      </c>
      <c r="B58" s="33">
        <v>4.3779205927640022E-2</v>
      </c>
      <c r="C58" s="33">
        <v>3.0889464579588691E-3</v>
      </c>
    </row>
    <row r="59" spans="1:3" x14ac:dyDescent="0.3">
      <c r="A59" s="22" t="s">
        <v>461</v>
      </c>
      <c r="B59" s="33">
        <v>1</v>
      </c>
      <c r="C59" s="33">
        <v>1</v>
      </c>
    </row>
    <row r="63" spans="1:3" x14ac:dyDescent="0.3">
      <c r="A63" s="22" t="s">
        <v>460</v>
      </c>
      <c r="B63" s="22" t="s">
        <v>465</v>
      </c>
    </row>
    <row r="64" spans="1:3" x14ac:dyDescent="0.3">
      <c r="A64" s="22" t="s">
        <v>111</v>
      </c>
      <c r="B64" s="22">
        <v>370.44128652440003</v>
      </c>
    </row>
    <row r="65" spans="1:2" x14ac:dyDescent="0.3">
      <c r="A65" s="22" t="s">
        <v>169</v>
      </c>
      <c r="B65" s="22">
        <v>252.75485406210001</v>
      </c>
    </row>
    <row r="66" spans="1:2" x14ac:dyDescent="0.3">
      <c r="A66" s="22" t="s">
        <v>59</v>
      </c>
      <c r="B66" s="22">
        <v>218.95940353660001</v>
      </c>
    </row>
    <row r="67" spans="1:2" x14ac:dyDescent="0.3">
      <c r="A67" s="22" t="s">
        <v>291</v>
      </c>
      <c r="B67" s="22">
        <v>205.89706490430001</v>
      </c>
    </row>
    <row r="68" spans="1:2" x14ac:dyDescent="0.3">
      <c r="A68" s="22" t="s">
        <v>399</v>
      </c>
      <c r="B68" s="22">
        <v>190.6667371515</v>
      </c>
    </row>
    <row r="69" spans="1:2" x14ac:dyDescent="0.3">
      <c r="A69" s="22" t="s">
        <v>269</v>
      </c>
      <c r="B69" s="22">
        <v>187.15742534169999</v>
      </c>
    </row>
    <row r="70" spans="1:2" x14ac:dyDescent="0.3">
      <c r="A70" s="22" t="s">
        <v>393</v>
      </c>
      <c r="B70" s="22">
        <v>177.28637159070001</v>
      </c>
    </row>
    <row r="71" spans="1:2" x14ac:dyDescent="0.3">
      <c r="A71" s="22" t="s">
        <v>69</v>
      </c>
      <c r="B71" s="22">
        <v>172.03800139820001</v>
      </c>
    </row>
    <row r="72" spans="1:2" x14ac:dyDescent="0.3">
      <c r="A72" s="22" t="s">
        <v>255</v>
      </c>
      <c r="B72" s="22">
        <v>160.9271179122</v>
      </c>
    </row>
    <row r="73" spans="1:2" x14ac:dyDescent="0.3">
      <c r="A73" s="22" t="s">
        <v>231</v>
      </c>
      <c r="B73" s="22">
        <v>160.190043452</v>
      </c>
    </row>
    <row r="74" spans="1:2" x14ac:dyDescent="0.3">
      <c r="A74" s="22" t="s">
        <v>165</v>
      </c>
      <c r="B74" s="22">
        <v>159.93046959099999</v>
      </c>
    </row>
    <row r="75" spans="1:2" x14ac:dyDescent="0.3">
      <c r="A75" s="22" t="s">
        <v>335</v>
      </c>
      <c r="B75" s="22">
        <v>154.1973891008</v>
      </c>
    </row>
    <row r="76" spans="1:2" x14ac:dyDescent="0.3">
      <c r="A76" s="22" t="s">
        <v>325</v>
      </c>
      <c r="B76" s="22">
        <v>150.3221653009</v>
      </c>
    </row>
    <row r="77" spans="1:2" x14ac:dyDescent="0.3">
      <c r="A77" s="22" t="s">
        <v>75</v>
      </c>
      <c r="B77" s="22">
        <v>150.090569905</v>
      </c>
    </row>
    <row r="78" spans="1:2" x14ac:dyDescent="0.3">
      <c r="A78" s="22" t="s">
        <v>33</v>
      </c>
      <c r="B78" s="22">
        <v>148.6773428393</v>
      </c>
    </row>
    <row r="79" spans="1:2" x14ac:dyDescent="0.3">
      <c r="A79" s="22" t="s">
        <v>5</v>
      </c>
      <c r="B79" s="22">
        <v>148.1834178025</v>
      </c>
    </row>
    <row r="80" spans="1:2" x14ac:dyDescent="0.3">
      <c r="A80" s="22" t="s">
        <v>257</v>
      </c>
      <c r="B80" s="22">
        <v>147.69290078649999</v>
      </c>
    </row>
    <row r="81" spans="1:2" x14ac:dyDescent="0.3">
      <c r="A81" s="22" t="s">
        <v>77</v>
      </c>
      <c r="B81" s="22">
        <v>146.93924645320001</v>
      </c>
    </row>
    <row r="82" spans="1:2" x14ac:dyDescent="0.3">
      <c r="A82" s="22" t="s">
        <v>461</v>
      </c>
      <c r="B82" s="22">
        <v>3302.3518076529008</v>
      </c>
    </row>
    <row r="86" spans="1:2" x14ac:dyDescent="0.3">
      <c r="A86" s="22" t="s">
        <v>460</v>
      </c>
      <c r="B86" s="22" t="s">
        <v>466</v>
      </c>
    </row>
    <row r="87" spans="1:2" x14ac:dyDescent="0.3">
      <c r="A87" s="22" t="s">
        <v>111</v>
      </c>
      <c r="B87" s="22">
        <v>1926.4198630971</v>
      </c>
    </row>
    <row r="88" spans="1:2" x14ac:dyDescent="0.3">
      <c r="A88" s="22" t="s">
        <v>277</v>
      </c>
      <c r="B88" s="22">
        <v>1017.9029854583</v>
      </c>
    </row>
    <row r="89" spans="1:2" x14ac:dyDescent="0.3">
      <c r="A89" s="22" t="s">
        <v>165</v>
      </c>
      <c r="B89" s="22">
        <v>371.92325480250003</v>
      </c>
    </row>
    <row r="90" spans="1:2" x14ac:dyDescent="0.3">
      <c r="A90" s="22" t="s">
        <v>89</v>
      </c>
      <c r="B90" s="22">
        <v>302.79929187340002</v>
      </c>
    </row>
    <row r="91" spans="1:2" x14ac:dyDescent="0.3">
      <c r="A91" s="22" t="s">
        <v>169</v>
      </c>
      <c r="B91" s="22">
        <v>263.06822272929998</v>
      </c>
    </row>
    <row r="92" spans="1:2" x14ac:dyDescent="0.3">
      <c r="A92" s="22" t="s">
        <v>295</v>
      </c>
      <c r="B92" s="22">
        <v>224.4158221701</v>
      </c>
    </row>
    <row r="93" spans="1:2" x14ac:dyDescent="0.3">
      <c r="A93" s="22" t="s">
        <v>227</v>
      </c>
      <c r="B93" s="22">
        <v>201.3492353812</v>
      </c>
    </row>
    <row r="94" spans="1:2" x14ac:dyDescent="0.3">
      <c r="A94" s="22" t="s">
        <v>229</v>
      </c>
      <c r="B94" s="22">
        <v>197.3026095724</v>
      </c>
    </row>
    <row r="95" spans="1:2" x14ac:dyDescent="0.3">
      <c r="A95" s="22" t="s">
        <v>425</v>
      </c>
      <c r="B95" s="22">
        <v>194.12879629950001</v>
      </c>
    </row>
    <row r="96" spans="1:2" x14ac:dyDescent="0.3">
      <c r="A96" s="22" t="s">
        <v>69</v>
      </c>
      <c r="B96" s="22">
        <v>185.19251405509999</v>
      </c>
    </row>
    <row r="97" spans="1:2" x14ac:dyDescent="0.3">
      <c r="A97" s="22" t="s">
        <v>77</v>
      </c>
      <c r="B97" s="22">
        <v>175.83679451930001</v>
      </c>
    </row>
    <row r="98" spans="1:2" x14ac:dyDescent="0.3">
      <c r="A98" s="22" t="s">
        <v>91</v>
      </c>
      <c r="B98" s="22">
        <v>173.7116478497</v>
      </c>
    </row>
    <row r="99" spans="1:2" x14ac:dyDescent="0.3">
      <c r="A99" s="22" t="s">
        <v>279</v>
      </c>
      <c r="B99" s="22">
        <v>171.60093916220001</v>
      </c>
    </row>
    <row r="100" spans="1:2" x14ac:dyDescent="0.3">
      <c r="A100" s="22" t="s">
        <v>157</v>
      </c>
      <c r="B100" s="22">
        <v>164.7281324315</v>
      </c>
    </row>
    <row r="101" spans="1:2" x14ac:dyDescent="0.3">
      <c r="A101" s="22" t="s">
        <v>333</v>
      </c>
      <c r="B101" s="22">
        <v>163.64648680849999</v>
      </c>
    </row>
    <row r="102" spans="1:2" x14ac:dyDescent="0.3">
      <c r="A102" s="22" t="s">
        <v>461</v>
      </c>
      <c r="B102" s="22">
        <v>5734.0265962101003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3812-409E-4C72-BB24-2E731F0BC4F9}">
  <dimension ref="A5:AC470"/>
  <sheetViews>
    <sheetView topLeftCell="A224" zoomScale="45" zoomScaleNormal="68" workbookViewId="0">
      <selection activeCell="H260" sqref="H260"/>
    </sheetView>
  </sheetViews>
  <sheetFormatPr defaultRowHeight="14.4" x14ac:dyDescent="0.3"/>
  <cols>
    <col min="1" max="1" width="23.44140625" style="26" bestFit="1" customWidth="1"/>
    <col min="2" max="2" width="17.5546875" style="26" bestFit="1" customWidth="1"/>
    <col min="3" max="3" width="18" style="26" bestFit="1" customWidth="1"/>
    <col min="4" max="4" width="26" style="26" bestFit="1" customWidth="1"/>
    <col min="5" max="5" width="25.6640625" style="26" bestFit="1" customWidth="1"/>
    <col min="6" max="6" width="17.21875" style="26" customWidth="1"/>
    <col min="26" max="26" width="20.88671875" bestFit="1" customWidth="1"/>
    <col min="27" max="30" width="13.109375" bestFit="1" customWidth="1"/>
    <col min="31" max="31" width="14.5546875" bestFit="1" customWidth="1"/>
    <col min="32" max="32" width="21.5546875" bestFit="1" customWidth="1"/>
    <col min="33" max="33" width="7.6640625" bestFit="1" customWidth="1"/>
    <col min="34" max="34" width="10.88671875" bestFit="1" customWidth="1"/>
    <col min="35" max="35" width="7" bestFit="1" customWidth="1"/>
    <col min="36" max="36" width="13.109375" bestFit="1" customWidth="1"/>
    <col min="37" max="37" width="8.6640625" bestFit="1" customWidth="1"/>
    <col min="38" max="38" width="12.6640625" bestFit="1" customWidth="1"/>
    <col min="39" max="39" width="9.77734375" bestFit="1" customWidth="1"/>
    <col min="40" max="40" width="13.109375" bestFit="1" customWidth="1"/>
    <col min="41" max="41" width="12" bestFit="1" customWidth="1"/>
    <col min="42" max="42" width="6.109375" bestFit="1" customWidth="1"/>
    <col min="43" max="43" width="10.88671875" bestFit="1" customWidth="1"/>
    <col min="44" max="44" width="17.21875" bestFit="1" customWidth="1"/>
    <col min="45" max="45" width="11.5546875" bestFit="1" customWidth="1"/>
    <col min="46" max="46" width="6.109375" bestFit="1" customWidth="1"/>
    <col min="47" max="47" width="12" bestFit="1" customWidth="1"/>
    <col min="48" max="48" width="13.109375" bestFit="1" customWidth="1"/>
  </cols>
  <sheetData>
    <row r="5" spans="1:6" x14ac:dyDescent="0.3">
      <c r="A5" s="57" t="s">
        <v>0</v>
      </c>
      <c r="B5" s="47" t="s">
        <v>437</v>
      </c>
      <c r="C5" s="44">
        <v>2019</v>
      </c>
      <c r="D5" s="44">
        <v>2020</v>
      </c>
      <c r="E5" s="44">
        <v>2021</v>
      </c>
      <c r="F5" s="44">
        <v>2022</v>
      </c>
    </row>
    <row r="6" spans="1:6" x14ac:dyDescent="0.3">
      <c r="A6" s="57" t="s">
        <v>175</v>
      </c>
      <c r="B6" s="47">
        <f t="shared" ref="B6:B25" si="0">AVERAGE(C6:F6)</f>
        <v>340.38208614716604</v>
      </c>
      <c r="C6" s="44">
        <v>306.47177421323983</v>
      </c>
      <c r="D6" s="44">
        <v>324.26850665952111</v>
      </c>
      <c r="E6" s="44">
        <v>374.64300808445546</v>
      </c>
      <c r="F6" s="44">
        <v>356.1450556314478</v>
      </c>
    </row>
    <row r="7" spans="1:6" x14ac:dyDescent="0.3">
      <c r="A7" s="57" t="s">
        <v>111</v>
      </c>
      <c r="B7" s="47">
        <f t="shared" si="0"/>
        <v>237.8730776636298</v>
      </c>
      <c r="C7" s="44">
        <v>263.33394041195504</v>
      </c>
      <c r="D7" s="44">
        <v>178.82982734320359</v>
      </c>
      <c r="E7" s="44">
        <v>266.31616786107566</v>
      </c>
      <c r="F7" s="44">
        <v>243.01237503828483</v>
      </c>
    </row>
    <row r="8" spans="1:6" x14ac:dyDescent="0.3">
      <c r="A8" s="57" t="s">
        <v>345</v>
      </c>
      <c r="B8" s="47">
        <f t="shared" si="0"/>
        <v>198.73009232606495</v>
      </c>
      <c r="C8" s="44">
        <v>198.99859858594729</v>
      </c>
      <c r="D8" s="44">
        <v>198.10787266462853</v>
      </c>
      <c r="E8" s="44">
        <v>198.9311230105543</v>
      </c>
      <c r="F8" s="44">
        <v>198.88277504312967</v>
      </c>
    </row>
    <row r="9" spans="1:6" x14ac:dyDescent="0.3">
      <c r="A9" s="57" t="s">
        <v>351</v>
      </c>
      <c r="B9" s="47">
        <f t="shared" si="0"/>
        <v>185.90630354321877</v>
      </c>
      <c r="C9" s="44">
        <v>163.55115261641365</v>
      </c>
      <c r="D9" s="44">
        <v>162.01315075532028</v>
      </c>
      <c r="E9" s="44">
        <v>185.84491111568627</v>
      </c>
      <c r="F9" s="44">
        <v>232.21599968545485</v>
      </c>
    </row>
    <row r="10" spans="1:6" x14ac:dyDescent="0.3">
      <c r="A10" s="57" t="s">
        <v>39</v>
      </c>
      <c r="B10" s="47">
        <f t="shared" si="0"/>
        <v>178.44366162264078</v>
      </c>
      <c r="C10" s="44">
        <v>163.43420178912967</v>
      </c>
      <c r="D10" s="44">
        <v>155.84894894990688</v>
      </c>
      <c r="E10" s="44">
        <v>179.18805225751407</v>
      </c>
      <c r="F10" s="44">
        <v>215.30344349401247</v>
      </c>
    </row>
    <row r="11" spans="1:6" x14ac:dyDescent="0.3">
      <c r="A11" s="57" t="s">
        <v>411</v>
      </c>
      <c r="B11" s="47">
        <f t="shared" si="0"/>
        <v>174.87746140154439</v>
      </c>
      <c r="C11" s="44">
        <v>162.17504037510889</v>
      </c>
      <c r="D11" s="44">
        <v>166.61028876576501</v>
      </c>
      <c r="E11" s="44">
        <v>186.10993949594362</v>
      </c>
      <c r="F11" s="44">
        <v>184.61457696936009</v>
      </c>
    </row>
    <row r="12" spans="1:6" x14ac:dyDescent="0.3">
      <c r="A12" s="57" t="s">
        <v>349</v>
      </c>
      <c r="B12" s="47">
        <f t="shared" si="0"/>
        <v>174.09274331630397</v>
      </c>
      <c r="C12" s="44">
        <v>169.81094207696034</v>
      </c>
      <c r="D12" s="44">
        <v>160.23647633624037</v>
      </c>
      <c r="E12" s="44">
        <v>175.24989480668259</v>
      </c>
      <c r="F12" s="44">
        <v>191.07366004533256</v>
      </c>
    </row>
    <row r="13" spans="1:6" x14ac:dyDescent="0.3">
      <c r="A13" s="57" t="s">
        <v>425</v>
      </c>
      <c r="B13" s="47">
        <f t="shared" si="0"/>
        <v>168.13966575562978</v>
      </c>
      <c r="C13" s="44">
        <v>154.81900953142201</v>
      </c>
      <c r="D13" s="44">
        <v>157.32984379199939</v>
      </c>
      <c r="E13" s="44">
        <v>182.39537510996519</v>
      </c>
      <c r="F13" s="44">
        <v>178.01443458913246</v>
      </c>
    </row>
    <row r="14" spans="1:6" x14ac:dyDescent="0.3">
      <c r="A14" s="57" t="s">
        <v>177</v>
      </c>
      <c r="B14" s="47">
        <f t="shared" si="0"/>
        <v>158.70234081365354</v>
      </c>
      <c r="C14" s="44">
        <v>148.99726503988418</v>
      </c>
      <c r="D14" s="44">
        <v>150.47083200174026</v>
      </c>
      <c r="E14" s="44">
        <v>156.35989282119721</v>
      </c>
      <c r="F14" s="44">
        <v>178.98137339179249</v>
      </c>
    </row>
    <row r="15" spans="1:6" x14ac:dyDescent="0.3">
      <c r="A15" s="57" t="s">
        <v>369</v>
      </c>
      <c r="B15" s="47">
        <f t="shared" si="0"/>
        <v>157.34035148710802</v>
      </c>
      <c r="C15" s="44">
        <v>169.11833642293169</v>
      </c>
      <c r="D15" s="44" t="s">
        <v>4</v>
      </c>
      <c r="E15" s="44">
        <v>145.56236655128436</v>
      </c>
      <c r="F15" s="44" t="s">
        <v>4</v>
      </c>
    </row>
    <row r="16" spans="1:6" x14ac:dyDescent="0.3">
      <c r="A16" s="57" t="s">
        <v>281</v>
      </c>
      <c r="B16" s="47">
        <f t="shared" si="0"/>
        <v>156.72014343738078</v>
      </c>
      <c r="C16" s="44">
        <v>147.69087542577225</v>
      </c>
      <c r="D16" s="44">
        <v>139.56178479268451</v>
      </c>
      <c r="E16" s="44">
        <v>155.13699186793181</v>
      </c>
      <c r="F16" s="44">
        <v>184.4909216631346</v>
      </c>
    </row>
    <row r="17" spans="1:6" x14ac:dyDescent="0.3">
      <c r="A17" s="57" t="s">
        <v>69</v>
      </c>
      <c r="B17" s="47">
        <f t="shared" si="0"/>
        <v>156.68594310500401</v>
      </c>
      <c r="C17" s="44">
        <v>129.58578970400771</v>
      </c>
      <c r="D17" s="44">
        <v>142.35027906170359</v>
      </c>
      <c r="E17" s="44">
        <v>177.62653973625376</v>
      </c>
      <c r="F17" s="44">
        <v>177.181163918051</v>
      </c>
    </row>
    <row r="18" spans="1:6" x14ac:dyDescent="0.3">
      <c r="A18" s="57" t="s">
        <v>107</v>
      </c>
      <c r="B18" s="47">
        <f t="shared" si="0"/>
        <v>154.42143320904165</v>
      </c>
      <c r="C18" s="44">
        <v>149.74053665821864</v>
      </c>
      <c r="D18" s="44">
        <v>147.58070996706854</v>
      </c>
      <c r="E18" s="44">
        <v>155.62443795208304</v>
      </c>
      <c r="F18" s="44">
        <v>164.74004825879632</v>
      </c>
    </row>
    <row r="19" spans="1:6" x14ac:dyDescent="0.3">
      <c r="A19" s="57" t="s">
        <v>9</v>
      </c>
      <c r="B19" s="47">
        <f t="shared" si="0"/>
        <v>150.94148409578233</v>
      </c>
      <c r="C19" s="44">
        <v>164.60587326120557</v>
      </c>
      <c r="D19" s="44">
        <v>162.96809986130373</v>
      </c>
      <c r="E19" s="44">
        <v>159.20000000000002</v>
      </c>
      <c r="F19" s="44">
        <v>116.99196326061998</v>
      </c>
    </row>
    <row r="20" spans="1:6" x14ac:dyDescent="0.3">
      <c r="A20" s="57" t="s">
        <v>293</v>
      </c>
      <c r="B20" s="47">
        <f t="shared" si="0"/>
        <v>138.20736276235857</v>
      </c>
      <c r="C20" s="44">
        <v>132.15574108214003</v>
      </c>
      <c r="D20" s="44">
        <v>124.20479048006814</v>
      </c>
      <c r="E20" s="44">
        <v>139.79716584197575</v>
      </c>
      <c r="F20" s="44">
        <v>156.67175364525033</v>
      </c>
    </row>
    <row r="21" spans="1:6" x14ac:dyDescent="0.3">
      <c r="A21" s="57" t="s">
        <v>243</v>
      </c>
      <c r="B21" s="47">
        <f t="shared" si="0"/>
        <v>137.50036179410955</v>
      </c>
      <c r="C21" s="44">
        <v>121.36364692792615</v>
      </c>
      <c r="D21" s="44">
        <v>126.12778945976623</v>
      </c>
      <c r="E21" s="44">
        <v>143.82513651818641</v>
      </c>
      <c r="F21" s="44">
        <v>158.68487427055936</v>
      </c>
    </row>
    <row r="22" spans="1:6" x14ac:dyDescent="0.3">
      <c r="A22" s="57" t="s">
        <v>233</v>
      </c>
      <c r="B22" s="47">
        <f t="shared" si="0"/>
        <v>128.1012099987187</v>
      </c>
      <c r="C22" s="44">
        <v>125.7286008879933</v>
      </c>
      <c r="D22" s="44">
        <v>116.09596449650981</v>
      </c>
      <c r="E22" s="44">
        <v>127.53796381424931</v>
      </c>
      <c r="F22" s="44">
        <v>143.04231079612236</v>
      </c>
    </row>
    <row r="23" spans="1:6" x14ac:dyDescent="0.3">
      <c r="A23" s="57" t="s">
        <v>59</v>
      </c>
      <c r="B23" s="47">
        <f t="shared" si="0"/>
        <v>117.55479268278151</v>
      </c>
      <c r="C23" s="44">
        <v>90.146171413848307</v>
      </c>
      <c r="D23" s="44">
        <v>99.543556817847445</v>
      </c>
      <c r="E23" s="44">
        <v>140.17066891335335</v>
      </c>
      <c r="F23" s="44">
        <v>140.35877358607695</v>
      </c>
    </row>
    <row r="24" spans="1:6" x14ac:dyDescent="0.3">
      <c r="A24" s="57" t="s">
        <v>127</v>
      </c>
      <c r="B24" s="47">
        <f t="shared" si="0"/>
        <v>116.8689517330662</v>
      </c>
      <c r="C24" s="44">
        <v>109.06201862866558</v>
      </c>
      <c r="D24" s="44">
        <v>107.44828878750477</v>
      </c>
      <c r="E24" s="44">
        <v>122.53697070380294</v>
      </c>
      <c r="F24" s="44">
        <v>128.42852881229152</v>
      </c>
    </row>
    <row r="25" spans="1:6" x14ac:dyDescent="0.3">
      <c r="A25" s="57" t="s">
        <v>375</v>
      </c>
      <c r="B25" s="47">
        <f t="shared" si="0"/>
        <v>116.10224111946431</v>
      </c>
      <c r="C25" s="44">
        <v>96.263967649662675</v>
      </c>
      <c r="D25" s="44">
        <v>127.96175588048482</v>
      </c>
      <c r="E25" s="44">
        <v>119.16654583366319</v>
      </c>
      <c r="F25" s="44">
        <v>121.01669511404654</v>
      </c>
    </row>
    <row r="32" spans="1:6" x14ac:dyDescent="0.3">
      <c r="A32" s="46" t="s">
        <v>0</v>
      </c>
      <c r="B32" s="47" t="s">
        <v>437</v>
      </c>
      <c r="C32" s="48">
        <v>2019</v>
      </c>
      <c r="D32" s="48">
        <v>2020</v>
      </c>
      <c r="E32" s="48">
        <v>2021</v>
      </c>
      <c r="F32" s="48">
        <v>2022</v>
      </c>
    </row>
    <row r="33" spans="1:6" x14ac:dyDescent="0.3">
      <c r="A33" s="46" t="s">
        <v>85</v>
      </c>
      <c r="B33" s="49">
        <f t="shared" ref="B33:B48" si="1">AVERAGE(C33:F33)</f>
        <v>796193980601.25</v>
      </c>
      <c r="C33" s="50">
        <v>715302940183</v>
      </c>
      <c r="D33" s="50">
        <v>757458883661</v>
      </c>
      <c r="E33" s="50">
        <v>942314815525</v>
      </c>
      <c r="F33" s="50">
        <v>769699283036</v>
      </c>
    </row>
    <row r="34" spans="1:6" x14ac:dyDescent="0.3">
      <c r="A34" s="46" t="s">
        <v>175</v>
      </c>
      <c r="B34" s="49">
        <f t="shared" si="1"/>
        <v>321964317887.25</v>
      </c>
      <c r="C34" s="50">
        <v>322026746842</v>
      </c>
      <c r="D34" s="50">
        <v>340121877076</v>
      </c>
      <c r="E34" s="50">
        <v>431628771877</v>
      </c>
      <c r="F34" s="50">
        <v>194079875754</v>
      </c>
    </row>
    <row r="35" spans="1:6" x14ac:dyDescent="0.3">
      <c r="A35" s="46" t="s">
        <v>149</v>
      </c>
      <c r="B35" s="49">
        <f t="shared" si="1"/>
        <v>206440545418.75</v>
      </c>
      <c r="C35" s="50">
        <v>208148360615</v>
      </c>
      <c r="D35" s="50">
        <v>182351776932</v>
      </c>
      <c r="E35" s="50">
        <v>211891202239</v>
      </c>
      <c r="F35" s="50">
        <v>223370841889</v>
      </c>
    </row>
    <row r="36" spans="1:6" x14ac:dyDescent="0.3">
      <c r="A36" s="46" t="s">
        <v>415</v>
      </c>
      <c r="B36" s="49">
        <f t="shared" si="1"/>
        <v>157778720090.25</v>
      </c>
      <c r="C36" s="50">
        <v>153923490830</v>
      </c>
      <c r="D36" s="50">
        <v>141538563122</v>
      </c>
      <c r="E36" s="50">
        <v>169217253983</v>
      </c>
      <c r="F36" s="50">
        <v>166435572426</v>
      </c>
    </row>
    <row r="37" spans="1:6" x14ac:dyDescent="0.3">
      <c r="A37" s="46" t="s">
        <v>211</v>
      </c>
      <c r="B37" s="49">
        <f t="shared" si="1"/>
        <v>155250048866.75</v>
      </c>
      <c r="C37" s="50">
        <v>153546690360</v>
      </c>
      <c r="D37" s="50">
        <v>163935662525</v>
      </c>
      <c r="E37" s="50">
        <v>204979876610</v>
      </c>
      <c r="F37" s="50">
        <v>98537965972</v>
      </c>
    </row>
    <row r="38" spans="1:6" x14ac:dyDescent="0.3">
      <c r="A38" s="46" t="s">
        <v>345</v>
      </c>
      <c r="B38" s="49">
        <f t="shared" si="1"/>
        <v>149106171330.5</v>
      </c>
      <c r="C38" s="50">
        <v>150031230830</v>
      </c>
      <c r="D38" s="50">
        <v>159927958418</v>
      </c>
      <c r="E38" s="50">
        <v>192362521297</v>
      </c>
      <c r="F38" s="50">
        <v>94102974777</v>
      </c>
    </row>
    <row r="39" spans="1:6" x14ac:dyDescent="0.3">
      <c r="A39" s="46" t="s">
        <v>425</v>
      </c>
      <c r="B39" s="49">
        <f t="shared" si="1"/>
        <v>108855972657.5</v>
      </c>
      <c r="C39" s="50">
        <v>90430118220</v>
      </c>
      <c r="D39" s="50">
        <v>101534392934</v>
      </c>
      <c r="E39" s="50">
        <v>120466015713</v>
      </c>
      <c r="F39" s="50">
        <v>122993363763</v>
      </c>
    </row>
    <row r="40" spans="1:6" x14ac:dyDescent="0.3">
      <c r="A40" s="46" t="s">
        <v>199</v>
      </c>
      <c r="B40" s="49">
        <f t="shared" si="1"/>
        <v>101566102753</v>
      </c>
      <c r="C40" s="50">
        <v>103896710397</v>
      </c>
      <c r="D40" s="50">
        <v>102751095238</v>
      </c>
      <c r="E40" s="50">
        <v>116513861428</v>
      </c>
      <c r="F40" s="50">
        <v>83102743949</v>
      </c>
    </row>
    <row r="41" spans="1:6" x14ac:dyDescent="0.3">
      <c r="A41" s="46" t="s">
        <v>139</v>
      </c>
      <c r="B41" s="49">
        <f t="shared" si="1"/>
        <v>100234175502</v>
      </c>
      <c r="C41" s="50">
        <v>120534304793</v>
      </c>
      <c r="D41" s="50">
        <v>87120395046</v>
      </c>
      <c r="E41" s="50">
        <v>97528027435</v>
      </c>
      <c r="F41" s="50">
        <v>95753974734</v>
      </c>
    </row>
    <row r="42" spans="1:6" x14ac:dyDescent="0.3">
      <c r="A42" s="46" t="s">
        <v>281</v>
      </c>
      <c r="B42" s="49">
        <f t="shared" si="1"/>
        <v>91893080576</v>
      </c>
      <c r="C42" s="50">
        <v>86980976671</v>
      </c>
      <c r="D42" s="50">
        <v>87143360465</v>
      </c>
      <c r="E42" s="50">
        <v>101298570759</v>
      </c>
      <c r="F42" s="50">
        <v>92149414409</v>
      </c>
    </row>
    <row r="43" spans="1:6" x14ac:dyDescent="0.3">
      <c r="A43" s="46" t="s">
        <v>243</v>
      </c>
      <c r="B43" s="49">
        <f t="shared" si="1"/>
        <v>88474558640.25</v>
      </c>
      <c r="C43" s="50">
        <v>86900596733</v>
      </c>
      <c r="D43" s="50">
        <v>92100009675</v>
      </c>
      <c r="E43" s="50">
        <v>108683179737</v>
      </c>
      <c r="F43" s="50">
        <v>66214448416</v>
      </c>
    </row>
    <row r="44" spans="1:6" x14ac:dyDescent="0.3">
      <c r="A44" s="46" t="s">
        <v>257</v>
      </c>
      <c r="B44" s="49">
        <f t="shared" si="1"/>
        <v>76749292699.25</v>
      </c>
      <c r="C44" s="50">
        <v>75162629529</v>
      </c>
      <c r="D44" s="50">
        <v>71003025509</v>
      </c>
      <c r="E44" s="50">
        <v>74932930233</v>
      </c>
      <c r="F44" s="50">
        <v>85898585526</v>
      </c>
    </row>
    <row r="45" spans="1:6" x14ac:dyDescent="0.3">
      <c r="A45" s="46" t="s">
        <v>413</v>
      </c>
      <c r="B45" s="49">
        <f t="shared" si="1"/>
        <v>68600213786</v>
      </c>
      <c r="C45" s="50">
        <v>76894056310</v>
      </c>
      <c r="D45" s="50">
        <v>58143796335</v>
      </c>
      <c r="E45" s="50">
        <v>66699915640</v>
      </c>
      <c r="F45" s="50">
        <v>72663086859</v>
      </c>
    </row>
    <row r="46" spans="1:6" x14ac:dyDescent="0.3">
      <c r="A46" s="46" t="s">
        <v>189</v>
      </c>
      <c r="B46" s="49">
        <f t="shared" si="1"/>
        <v>53079088172.25</v>
      </c>
      <c r="C46" s="50">
        <v>39354029994</v>
      </c>
      <c r="D46" s="50">
        <v>43116353946</v>
      </c>
      <c r="E46" s="50">
        <v>49839637279</v>
      </c>
      <c r="F46" s="50">
        <v>80006331470</v>
      </c>
    </row>
    <row r="47" spans="1:6" x14ac:dyDescent="0.3">
      <c r="A47" s="46" t="s">
        <v>39</v>
      </c>
      <c r="B47" s="49">
        <f t="shared" si="1"/>
        <v>48506603386</v>
      </c>
      <c r="C47" s="50">
        <v>33084265116</v>
      </c>
      <c r="D47" s="50">
        <v>34318547685.999996</v>
      </c>
      <c r="E47" s="50">
        <v>60841052178</v>
      </c>
      <c r="F47" s="50">
        <v>65782548564</v>
      </c>
    </row>
    <row r="48" spans="1:6" x14ac:dyDescent="0.3">
      <c r="A48" s="46" t="s">
        <v>387</v>
      </c>
      <c r="B48" s="49">
        <f t="shared" si="1"/>
        <v>45032804414.75</v>
      </c>
      <c r="C48" s="50">
        <v>40141556044</v>
      </c>
      <c r="D48" s="50">
        <v>45837990484</v>
      </c>
      <c r="E48" s="50">
        <v>49287590790</v>
      </c>
      <c r="F48" s="50">
        <v>44864080341</v>
      </c>
    </row>
    <row r="57" spans="1:5" x14ac:dyDescent="0.3">
      <c r="A57" s="37" t="s">
        <v>460</v>
      </c>
      <c r="B57" s="37" t="s">
        <v>468</v>
      </c>
      <c r="C57" s="37" t="s">
        <v>471</v>
      </c>
      <c r="D57" s="37" t="s">
        <v>470</v>
      </c>
      <c r="E57" s="37" t="s">
        <v>469</v>
      </c>
    </row>
    <row r="58" spans="1:5" x14ac:dyDescent="0.3">
      <c r="A58" s="38" t="s">
        <v>39</v>
      </c>
      <c r="B58" s="39">
        <v>33084265116</v>
      </c>
      <c r="C58" s="39">
        <v>34318547685.999996</v>
      </c>
      <c r="D58" s="39">
        <v>60841052178</v>
      </c>
      <c r="E58" s="39">
        <v>65782548564</v>
      </c>
    </row>
    <row r="59" spans="1:5" x14ac:dyDescent="0.3">
      <c r="A59" s="38" t="s">
        <v>85</v>
      </c>
      <c r="B59" s="39">
        <v>715302940183</v>
      </c>
      <c r="C59" s="39">
        <v>757458883661</v>
      </c>
      <c r="D59" s="39">
        <v>942314815525</v>
      </c>
      <c r="E59" s="39">
        <v>769699283036</v>
      </c>
    </row>
    <row r="60" spans="1:5" x14ac:dyDescent="0.3">
      <c r="A60" s="38" t="s">
        <v>139</v>
      </c>
      <c r="B60" s="39">
        <v>120534304793</v>
      </c>
      <c r="C60" s="39">
        <v>87120395046</v>
      </c>
      <c r="D60" s="39">
        <v>97528027435</v>
      </c>
      <c r="E60" s="39">
        <v>95753974734</v>
      </c>
    </row>
    <row r="61" spans="1:5" x14ac:dyDescent="0.3">
      <c r="A61" s="38" t="s">
        <v>149</v>
      </c>
      <c r="B61" s="39">
        <v>208148360615</v>
      </c>
      <c r="C61" s="39">
        <v>182351776932</v>
      </c>
      <c r="D61" s="39">
        <v>211891202239</v>
      </c>
      <c r="E61" s="39">
        <v>223370841889</v>
      </c>
    </row>
    <row r="62" spans="1:5" x14ac:dyDescent="0.3">
      <c r="A62" s="38" t="s">
        <v>175</v>
      </c>
      <c r="B62" s="39">
        <v>322026746842</v>
      </c>
      <c r="C62" s="39">
        <v>340121877076</v>
      </c>
      <c r="D62" s="39">
        <v>431628771877</v>
      </c>
      <c r="E62" s="39">
        <v>194079875754</v>
      </c>
    </row>
    <row r="63" spans="1:5" x14ac:dyDescent="0.3">
      <c r="A63" s="38" t="s">
        <v>189</v>
      </c>
      <c r="B63" s="39">
        <v>39354029994</v>
      </c>
      <c r="C63" s="39">
        <v>43116353946</v>
      </c>
      <c r="D63" s="39">
        <v>49839637279</v>
      </c>
      <c r="E63" s="39">
        <v>80006331470</v>
      </c>
    </row>
    <row r="64" spans="1:5" x14ac:dyDescent="0.3">
      <c r="A64" s="38" t="s">
        <v>199</v>
      </c>
      <c r="B64" s="39">
        <v>103896710397</v>
      </c>
      <c r="C64" s="39">
        <v>102751095238</v>
      </c>
      <c r="D64" s="39">
        <v>116513861428</v>
      </c>
      <c r="E64" s="39">
        <v>83102743949</v>
      </c>
    </row>
    <row r="65" spans="1:5" x14ac:dyDescent="0.3">
      <c r="A65" s="38" t="s">
        <v>211</v>
      </c>
      <c r="B65" s="39">
        <v>153546690360</v>
      </c>
      <c r="C65" s="39">
        <v>163935662525</v>
      </c>
      <c r="D65" s="39">
        <v>204979876610</v>
      </c>
      <c r="E65" s="39">
        <v>98537965972</v>
      </c>
    </row>
    <row r="66" spans="1:5" x14ac:dyDescent="0.3">
      <c r="A66" s="38" t="s">
        <v>243</v>
      </c>
      <c r="B66" s="39">
        <v>86900596733</v>
      </c>
      <c r="C66" s="39">
        <v>92100009675</v>
      </c>
      <c r="D66" s="39">
        <v>108683179737</v>
      </c>
      <c r="E66" s="39">
        <v>66214448416</v>
      </c>
    </row>
    <row r="67" spans="1:5" x14ac:dyDescent="0.3">
      <c r="A67" s="38" t="s">
        <v>257</v>
      </c>
      <c r="B67" s="39">
        <v>75162629529</v>
      </c>
      <c r="C67" s="39">
        <v>71003025509</v>
      </c>
      <c r="D67" s="39">
        <v>74932930233</v>
      </c>
      <c r="E67" s="39">
        <v>85898585526</v>
      </c>
    </row>
    <row r="68" spans="1:5" x14ac:dyDescent="0.3">
      <c r="A68" s="38" t="s">
        <v>281</v>
      </c>
      <c r="B68" s="39">
        <v>86980976671</v>
      </c>
      <c r="C68" s="39">
        <v>87143360465</v>
      </c>
      <c r="D68" s="39">
        <v>101298570759</v>
      </c>
      <c r="E68" s="39">
        <v>92149414409</v>
      </c>
    </row>
    <row r="69" spans="1:5" x14ac:dyDescent="0.3">
      <c r="A69" s="38" t="s">
        <v>345</v>
      </c>
      <c r="B69" s="39">
        <v>150031230830</v>
      </c>
      <c r="C69" s="39">
        <v>159927958418</v>
      </c>
      <c r="D69" s="39">
        <v>192362521297</v>
      </c>
      <c r="E69" s="39">
        <v>94102974777</v>
      </c>
    </row>
    <row r="70" spans="1:5" x14ac:dyDescent="0.3">
      <c r="A70" s="38" t="s">
        <v>387</v>
      </c>
      <c r="B70" s="39">
        <v>40141556044</v>
      </c>
      <c r="C70" s="39">
        <v>45837990484</v>
      </c>
      <c r="D70" s="39">
        <v>49287590790</v>
      </c>
      <c r="E70" s="39">
        <v>44864080341</v>
      </c>
    </row>
    <row r="71" spans="1:5" x14ac:dyDescent="0.3">
      <c r="A71" s="38" t="s">
        <v>413</v>
      </c>
      <c r="B71" s="39">
        <v>76894056310</v>
      </c>
      <c r="C71" s="39">
        <v>58143796335</v>
      </c>
      <c r="D71" s="39">
        <v>66699915640</v>
      </c>
      <c r="E71" s="39">
        <v>72663086859</v>
      </c>
    </row>
    <row r="72" spans="1:5" x14ac:dyDescent="0.3">
      <c r="A72" s="38" t="s">
        <v>415</v>
      </c>
      <c r="B72" s="39">
        <v>153923490830</v>
      </c>
      <c r="C72" s="39">
        <v>141538563122</v>
      </c>
      <c r="D72" s="39">
        <v>169217253983</v>
      </c>
      <c r="E72" s="39">
        <v>166435572426</v>
      </c>
    </row>
    <row r="73" spans="1:5" x14ac:dyDescent="0.3">
      <c r="A73" s="38" t="s">
        <v>425</v>
      </c>
      <c r="B73" s="39">
        <v>90430118220</v>
      </c>
      <c r="C73" s="39">
        <v>101534392934</v>
      </c>
      <c r="D73" s="39">
        <v>120466015713</v>
      </c>
      <c r="E73" s="39">
        <v>122993363763</v>
      </c>
    </row>
    <row r="74" spans="1:5" x14ac:dyDescent="0.3">
      <c r="A74" s="38" t="s">
        <v>461</v>
      </c>
      <c r="B74" s="39">
        <v>2456358703467</v>
      </c>
      <c r="C74" s="39">
        <v>2468403689052</v>
      </c>
      <c r="D74" s="39">
        <v>2998485222723</v>
      </c>
      <c r="E74" s="39">
        <v>2355655091885</v>
      </c>
    </row>
    <row r="83" spans="1:6" x14ac:dyDescent="0.3">
      <c r="E83"/>
    </row>
    <row r="86" spans="1:6" x14ac:dyDescent="0.3">
      <c r="A86" s="51" t="s">
        <v>0</v>
      </c>
      <c r="B86" s="51">
        <v>2019</v>
      </c>
      <c r="C86" s="51">
        <v>2020</v>
      </c>
      <c r="D86" s="51">
        <v>2021</v>
      </c>
      <c r="E86" s="52">
        <v>2022</v>
      </c>
    </row>
    <row r="87" spans="1:6" x14ac:dyDescent="0.3">
      <c r="A87" s="51" t="s">
        <v>413</v>
      </c>
      <c r="B87" s="51" t="s">
        <v>4</v>
      </c>
      <c r="C87" s="51" t="s">
        <v>4</v>
      </c>
      <c r="D87" s="51" t="s">
        <v>4</v>
      </c>
      <c r="E87" s="52" t="s">
        <v>4</v>
      </c>
    </row>
    <row r="88" spans="1:6" x14ac:dyDescent="0.3">
      <c r="A88" s="51" t="s">
        <v>415</v>
      </c>
      <c r="B88" s="51" t="s">
        <v>4</v>
      </c>
      <c r="C88" s="51" t="s">
        <v>4</v>
      </c>
      <c r="D88" s="51" t="s">
        <v>4</v>
      </c>
      <c r="E88" s="52" t="s">
        <v>4</v>
      </c>
    </row>
    <row r="89" spans="1:6" x14ac:dyDescent="0.3">
      <c r="A89" s="51" t="s">
        <v>425</v>
      </c>
      <c r="B89" s="51" t="s">
        <v>4</v>
      </c>
      <c r="C89" s="51" t="s">
        <v>4</v>
      </c>
      <c r="D89" s="51" t="s">
        <v>4</v>
      </c>
      <c r="E89" s="52" t="s">
        <v>4</v>
      </c>
    </row>
    <row r="90" spans="1:6" x14ac:dyDescent="0.3">
      <c r="A90" s="51" t="s">
        <v>257</v>
      </c>
      <c r="B90" s="51">
        <v>151.78115882040001</v>
      </c>
      <c r="C90" s="51">
        <v>135.22460554610001</v>
      </c>
      <c r="D90" s="51">
        <v>147.69290078649999</v>
      </c>
      <c r="E90" s="52" t="s">
        <v>4</v>
      </c>
    </row>
    <row r="91" spans="1:6" x14ac:dyDescent="0.3">
      <c r="A91" s="51" t="s">
        <v>189</v>
      </c>
      <c r="B91" s="51">
        <v>123.7705349658</v>
      </c>
      <c r="C91" s="51">
        <v>121.1657901813</v>
      </c>
      <c r="D91" s="51">
        <v>132.1011029286</v>
      </c>
      <c r="E91" s="52" t="s">
        <v>4</v>
      </c>
      <c r="F91"/>
    </row>
    <row r="92" spans="1:6" x14ac:dyDescent="0.3">
      <c r="A92" s="51" t="s">
        <v>39</v>
      </c>
      <c r="B92" s="51">
        <v>106.42041073439999</v>
      </c>
      <c r="C92" s="51">
        <v>99.715642796300003</v>
      </c>
      <c r="D92" s="51">
        <v>110.74923844849999</v>
      </c>
      <c r="E92" s="52" t="s">
        <v>4</v>
      </c>
      <c r="F92"/>
    </row>
    <row r="93" spans="1:6" x14ac:dyDescent="0.3">
      <c r="A93" s="51" t="s">
        <v>199</v>
      </c>
      <c r="B93" s="51">
        <v>99.851677606400003</v>
      </c>
      <c r="C93" s="51">
        <v>91.2542783241</v>
      </c>
      <c r="D93" s="51">
        <v>107.37954102889999</v>
      </c>
      <c r="E93" s="52" t="s">
        <v>4</v>
      </c>
    </row>
    <row r="94" spans="1:6" x14ac:dyDescent="0.3">
      <c r="A94" s="51" t="s">
        <v>149</v>
      </c>
      <c r="B94" s="51">
        <v>106.46729406119999</v>
      </c>
      <c r="C94" s="51">
        <v>99.903143595399996</v>
      </c>
      <c r="D94" s="51">
        <v>106.4144932459</v>
      </c>
      <c r="E94" s="52" t="s">
        <v>4</v>
      </c>
      <c r="F94"/>
    </row>
    <row r="95" spans="1:6" x14ac:dyDescent="0.3">
      <c r="A95" s="51" t="s">
        <v>345</v>
      </c>
      <c r="B95" s="51">
        <v>110.7694554869</v>
      </c>
      <c r="C95" s="51">
        <v>98.291229829299994</v>
      </c>
      <c r="D95" s="51">
        <v>105.8492308443</v>
      </c>
      <c r="E95" s="52" t="s">
        <v>4</v>
      </c>
      <c r="F95"/>
    </row>
    <row r="96" spans="1:6" x14ac:dyDescent="0.3">
      <c r="A96" s="51" t="s">
        <v>387</v>
      </c>
      <c r="B96" s="51">
        <v>109.0505484899</v>
      </c>
      <c r="C96" s="51">
        <v>94.593098319800006</v>
      </c>
      <c r="D96" s="51">
        <v>98.935719962299999</v>
      </c>
      <c r="E96" s="52" t="s">
        <v>4</v>
      </c>
      <c r="F96"/>
    </row>
    <row r="97" spans="1:6" x14ac:dyDescent="0.3">
      <c r="A97" s="51" t="s">
        <v>139</v>
      </c>
      <c r="B97" s="51">
        <v>101.7047892495</v>
      </c>
      <c r="C97" s="51">
        <v>89.162883155599999</v>
      </c>
      <c r="D97" s="51">
        <v>97.361279960900006</v>
      </c>
      <c r="E97" s="52" t="s">
        <v>4</v>
      </c>
      <c r="F97"/>
    </row>
    <row r="98" spans="1:6" x14ac:dyDescent="0.3">
      <c r="A98" s="51" t="s">
        <v>281</v>
      </c>
      <c r="B98" s="51">
        <v>118.63424118010001</v>
      </c>
      <c r="C98" s="51">
        <v>78.947492968600002</v>
      </c>
      <c r="D98" s="51">
        <v>95.883414219900004</v>
      </c>
      <c r="E98" s="52" t="s">
        <v>4</v>
      </c>
      <c r="F98"/>
    </row>
    <row r="99" spans="1:6" x14ac:dyDescent="0.3">
      <c r="A99" s="51" t="s">
        <v>243</v>
      </c>
      <c r="B99" s="51">
        <v>112.87691123490001</v>
      </c>
      <c r="C99" s="51">
        <v>83.514362581</v>
      </c>
      <c r="D99" s="51">
        <v>94.181907371700007</v>
      </c>
      <c r="E99" s="52" t="s">
        <v>4</v>
      </c>
      <c r="F99"/>
    </row>
    <row r="100" spans="1:6" x14ac:dyDescent="0.3">
      <c r="A100" s="51" t="s">
        <v>211</v>
      </c>
      <c r="B100" s="51">
        <v>105.69686259860001</v>
      </c>
      <c r="C100" s="51">
        <v>85.078090341899994</v>
      </c>
      <c r="D100" s="51">
        <v>91.120263499499998</v>
      </c>
      <c r="E100" s="52" t="s">
        <v>4</v>
      </c>
      <c r="F100"/>
    </row>
    <row r="101" spans="1:6" x14ac:dyDescent="0.3">
      <c r="F101"/>
    </row>
    <row r="102" spans="1:6" x14ac:dyDescent="0.3">
      <c r="F102"/>
    </row>
    <row r="103" spans="1:6" x14ac:dyDescent="0.3">
      <c r="F103"/>
    </row>
    <row r="104" spans="1:6" x14ac:dyDescent="0.3">
      <c r="F104"/>
    </row>
    <row r="105" spans="1:6" x14ac:dyDescent="0.3">
      <c r="F105"/>
    </row>
    <row r="106" spans="1:6" x14ac:dyDescent="0.3">
      <c r="F106"/>
    </row>
    <row r="107" spans="1:6" x14ac:dyDescent="0.3">
      <c r="F107"/>
    </row>
    <row r="108" spans="1:6" x14ac:dyDescent="0.3">
      <c r="F108"/>
    </row>
    <row r="109" spans="1:6" x14ac:dyDescent="0.3">
      <c r="F109"/>
    </row>
    <row r="110" spans="1:6" x14ac:dyDescent="0.3">
      <c r="F110"/>
    </row>
    <row r="111" spans="1:6" x14ac:dyDescent="0.3">
      <c r="A111" s="53" t="s">
        <v>0</v>
      </c>
      <c r="B111" s="53">
        <v>2019</v>
      </c>
      <c r="C111" s="53">
        <v>2020</v>
      </c>
      <c r="D111" s="53">
        <v>2021</v>
      </c>
      <c r="E111" s="54">
        <v>2022</v>
      </c>
      <c r="F111"/>
    </row>
    <row r="112" spans="1:6" x14ac:dyDescent="0.3">
      <c r="A112" s="53" t="s">
        <v>425</v>
      </c>
      <c r="B112" s="53">
        <v>155.0107017659</v>
      </c>
      <c r="C112" s="53">
        <v>167.99841490130001</v>
      </c>
      <c r="D112" s="53">
        <v>194.12879629950001</v>
      </c>
      <c r="E112" s="54" t="s">
        <v>4</v>
      </c>
      <c r="F112"/>
    </row>
    <row r="113" spans="1:29" x14ac:dyDescent="0.3">
      <c r="A113" s="53" t="s">
        <v>189</v>
      </c>
      <c r="B113" s="53">
        <v>135.2761660072</v>
      </c>
      <c r="C113" s="53">
        <v>145.3273650292</v>
      </c>
      <c r="D113" s="53">
        <v>149.2978605479</v>
      </c>
      <c r="E113" s="54" t="s">
        <v>4</v>
      </c>
      <c r="F113"/>
    </row>
    <row r="114" spans="1:29" x14ac:dyDescent="0.3">
      <c r="A114" s="53" t="s">
        <v>85</v>
      </c>
      <c r="B114" s="53">
        <v>115.2664669758</v>
      </c>
      <c r="C114" s="53">
        <v>118.5367946556</v>
      </c>
      <c r="D114" s="53">
        <v>139.11803355009999</v>
      </c>
      <c r="E114" s="54" t="s">
        <v>4</v>
      </c>
      <c r="F114"/>
    </row>
    <row r="115" spans="1:29" x14ac:dyDescent="0.3">
      <c r="A115" s="53" t="s">
        <v>243</v>
      </c>
      <c r="B115" s="53">
        <v>117.33836833389999</v>
      </c>
      <c r="C115" s="53">
        <v>119.9912545583</v>
      </c>
      <c r="D115" s="53">
        <v>137.11481315559999</v>
      </c>
      <c r="E115" s="54" t="s">
        <v>4</v>
      </c>
      <c r="F115"/>
    </row>
    <row r="116" spans="1:29" x14ac:dyDescent="0.3">
      <c r="A116" s="53" t="s">
        <v>281</v>
      </c>
      <c r="B116" s="53">
        <v>114.8891069159</v>
      </c>
      <c r="C116" s="53">
        <v>111.7755403713</v>
      </c>
      <c r="D116" s="53">
        <v>122.3630931547</v>
      </c>
      <c r="E116" s="54" t="s">
        <v>4</v>
      </c>
      <c r="F116"/>
    </row>
    <row r="117" spans="1:29" x14ac:dyDescent="0.3">
      <c r="A117" s="53" t="s">
        <v>345</v>
      </c>
      <c r="B117" s="53">
        <v>107.344324601</v>
      </c>
      <c r="C117" s="53">
        <v>110.6447582949</v>
      </c>
      <c r="D117" s="53">
        <v>120.89517808390001</v>
      </c>
      <c r="E117" s="54" t="s">
        <v>4</v>
      </c>
      <c r="F117"/>
    </row>
    <row r="118" spans="1:29" x14ac:dyDescent="0.3">
      <c r="A118" s="53" t="s">
        <v>387</v>
      </c>
      <c r="B118" s="53">
        <v>107.278039484</v>
      </c>
      <c r="C118" s="53">
        <v>101.6616447105</v>
      </c>
      <c r="D118" s="53">
        <v>117.075576216</v>
      </c>
      <c r="E118" s="54" t="s">
        <v>4</v>
      </c>
    </row>
    <row r="119" spans="1:29" x14ac:dyDescent="0.3">
      <c r="A119" s="53" t="s">
        <v>257</v>
      </c>
      <c r="B119" s="53">
        <v>113.4385211904</v>
      </c>
      <c r="C119" s="53">
        <v>108.3704715489</v>
      </c>
      <c r="D119" s="53">
        <v>115.3542009726</v>
      </c>
      <c r="E119" s="54" t="s">
        <v>4</v>
      </c>
      <c r="X119" s="26"/>
      <c r="Y119" s="26"/>
      <c r="Z119" s="26"/>
      <c r="AA119" s="26"/>
      <c r="AB119" s="26"/>
      <c r="AC119" s="26"/>
    </row>
    <row r="120" spans="1:29" x14ac:dyDescent="0.3">
      <c r="A120" s="53" t="s">
        <v>211</v>
      </c>
      <c r="B120" s="53">
        <v>106.0888386127</v>
      </c>
      <c r="C120" s="53">
        <v>107.0802972744</v>
      </c>
      <c r="D120" s="53">
        <v>114.3839487253</v>
      </c>
      <c r="E120" s="54" t="s">
        <v>4</v>
      </c>
      <c r="X120" s="26"/>
      <c r="Y120" s="26"/>
      <c r="Z120" s="26"/>
      <c r="AA120" s="26"/>
      <c r="AB120" s="26"/>
      <c r="AC120" s="26"/>
    </row>
    <row r="121" spans="1:29" x14ac:dyDescent="0.3">
      <c r="A121" s="53" t="s">
        <v>39</v>
      </c>
      <c r="B121" s="53">
        <v>105.46570882570001</v>
      </c>
      <c r="C121" s="53">
        <v>99.341597534399995</v>
      </c>
      <c r="D121" s="53">
        <v>112.69238285510001</v>
      </c>
      <c r="E121" s="54" t="s">
        <v>4</v>
      </c>
      <c r="X121" s="26"/>
      <c r="Y121" s="26"/>
      <c r="Z121" s="26"/>
      <c r="AA121" s="26"/>
      <c r="AB121" s="26"/>
      <c r="AC121" s="26"/>
    </row>
    <row r="122" spans="1:29" x14ac:dyDescent="0.3">
      <c r="A122" s="53" t="s">
        <v>199</v>
      </c>
      <c r="B122" s="53">
        <v>109.1825244174</v>
      </c>
      <c r="C122" s="53">
        <v>100.3276398444</v>
      </c>
      <c r="D122" s="53">
        <v>112.31025173819999</v>
      </c>
      <c r="E122" s="54" t="s">
        <v>4</v>
      </c>
      <c r="X122" s="26"/>
      <c r="Y122" s="26"/>
      <c r="Z122" s="26"/>
      <c r="AA122" s="26"/>
      <c r="AB122" s="26"/>
      <c r="AC122" s="26"/>
    </row>
    <row r="123" spans="1:29" x14ac:dyDescent="0.3">
      <c r="A123" s="53" t="s">
        <v>415</v>
      </c>
      <c r="B123" s="53">
        <v>107.61933866130001</v>
      </c>
      <c r="C123" s="53">
        <v>95.995209910100002</v>
      </c>
      <c r="D123" s="53">
        <v>103.7712732769</v>
      </c>
      <c r="E123" s="54" t="s">
        <v>4</v>
      </c>
    </row>
    <row r="124" spans="1:29" x14ac:dyDescent="0.3">
      <c r="A124" s="53" t="s">
        <v>149</v>
      </c>
      <c r="B124" s="53">
        <v>101.64973792959999</v>
      </c>
      <c r="C124" s="53">
        <v>91.682866466999997</v>
      </c>
      <c r="D124" s="53">
        <v>98.067031886099997</v>
      </c>
      <c r="E124" s="54" t="s">
        <v>4</v>
      </c>
    </row>
    <row r="125" spans="1:29" x14ac:dyDescent="0.3">
      <c r="A125" s="53" t="s">
        <v>413</v>
      </c>
      <c r="B125" s="53">
        <v>112.0575901342</v>
      </c>
      <c r="C125" s="53">
        <v>96.213682374399994</v>
      </c>
      <c r="D125" s="53">
        <v>94.857380473800006</v>
      </c>
      <c r="E125" s="54" t="s">
        <v>4</v>
      </c>
    </row>
    <row r="126" spans="1:29" x14ac:dyDescent="0.3">
      <c r="A126" s="53" t="s">
        <v>139</v>
      </c>
      <c r="B126" s="53">
        <v>103.19324931</v>
      </c>
      <c r="C126" s="53">
        <v>86.232672815499996</v>
      </c>
      <c r="D126" s="53">
        <v>93.245231273300007</v>
      </c>
      <c r="E126" s="54" t="s">
        <v>4</v>
      </c>
    </row>
    <row r="135" spans="1:5" x14ac:dyDescent="0.3">
      <c r="A135" s="55" t="s">
        <v>0</v>
      </c>
      <c r="B135" s="55">
        <v>2019</v>
      </c>
      <c r="C135" s="55">
        <v>2020</v>
      </c>
      <c r="D135" s="55">
        <v>2021</v>
      </c>
      <c r="E135" s="47" t="s">
        <v>439</v>
      </c>
    </row>
    <row r="136" spans="1:5" x14ac:dyDescent="0.3">
      <c r="A136" s="55" t="s">
        <v>111</v>
      </c>
      <c r="B136" s="55">
        <v>451.0403833524</v>
      </c>
      <c r="C136" s="55">
        <v>307.29818550009998</v>
      </c>
      <c r="D136" s="55">
        <v>370.44128652440003</v>
      </c>
      <c r="E136" s="47">
        <v>80.599096827999972</v>
      </c>
    </row>
    <row r="137" spans="1:5" x14ac:dyDescent="0.3">
      <c r="A137" s="55" t="s">
        <v>169</v>
      </c>
      <c r="B137" s="55">
        <v>257.46121574070003</v>
      </c>
      <c r="C137" s="55">
        <v>146.35095366460001</v>
      </c>
      <c r="D137" s="55">
        <v>252.75485406210001</v>
      </c>
      <c r="E137" s="47">
        <v>4.7063616786000182</v>
      </c>
    </row>
    <row r="138" spans="1:5" x14ac:dyDescent="0.3">
      <c r="A138" s="55" t="s">
        <v>59</v>
      </c>
      <c r="B138" s="55">
        <v>156.05684503149999</v>
      </c>
      <c r="C138" s="55">
        <v>181.4107966638</v>
      </c>
      <c r="D138" s="55">
        <v>218.95940353660001</v>
      </c>
      <c r="E138" s="47">
        <v>-62.902558505100018</v>
      </c>
    </row>
    <row r="139" spans="1:5" x14ac:dyDescent="0.3">
      <c r="A139" s="55" t="s">
        <v>291</v>
      </c>
      <c r="B139" s="55">
        <v>160.04470116140001</v>
      </c>
      <c r="C139" s="55">
        <v>156.57712245740001</v>
      </c>
      <c r="D139" s="55">
        <v>205.89706490430001</v>
      </c>
      <c r="E139" s="47">
        <v>-45.852363742899996</v>
      </c>
    </row>
    <row r="140" spans="1:5" x14ac:dyDescent="0.3">
      <c r="A140" s="55" t="s">
        <v>399</v>
      </c>
      <c r="B140" s="55">
        <v>152.79918477070001</v>
      </c>
      <c r="C140" s="55">
        <v>159.35214701129999</v>
      </c>
      <c r="D140" s="55">
        <v>190.6667371515</v>
      </c>
      <c r="E140" s="47">
        <v>-37.867552380799992</v>
      </c>
    </row>
    <row r="141" spans="1:5" x14ac:dyDescent="0.3">
      <c r="A141" s="55" t="s">
        <v>269</v>
      </c>
      <c r="B141" s="55">
        <v>175.32598175090001</v>
      </c>
      <c r="C141" s="55">
        <v>140.51430347440001</v>
      </c>
      <c r="D141" s="55">
        <v>187.15742534169999</v>
      </c>
      <c r="E141" s="47">
        <v>-11.831443590799978</v>
      </c>
    </row>
    <row r="142" spans="1:5" x14ac:dyDescent="0.3">
      <c r="A142" s="55" t="s">
        <v>393</v>
      </c>
      <c r="B142" s="55">
        <v>181.78827339290001</v>
      </c>
      <c r="C142" s="55">
        <v>166.13610176949999</v>
      </c>
      <c r="D142" s="55">
        <v>177.28637159070001</v>
      </c>
      <c r="E142" s="47">
        <v>4.5019018021999955</v>
      </c>
    </row>
    <row r="143" spans="1:5" x14ac:dyDescent="0.3">
      <c r="A143" s="55" t="s">
        <v>69</v>
      </c>
      <c r="B143" s="55">
        <v>142.41263800979999</v>
      </c>
      <c r="C143" s="55">
        <v>134.69393563310001</v>
      </c>
      <c r="D143" s="55">
        <v>172.03800139820001</v>
      </c>
      <c r="E143" s="47">
        <v>-29.625363388400018</v>
      </c>
    </row>
    <row r="144" spans="1:5" x14ac:dyDescent="0.3">
      <c r="A144" s="55" t="s">
        <v>255</v>
      </c>
      <c r="B144" s="55">
        <v>140.71296606659999</v>
      </c>
      <c r="C144" s="55">
        <v>138.69066592210001</v>
      </c>
      <c r="D144" s="55">
        <v>160.9271179122</v>
      </c>
      <c r="E144" s="47">
        <v>-20.214151845600014</v>
      </c>
    </row>
    <row r="145" spans="1:5" x14ac:dyDescent="0.3">
      <c r="A145" s="55" t="s">
        <v>231</v>
      </c>
      <c r="B145" s="55">
        <v>99.967176371999997</v>
      </c>
      <c r="C145" s="55">
        <v>103.5192298122</v>
      </c>
      <c r="D145" s="55">
        <v>160.190043452</v>
      </c>
      <c r="E145" s="47">
        <v>-60.22286708</v>
      </c>
    </row>
    <row r="146" spans="1:5" x14ac:dyDescent="0.3">
      <c r="A146" s="55" t="s">
        <v>165</v>
      </c>
      <c r="B146" s="55">
        <v>150.36237670189999</v>
      </c>
      <c r="C146" s="55">
        <v>158.58326353679999</v>
      </c>
      <c r="D146" s="55">
        <v>159.93046959099999</v>
      </c>
      <c r="E146" s="47">
        <v>-9.5680928891000008</v>
      </c>
    </row>
    <row r="147" spans="1:5" x14ac:dyDescent="0.3">
      <c r="A147" s="55" t="s">
        <v>335</v>
      </c>
      <c r="B147" s="55">
        <v>135.1172183855</v>
      </c>
      <c r="C147" s="55">
        <v>133.22126987429999</v>
      </c>
      <c r="D147" s="55">
        <v>154.1973891008</v>
      </c>
      <c r="E147" s="47">
        <v>-19.0801707153</v>
      </c>
    </row>
    <row r="148" spans="1:5" x14ac:dyDescent="0.3">
      <c r="A148" s="55" t="s">
        <v>325</v>
      </c>
      <c r="B148" s="55">
        <v>141.54622299479999</v>
      </c>
      <c r="C148" s="55">
        <v>139.9331783593</v>
      </c>
      <c r="D148" s="55">
        <v>150.3221653009</v>
      </c>
      <c r="E148" s="47">
        <v>-8.7759423061000064</v>
      </c>
    </row>
    <row r="149" spans="1:5" x14ac:dyDescent="0.3">
      <c r="A149" s="55" t="s">
        <v>75</v>
      </c>
      <c r="B149" s="55">
        <v>159.52135025780001</v>
      </c>
      <c r="C149" s="55">
        <v>149.01664840340001</v>
      </c>
      <c r="D149" s="55">
        <v>150.090569905</v>
      </c>
      <c r="E149" s="47">
        <v>9.4307803528000136</v>
      </c>
    </row>
    <row r="150" spans="1:5" x14ac:dyDescent="0.3">
      <c r="A150" s="55" t="s">
        <v>33</v>
      </c>
      <c r="B150" s="55">
        <v>133.06755050999999</v>
      </c>
      <c r="C150" s="55">
        <v>117.0281202493</v>
      </c>
      <c r="D150" s="55">
        <v>148.6773428393</v>
      </c>
      <c r="E150" s="47">
        <v>-15.609792329300006</v>
      </c>
    </row>
    <row r="151" spans="1:5" x14ac:dyDescent="0.3">
      <c r="A151" s="55" t="s">
        <v>5</v>
      </c>
      <c r="B151" s="55">
        <v>133.04692473470001</v>
      </c>
      <c r="C151" s="55">
        <v>126.4745595305</v>
      </c>
      <c r="D151" s="55">
        <v>148.1834178025</v>
      </c>
      <c r="E151" s="47">
        <v>-15.136493067799989</v>
      </c>
    </row>
    <row r="152" spans="1:5" x14ac:dyDescent="0.3">
      <c r="A152" s="55" t="s">
        <v>257</v>
      </c>
      <c r="B152" s="55">
        <v>151.78115882040001</v>
      </c>
      <c r="C152" s="55">
        <v>135.22460554610001</v>
      </c>
      <c r="D152" s="55">
        <v>147.69290078649999</v>
      </c>
      <c r="E152" s="47">
        <v>4.0882580339000185</v>
      </c>
    </row>
    <row r="153" spans="1:5" x14ac:dyDescent="0.3">
      <c r="A153" s="55" t="s">
        <v>77</v>
      </c>
      <c r="B153" s="55">
        <v>164.61279579539999</v>
      </c>
      <c r="C153" s="55">
        <v>165.01161464890001</v>
      </c>
      <c r="D153" s="55">
        <v>146.93924645320001</v>
      </c>
      <c r="E153" s="47">
        <v>17.673549342199976</v>
      </c>
    </row>
    <row r="154" spans="1:5" x14ac:dyDescent="0.3">
      <c r="A154" s="55" t="s">
        <v>163</v>
      </c>
      <c r="B154" s="55">
        <v>114.6821540433</v>
      </c>
      <c r="C154" s="55">
        <v>111.7116727203</v>
      </c>
      <c r="D154" s="55">
        <v>145.77536912330001</v>
      </c>
      <c r="E154" s="47">
        <v>-31.093215080000007</v>
      </c>
    </row>
    <row r="155" spans="1:5" x14ac:dyDescent="0.3">
      <c r="A155" s="55" t="s">
        <v>277</v>
      </c>
      <c r="B155" s="55">
        <v>104.7344445555</v>
      </c>
      <c r="C155" s="55">
        <v>107.2535624218</v>
      </c>
      <c r="D155" s="55">
        <v>144.21785753489999</v>
      </c>
      <c r="E155" s="47">
        <v>-39.483412979399986</v>
      </c>
    </row>
    <row r="156" spans="1:5" x14ac:dyDescent="0.3">
      <c r="A156" s="55" t="s">
        <v>167</v>
      </c>
      <c r="B156" s="55">
        <v>151.4354612891</v>
      </c>
      <c r="C156" s="55">
        <v>135.063630905</v>
      </c>
      <c r="D156" s="55">
        <v>141.90953619960001</v>
      </c>
      <c r="E156" s="47">
        <v>9.5259250894999923</v>
      </c>
    </row>
    <row r="163" spans="1:5" x14ac:dyDescent="0.3">
      <c r="A163" s="56" t="s">
        <v>0</v>
      </c>
      <c r="B163" s="56">
        <v>2019</v>
      </c>
      <c r="C163" s="56">
        <v>2020</v>
      </c>
      <c r="D163" s="56">
        <v>2021</v>
      </c>
      <c r="E163" s="47" t="s">
        <v>439</v>
      </c>
    </row>
    <row r="164" spans="1:5" x14ac:dyDescent="0.3">
      <c r="A164" s="56" t="s">
        <v>111</v>
      </c>
      <c r="B164" s="56">
        <v>2886.3423158047999</v>
      </c>
      <c r="C164" s="56">
        <v>2015.3035966114001</v>
      </c>
      <c r="D164" s="56">
        <v>1926.4198630971</v>
      </c>
      <c r="E164" s="47">
        <f>B164-D164</f>
        <v>959.9224527076999</v>
      </c>
    </row>
    <row r="165" spans="1:5" x14ac:dyDescent="0.3">
      <c r="A165" s="56" t="s">
        <v>277</v>
      </c>
      <c r="B165" s="56">
        <v>197.88414632109999</v>
      </c>
      <c r="C165" s="56">
        <v>729.83307569839997</v>
      </c>
      <c r="D165" s="56">
        <v>1017.9029854583</v>
      </c>
      <c r="E165" s="47">
        <f t="shared" ref="E165:E183" si="2">B165-D165</f>
        <v>-820.01883913720008</v>
      </c>
    </row>
    <row r="166" spans="1:5" x14ac:dyDescent="0.3">
      <c r="A166" s="56" t="s">
        <v>165</v>
      </c>
      <c r="B166" s="56">
        <v>197.2655942287</v>
      </c>
      <c r="C166" s="56">
        <v>396.48917872549998</v>
      </c>
      <c r="D166" s="56">
        <v>371.92325480250003</v>
      </c>
      <c r="E166" s="47">
        <f t="shared" si="2"/>
        <v>-174.65766057380003</v>
      </c>
    </row>
    <row r="167" spans="1:5" x14ac:dyDescent="0.3">
      <c r="A167" s="56" t="s">
        <v>89</v>
      </c>
      <c r="B167" s="56">
        <v>455.61430815770001</v>
      </c>
      <c r="C167" s="56">
        <v>243.7373866886</v>
      </c>
      <c r="D167" s="56">
        <v>302.79929187340002</v>
      </c>
      <c r="E167" s="47">
        <f t="shared" si="2"/>
        <v>152.81501628429999</v>
      </c>
    </row>
    <row r="168" spans="1:5" x14ac:dyDescent="0.3">
      <c r="A168" s="56" t="s">
        <v>169</v>
      </c>
      <c r="B168" s="56">
        <v>118.3063771627</v>
      </c>
      <c r="C168" s="56">
        <v>168.8528127774</v>
      </c>
      <c r="D168" s="56">
        <v>263.06822272929998</v>
      </c>
      <c r="E168" s="47">
        <f t="shared" si="2"/>
        <v>-144.76184556659996</v>
      </c>
    </row>
    <row r="169" spans="1:5" x14ac:dyDescent="0.3">
      <c r="A169" s="56" t="s">
        <v>295</v>
      </c>
      <c r="B169" s="56">
        <v>245.4715209007</v>
      </c>
      <c r="C169" s="56">
        <v>241.29719847210001</v>
      </c>
      <c r="D169" s="56">
        <v>224.4158221701</v>
      </c>
      <c r="E169" s="47">
        <f t="shared" si="2"/>
        <v>21.0556987306</v>
      </c>
    </row>
    <row r="170" spans="1:5" x14ac:dyDescent="0.3">
      <c r="A170" s="56" t="s">
        <v>227</v>
      </c>
      <c r="B170" s="56">
        <v>172.9333408672</v>
      </c>
      <c r="C170" s="56">
        <v>171.39380241789999</v>
      </c>
      <c r="D170" s="56">
        <v>201.3492353812</v>
      </c>
      <c r="E170" s="47">
        <f t="shared" si="2"/>
        <v>-28.415894514000001</v>
      </c>
    </row>
    <row r="171" spans="1:5" x14ac:dyDescent="0.3">
      <c r="A171" s="56" t="s">
        <v>229</v>
      </c>
      <c r="B171" s="56">
        <v>201.54538475499999</v>
      </c>
      <c r="C171" s="56">
        <v>84.473630055499996</v>
      </c>
      <c r="D171" s="56">
        <v>197.3026095724</v>
      </c>
      <c r="E171" s="47">
        <f t="shared" si="2"/>
        <v>4.2427751825999849</v>
      </c>
    </row>
    <row r="172" spans="1:5" x14ac:dyDescent="0.3">
      <c r="A172" s="56" t="s">
        <v>425</v>
      </c>
      <c r="B172" s="56">
        <v>155.0107017659</v>
      </c>
      <c r="C172" s="56">
        <v>167.99841490130001</v>
      </c>
      <c r="D172" s="56">
        <v>194.12879629950001</v>
      </c>
      <c r="E172" s="47">
        <f t="shared" si="2"/>
        <v>-39.118094533600015</v>
      </c>
    </row>
    <row r="173" spans="1:5" x14ac:dyDescent="0.3">
      <c r="A173" s="56" t="s">
        <v>69</v>
      </c>
      <c r="B173" s="56">
        <v>170.49685433810001</v>
      </c>
      <c r="C173" s="56">
        <v>194.75521190110001</v>
      </c>
      <c r="D173" s="56">
        <v>185.19251405509999</v>
      </c>
      <c r="E173" s="47">
        <f t="shared" si="2"/>
        <v>-14.695659716999984</v>
      </c>
    </row>
    <row r="174" spans="1:5" x14ac:dyDescent="0.3">
      <c r="A174" s="56" t="s">
        <v>77</v>
      </c>
      <c r="B174" s="56">
        <v>172.57138910309999</v>
      </c>
      <c r="C174" s="56">
        <v>152.20967684179999</v>
      </c>
      <c r="D174" s="56">
        <v>175.83679451930001</v>
      </c>
      <c r="E174" s="47">
        <f t="shared" si="2"/>
        <v>-3.265405416200025</v>
      </c>
    </row>
    <row r="175" spans="1:5" x14ac:dyDescent="0.3">
      <c r="A175" s="56" t="s">
        <v>91</v>
      </c>
      <c r="B175" s="56">
        <v>137.8785320078</v>
      </c>
      <c r="C175" s="56">
        <v>148.0051080353</v>
      </c>
      <c r="D175" s="56">
        <v>173.7116478497</v>
      </c>
      <c r="E175" s="47">
        <f t="shared" si="2"/>
        <v>-35.833115841899996</v>
      </c>
    </row>
    <row r="176" spans="1:5" x14ac:dyDescent="0.3">
      <c r="A176" s="56" t="s">
        <v>279</v>
      </c>
      <c r="B176" s="56">
        <v>145.25631486840001</v>
      </c>
      <c r="C176" s="56">
        <v>110.02848724419999</v>
      </c>
      <c r="D176" s="56">
        <v>171.60093916220001</v>
      </c>
      <c r="E176" s="47">
        <f t="shared" si="2"/>
        <v>-26.344624293799995</v>
      </c>
    </row>
    <row r="177" spans="1:7" x14ac:dyDescent="0.3">
      <c r="A177" s="56" t="s">
        <v>157</v>
      </c>
      <c r="B177" s="56">
        <v>188.24704469849999</v>
      </c>
      <c r="C177" s="56">
        <v>191.8143423244</v>
      </c>
      <c r="D177" s="56">
        <v>164.7281324315</v>
      </c>
      <c r="E177" s="47">
        <f t="shared" si="2"/>
        <v>23.51891226699999</v>
      </c>
    </row>
    <row r="178" spans="1:7" x14ac:dyDescent="0.3">
      <c r="A178" s="56" t="s">
        <v>333</v>
      </c>
      <c r="B178" s="56">
        <v>135.135443189</v>
      </c>
      <c r="C178" s="56">
        <v>137.7804024738</v>
      </c>
      <c r="D178" s="56">
        <v>163.64648680849999</v>
      </c>
      <c r="E178" s="47">
        <f t="shared" si="2"/>
        <v>-28.511043619499986</v>
      </c>
    </row>
    <row r="179" spans="1:7" x14ac:dyDescent="0.3">
      <c r="A179" s="56" t="s">
        <v>95</v>
      </c>
      <c r="B179" s="56">
        <v>123.95034995109999</v>
      </c>
      <c r="C179" s="56">
        <v>128.54547427470001</v>
      </c>
      <c r="D179" s="56">
        <v>156.84756801699999</v>
      </c>
      <c r="E179" s="47">
        <f t="shared" si="2"/>
        <v>-32.897218065899992</v>
      </c>
    </row>
    <row r="180" spans="1:7" x14ac:dyDescent="0.3">
      <c r="A180" s="56" t="s">
        <v>339</v>
      </c>
      <c r="B180" s="56">
        <v>140.4259100287</v>
      </c>
      <c r="C180" s="56">
        <v>137.73787329749999</v>
      </c>
      <c r="D180" s="56">
        <v>156.35665938579999</v>
      </c>
      <c r="E180" s="47">
        <f t="shared" si="2"/>
        <v>-15.930749357099984</v>
      </c>
    </row>
    <row r="181" spans="1:7" x14ac:dyDescent="0.3">
      <c r="A181" s="56" t="s">
        <v>293</v>
      </c>
      <c r="B181" s="56">
        <v>154.61797582369999</v>
      </c>
      <c r="C181" s="56">
        <v>140.8033637739</v>
      </c>
      <c r="D181" s="56">
        <v>153.84703300219999</v>
      </c>
      <c r="E181" s="47">
        <f t="shared" si="2"/>
        <v>0.77094282150000026</v>
      </c>
    </row>
    <row r="182" spans="1:7" x14ac:dyDescent="0.3">
      <c r="A182" s="56" t="s">
        <v>337</v>
      </c>
      <c r="B182" s="56">
        <v>144.85488540770001</v>
      </c>
      <c r="C182" s="56">
        <v>138.72457454889999</v>
      </c>
      <c r="D182" s="56">
        <v>153.30977035110001</v>
      </c>
      <c r="E182" s="47">
        <f t="shared" si="2"/>
        <v>-8.4548849434000033</v>
      </c>
    </row>
    <row r="183" spans="1:7" x14ac:dyDescent="0.3">
      <c r="A183" s="56" t="s">
        <v>327</v>
      </c>
      <c r="B183" s="56">
        <v>160.5667616664</v>
      </c>
      <c r="C183" s="56">
        <v>158.6086178651</v>
      </c>
      <c r="D183" s="56">
        <v>151.2287240039</v>
      </c>
      <c r="E183" s="47">
        <f t="shared" si="2"/>
        <v>9.3380376624999997</v>
      </c>
    </row>
    <row r="186" spans="1:7" x14ac:dyDescent="0.3">
      <c r="A186"/>
      <c r="B186"/>
      <c r="C186"/>
    </row>
    <row r="187" spans="1:7" x14ac:dyDescent="0.3">
      <c r="A187"/>
      <c r="B187"/>
      <c r="C187"/>
    </row>
    <row r="188" spans="1:7" x14ac:dyDescent="0.3">
      <c r="A188"/>
      <c r="B188"/>
      <c r="C188"/>
    </row>
    <row r="189" spans="1:7" x14ac:dyDescent="0.3">
      <c r="A189"/>
      <c r="G189" s="26"/>
    </row>
    <row r="190" spans="1:7" x14ac:dyDescent="0.3">
      <c r="G190" s="26"/>
    </row>
    <row r="191" spans="1:7" x14ac:dyDescent="0.3">
      <c r="A191" s="44" t="s">
        <v>460</v>
      </c>
      <c r="B191" s="44" t="s">
        <v>468</v>
      </c>
      <c r="C191" s="44" t="s">
        <v>471</v>
      </c>
      <c r="D191" s="44" t="s">
        <v>470</v>
      </c>
      <c r="E191" s="44" t="s">
        <v>469</v>
      </c>
      <c r="G191" s="26"/>
    </row>
    <row r="192" spans="1:7" x14ac:dyDescent="0.3">
      <c r="A192" s="44" t="s">
        <v>5</v>
      </c>
      <c r="B192" s="45">
        <v>1753201</v>
      </c>
      <c r="C192" s="45">
        <v>3810240</v>
      </c>
      <c r="D192" s="45">
        <v>6384226</v>
      </c>
      <c r="E192" s="45">
        <v>886411</v>
      </c>
      <c r="G192" s="26"/>
    </row>
    <row r="193" spans="1:7" x14ac:dyDescent="0.3">
      <c r="A193" s="44" t="s">
        <v>33</v>
      </c>
      <c r="B193" s="45">
        <v>0</v>
      </c>
      <c r="C193" s="45">
        <v>0</v>
      </c>
      <c r="D193" s="45">
        <v>0</v>
      </c>
      <c r="E193" s="45">
        <v>0</v>
      </c>
      <c r="G193" s="26"/>
    </row>
    <row r="194" spans="1:7" x14ac:dyDescent="0.3">
      <c r="A194" s="44" t="s">
        <v>59</v>
      </c>
      <c r="B194" s="45">
        <v>47339563</v>
      </c>
      <c r="C194" s="45">
        <v>15965131</v>
      </c>
      <c r="D194" s="45">
        <v>30887563</v>
      </c>
      <c r="E194" s="45">
        <v>28422229</v>
      </c>
      <c r="G194" s="26"/>
    </row>
    <row r="195" spans="1:7" x14ac:dyDescent="0.3">
      <c r="A195" s="44" t="s">
        <v>69</v>
      </c>
      <c r="B195" s="45">
        <v>160372355</v>
      </c>
      <c r="C195" s="45">
        <v>308424330</v>
      </c>
      <c r="D195" s="45">
        <v>454821941</v>
      </c>
      <c r="E195" s="45">
        <v>1192959337</v>
      </c>
      <c r="G195" s="26"/>
    </row>
    <row r="196" spans="1:7" x14ac:dyDescent="0.3">
      <c r="A196" s="44" t="s">
        <v>75</v>
      </c>
      <c r="B196" s="45">
        <v>0</v>
      </c>
      <c r="C196" s="45">
        <v>10398276</v>
      </c>
      <c r="D196" s="45">
        <v>7773205</v>
      </c>
      <c r="E196" s="45">
        <v>0</v>
      </c>
      <c r="G196" s="26"/>
    </row>
    <row r="197" spans="1:7" x14ac:dyDescent="0.3">
      <c r="A197" s="44" t="s">
        <v>77</v>
      </c>
      <c r="B197" s="45">
        <v>88772322</v>
      </c>
      <c r="C197" s="45">
        <v>106849</v>
      </c>
      <c r="D197" s="45">
        <v>878109</v>
      </c>
      <c r="E197" s="45">
        <v>16373796</v>
      </c>
      <c r="G197" s="26"/>
    </row>
    <row r="198" spans="1:7" x14ac:dyDescent="0.3">
      <c r="A198" s="44" t="s">
        <v>111</v>
      </c>
      <c r="B198" s="45">
        <v>0</v>
      </c>
      <c r="C198" s="45">
        <v>0</v>
      </c>
      <c r="D198" s="45">
        <v>0</v>
      </c>
      <c r="E198" s="45">
        <v>0</v>
      </c>
      <c r="G198" s="26"/>
    </row>
    <row r="199" spans="1:7" x14ac:dyDescent="0.3">
      <c r="A199" s="44" t="s">
        <v>163</v>
      </c>
      <c r="B199" s="45">
        <v>241814990</v>
      </c>
      <c r="C199" s="45">
        <v>300037201</v>
      </c>
      <c r="D199" s="45">
        <v>332468059</v>
      </c>
      <c r="E199" s="45">
        <v>368666406</v>
      </c>
      <c r="G199" s="26"/>
    </row>
    <row r="200" spans="1:7" x14ac:dyDescent="0.3">
      <c r="A200" s="44" t="s">
        <v>165</v>
      </c>
      <c r="B200" s="45">
        <v>0</v>
      </c>
      <c r="C200" s="45">
        <v>0</v>
      </c>
      <c r="D200" s="45">
        <v>0</v>
      </c>
      <c r="E200" s="45">
        <v>0</v>
      </c>
      <c r="G200" s="26"/>
    </row>
    <row r="201" spans="1:7" x14ac:dyDescent="0.3">
      <c r="A201" s="44" t="s">
        <v>167</v>
      </c>
      <c r="B201" s="45">
        <v>0</v>
      </c>
      <c r="C201" s="45">
        <v>0</v>
      </c>
      <c r="D201" s="45">
        <v>0</v>
      </c>
      <c r="E201" s="45">
        <v>0</v>
      </c>
      <c r="G201" s="26"/>
    </row>
    <row r="202" spans="1:7" x14ac:dyDescent="0.3">
      <c r="A202" s="44" t="s">
        <v>169</v>
      </c>
      <c r="B202" s="45">
        <v>95124</v>
      </c>
      <c r="C202" s="45">
        <v>1438979</v>
      </c>
      <c r="D202" s="45">
        <v>139915</v>
      </c>
      <c r="E202" s="45">
        <v>111140</v>
      </c>
      <c r="G202" s="26"/>
    </row>
    <row r="203" spans="1:7" x14ac:dyDescent="0.3">
      <c r="A203" s="44" t="s">
        <v>231</v>
      </c>
      <c r="B203" s="45">
        <v>0</v>
      </c>
      <c r="C203" s="45">
        <v>0</v>
      </c>
      <c r="D203" s="45">
        <v>0</v>
      </c>
      <c r="E203" s="45">
        <v>0</v>
      </c>
      <c r="G203" s="26"/>
    </row>
    <row r="204" spans="1:7" x14ac:dyDescent="0.3">
      <c r="A204" s="44" t="s">
        <v>255</v>
      </c>
      <c r="B204" s="45">
        <v>24298904</v>
      </c>
      <c r="C204" s="45">
        <v>20091030</v>
      </c>
      <c r="D204" s="45">
        <v>2679318</v>
      </c>
      <c r="E204" s="45">
        <v>16815518</v>
      </c>
      <c r="G204" s="26"/>
    </row>
    <row r="205" spans="1:7" x14ac:dyDescent="0.3">
      <c r="A205" s="44" t="s">
        <v>257</v>
      </c>
      <c r="B205" s="45">
        <v>75162629529</v>
      </c>
      <c r="C205" s="45">
        <v>71003025509</v>
      </c>
      <c r="D205" s="45">
        <v>74932930233</v>
      </c>
      <c r="E205" s="45">
        <v>85898585526</v>
      </c>
      <c r="G205" s="26"/>
    </row>
    <row r="206" spans="1:7" x14ac:dyDescent="0.3">
      <c r="A206" s="44" t="s">
        <v>269</v>
      </c>
      <c r="B206" s="45">
        <v>1017946700</v>
      </c>
      <c r="C206" s="45">
        <v>850002467</v>
      </c>
      <c r="D206" s="45">
        <v>1132107323</v>
      </c>
      <c r="E206" s="45">
        <v>1268377658</v>
      </c>
      <c r="G206" s="26"/>
    </row>
    <row r="207" spans="1:7" x14ac:dyDescent="0.3">
      <c r="A207" s="44" t="s">
        <v>277</v>
      </c>
      <c r="B207" s="45">
        <v>0</v>
      </c>
      <c r="C207" s="45">
        <v>0</v>
      </c>
      <c r="D207" s="45">
        <v>0</v>
      </c>
      <c r="E207" s="45">
        <v>0</v>
      </c>
      <c r="G207" s="26"/>
    </row>
    <row r="208" spans="1:7" x14ac:dyDescent="0.3">
      <c r="A208" s="44" t="s">
        <v>291</v>
      </c>
      <c r="B208" s="45">
        <v>85424677</v>
      </c>
      <c r="C208" s="45">
        <v>190326678</v>
      </c>
      <c r="D208" s="45">
        <v>195947207</v>
      </c>
      <c r="E208" s="45">
        <v>76499040</v>
      </c>
      <c r="G208" s="26"/>
    </row>
    <row r="209" spans="1:7" x14ac:dyDescent="0.3">
      <c r="A209" s="44" t="s">
        <v>325</v>
      </c>
      <c r="B209" s="45">
        <v>10756539589</v>
      </c>
      <c r="C209" s="45">
        <v>6524883012</v>
      </c>
      <c r="D209" s="45">
        <v>10553177551</v>
      </c>
      <c r="E209" s="45">
        <v>0</v>
      </c>
      <c r="G209" s="26"/>
    </row>
    <row r="210" spans="1:7" x14ac:dyDescent="0.3">
      <c r="A210" s="44" t="s">
        <v>335</v>
      </c>
      <c r="B210" s="45">
        <v>270579691</v>
      </c>
      <c r="C210" s="45">
        <v>217407451</v>
      </c>
      <c r="D210" s="45">
        <v>158436055</v>
      </c>
      <c r="E210" s="45">
        <v>0</v>
      </c>
      <c r="G210" s="26"/>
    </row>
    <row r="211" spans="1:7" x14ac:dyDescent="0.3">
      <c r="A211" s="44" t="s">
        <v>393</v>
      </c>
      <c r="B211" s="45">
        <v>0</v>
      </c>
      <c r="C211" s="45">
        <v>0</v>
      </c>
      <c r="D211" s="45">
        <v>0</v>
      </c>
      <c r="E211" s="45">
        <v>0</v>
      </c>
      <c r="G211" s="26"/>
    </row>
    <row r="212" spans="1:7" x14ac:dyDescent="0.3">
      <c r="A212" s="44" t="s">
        <v>399</v>
      </c>
      <c r="B212" s="45">
        <v>4280200491.0000005</v>
      </c>
      <c r="C212" s="45">
        <v>4172699768</v>
      </c>
      <c r="D212" s="45">
        <v>5715250928</v>
      </c>
      <c r="E212" s="45">
        <v>6814962080</v>
      </c>
      <c r="G212" s="26"/>
    </row>
    <row r="213" spans="1:7" x14ac:dyDescent="0.3">
      <c r="A213" s="44" t="s">
        <v>461</v>
      </c>
      <c r="B213" s="45">
        <v>92137767136</v>
      </c>
      <c r="C213" s="45">
        <v>83618616921</v>
      </c>
      <c r="D213" s="45">
        <v>93523881633</v>
      </c>
      <c r="E213" s="45">
        <v>95682659141</v>
      </c>
      <c r="G213" s="26"/>
    </row>
    <row r="214" spans="1:7" x14ac:dyDescent="0.3">
      <c r="A214"/>
      <c r="B214"/>
      <c r="G214" s="26"/>
    </row>
    <row r="215" spans="1:7" x14ac:dyDescent="0.3">
      <c r="A215"/>
      <c r="B215"/>
      <c r="G215" s="26"/>
    </row>
    <row r="216" spans="1:7" x14ac:dyDescent="0.3">
      <c r="A216"/>
      <c r="G216" s="26"/>
    </row>
    <row r="220" spans="1:7" x14ac:dyDescent="0.3">
      <c r="A220"/>
      <c r="B220"/>
      <c r="C220"/>
    </row>
    <row r="222" spans="1:7" x14ac:dyDescent="0.3">
      <c r="A222" s="40" t="s">
        <v>460</v>
      </c>
      <c r="B222" s="40" t="s">
        <v>468</v>
      </c>
      <c r="C222" s="40" t="s">
        <v>471</v>
      </c>
      <c r="D222" s="40" t="s">
        <v>470</v>
      </c>
      <c r="E222" s="42" t="s">
        <v>469</v>
      </c>
    </row>
    <row r="223" spans="1:7" x14ac:dyDescent="0.3">
      <c r="A223" s="40" t="s">
        <v>69</v>
      </c>
      <c r="B223" s="41">
        <v>160372355</v>
      </c>
      <c r="C223" s="41">
        <v>308424330</v>
      </c>
      <c r="D223" s="41">
        <v>454821941</v>
      </c>
      <c r="E223" s="41">
        <v>1192959337</v>
      </c>
    </row>
    <row r="224" spans="1:7" x14ac:dyDescent="0.3">
      <c r="A224" s="40" t="s">
        <v>77</v>
      </c>
      <c r="B224" s="41">
        <v>88772322</v>
      </c>
      <c r="C224" s="41">
        <v>106849</v>
      </c>
      <c r="D224" s="41">
        <v>878109</v>
      </c>
      <c r="E224" s="41">
        <v>16373796</v>
      </c>
    </row>
    <row r="225" spans="1:5" x14ac:dyDescent="0.3">
      <c r="A225" s="40" t="s">
        <v>89</v>
      </c>
      <c r="B225" s="41">
        <v>831114</v>
      </c>
      <c r="C225" s="41">
        <v>38577</v>
      </c>
      <c r="D225" s="41">
        <v>28176</v>
      </c>
      <c r="E225" s="41">
        <v>0</v>
      </c>
    </row>
    <row r="226" spans="1:5" x14ac:dyDescent="0.3">
      <c r="A226" s="40" t="s">
        <v>91</v>
      </c>
      <c r="B226" s="41">
        <v>32092118</v>
      </c>
      <c r="C226" s="41">
        <v>17461774</v>
      </c>
      <c r="D226" s="41">
        <v>4658514</v>
      </c>
      <c r="E226" s="41">
        <v>17597529</v>
      </c>
    </row>
    <row r="227" spans="1:5" x14ac:dyDescent="0.3">
      <c r="A227" s="40" t="s">
        <v>95</v>
      </c>
      <c r="B227" s="41">
        <v>1154572202</v>
      </c>
      <c r="C227" s="41">
        <v>1038666156</v>
      </c>
      <c r="D227" s="41">
        <v>1457227994</v>
      </c>
      <c r="E227" s="41">
        <v>1921488086</v>
      </c>
    </row>
    <row r="228" spans="1:5" x14ac:dyDescent="0.3">
      <c r="A228" s="40" t="s">
        <v>111</v>
      </c>
      <c r="B228" s="41">
        <v>0</v>
      </c>
      <c r="C228" s="41">
        <v>0</v>
      </c>
      <c r="D228" s="41">
        <v>0</v>
      </c>
      <c r="E228" s="41">
        <v>0</v>
      </c>
    </row>
    <row r="229" spans="1:5" x14ac:dyDescent="0.3">
      <c r="A229" s="40" t="s">
        <v>157</v>
      </c>
      <c r="B229" s="41">
        <v>0</v>
      </c>
      <c r="C229" s="41">
        <v>0</v>
      </c>
      <c r="D229" s="41">
        <v>0</v>
      </c>
      <c r="E229" s="41">
        <v>0</v>
      </c>
    </row>
    <row r="230" spans="1:5" x14ac:dyDescent="0.3">
      <c r="A230" s="40" t="s">
        <v>165</v>
      </c>
      <c r="B230" s="41">
        <v>0</v>
      </c>
      <c r="C230" s="41">
        <v>0</v>
      </c>
      <c r="D230" s="41">
        <v>0</v>
      </c>
      <c r="E230" s="41">
        <v>0</v>
      </c>
    </row>
    <row r="231" spans="1:5" x14ac:dyDescent="0.3">
      <c r="A231" s="40" t="s">
        <v>169</v>
      </c>
      <c r="B231" s="41">
        <v>95124</v>
      </c>
      <c r="C231" s="41">
        <v>1438979</v>
      </c>
      <c r="D231" s="41">
        <v>139915</v>
      </c>
      <c r="E231" s="41">
        <v>111140</v>
      </c>
    </row>
    <row r="232" spans="1:5" x14ac:dyDescent="0.3">
      <c r="A232" s="40" t="s">
        <v>227</v>
      </c>
      <c r="B232" s="41">
        <v>0</v>
      </c>
      <c r="C232" s="41">
        <v>0</v>
      </c>
      <c r="D232" s="41">
        <v>0</v>
      </c>
      <c r="E232" s="41">
        <v>0</v>
      </c>
    </row>
    <row r="233" spans="1:5" x14ac:dyDescent="0.3">
      <c r="A233" s="40" t="s">
        <v>229</v>
      </c>
      <c r="B233" s="41">
        <v>1124532</v>
      </c>
      <c r="C233" s="41">
        <v>0</v>
      </c>
      <c r="D233" s="41">
        <v>0</v>
      </c>
      <c r="E233" s="41">
        <v>0</v>
      </c>
    </row>
    <row r="234" spans="1:5" x14ac:dyDescent="0.3">
      <c r="A234" s="40" t="s">
        <v>277</v>
      </c>
      <c r="B234" s="41">
        <v>0</v>
      </c>
      <c r="C234" s="41">
        <v>0</v>
      </c>
      <c r="D234" s="41">
        <v>0</v>
      </c>
      <c r="E234" s="41">
        <v>0</v>
      </c>
    </row>
    <row r="235" spans="1:5" x14ac:dyDescent="0.3">
      <c r="A235" s="40" t="s">
        <v>279</v>
      </c>
      <c r="B235" s="41">
        <v>5285142</v>
      </c>
      <c r="C235" s="41">
        <v>9513473</v>
      </c>
      <c r="D235" s="41">
        <v>6433383</v>
      </c>
      <c r="E235" s="41">
        <v>3330281</v>
      </c>
    </row>
    <row r="236" spans="1:5" x14ac:dyDescent="0.3">
      <c r="A236" s="40" t="s">
        <v>293</v>
      </c>
      <c r="B236" s="41">
        <v>252768041</v>
      </c>
      <c r="C236" s="41">
        <v>232386333</v>
      </c>
      <c r="D236" s="41">
        <v>276602873</v>
      </c>
      <c r="E236" s="41">
        <v>286568130</v>
      </c>
    </row>
    <row r="237" spans="1:5" x14ac:dyDescent="0.3">
      <c r="A237" s="40" t="s">
        <v>295</v>
      </c>
      <c r="B237" s="41">
        <v>0</v>
      </c>
      <c r="C237" s="41">
        <v>0</v>
      </c>
      <c r="D237" s="41">
        <v>0</v>
      </c>
      <c r="E237" s="41">
        <v>0</v>
      </c>
    </row>
    <row r="238" spans="1:5" x14ac:dyDescent="0.3">
      <c r="A238" s="40" t="s">
        <v>327</v>
      </c>
      <c r="B238" s="41">
        <v>6910597</v>
      </c>
      <c r="C238" s="41">
        <v>5221135</v>
      </c>
      <c r="D238" s="41">
        <v>9522721</v>
      </c>
      <c r="E238" s="41">
        <v>6797226</v>
      </c>
    </row>
    <row r="239" spans="1:5" x14ac:dyDescent="0.3">
      <c r="A239" s="40" t="s">
        <v>333</v>
      </c>
      <c r="B239" s="41">
        <v>191951</v>
      </c>
      <c r="C239" s="41">
        <v>139614</v>
      </c>
      <c r="D239" s="41">
        <v>78068</v>
      </c>
      <c r="E239" s="41">
        <v>15026</v>
      </c>
    </row>
    <row r="240" spans="1:5" x14ac:dyDescent="0.3">
      <c r="A240" s="40" t="s">
        <v>337</v>
      </c>
      <c r="B240" s="41">
        <v>9412109</v>
      </c>
      <c r="C240" s="41">
        <v>7555947</v>
      </c>
      <c r="D240" s="41">
        <v>26333299</v>
      </c>
      <c r="E240" s="41">
        <v>37221052</v>
      </c>
    </row>
    <row r="241" spans="1:6" x14ac:dyDescent="0.3">
      <c r="A241" s="40" t="s">
        <v>339</v>
      </c>
      <c r="B241" s="41">
        <v>505597610</v>
      </c>
      <c r="C241" s="41">
        <v>701565611</v>
      </c>
      <c r="D241" s="41">
        <v>913788852</v>
      </c>
      <c r="E241" s="41">
        <v>985830757</v>
      </c>
    </row>
    <row r="242" spans="1:6" x14ac:dyDescent="0.3">
      <c r="A242" s="40" t="s">
        <v>425</v>
      </c>
      <c r="B242" s="41">
        <v>90430118220</v>
      </c>
      <c r="C242" s="41">
        <v>101534392934</v>
      </c>
      <c r="D242" s="41">
        <v>120466015713</v>
      </c>
      <c r="E242" s="41">
        <v>122993363763</v>
      </c>
    </row>
    <row r="243" spans="1:6" x14ac:dyDescent="0.3">
      <c r="A243" s="42" t="s">
        <v>461</v>
      </c>
      <c r="B243" s="43">
        <v>92648143437</v>
      </c>
      <c r="C243" s="43">
        <v>103856911712</v>
      </c>
      <c r="D243" s="43">
        <v>123616529558</v>
      </c>
      <c r="E243" s="43">
        <v>127461656123</v>
      </c>
    </row>
    <row r="248" spans="1:6" x14ac:dyDescent="0.3">
      <c r="A248"/>
      <c r="B248"/>
      <c r="C248"/>
      <c r="D248"/>
      <c r="E248"/>
      <c r="F248"/>
    </row>
    <row r="249" spans="1:6" x14ac:dyDescent="0.3">
      <c r="A249"/>
      <c r="B249"/>
      <c r="C249"/>
      <c r="D249"/>
      <c r="E249"/>
      <c r="F249"/>
    </row>
    <row r="250" spans="1:6" x14ac:dyDescent="0.3">
      <c r="A250"/>
      <c r="B250"/>
      <c r="C250"/>
      <c r="D250"/>
      <c r="E250"/>
      <c r="F250"/>
    </row>
    <row r="251" spans="1:6" x14ac:dyDescent="0.3">
      <c r="A251"/>
      <c r="B251"/>
      <c r="C251"/>
      <c r="D251"/>
      <c r="E251"/>
      <c r="F251"/>
    </row>
    <row r="252" spans="1:6" x14ac:dyDescent="0.3">
      <c r="A252"/>
      <c r="B252"/>
      <c r="C252"/>
      <c r="D252"/>
      <c r="E252"/>
      <c r="F252"/>
    </row>
    <row r="253" spans="1:6" x14ac:dyDescent="0.3">
      <c r="A253"/>
      <c r="B253"/>
      <c r="C253"/>
      <c r="D253"/>
      <c r="E253"/>
      <c r="F253"/>
    </row>
    <row r="254" spans="1:6" x14ac:dyDescent="0.3">
      <c r="A254"/>
      <c r="B254"/>
      <c r="C254"/>
      <c r="D254"/>
      <c r="E254"/>
      <c r="F254"/>
    </row>
    <row r="255" spans="1:6" x14ac:dyDescent="0.3">
      <c r="A255"/>
      <c r="B255"/>
      <c r="C255"/>
      <c r="D255"/>
      <c r="E255"/>
      <c r="F255"/>
    </row>
    <row r="256" spans="1:6" x14ac:dyDescent="0.3">
      <c r="A256"/>
      <c r="B256"/>
      <c r="C256"/>
      <c r="D256"/>
      <c r="E256"/>
      <c r="F256"/>
    </row>
    <row r="257" customFormat="1" x14ac:dyDescent="0.3"/>
    <row r="258" customFormat="1" x14ac:dyDescent="0.3"/>
    <row r="259" customFormat="1" x14ac:dyDescent="0.3"/>
    <row r="260" customFormat="1" x14ac:dyDescent="0.3"/>
    <row r="261" customFormat="1" x14ac:dyDescent="0.3"/>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sheetData>
  <conditionalFormatting pivot="1" sqref="B192:E213">
    <cfRule type="cellIs" dxfId="1" priority="2" operator="equal">
      <formula>0</formula>
    </cfRule>
  </conditionalFormatting>
  <conditionalFormatting pivot="1" sqref="B223:E243">
    <cfRule type="cellIs" dxfId="0" priority="1" operator="equal">
      <formula>0</formula>
    </cfRule>
  </conditionalFormatting>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Data</vt:lpstr>
      <vt:lpstr>2022 Insights</vt:lpstr>
      <vt:lpstr>2019-2022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Riajul Hussain</dc:creator>
  <cp:lastModifiedBy>Mohammed Riajul Hussain</cp:lastModifiedBy>
  <dcterms:created xsi:type="dcterms:W3CDTF">2024-10-03T02:07:39Z</dcterms:created>
  <dcterms:modified xsi:type="dcterms:W3CDTF">2024-10-06T05:04:18Z</dcterms:modified>
</cp:coreProperties>
</file>