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3-2\NAME 338\4th Presentation\"/>
    </mc:Choice>
  </mc:AlternateContent>
  <bookViews>
    <workbookView xWindow="0" yWindow="0" windowWidth="23040" windowHeight="8808"/>
  </bookViews>
  <sheets>
    <sheet name="4 Water line" sheetId="2" r:id="rId1"/>
    <sheet name="3 Water line" sheetId="4" r:id="rId2"/>
    <sheet name="2 Water line" sheetId="5" r:id="rId3"/>
    <sheet name="1 Water line" sheetId="6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9" i="6" l="1"/>
  <c r="E39" i="6"/>
  <c r="C39" i="6"/>
  <c r="H38" i="6"/>
  <c r="F38" i="6"/>
  <c r="D38" i="6"/>
  <c r="G37" i="6"/>
  <c r="E37" i="6"/>
  <c r="C37" i="6"/>
  <c r="H36" i="6"/>
  <c r="F36" i="6"/>
  <c r="D36" i="6"/>
  <c r="G35" i="6"/>
  <c r="E35" i="6"/>
  <c r="C35" i="6"/>
  <c r="H34" i="6"/>
  <c r="F34" i="6"/>
  <c r="D34" i="6"/>
  <c r="G33" i="6"/>
  <c r="E33" i="6"/>
  <c r="C33" i="6"/>
  <c r="H32" i="6"/>
  <c r="F32" i="6"/>
  <c r="D32" i="6"/>
  <c r="G31" i="6"/>
  <c r="E31" i="6"/>
  <c r="C31" i="6"/>
  <c r="H30" i="6"/>
  <c r="F30" i="6"/>
  <c r="D30" i="6"/>
  <c r="G29" i="6"/>
  <c r="E29" i="6"/>
  <c r="C29" i="6"/>
  <c r="H28" i="6"/>
  <c r="F28" i="6"/>
  <c r="D28" i="6"/>
  <c r="G27" i="6"/>
  <c r="E27" i="6"/>
  <c r="C27" i="6"/>
  <c r="H26" i="6"/>
  <c r="F26" i="6"/>
  <c r="D26" i="6"/>
  <c r="G25" i="6"/>
  <c r="E25" i="6"/>
  <c r="C25" i="6"/>
  <c r="H24" i="6"/>
  <c r="F24" i="6"/>
  <c r="D24" i="6"/>
  <c r="G23" i="6"/>
  <c r="E23" i="6"/>
  <c r="C23" i="6"/>
  <c r="H22" i="6"/>
  <c r="F22" i="6"/>
  <c r="D22" i="6"/>
  <c r="G21" i="6"/>
  <c r="E21" i="6"/>
  <c r="C21" i="6"/>
  <c r="H20" i="6"/>
  <c r="F20" i="6"/>
  <c r="D20" i="6"/>
  <c r="G19" i="6"/>
  <c r="E19" i="6"/>
  <c r="C19" i="6"/>
  <c r="H18" i="6"/>
  <c r="F18" i="6"/>
  <c r="D18" i="6"/>
  <c r="G17" i="6"/>
  <c r="E17" i="6"/>
  <c r="C17" i="6"/>
  <c r="H16" i="6"/>
  <c r="F16" i="6"/>
  <c r="D16" i="6"/>
  <c r="G15" i="6"/>
  <c r="E15" i="6"/>
  <c r="C15" i="6"/>
  <c r="H14" i="6"/>
  <c r="F14" i="6"/>
  <c r="D14" i="6"/>
  <c r="G13" i="6"/>
  <c r="E13" i="6"/>
  <c r="C13" i="6"/>
  <c r="H12" i="6"/>
  <c r="F12" i="6"/>
  <c r="D12" i="6"/>
  <c r="G11" i="6"/>
  <c r="E11" i="6"/>
  <c r="C11" i="6"/>
  <c r="H10" i="6"/>
  <c r="F10" i="6"/>
  <c r="D10" i="6"/>
  <c r="E9" i="6"/>
  <c r="C9" i="6"/>
  <c r="H8" i="6"/>
  <c r="F8" i="6"/>
  <c r="D8" i="6"/>
  <c r="G7" i="6"/>
  <c r="E7" i="6"/>
  <c r="C7" i="6"/>
  <c r="H6" i="6"/>
  <c r="F6" i="6"/>
  <c r="D6" i="6"/>
  <c r="G39" i="5"/>
  <c r="E39" i="5"/>
  <c r="C39" i="5"/>
  <c r="H38" i="5"/>
  <c r="F38" i="5"/>
  <c r="D38" i="5"/>
  <c r="G37" i="5"/>
  <c r="E37" i="5"/>
  <c r="C37" i="5"/>
  <c r="H36" i="5"/>
  <c r="F36" i="5"/>
  <c r="D36" i="5"/>
  <c r="G35" i="5"/>
  <c r="E35" i="5"/>
  <c r="C35" i="5"/>
  <c r="H34" i="5"/>
  <c r="F34" i="5"/>
  <c r="D34" i="5"/>
  <c r="G33" i="5"/>
  <c r="E33" i="5"/>
  <c r="C33" i="5"/>
  <c r="H32" i="5"/>
  <c r="F32" i="5"/>
  <c r="D32" i="5"/>
  <c r="G31" i="5"/>
  <c r="E31" i="5"/>
  <c r="C31" i="5"/>
  <c r="H30" i="5"/>
  <c r="F30" i="5"/>
  <c r="D30" i="5"/>
  <c r="G29" i="5"/>
  <c r="E29" i="5"/>
  <c r="C29" i="5"/>
  <c r="H28" i="5"/>
  <c r="F28" i="5"/>
  <c r="D28" i="5"/>
  <c r="G27" i="5"/>
  <c r="E27" i="5"/>
  <c r="C27" i="5"/>
  <c r="H26" i="5"/>
  <c r="F26" i="5"/>
  <c r="D26" i="5"/>
  <c r="G25" i="5"/>
  <c r="E25" i="5"/>
  <c r="C25" i="5"/>
  <c r="H24" i="5"/>
  <c r="F24" i="5"/>
  <c r="D24" i="5"/>
  <c r="G23" i="5"/>
  <c r="E23" i="5"/>
  <c r="C23" i="5"/>
  <c r="H22" i="5"/>
  <c r="F22" i="5"/>
  <c r="D22" i="5"/>
  <c r="G21" i="5"/>
  <c r="E21" i="5"/>
  <c r="C21" i="5"/>
  <c r="H20" i="5"/>
  <c r="F20" i="5"/>
  <c r="D20" i="5"/>
  <c r="G19" i="5"/>
  <c r="E19" i="5"/>
  <c r="C19" i="5"/>
  <c r="H18" i="5"/>
  <c r="F18" i="5"/>
  <c r="D18" i="5"/>
  <c r="G17" i="5"/>
  <c r="E17" i="5"/>
  <c r="C17" i="5"/>
  <c r="H16" i="5"/>
  <c r="F16" i="5"/>
  <c r="D16" i="5"/>
  <c r="G15" i="5"/>
  <c r="E15" i="5"/>
  <c r="C15" i="5"/>
  <c r="H14" i="5"/>
  <c r="F14" i="5"/>
  <c r="D14" i="5"/>
  <c r="G13" i="5"/>
  <c r="E13" i="5"/>
  <c r="C13" i="5"/>
  <c r="H12" i="5"/>
  <c r="F12" i="5"/>
  <c r="D12" i="5"/>
  <c r="G11" i="5"/>
  <c r="E11" i="5"/>
  <c r="C11" i="5"/>
  <c r="H10" i="5"/>
  <c r="F10" i="5"/>
  <c r="D10" i="5"/>
  <c r="E9" i="5"/>
  <c r="C9" i="5"/>
  <c r="H8" i="5"/>
  <c r="F8" i="5"/>
  <c r="D8" i="5"/>
  <c r="G7" i="5"/>
  <c r="E7" i="5"/>
  <c r="C7" i="5"/>
  <c r="H6" i="5"/>
  <c r="F6" i="5"/>
  <c r="D6" i="5"/>
  <c r="I39" i="4"/>
  <c r="G39" i="4"/>
  <c r="E39" i="4"/>
  <c r="C39" i="4"/>
  <c r="J38" i="4"/>
  <c r="H38" i="4"/>
  <c r="F38" i="4"/>
  <c r="D38" i="4"/>
  <c r="I37" i="4"/>
  <c r="G37" i="4"/>
  <c r="E37" i="4"/>
  <c r="C37" i="4"/>
  <c r="J36" i="4"/>
  <c r="H36" i="4"/>
  <c r="F36" i="4"/>
  <c r="D36" i="4"/>
  <c r="I35" i="4"/>
  <c r="G35" i="4"/>
  <c r="E35" i="4"/>
  <c r="C35" i="4"/>
  <c r="J34" i="4"/>
  <c r="H34" i="4"/>
  <c r="F34" i="4"/>
  <c r="D34" i="4"/>
  <c r="I33" i="4"/>
  <c r="G33" i="4"/>
  <c r="E33" i="4"/>
  <c r="C33" i="4"/>
  <c r="J32" i="4"/>
  <c r="H32" i="4"/>
  <c r="F32" i="4"/>
  <c r="D32" i="4"/>
  <c r="I31" i="4"/>
  <c r="G31" i="4"/>
  <c r="E31" i="4"/>
  <c r="C31" i="4"/>
  <c r="J30" i="4"/>
  <c r="H30" i="4"/>
  <c r="F30" i="4"/>
  <c r="D30" i="4"/>
  <c r="I29" i="4"/>
  <c r="G29" i="4"/>
  <c r="E29" i="4"/>
  <c r="C29" i="4"/>
  <c r="J28" i="4"/>
  <c r="H28" i="4"/>
  <c r="F28" i="4"/>
  <c r="D28" i="4"/>
  <c r="I27" i="4"/>
  <c r="G27" i="4"/>
  <c r="E27" i="4"/>
  <c r="C27" i="4"/>
  <c r="J26" i="4"/>
  <c r="H26" i="4"/>
  <c r="F26" i="4"/>
  <c r="D26" i="4"/>
  <c r="I25" i="4"/>
  <c r="G25" i="4"/>
  <c r="E25" i="4"/>
  <c r="C25" i="4"/>
  <c r="J24" i="4"/>
  <c r="H24" i="4"/>
  <c r="F24" i="4"/>
  <c r="D24" i="4"/>
  <c r="I23" i="4"/>
  <c r="G23" i="4"/>
  <c r="E23" i="4"/>
  <c r="C23" i="4"/>
  <c r="J22" i="4"/>
  <c r="H22" i="4"/>
  <c r="F22" i="4"/>
  <c r="D22" i="4"/>
  <c r="I21" i="4"/>
  <c r="G21" i="4"/>
  <c r="E21" i="4"/>
  <c r="C21" i="4"/>
  <c r="J20" i="4"/>
  <c r="H20" i="4"/>
  <c r="F20" i="4"/>
  <c r="D20" i="4"/>
  <c r="I19" i="4"/>
  <c r="G19" i="4"/>
  <c r="E19" i="4"/>
  <c r="C19" i="4"/>
  <c r="J18" i="4"/>
  <c r="H18" i="4"/>
  <c r="F18" i="4"/>
  <c r="D18" i="4"/>
  <c r="I17" i="4"/>
  <c r="G17" i="4"/>
  <c r="E17" i="4"/>
  <c r="C17" i="4"/>
  <c r="J16" i="4"/>
  <c r="H16" i="4"/>
  <c r="F16" i="4"/>
  <c r="D16" i="4"/>
  <c r="I15" i="4"/>
  <c r="G15" i="4"/>
  <c r="E15" i="4"/>
  <c r="C15" i="4"/>
  <c r="J14" i="4"/>
  <c r="H14" i="4"/>
  <c r="F14" i="4"/>
  <c r="D14" i="4"/>
  <c r="I13" i="4"/>
  <c r="G13" i="4"/>
  <c r="E13" i="4"/>
  <c r="C13" i="4"/>
  <c r="J12" i="4"/>
  <c r="H12" i="4"/>
  <c r="F12" i="4"/>
  <c r="D12" i="4"/>
  <c r="I11" i="4"/>
  <c r="G11" i="4"/>
  <c r="E11" i="4"/>
  <c r="C11" i="4"/>
  <c r="J10" i="4"/>
  <c r="H10" i="4"/>
  <c r="F10" i="4"/>
  <c r="D10" i="4"/>
  <c r="I9" i="4"/>
  <c r="E9" i="4"/>
  <c r="C9" i="4"/>
  <c r="J8" i="4"/>
  <c r="H8" i="4"/>
  <c r="F8" i="4"/>
  <c r="D8" i="4"/>
  <c r="I7" i="4"/>
  <c r="G7" i="4"/>
  <c r="E7" i="4"/>
  <c r="C7" i="4"/>
  <c r="J6" i="4"/>
  <c r="H6" i="4"/>
  <c r="F6" i="4"/>
  <c r="D6" i="4"/>
  <c r="H14" i="2"/>
  <c r="J14" i="2"/>
  <c r="E35" i="2" l="1"/>
  <c r="K35" i="2"/>
  <c r="K9" i="2"/>
  <c r="H41" i="6" l="1"/>
  <c r="F41" i="6"/>
  <c r="D41" i="6"/>
  <c r="L37" i="6"/>
  <c r="K35" i="6"/>
  <c r="M35" i="6" s="1"/>
  <c r="O35" i="6" s="1"/>
  <c r="L33" i="6"/>
  <c r="K29" i="6"/>
  <c r="M29" i="6" s="1"/>
  <c r="O29" i="6" s="1"/>
  <c r="K27" i="6"/>
  <c r="M27" i="6" s="1"/>
  <c r="O27" i="6" s="1"/>
  <c r="L25" i="6"/>
  <c r="K21" i="6"/>
  <c r="M21" i="6" s="1"/>
  <c r="O21" i="6" s="1"/>
  <c r="K19" i="6"/>
  <c r="M19" i="6" s="1"/>
  <c r="O19" i="6" s="1"/>
  <c r="L17" i="6"/>
  <c r="K13" i="6"/>
  <c r="M13" i="6" s="1"/>
  <c r="O13" i="6" s="1"/>
  <c r="K11" i="6"/>
  <c r="M11" i="6" s="1"/>
  <c r="O11" i="6" s="1"/>
  <c r="L9" i="6"/>
  <c r="H40" i="6"/>
  <c r="H42" i="6" s="1"/>
  <c r="H44" i="6" s="1"/>
  <c r="F40" i="6"/>
  <c r="F42" i="6" s="1"/>
  <c r="F44" i="6" s="1"/>
  <c r="D40" i="6"/>
  <c r="D42" i="6" s="1"/>
  <c r="H41" i="5"/>
  <c r="F41" i="5"/>
  <c r="D41" i="5"/>
  <c r="L39" i="5"/>
  <c r="L35" i="5"/>
  <c r="K33" i="5"/>
  <c r="M33" i="5" s="1"/>
  <c r="O33" i="5" s="1"/>
  <c r="L31" i="5"/>
  <c r="L27" i="5"/>
  <c r="K25" i="5"/>
  <c r="M25" i="5" s="1"/>
  <c r="O25" i="5" s="1"/>
  <c r="L23" i="5"/>
  <c r="L19" i="5"/>
  <c r="L15" i="5"/>
  <c r="L13" i="5"/>
  <c r="L11" i="5"/>
  <c r="L7" i="5"/>
  <c r="H40" i="5"/>
  <c r="H42" i="5" s="1"/>
  <c r="H44" i="5" s="1"/>
  <c r="F40" i="5"/>
  <c r="F42" i="5" s="1"/>
  <c r="F44" i="5" s="1"/>
  <c r="J41" i="4"/>
  <c r="H41" i="4"/>
  <c r="F41" i="4"/>
  <c r="D41" i="4"/>
  <c r="H40" i="4"/>
  <c r="H42" i="4" s="1"/>
  <c r="H44" i="4" s="1"/>
  <c r="F40" i="4"/>
  <c r="F42" i="4" s="1"/>
  <c r="F44" i="4" s="1"/>
  <c r="L41" i="2"/>
  <c r="J41" i="2"/>
  <c r="H41" i="2"/>
  <c r="F41" i="2"/>
  <c r="D41" i="2"/>
  <c r="K39" i="2"/>
  <c r="I39" i="2"/>
  <c r="G39" i="2"/>
  <c r="E39" i="2"/>
  <c r="C39" i="2"/>
  <c r="L38" i="2"/>
  <c r="J38" i="2"/>
  <c r="H38" i="2"/>
  <c r="F38" i="2"/>
  <c r="D38" i="2"/>
  <c r="K37" i="2"/>
  <c r="I37" i="2"/>
  <c r="G37" i="2"/>
  <c r="E37" i="2"/>
  <c r="C37" i="2"/>
  <c r="L36" i="2"/>
  <c r="J36" i="2"/>
  <c r="H36" i="2"/>
  <c r="F36" i="2"/>
  <c r="D36" i="2"/>
  <c r="I35" i="2"/>
  <c r="G35" i="2"/>
  <c r="C35" i="2"/>
  <c r="L34" i="2"/>
  <c r="J34" i="2"/>
  <c r="F34" i="2"/>
  <c r="D34" i="2"/>
  <c r="K33" i="2"/>
  <c r="I33" i="2"/>
  <c r="G33" i="2"/>
  <c r="E33" i="2"/>
  <c r="C33" i="2"/>
  <c r="L32" i="2"/>
  <c r="J32" i="2"/>
  <c r="H32" i="2"/>
  <c r="F32" i="2"/>
  <c r="D32" i="2"/>
  <c r="K31" i="2"/>
  <c r="I31" i="2"/>
  <c r="G31" i="2"/>
  <c r="E31" i="2"/>
  <c r="C31" i="2"/>
  <c r="L30" i="2"/>
  <c r="J30" i="2"/>
  <c r="H30" i="2"/>
  <c r="F30" i="2"/>
  <c r="D30" i="2"/>
  <c r="K29" i="2"/>
  <c r="I29" i="2"/>
  <c r="G29" i="2"/>
  <c r="E29" i="2"/>
  <c r="C29" i="2"/>
  <c r="L28" i="2"/>
  <c r="J28" i="2"/>
  <c r="H28" i="2"/>
  <c r="F28" i="2"/>
  <c r="D28" i="2"/>
  <c r="K27" i="2"/>
  <c r="I27" i="2"/>
  <c r="G27" i="2"/>
  <c r="E27" i="2"/>
  <c r="C27" i="2"/>
  <c r="L26" i="2"/>
  <c r="J26" i="2"/>
  <c r="H26" i="2"/>
  <c r="F26" i="2"/>
  <c r="D26" i="2"/>
  <c r="K25" i="2"/>
  <c r="I25" i="2"/>
  <c r="G25" i="2"/>
  <c r="E25" i="2"/>
  <c r="C25" i="2"/>
  <c r="L24" i="2"/>
  <c r="J24" i="2"/>
  <c r="H24" i="2"/>
  <c r="F24" i="2"/>
  <c r="D24" i="2"/>
  <c r="K23" i="2"/>
  <c r="I23" i="2"/>
  <c r="G23" i="2"/>
  <c r="E23" i="2"/>
  <c r="C23" i="2"/>
  <c r="L22" i="2"/>
  <c r="J22" i="2"/>
  <c r="H22" i="2"/>
  <c r="F22" i="2"/>
  <c r="D22" i="2"/>
  <c r="K21" i="2"/>
  <c r="I21" i="2"/>
  <c r="G21" i="2"/>
  <c r="E21" i="2"/>
  <c r="C21" i="2"/>
  <c r="L20" i="2"/>
  <c r="J20" i="2"/>
  <c r="H20" i="2"/>
  <c r="F20" i="2"/>
  <c r="D20" i="2"/>
  <c r="K19" i="2"/>
  <c r="I19" i="2"/>
  <c r="G19" i="2"/>
  <c r="E19" i="2"/>
  <c r="C19" i="2"/>
  <c r="L18" i="2"/>
  <c r="J18" i="2"/>
  <c r="H18" i="2"/>
  <c r="F18" i="2"/>
  <c r="D18" i="2"/>
  <c r="K17" i="2"/>
  <c r="I17" i="2"/>
  <c r="G17" i="2"/>
  <c r="E17" i="2"/>
  <c r="C17" i="2"/>
  <c r="L16" i="2"/>
  <c r="J16" i="2"/>
  <c r="H16" i="2"/>
  <c r="F16" i="2"/>
  <c r="D16" i="2"/>
  <c r="K15" i="2"/>
  <c r="I15" i="2"/>
  <c r="G15" i="2"/>
  <c r="E15" i="2"/>
  <c r="C15" i="2"/>
  <c r="L14" i="2"/>
  <c r="F14" i="2"/>
  <c r="D14" i="2"/>
  <c r="K13" i="2"/>
  <c r="I13" i="2"/>
  <c r="G13" i="2"/>
  <c r="E13" i="2"/>
  <c r="C13" i="2"/>
  <c r="L12" i="2"/>
  <c r="J12" i="2"/>
  <c r="H12" i="2"/>
  <c r="F12" i="2"/>
  <c r="D12" i="2"/>
  <c r="K11" i="2"/>
  <c r="I11" i="2"/>
  <c r="G11" i="2"/>
  <c r="E11" i="2"/>
  <c r="C11" i="2"/>
  <c r="L10" i="2"/>
  <c r="J10" i="2"/>
  <c r="H10" i="2"/>
  <c r="F10" i="2"/>
  <c r="D10" i="2"/>
  <c r="I9" i="2"/>
  <c r="E9" i="2"/>
  <c r="C9" i="2"/>
  <c r="L8" i="2"/>
  <c r="J8" i="2"/>
  <c r="H8" i="2"/>
  <c r="F8" i="2"/>
  <c r="D8" i="2"/>
  <c r="K7" i="2"/>
  <c r="I7" i="2"/>
  <c r="G7" i="2"/>
  <c r="E7" i="2"/>
  <c r="C7" i="2"/>
  <c r="L6" i="2"/>
  <c r="J6" i="2"/>
  <c r="H6" i="2"/>
  <c r="F6" i="2"/>
  <c r="D6" i="2"/>
  <c r="O21" i="2" l="1"/>
  <c r="Q21" i="2" s="1"/>
  <c r="S21" i="2" s="1"/>
  <c r="P37" i="2"/>
  <c r="F40" i="2"/>
  <c r="F42" i="2" s="1"/>
  <c r="F44" i="2" s="1"/>
  <c r="P25" i="2"/>
  <c r="J40" i="4"/>
  <c r="J42" i="4" s="1"/>
  <c r="J44" i="4" s="1"/>
  <c r="M17" i="4"/>
  <c r="O17" i="4" s="1"/>
  <c r="Q17" i="4" s="1"/>
  <c r="N23" i="4"/>
  <c r="M29" i="4"/>
  <c r="O29" i="4" s="1"/>
  <c r="Q29" i="4" s="1"/>
  <c r="N31" i="4"/>
  <c r="N33" i="4"/>
  <c r="M9" i="4"/>
  <c r="O9" i="4" s="1"/>
  <c r="Q9" i="4" s="1"/>
  <c r="M15" i="4"/>
  <c r="O15" i="4" s="1"/>
  <c r="Q15" i="4" s="1"/>
  <c r="M19" i="4"/>
  <c r="O19" i="4" s="1"/>
  <c r="Q19" i="4" s="1"/>
  <c r="N21" i="4"/>
  <c r="M25" i="4"/>
  <c r="O25" i="4" s="1"/>
  <c r="Q25" i="4" s="1"/>
  <c r="M27" i="4"/>
  <c r="O27" i="4" s="1"/>
  <c r="Q27" i="4" s="1"/>
  <c r="N37" i="4"/>
  <c r="H40" i="2"/>
  <c r="H42" i="2" s="1"/>
  <c r="H44" i="2" s="1"/>
  <c r="N35" i="4"/>
  <c r="M35" i="4"/>
  <c r="O35" i="4" s="1"/>
  <c r="Q35" i="4" s="1"/>
  <c r="D40" i="5"/>
  <c r="D42" i="5" s="1"/>
  <c r="D44" i="5" s="1"/>
  <c r="M44" i="5" s="1"/>
  <c r="K13" i="5"/>
  <c r="M13" i="5" s="1"/>
  <c r="O13" i="5" s="1"/>
  <c r="K15" i="5"/>
  <c r="M15" i="5" s="1"/>
  <c r="O15" i="5" s="1"/>
  <c r="L17" i="5"/>
  <c r="K29" i="5"/>
  <c r="M29" i="5" s="1"/>
  <c r="O29" i="5" s="1"/>
  <c r="K31" i="5"/>
  <c r="M31" i="5" s="1"/>
  <c r="O31" i="5" s="1"/>
  <c r="L33" i="5"/>
  <c r="L13" i="6"/>
  <c r="K15" i="6"/>
  <c r="M15" i="6" s="1"/>
  <c r="O15" i="6" s="1"/>
  <c r="K17" i="6"/>
  <c r="M17" i="6" s="1"/>
  <c r="O17" i="6" s="1"/>
  <c r="L19" i="6"/>
  <c r="L29" i="6"/>
  <c r="K31" i="6"/>
  <c r="M31" i="6" s="1"/>
  <c r="O31" i="6" s="1"/>
  <c r="K33" i="6"/>
  <c r="M33" i="6" s="1"/>
  <c r="O33" i="6" s="1"/>
  <c r="L35" i="6"/>
  <c r="P9" i="2"/>
  <c r="N39" i="4"/>
  <c r="K17" i="5"/>
  <c r="M17" i="5" s="1"/>
  <c r="O17" i="5" s="1"/>
  <c r="K19" i="5"/>
  <c r="M19" i="5" s="1"/>
  <c r="O19" i="5" s="1"/>
  <c r="L21" i="5"/>
  <c r="K35" i="5"/>
  <c r="M35" i="5" s="1"/>
  <c r="O35" i="5" s="1"/>
  <c r="L37" i="5"/>
  <c r="L23" i="6"/>
  <c r="K37" i="6"/>
  <c r="M37" i="6" s="1"/>
  <c r="O37" i="6" s="1"/>
  <c r="L39" i="6"/>
  <c r="O39" i="2"/>
  <c r="Q39" i="2" s="1"/>
  <c r="S39" i="2" s="1"/>
  <c r="N7" i="4"/>
  <c r="K21" i="5"/>
  <c r="M21" i="5" s="1"/>
  <c r="O21" i="5" s="1"/>
  <c r="K23" i="5"/>
  <c r="M23" i="5" s="1"/>
  <c r="O23" i="5" s="1"/>
  <c r="L25" i="5"/>
  <c r="K37" i="5"/>
  <c r="M37" i="5" s="1"/>
  <c r="O37" i="5" s="1"/>
  <c r="K39" i="5"/>
  <c r="M39" i="5" s="1"/>
  <c r="O39" i="5" s="1"/>
  <c r="L7" i="6"/>
  <c r="K9" i="6"/>
  <c r="M9" i="6" s="1"/>
  <c r="O9" i="6" s="1"/>
  <c r="L11" i="6"/>
  <c r="L21" i="6"/>
  <c r="K23" i="6"/>
  <c r="M23" i="6" s="1"/>
  <c r="O23" i="6" s="1"/>
  <c r="K25" i="6"/>
  <c r="M25" i="6" s="1"/>
  <c r="O25" i="6" s="1"/>
  <c r="L27" i="6"/>
  <c r="K39" i="6"/>
  <c r="M39" i="6" s="1"/>
  <c r="O39" i="6" s="1"/>
  <c r="M7" i="4"/>
  <c r="O7" i="4" s="1"/>
  <c r="N9" i="4"/>
  <c r="D40" i="4"/>
  <c r="D42" i="4" s="1"/>
  <c r="M11" i="4"/>
  <c r="O11" i="4" s="1"/>
  <c r="Q11" i="4" s="1"/>
  <c r="N13" i="4"/>
  <c r="M13" i="4"/>
  <c r="O13" i="4" s="1"/>
  <c r="Q13" i="4" s="1"/>
  <c r="L9" i="5"/>
  <c r="K11" i="5"/>
  <c r="M11" i="5" s="1"/>
  <c r="O11" i="5" s="1"/>
  <c r="K27" i="5"/>
  <c r="M27" i="5" s="1"/>
  <c r="O27" i="5" s="1"/>
  <c r="L29" i="5"/>
  <c r="L15" i="6"/>
  <c r="L31" i="6"/>
  <c r="P39" i="2"/>
  <c r="O13" i="2"/>
  <c r="Q13" i="2" s="1"/>
  <c r="S13" i="2" s="1"/>
  <c r="L40" i="2"/>
  <c r="L42" i="2" s="1"/>
  <c r="L44" i="2" s="1"/>
  <c r="J40" i="2"/>
  <c r="J42" i="2" s="1"/>
  <c r="J44" i="2" s="1"/>
  <c r="O9" i="2"/>
  <c r="Q9" i="2" s="1"/>
  <c r="S9" i="2" s="1"/>
  <c r="O7" i="2"/>
  <c r="Q7" i="2" s="1"/>
  <c r="P7" i="2"/>
  <c r="P15" i="2"/>
  <c r="P19" i="2"/>
  <c r="P33" i="2"/>
  <c r="P35" i="2"/>
  <c r="P11" i="2"/>
  <c r="P31" i="2"/>
  <c r="P27" i="2"/>
  <c r="P29" i="2"/>
  <c r="P17" i="2"/>
  <c r="P21" i="2"/>
  <c r="P23" i="2"/>
  <c r="O17" i="2"/>
  <c r="Q17" i="2" s="1"/>
  <c r="S17" i="2" s="1"/>
  <c r="D40" i="2"/>
  <c r="D42" i="2" s="1"/>
  <c r="P13" i="2"/>
  <c r="D44" i="6"/>
  <c r="M44" i="6" s="1"/>
  <c r="M42" i="6"/>
  <c r="K7" i="6"/>
  <c r="K7" i="5"/>
  <c r="K9" i="5"/>
  <c r="M9" i="5" s="1"/>
  <c r="O9" i="5" s="1"/>
  <c r="M21" i="4"/>
  <c r="O21" i="4" s="1"/>
  <c r="Q21" i="4" s="1"/>
  <c r="M23" i="4"/>
  <c r="O23" i="4" s="1"/>
  <c r="Q23" i="4" s="1"/>
  <c r="M31" i="4"/>
  <c r="O31" i="4" s="1"/>
  <c r="Q31" i="4" s="1"/>
  <c r="M33" i="4"/>
  <c r="O33" i="4" s="1"/>
  <c r="Q33" i="4" s="1"/>
  <c r="M37" i="4"/>
  <c r="O37" i="4" s="1"/>
  <c r="Q37" i="4" s="1"/>
  <c r="M39" i="4"/>
  <c r="O39" i="4" s="1"/>
  <c r="Q39" i="4" s="1"/>
  <c r="N11" i="4"/>
  <c r="N15" i="4"/>
  <c r="N17" i="4"/>
  <c r="N19" i="4"/>
  <c r="N25" i="4"/>
  <c r="N27" i="4"/>
  <c r="N29" i="4"/>
  <c r="O11" i="2"/>
  <c r="Q11" i="2" s="1"/>
  <c r="S11" i="2" s="1"/>
  <c r="O15" i="2"/>
  <c r="Q15" i="2" s="1"/>
  <c r="S15" i="2" s="1"/>
  <c r="O19" i="2"/>
  <c r="Q19" i="2" s="1"/>
  <c r="S19" i="2" s="1"/>
  <c r="O23" i="2"/>
  <c r="Q23" i="2" s="1"/>
  <c r="S23" i="2" s="1"/>
  <c r="O27" i="2"/>
  <c r="Q27" i="2" s="1"/>
  <c r="S27" i="2" s="1"/>
  <c r="O31" i="2"/>
  <c r="Q31" i="2" s="1"/>
  <c r="S31" i="2" s="1"/>
  <c r="O35" i="2"/>
  <c r="Q35" i="2" s="1"/>
  <c r="S35" i="2" s="1"/>
  <c r="O25" i="2"/>
  <c r="Q25" i="2" s="1"/>
  <c r="S25" i="2" s="1"/>
  <c r="O29" i="2"/>
  <c r="Q29" i="2" s="1"/>
  <c r="S29" i="2" s="1"/>
  <c r="O33" i="2"/>
  <c r="Q33" i="2" s="1"/>
  <c r="S33" i="2" s="1"/>
  <c r="O37" i="2"/>
  <c r="Q37" i="2" s="1"/>
  <c r="S37" i="2" s="1"/>
  <c r="M42" i="5" l="1"/>
  <c r="O44" i="5" s="1"/>
  <c r="O42" i="4"/>
  <c r="M43" i="4" s="1"/>
  <c r="D44" i="4"/>
  <c r="O44" i="4" s="1"/>
  <c r="Q42" i="2"/>
  <c r="O43" i="2" s="1"/>
  <c r="D44" i="2"/>
  <c r="Q44" i="2" s="1"/>
  <c r="O44" i="6"/>
  <c r="K40" i="6"/>
  <c r="M7" i="6"/>
  <c r="K40" i="5"/>
  <c r="M7" i="5"/>
  <c r="M40" i="4"/>
  <c r="Q7" i="4"/>
  <c r="Q40" i="4" s="1"/>
  <c r="O40" i="4"/>
  <c r="Q40" i="2"/>
  <c r="S7" i="2"/>
  <c r="S40" i="2" s="1"/>
  <c r="O40" i="2"/>
  <c r="Q44" i="4" l="1"/>
  <c r="Q42" i="4"/>
  <c r="S44" i="2"/>
  <c r="M40" i="6"/>
  <c r="K43" i="6" s="1"/>
  <c r="O7" i="6"/>
  <c r="O40" i="6" s="1"/>
  <c r="O7" i="5"/>
  <c r="O40" i="5" s="1"/>
  <c r="M40" i="5"/>
  <c r="K43" i="5" s="1"/>
  <c r="S42" i="2"/>
  <c r="O42" i="6" l="1"/>
  <c r="O42" i="5"/>
</calcChain>
</file>

<file path=xl/sharedStrings.xml><?xml version="1.0" encoding="utf-8"?>
<sst xmlns="http://schemas.openxmlformats.org/spreadsheetml/2006/main" count="134" uniqueCount="35">
  <si>
    <t xml:space="preserve"> </t>
  </si>
  <si>
    <t>No. of ord.</t>
  </si>
  <si>
    <t>SM</t>
  </si>
  <si>
    <t>Water Lines</t>
  </si>
  <si>
    <t>WL-1</t>
  </si>
  <si>
    <t>WL-3</t>
  </si>
  <si>
    <t>WL-2</t>
  </si>
  <si>
    <t>WL-4</t>
  </si>
  <si>
    <t>WL-0</t>
  </si>
  <si>
    <t>Lever</t>
  </si>
  <si>
    <t>Col 1</t>
  </si>
  <si>
    <t>Col 2</t>
  </si>
  <si>
    <t>Col 3</t>
  </si>
  <si>
    <t>Col 4</t>
  </si>
  <si>
    <t>Col 5</t>
  </si>
  <si>
    <t>Col 7</t>
  </si>
  <si>
    <t>Col 8</t>
  </si>
  <si>
    <t>Col 9</t>
  </si>
  <si>
    <t>Col 10</t>
  </si>
  <si>
    <t>Col 11</t>
  </si>
  <si>
    <t>Col 12</t>
  </si>
  <si>
    <t>Col 13</t>
  </si>
  <si>
    <t>Col 14</t>
  </si>
  <si>
    <t>Waterline Spacing</t>
  </si>
  <si>
    <t>Station Spacing</t>
  </si>
  <si>
    <t>Col 15</t>
  </si>
  <si>
    <t>Col 16</t>
  </si>
  <si>
    <t>Col 17</t>
  </si>
  <si>
    <t>LCB</t>
  </si>
  <si>
    <t>VCB</t>
  </si>
  <si>
    <t>F. of Area</t>
  </si>
  <si>
    <t>F. of Volume</t>
  </si>
  <si>
    <t>F. of Moment of Volume</t>
  </si>
  <si>
    <t>Area</t>
  </si>
  <si>
    <t>Displacement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</si>
</sst>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 wrapText="1" shrinkToFi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2" fillId="2" borderId="1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 shrinkToFi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zoomScaleNormal="100" workbookViewId="0">
      <selection activeCell="N6" sqref="N6:N39"/>
    </sheetView>
  </sheetViews>
  <sheetFormatPr defaultRowHeight="14.4" x14ac:dyDescent="0.3"/>
  <cols>
    <col min="13" max="13" width="12.6640625" customWidth="1"/>
    <col min="14" max="14" width="13.44140625" bestFit="1" customWidth="1"/>
  </cols>
  <sheetData>
    <row r="1" spans="1:20" ht="14.4" customHeight="1" x14ac:dyDescent="0.3">
      <c r="A1" s="14" t="s">
        <v>1</v>
      </c>
      <c r="B1" s="14" t="s">
        <v>2</v>
      </c>
      <c r="C1" s="14" t="s">
        <v>3</v>
      </c>
      <c r="D1" s="14"/>
      <c r="E1" s="14"/>
      <c r="F1" s="14"/>
      <c r="G1" s="14"/>
      <c r="H1" s="14"/>
      <c r="I1" s="14"/>
      <c r="J1" s="14"/>
      <c r="K1" s="14"/>
      <c r="L1" s="14"/>
      <c r="M1" s="13" t="s">
        <v>23</v>
      </c>
      <c r="N1" s="13" t="s">
        <v>24</v>
      </c>
      <c r="O1" s="14" t="s">
        <v>30</v>
      </c>
      <c r="P1" s="13" t="s">
        <v>33</v>
      </c>
      <c r="Q1" s="13" t="s">
        <v>31</v>
      </c>
      <c r="R1" s="14" t="s">
        <v>9</v>
      </c>
      <c r="S1" s="13" t="s">
        <v>32</v>
      </c>
      <c r="T1" s="4"/>
    </row>
    <row r="2" spans="1:20" x14ac:dyDescent="0.3">
      <c r="A2" s="14"/>
      <c r="B2" s="14"/>
      <c r="C2" s="12" t="s">
        <v>8</v>
      </c>
      <c r="D2" s="12"/>
      <c r="E2" s="12" t="s">
        <v>4</v>
      </c>
      <c r="F2" s="12"/>
      <c r="G2" s="12" t="s">
        <v>6</v>
      </c>
      <c r="H2" s="12"/>
      <c r="I2" s="12" t="s">
        <v>5</v>
      </c>
      <c r="J2" s="12"/>
      <c r="K2" s="12" t="s">
        <v>7</v>
      </c>
      <c r="L2" s="12"/>
      <c r="M2" s="13"/>
      <c r="N2" s="13"/>
      <c r="O2" s="14"/>
      <c r="P2" s="13"/>
      <c r="Q2" s="13"/>
      <c r="R2" s="14"/>
      <c r="S2" s="13"/>
      <c r="T2" s="4"/>
    </row>
    <row r="3" spans="1:20" x14ac:dyDescent="0.3">
      <c r="A3" s="14"/>
      <c r="B3" s="14"/>
      <c r="C3" s="12" t="s">
        <v>2</v>
      </c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4"/>
      <c r="P3" s="13"/>
      <c r="Q3" s="13"/>
      <c r="R3" s="14"/>
      <c r="S3" s="13"/>
      <c r="T3" s="4"/>
    </row>
    <row r="4" spans="1:20" x14ac:dyDescent="0.3">
      <c r="A4" s="14"/>
      <c r="B4" s="14"/>
      <c r="C4" s="12">
        <v>1</v>
      </c>
      <c r="D4" s="12"/>
      <c r="E4" s="12">
        <v>4</v>
      </c>
      <c r="F4" s="12"/>
      <c r="G4" s="12">
        <v>2</v>
      </c>
      <c r="H4" s="12"/>
      <c r="I4" s="12">
        <v>4</v>
      </c>
      <c r="J4" s="12"/>
      <c r="K4" s="12">
        <v>1</v>
      </c>
      <c r="L4" s="12"/>
      <c r="M4" s="13"/>
      <c r="N4" s="13"/>
      <c r="O4" s="14"/>
      <c r="P4" s="13"/>
      <c r="Q4" s="13"/>
      <c r="R4" s="14"/>
      <c r="S4" s="13"/>
      <c r="T4" s="4"/>
    </row>
    <row r="5" spans="1:20" x14ac:dyDescent="0.3">
      <c r="A5" s="14"/>
      <c r="B5" s="14"/>
      <c r="C5" s="12" t="s">
        <v>10</v>
      </c>
      <c r="D5" s="12"/>
      <c r="E5" s="12" t="s">
        <v>11</v>
      </c>
      <c r="F5" s="12"/>
      <c r="G5" s="12" t="s">
        <v>12</v>
      </c>
      <c r="H5" s="12"/>
      <c r="I5" s="12" t="s">
        <v>13</v>
      </c>
      <c r="J5" s="12"/>
      <c r="K5" s="12" t="s">
        <v>14</v>
      </c>
      <c r="L5" s="12"/>
      <c r="M5" t="s">
        <v>15</v>
      </c>
      <c r="N5" t="s">
        <v>16</v>
      </c>
      <c r="O5" s="7" t="s">
        <v>17</v>
      </c>
      <c r="P5" s="7"/>
      <c r="Q5" s="9" t="s">
        <v>18</v>
      </c>
      <c r="R5" s="7" t="s">
        <v>19</v>
      </c>
      <c r="S5" s="3" t="s">
        <v>20</v>
      </c>
      <c r="T5" s="3"/>
    </row>
    <row r="6" spans="1:20" x14ac:dyDescent="0.3">
      <c r="A6">
        <v>0</v>
      </c>
      <c r="B6">
        <v>0.5</v>
      </c>
      <c r="C6">
        <v>0</v>
      </c>
      <c r="D6">
        <f>C6*B6</f>
        <v>0</v>
      </c>
      <c r="E6">
        <v>0</v>
      </c>
      <c r="F6">
        <f>E6*B6</f>
        <v>0</v>
      </c>
      <c r="G6">
        <v>0</v>
      </c>
      <c r="H6">
        <f>G6*B6</f>
        <v>0</v>
      </c>
      <c r="I6">
        <v>0.24199999999999999</v>
      </c>
      <c r="J6">
        <f>I6*B6</f>
        <v>0.121</v>
      </c>
      <c r="K6">
        <v>0.56999999999999995</v>
      </c>
      <c r="L6">
        <f>K6*B6</f>
        <v>0.28499999999999998</v>
      </c>
      <c r="M6" s="15">
        <v>1.1000000000000001</v>
      </c>
      <c r="N6" s="14">
        <v>7.08</v>
      </c>
    </row>
    <row r="7" spans="1:20" x14ac:dyDescent="0.3">
      <c r="C7">
        <f>C6*$C$4</f>
        <v>0</v>
      </c>
      <c r="E7">
        <f>E6*$E$4</f>
        <v>0</v>
      </c>
      <c r="G7">
        <f>G6*$G$4</f>
        <v>0</v>
      </c>
      <c r="I7">
        <f>I6*$I$4</f>
        <v>0.96799999999999997</v>
      </c>
      <c r="K7">
        <f>K6*$K$4</f>
        <v>0.56999999999999995</v>
      </c>
      <c r="M7" s="15"/>
      <c r="N7" s="14"/>
      <c r="O7">
        <f>SUM(C7:L7)</f>
        <v>1.5379999999999998</v>
      </c>
      <c r="P7">
        <f>$M$6*SUM(C7:L7)</f>
        <v>1.6918</v>
      </c>
      <c r="Q7">
        <f>O7*B6</f>
        <v>0.76899999999999991</v>
      </c>
      <c r="R7">
        <v>0</v>
      </c>
      <c r="S7">
        <f>R7*Q7</f>
        <v>0</v>
      </c>
    </row>
    <row r="8" spans="1:20" x14ac:dyDescent="0.3">
      <c r="A8">
        <v>0.5</v>
      </c>
      <c r="B8">
        <v>2</v>
      </c>
      <c r="C8">
        <v>0</v>
      </c>
      <c r="D8">
        <f t="shared" ref="D8:D38" si="0">C8*B8</f>
        <v>0</v>
      </c>
      <c r="E8">
        <v>0</v>
      </c>
      <c r="F8">
        <f t="shared" ref="F8:F38" si="1">E8*B8</f>
        <v>0</v>
      </c>
      <c r="G8">
        <v>1.4</v>
      </c>
      <c r="H8">
        <f t="shared" ref="H8:H38" si="2">G8*B8</f>
        <v>2.8</v>
      </c>
      <c r="I8" s="10">
        <v>1.9</v>
      </c>
      <c r="J8">
        <f t="shared" ref="J8:J38" si="3">I8*B8</f>
        <v>3.8</v>
      </c>
      <c r="K8">
        <v>2.1</v>
      </c>
      <c r="L8">
        <f>K8*B8</f>
        <v>4.2</v>
      </c>
      <c r="M8" s="15"/>
      <c r="N8" s="14"/>
    </row>
    <row r="9" spans="1:20" x14ac:dyDescent="0.3">
      <c r="C9">
        <f>C8*$C$4</f>
        <v>0</v>
      </c>
      <c r="E9">
        <f>E8*$E$4</f>
        <v>0</v>
      </c>
      <c r="G9">
        <v>0</v>
      </c>
      <c r="I9">
        <f>I8*$I$4</f>
        <v>7.6</v>
      </c>
      <c r="K9">
        <f>K8*$K$4</f>
        <v>2.1</v>
      </c>
      <c r="M9" s="15"/>
      <c r="N9" s="14"/>
      <c r="O9">
        <f>SUM(C9:L9)</f>
        <v>9.6999999999999993</v>
      </c>
      <c r="P9">
        <f>$M$6*SUM(C9:L9)</f>
        <v>10.67</v>
      </c>
      <c r="Q9">
        <f t="shared" ref="Q9" si="4">O9*B8</f>
        <v>19.399999999999999</v>
      </c>
      <c r="R9">
        <v>0.5</v>
      </c>
      <c r="S9">
        <f>R9*Q9</f>
        <v>9.6999999999999993</v>
      </c>
    </row>
    <row r="10" spans="1:20" x14ac:dyDescent="0.3">
      <c r="A10">
        <v>1</v>
      </c>
      <c r="B10">
        <v>1</v>
      </c>
      <c r="C10">
        <v>0</v>
      </c>
      <c r="D10">
        <f t="shared" si="0"/>
        <v>0</v>
      </c>
      <c r="E10">
        <v>2.6</v>
      </c>
      <c r="F10">
        <f t="shared" si="1"/>
        <v>2.6</v>
      </c>
      <c r="G10">
        <v>3.77</v>
      </c>
      <c r="H10">
        <f t="shared" si="2"/>
        <v>3.77</v>
      </c>
      <c r="I10">
        <v>4.18</v>
      </c>
      <c r="J10">
        <f t="shared" si="3"/>
        <v>4.18</v>
      </c>
      <c r="K10">
        <v>3.05</v>
      </c>
      <c r="L10">
        <f>K10*B10</f>
        <v>3.05</v>
      </c>
      <c r="M10" s="15"/>
      <c r="N10" s="14"/>
    </row>
    <row r="11" spans="1:20" x14ac:dyDescent="0.3">
      <c r="C11">
        <f>C10*$C$4</f>
        <v>0</v>
      </c>
      <c r="E11">
        <f>E10*$E$4</f>
        <v>10.4</v>
      </c>
      <c r="G11">
        <f>G10*$G$4</f>
        <v>7.54</v>
      </c>
      <c r="I11">
        <f>I10*$I$4</f>
        <v>16.72</v>
      </c>
      <c r="K11">
        <f>K10*$K$4</f>
        <v>3.05</v>
      </c>
      <c r="M11" s="15"/>
      <c r="N11" s="14"/>
      <c r="O11">
        <f>SUM(C11:L11)</f>
        <v>37.709999999999994</v>
      </c>
      <c r="P11">
        <f>$M$6*SUM(C11:L11)</f>
        <v>41.480999999999995</v>
      </c>
      <c r="Q11">
        <f t="shared" ref="Q11" si="5">O11*B10</f>
        <v>37.709999999999994</v>
      </c>
      <c r="R11">
        <v>1</v>
      </c>
      <c r="S11">
        <f>R11*Q11</f>
        <v>37.709999999999994</v>
      </c>
    </row>
    <row r="12" spans="1:20" x14ac:dyDescent="0.3">
      <c r="A12">
        <v>1.5</v>
      </c>
      <c r="B12">
        <v>2</v>
      </c>
      <c r="C12">
        <v>2.2000000000000002</v>
      </c>
      <c r="D12">
        <f t="shared" si="0"/>
        <v>4.4000000000000004</v>
      </c>
      <c r="E12">
        <v>4.4000000000000004</v>
      </c>
      <c r="F12">
        <f t="shared" si="1"/>
        <v>8.8000000000000007</v>
      </c>
      <c r="G12">
        <v>4.9000000000000004</v>
      </c>
      <c r="H12">
        <f t="shared" si="2"/>
        <v>9.8000000000000007</v>
      </c>
      <c r="I12">
        <v>5.2</v>
      </c>
      <c r="J12">
        <f t="shared" si="3"/>
        <v>10.4</v>
      </c>
      <c r="K12">
        <v>5.5</v>
      </c>
      <c r="L12">
        <f>K12*B12</f>
        <v>11</v>
      </c>
      <c r="M12" s="15"/>
      <c r="N12" s="14"/>
    </row>
    <row r="13" spans="1:20" x14ac:dyDescent="0.3">
      <c r="C13">
        <f>C12*$C$4</f>
        <v>2.2000000000000002</v>
      </c>
      <c r="E13">
        <f>E12*$E$4</f>
        <v>17.600000000000001</v>
      </c>
      <c r="G13">
        <f>G12*$G$4</f>
        <v>9.8000000000000007</v>
      </c>
      <c r="I13">
        <f>I12*$I$4</f>
        <v>20.8</v>
      </c>
      <c r="K13">
        <f>K12*$K$4</f>
        <v>5.5</v>
      </c>
      <c r="M13" s="15"/>
      <c r="N13" s="14"/>
      <c r="O13">
        <f>SUM(C13:L13)</f>
        <v>55.900000000000006</v>
      </c>
      <c r="P13">
        <f>$M$6*SUM(C13:L13)</f>
        <v>61.490000000000009</v>
      </c>
      <c r="Q13">
        <f t="shared" ref="Q13" si="6">O13*B12</f>
        <v>111.80000000000001</v>
      </c>
      <c r="R13">
        <v>1.5</v>
      </c>
      <c r="S13">
        <f>R13*Q13</f>
        <v>167.70000000000002</v>
      </c>
    </row>
    <row r="14" spans="1:20" x14ac:dyDescent="0.3">
      <c r="A14">
        <v>2</v>
      </c>
      <c r="B14">
        <v>1</v>
      </c>
      <c r="C14">
        <v>4.5</v>
      </c>
      <c r="D14">
        <f t="shared" si="0"/>
        <v>4.5</v>
      </c>
      <c r="E14">
        <v>5</v>
      </c>
      <c r="F14">
        <f t="shared" si="1"/>
        <v>5</v>
      </c>
      <c r="G14">
        <v>5.2</v>
      </c>
      <c r="H14">
        <f>G14*B14</f>
        <v>5.2</v>
      </c>
      <c r="I14">
        <v>5.4</v>
      </c>
      <c r="J14">
        <f>I14*B14</f>
        <v>5.4</v>
      </c>
      <c r="K14">
        <v>5.71</v>
      </c>
      <c r="L14">
        <f>K14*B14</f>
        <v>5.71</v>
      </c>
      <c r="M14" s="15"/>
      <c r="N14" s="14"/>
      <c r="R14" t="s">
        <v>0</v>
      </c>
    </row>
    <row r="15" spans="1:20" x14ac:dyDescent="0.3">
      <c r="C15">
        <f>C14*$C$4</f>
        <v>4.5</v>
      </c>
      <c r="E15">
        <f>E14*$E$4</f>
        <v>20</v>
      </c>
      <c r="G15">
        <f>G14*$G$4</f>
        <v>10.4</v>
      </c>
      <c r="I15">
        <f>I14*$I$4</f>
        <v>21.6</v>
      </c>
      <c r="K15">
        <f>K14*$K$4</f>
        <v>5.71</v>
      </c>
      <c r="M15" s="15"/>
      <c r="N15" s="14"/>
      <c r="O15">
        <f>SUM(C15:L15)</f>
        <v>62.21</v>
      </c>
      <c r="P15">
        <f>$M$6*SUM(C15:L15)</f>
        <v>68.431000000000012</v>
      </c>
      <c r="Q15">
        <f t="shared" ref="Q15" si="7">O15*B14</f>
        <v>62.21</v>
      </c>
      <c r="R15">
        <v>2</v>
      </c>
      <c r="S15">
        <f>R15*Q15</f>
        <v>124.42</v>
      </c>
    </row>
    <row r="16" spans="1:20" x14ac:dyDescent="0.3">
      <c r="A16">
        <v>2.5</v>
      </c>
      <c r="B16">
        <v>2</v>
      </c>
      <c r="C16">
        <v>5</v>
      </c>
      <c r="D16">
        <f t="shared" si="0"/>
        <v>10</v>
      </c>
      <c r="E16">
        <v>5.45</v>
      </c>
      <c r="F16">
        <f t="shared" si="1"/>
        <v>10.9</v>
      </c>
      <c r="G16">
        <v>5.71</v>
      </c>
      <c r="H16">
        <f t="shared" si="2"/>
        <v>11.42</v>
      </c>
      <c r="I16">
        <v>5.71</v>
      </c>
      <c r="J16">
        <f t="shared" si="3"/>
        <v>11.42</v>
      </c>
      <c r="K16">
        <v>5.71</v>
      </c>
      <c r="L16">
        <f>K16*B16</f>
        <v>11.42</v>
      </c>
      <c r="M16" s="15"/>
      <c r="N16" s="14"/>
    </row>
    <row r="17" spans="1:19" x14ac:dyDescent="0.3">
      <c r="C17">
        <f>C16*$C$4</f>
        <v>5</v>
      </c>
      <c r="E17">
        <f>E16*$E$4</f>
        <v>21.8</v>
      </c>
      <c r="G17">
        <f>G16*$G$4</f>
        <v>11.42</v>
      </c>
      <c r="I17">
        <f>I16*$I$4</f>
        <v>22.84</v>
      </c>
      <c r="K17">
        <f>K16*$K$4</f>
        <v>5.71</v>
      </c>
      <c r="M17" s="15"/>
      <c r="N17" s="14"/>
      <c r="O17">
        <f>SUM(C17:L17)</f>
        <v>66.77</v>
      </c>
      <c r="P17">
        <f>$M$6*SUM(C17:L17)</f>
        <v>73.447000000000003</v>
      </c>
      <c r="Q17">
        <f t="shared" ref="Q17" si="8">O17*B16</f>
        <v>133.54</v>
      </c>
      <c r="R17">
        <v>2.5</v>
      </c>
      <c r="S17">
        <f>R17*Q17</f>
        <v>333.84999999999997</v>
      </c>
    </row>
    <row r="18" spans="1:19" x14ac:dyDescent="0.3">
      <c r="A18">
        <v>3</v>
      </c>
      <c r="B18">
        <v>1.5</v>
      </c>
      <c r="C18">
        <v>5.12</v>
      </c>
      <c r="D18">
        <f t="shared" si="0"/>
        <v>7.68</v>
      </c>
      <c r="E18">
        <v>5.6749999999999998</v>
      </c>
      <c r="F18">
        <f t="shared" si="1"/>
        <v>8.5124999999999993</v>
      </c>
      <c r="G18">
        <v>5.71</v>
      </c>
      <c r="H18">
        <f t="shared" si="2"/>
        <v>8.5649999999999995</v>
      </c>
      <c r="I18">
        <v>5.71</v>
      </c>
      <c r="J18">
        <f t="shared" si="3"/>
        <v>8.5649999999999995</v>
      </c>
      <c r="K18">
        <v>5.71</v>
      </c>
      <c r="L18">
        <f>K18*B18</f>
        <v>8.5649999999999995</v>
      </c>
      <c r="M18" s="15"/>
      <c r="N18" s="14"/>
    </row>
    <row r="19" spans="1:19" x14ac:dyDescent="0.3">
      <c r="C19">
        <f>C18*$C$4</f>
        <v>5.12</v>
      </c>
      <c r="E19">
        <f>E18*$E$4</f>
        <v>22.7</v>
      </c>
      <c r="G19">
        <f>G18*$G$4</f>
        <v>11.42</v>
      </c>
      <c r="I19">
        <f>I18*$I$4</f>
        <v>22.84</v>
      </c>
      <c r="K19">
        <f>K18*$K$4</f>
        <v>5.71</v>
      </c>
      <c r="M19" s="15"/>
      <c r="N19" s="14"/>
      <c r="O19">
        <f>SUM(C19:L19)</f>
        <v>67.789999999999992</v>
      </c>
      <c r="P19">
        <f>$M$6*SUM(C19:L19)</f>
        <v>74.569000000000003</v>
      </c>
      <c r="Q19">
        <f t="shared" ref="Q19" si="9">O19*B18</f>
        <v>101.68499999999999</v>
      </c>
      <c r="R19">
        <v>3</v>
      </c>
      <c r="S19">
        <f>R19*Q19</f>
        <v>305.05499999999995</v>
      </c>
    </row>
    <row r="20" spans="1:19" x14ac:dyDescent="0.3">
      <c r="A20">
        <v>4</v>
      </c>
      <c r="B20">
        <v>4</v>
      </c>
      <c r="C20">
        <v>5.12</v>
      </c>
      <c r="D20">
        <f t="shared" si="0"/>
        <v>20.48</v>
      </c>
      <c r="E20">
        <v>5.6749999999999998</v>
      </c>
      <c r="F20">
        <f t="shared" si="1"/>
        <v>22.7</v>
      </c>
      <c r="G20">
        <v>5.71</v>
      </c>
      <c r="H20">
        <f t="shared" si="2"/>
        <v>22.84</v>
      </c>
      <c r="I20">
        <v>5.71</v>
      </c>
      <c r="J20">
        <f t="shared" si="3"/>
        <v>22.84</v>
      </c>
      <c r="K20">
        <v>5.71</v>
      </c>
      <c r="L20">
        <f>K20*B20</f>
        <v>22.84</v>
      </c>
      <c r="M20" s="15"/>
      <c r="N20" s="14"/>
    </row>
    <row r="21" spans="1:19" x14ac:dyDescent="0.3">
      <c r="C21">
        <f>C20*$C$4</f>
        <v>5.12</v>
      </c>
      <c r="E21">
        <f>E20*$E$4</f>
        <v>22.7</v>
      </c>
      <c r="G21">
        <f>G20*$G$4</f>
        <v>11.42</v>
      </c>
      <c r="I21">
        <f>I20*$I$4</f>
        <v>22.84</v>
      </c>
      <c r="K21">
        <f>K20*$K$4</f>
        <v>5.71</v>
      </c>
      <c r="M21" s="15"/>
      <c r="N21" s="14"/>
      <c r="O21">
        <f>SUM(C21:L21)</f>
        <v>67.789999999999992</v>
      </c>
      <c r="P21">
        <f>$M$6*SUM(C21:L21)</f>
        <v>74.569000000000003</v>
      </c>
      <c r="Q21">
        <f t="shared" ref="Q21" si="10">O21*B20</f>
        <v>271.15999999999997</v>
      </c>
      <c r="R21">
        <v>4</v>
      </c>
      <c r="S21">
        <f>R21*Q21</f>
        <v>1084.6399999999999</v>
      </c>
    </row>
    <row r="22" spans="1:19" x14ac:dyDescent="0.3">
      <c r="A22">
        <v>5</v>
      </c>
      <c r="B22">
        <v>2</v>
      </c>
      <c r="C22">
        <v>5.12</v>
      </c>
      <c r="D22">
        <f t="shared" si="0"/>
        <v>10.24</v>
      </c>
      <c r="E22">
        <v>5.6749999999999998</v>
      </c>
      <c r="F22">
        <f t="shared" si="1"/>
        <v>11.35</v>
      </c>
      <c r="G22">
        <v>5.71</v>
      </c>
      <c r="H22">
        <f t="shared" si="2"/>
        <v>11.42</v>
      </c>
      <c r="I22">
        <v>5.71</v>
      </c>
      <c r="J22">
        <f t="shared" si="3"/>
        <v>11.42</v>
      </c>
      <c r="K22">
        <v>5.71</v>
      </c>
      <c r="L22">
        <f>K22*B22</f>
        <v>11.42</v>
      </c>
      <c r="M22" s="15"/>
      <c r="N22" s="14"/>
    </row>
    <row r="23" spans="1:19" x14ac:dyDescent="0.3">
      <c r="C23">
        <f>C22*$C$4</f>
        <v>5.12</v>
      </c>
      <c r="E23">
        <f>E22*$E$4</f>
        <v>22.7</v>
      </c>
      <c r="G23">
        <f>G22*$G$4</f>
        <v>11.42</v>
      </c>
      <c r="I23">
        <f>I22*$I$4</f>
        <v>22.84</v>
      </c>
      <c r="K23">
        <f>K22*$K$4</f>
        <v>5.71</v>
      </c>
      <c r="M23" s="15"/>
      <c r="N23" s="14"/>
      <c r="O23">
        <f>SUM(C23:L23)</f>
        <v>67.789999999999992</v>
      </c>
      <c r="P23">
        <f>$M$6*SUM(C23:L23)</f>
        <v>74.569000000000003</v>
      </c>
      <c r="Q23">
        <f t="shared" ref="Q23" si="11">O23*B22</f>
        <v>135.57999999999998</v>
      </c>
      <c r="R23">
        <v>5</v>
      </c>
      <c r="S23">
        <f>R23*Q23</f>
        <v>677.89999999999986</v>
      </c>
    </row>
    <row r="24" spans="1:19" x14ac:dyDescent="0.3">
      <c r="A24">
        <v>6</v>
      </c>
      <c r="B24">
        <v>4</v>
      </c>
      <c r="C24">
        <v>5.12</v>
      </c>
      <c r="D24">
        <f t="shared" si="0"/>
        <v>20.48</v>
      </c>
      <c r="E24">
        <v>5.6749999999999998</v>
      </c>
      <c r="F24">
        <f t="shared" si="1"/>
        <v>22.7</v>
      </c>
      <c r="G24">
        <v>5.71</v>
      </c>
      <c r="H24">
        <f t="shared" si="2"/>
        <v>22.84</v>
      </c>
      <c r="I24">
        <v>5.71</v>
      </c>
      <c r="J24">
        <f t="shared" si="3"/>
        <v>22.84</v>
      </c>
      <c r="K24">
        <v>5.71</v>
      </c>
      <c r="L24">
        <f>K24*B24</f>
        <v>22.84</v>
      </c>
      <c r="M24" s="15"/>
      <c r="N24" s="14"/>
    </row>
    <row r="25" spans="1:19" x14ac:dyDescent="0.3">
      <c r="C25">
        <f>C24*$C$4</f>
        <v>5.12</v>
      </c>
      <c r="E25">
        <f>E24*$E$4</f>
        <v>22.7</v>
      </c>
      <c r="G25">
        <f>G24*$G$4</f>
        <v>11.42</v>
      </c>
      <c r="I25">
        <f>I24*$I$4</f>
        <v>22.84</v>
      </c>
      <c r="K25">
        <f>K24*$K$4</f>
        <v>5.71</v>
      </c>
      <c r="M25" s="15"/>
      <c r="N25" s="14"/>
      <c r="O25">
        <f>SUM(C25:L25)</f>
        <v>67.789999999999992</v>
      </c>
      <c r="P25">
        <f>$M$6*SUM(C25:L25)</f>
        <v>74.569000000000003</v>
      </c>
      <c r="Q25">
        <f t="shared" ref="Q25" si="12">O25*B24</f>
        <v>271.15999999999997</v>
      </c>
      <c r="R25">
        <v>6</v>
      </c>
      <c r="S25">
        <f>R25*Q25</f>
        <v>1626.9599999999998</v>
      </c>
    </row>
    <row r="26" spans="1:19" x14ac:dyDescent="0.3">
      <c r="A26">
        <v>7</v>
      </c>
      <c r="B26">
        <v>1.5</v>
      </c>
      <c r="C26">
        <v>4.82</v>
      </c>
      <c r="D26">
        <f t="shared" si="0"/>
        <v>7.23</v>
      </c>
      <c r="E26">
        <v>5.4</v>
      </c>
      <c r="F26">
        <f t="shared" si="1"/>
        <v>8.1000000000000014</v>
      </c>
      <c r="G26">
        <v>5.6239999999999997</v>
      </c>
      <c r="H26">
        <f t="shared" si="2"/>
        <v>8.4359999999999999</v>
      </c>
      <c r="I26">
        <v>5.71</v>
      </c>
      <c r="J26">
        <f t="shared" si="3"/>
        <v>8.5649999999999995</v>
      </c>
      <c r="K26">
        <v>5.71</v>
      </c>
      <c r="L26">
        <f>K26*B26</f>
        <v>8.5649999999999995</v>
      </c>
      <c r="M26" s="15"/>
      <c r="N26" s="14"/>
    </row>
    <row r="27" spans="1:19" x14ac:dyDescent="0.3">
      <c r="C27">
        <f>C26*$C$4</f>
        <v>4.82</v>
      </c>
      <c r="E27">
        <f>E26*$E$4</f>
        <v>21.6</v>
      </c>
      <c r="G27">
        <f>G26*$G$4</f>
        <v>11.247999999999999</v>
      </c>
      <c r="I27">
        <f>I26*$I$4</f>
        <v>22.84</v>
      </c>
      <c r="K27">
        <f>K26*$K$4</f>
        <v>5.71</v>
      </c>
      <c r="M27" s="15"/>
      <c r="N27" s="14"/>
      <c r="O27">
        <f>SUM(C27:L27)</f>
        <v>66.217999999999989</v>
      </c>
      <c r="P27">
        <f>$M$6*SUM(C27:L27)</f>
        <v>72.839799999999997</v>
      </c>
      <c r="Q27">
        <f t="shared" ref="Q27" si="13">O27*B26</f>
        <v>99.326999999999984</v>
      </c>
      <c r="R27">
        <v>7</v>
      </c>
      <c r="S27">
        <f>R27*Q27</f>
        <v>695.28899999999987</v>
      </c>
    </row>
    <row r="28" spans="1:19" x14ac:dyDescent="0.3">
      <c r="A28">
        <v>7.5</v>
      </c>
      <c r="B28">
        <v>2</v>
      </c>
      <c r="C28">
        <v>4.28</v>
      </c>
      <c r="D28">
        <f t="shared" si="0"/>
        <v>8.56</v>
      </c>
      <c r="E28">
        <v>5.0999999999999996</v>
      </c>
      <c r="F28">
        <f t="shared" si="1"/>
        <v>10.199999999999999</v>
      </c>
      <c r="G28">
        <v>5.37</v>
      </c>
      <c r="H28">
        <f t="shared" si="2"/>
        <v>10.74</v>
      </c>
      <c r="I28">
        <v>5.47</v>
      </c>
      <c r="J28">
        <f t="shared" si="3"/>
        <v>10.94</v>
      </c>
      <c r="K28">
        <v>5.51</v>
      </c>
      <c r="L28">
        <f>K28*B28</f>
        <v>11.02</v>
      </c>
      <c r="M28" s="15"/>
      <c r="N28" s="14"/>
    </row>
    <row r="29" spans="1:19" x14ac:dyDescent="0.3">
      <c r="C29">
        <f>C28*$C$4</f>
        <v>4.28</v>
      </c>
      <c r="E29">
        <f>E28*$E$4</f>
        <v>20.399999999999999</v>
      </c>
      <c r="G29">
        <f>G28*$G$4</f>
        <v>10.74</v>
      </c>
      <c r="I29">
        <f>I28*$I$4</f>
        <v>21.88</v>
      </c>
      <c r="K29">
        <f>K28*$K$4</f>
        <v>5.51</v>
      </c>
      <c r="M29" s="15"/>
      <c r="N29" s="14"/>
      <c r="O29">
        <f>SUM(C29:L29)</f>
        <v>62.809999999999995</v>
      </c>
      <c r="P29">
        <f>$M$6*SUM(C29:L29)</f>
        <v>69.090999999999994</v>
      </c>
      <c r="Q29">
        <f t="shared" ref="Q29" si="14">O29*B28</f>
        <v>125.61999999999999</v>
      </c>
      <c r="R29">
        <v>7.5</v>
      </c>
      <c r="S29">
        <f>R29*Q29</f>
        <v>942.15</v>
      </c>
    </row>
    <row r="30" spans="1:19" x14ac:dyDescent="0.3">
      <c r="A30">
        <v>8</v>
      </c>
      <c r="B30">
        <v>1</v>
      </c>
      <c r="C30">
        <v>2.75</v>
      </c>
      <c r="D30">
        <f t="shared" si="0"/>
        <v>2.75</v>
      </c>
      <c r="E30">
        <v>3.9</v>
      </c>
      <c r="F30">
        <f t="shared" si="1"/>
        <v>3.9</v>
      </c>
      <c r="G30">
        <v>4.4000000000000004</v>
      </c>
      <c r="H30">
        <f t="shared" si="2"/>
        <v>4.4000000000000004</v>
      </c>
      <c r="I30">
        <v>4.7</v>
      </c>
      <c r="J30">
        <f t="shared" si="3"/>
        <v>4.7</v>
      </c>
      <c r="K30">
        <v>4.9000000000000004</v>
      </c>
      <c r="L30">
        <f>K30*B30</f>
        <v>4.9000000000000004</v>
      </c>
      <c r="M30" s="15"/>
      <c r="N30" s="14"/>
    </row>
    <row r="31" spans="1:19" x14ac:dyDescent="0.3">
      <c r="C31">
        <f>C30*$C$4</f>
        <v>2.75</v>
      </c>
      <c r="E31">
        <f>E30*$E$4</f>
        <v>15.6</v>
      </c>
      <c r="G31">
        <f>G30*$G$4</f>
        <v>8.8000000000000007</v>
      </c>
      <c r="I31">
        <f>I30*$I$4</f>
        <v>18.8</v>
      </c>
      <c r="K31">
        <f>K30*$K$4</f>
        <v>4.9000000000000004</v>
      </c>
      <c r="M31" s="15"/>
      <c r="N31" s="14"/>
      <c r="O31">
        <f>SUM(C31:L31)</f>
        <v>50.85</v>
      </c>
      <c r="P31">
        <f>$M$6*SUM(C31:L31)</f>
        <v>55.935000000000009</v>
      </c>
      <c r="Q31">
        <f t="shared" ref="Q31" si="15">O31*B30</f>
        <v>50.85</v>
      </c>
      <c r="R31">
        <v>8</v>
      </c>
      <c r="S31">
        <f>R31*Q31</f>
        <v>406.8</v>
      </c>
    </row>
    <row r="32" spans="1:19" x14ac:dyDescent="0.3">
      <c r="A32">
        <v>8.5</v>
      </c>
      <c r="B32">
        <v>2</v>
      </c>
      <c r="C32">
        <v>1.88</v>
      </c>
      <c r="D32">
        <f t="shared" si="0"/>
        <v>3.76</v>
      </c>
      <c r="E32">
        <v>3.06</v>
      </c>
      <c r="F32">
        <f t="shared" si="1"/>
        <v>6.12</v>
      </c>
      <c r="G32">
        <v>3.5</v>
      </c>
      <c r="H32">
        <f t="shared" si="2"/>
        <v>7</v>
      </c>
      <c r="I32">
        <v>3.9</v>
      </c>
      <c r="J32">
        <f t="shared" si="3"/>
        <v>7.8</v>
      </c>
      <c r="K32">
        <v>4.2</v>
      </c>
      <c r="L32">
        <f>K32*B32</f>
        <v>8.4</v>
      </c>
      <c r="M32" s="15"/>
      <c r="N32" s="14"/>
    </row>
    <row r="33" spans="1:19" x14ac:dyDescent="0.3">
      <c r="C33">
        <f>C32*$C$4</f>
        <v>1.88</v>
      </c>
      <c r="E33">
        <f>E32*$E$4</f>
        <v>12.24</v>
      </c>
      <c r="G33">
        <f>G32*$G$4</f>
        <v>7</v>
      </c>
      <c r="I33">
        <f>I32*$I$4</f>
        <v>15.6</v>
      </c>
      <c r="K33">
        <f>K32*$K$4</f>
        <v>4.2</v>
      </c>
      <c r="M33" s="15"/>
      <c r="N33" s="14"/>
      <c r="O33">
        <f>SUM(C33:L33)</f>
        <v>40.92</v>
      </c>
      <c r="P33">
        <f>$M$6*SUM(C33:L33)</f>
        <v>45.012000000000008</v>
      </c>
      <c r="Q33">
        <f t="shared" ref="Q33" si="16">O33*B32</f>
        <v>81.84</v>
      </c>
      <c r="R33">
        <v>8.5</v>
      </c>
      <c r="S33">
        <f>R33*Q33</f>
        <v>695.64</v>
      </c>
    </row>
    <row r="34" spans="1:19" x14ac:dyDescent="0.3">
      <c r="A34">
        <v>9</v>
      </c>
      <c r="B34">
        <v>1</v>
      </c>
      <c r="C34">
        <v>0</v>
      </c>
      <c r="D34">
        <f t="shared" si="0"/>
        <v>0</v>
      </c>
      <c r="E34">
        <v>1.427</v>
      </c>
      <c r="F34">
        <f t="shared" si="1"/>
        <v>1.427</v>
      </c>
      <c r="G34">
        <v>1.95</v>
      </c>
      <c r="H34">
        <v>1.95</v>
      </c>
      <c r="I34">
        <v>2.2799999999999998</v>
      </c>
      <c r="J34">
        <f t="shared" si="3"/>
        <v>2.2799999999999998</v>
      </c>
      <c r="K34">
        <v>2.8</v>
      </c>
      <c r="L34">
        <f>K34*B34</f>
        <v>2.8</v>
      </c>
      <c r="M34" s="15"/>
      <c r="N34" s="14"/>
    </row>
    <row r="35" spans="1:19" x14ac:dyDescent="0.3">
      <c r="C35">
        <f>C34*$C$4</f>
        <v>0</v>
      </c>
      <c r="E35">
        <f>E34*$E$4</f>
        <v>5.7080000000000002</v>
      </c>
      <c r="G35">
        <f>G34*$G$4</f>
        <v>3.9</v>
      </c>
      <c r="I35">
        <f>I34*$I$4</f>
        <v>9.1199999999999992</v>
      </c>
      <c r="K35">
        <f>K34*$K$4</f>
        <v>2.8</v>
      </c>
      <c r="M35" s="15"/>
      <c r="N35" s="14"/>
      <c r="O35">
        <f>SUM(C35:L35)</f>
        <v>21.528000000000002</v>
      </c>
      <c r="P35">
        <f>$M$6*SUM(C35:L35)</f>
        <v>23.680800000000005</v>
      </c>
      <c r="Q35">
        <f t="shared" ref="Q35" si="17">O35*B34</f>
        <v>21.528000000000002</v>
      </c>
      <c r="R35">
        <v>9</v>
      </c>
      <c r="S35">
        <f>R35*Q35</f>
        <v>193.75200000000001</v>
      </c>
    </row>
    <row r="36" spans="1:19" x14ac:dyDescent="0.3">
      <c r="A36">
        <v>9.5</v>
      </c>
      <c r="B36">
        <v>2</v>
      </c>
      <c r="C36">
        <v>0</v>
      </c>
      <c r="D36">
        <f t="shared" si="0"/>
        <v>0</v>
      </c>
      <c r="E36">
        <v>0</v>
      </c>
      <c r="F36">
        <f t="shared" si="1"/>
        <v>0</v>
      </c>
      <c r="G36">
        <v>0.27200000000000002</v>
      </c>
      <c r="H36">
        <f t="shared" si="2"/>
        <v>0.54400000000000004</v>
      </c>
      <c r="I36">
        <v>0.49199999999999999</v>
      </c>
      <c r="J36">
        <f t="shared" si="3"/>
        <v>0.98399999999999999</v>
      </c>
      <c r="K36">
        <v>0.82599999999999996</v>
      </c>
      <c r="L36">
        <f>K36*B36</f>
        <v>1.6519999999999999</v>
      </c>
      <c r="M36" s="15"/>
      <c r="N36" s="14"/>
    </row>
    <row r="37" spans="1:19" x14ac:dyDescent="0.3">
      <c r="C37">
        <f>C36*$C$4</f>
        <v>0</v>
      </c>
      <c r="E37">
        <f>E36*$E$4</f>
        <v>0</v>
      </c>
      <c r="G37">
        <f>G36*$G$4</f>
        <v>0.54400000000000004</v>
      </c>
      <c r="I37">
        <f>I36*$I$4</f>
        <v>1.968</v>
      </c>
      <c r="K37">
        <f>K36*$K$4</f>
        <v>0.82599999999999996</v>
      </c>
      <c r="M37" s="15"/>
      <c r="N37" s="14"/>
      <c r="O37">
        <f>SUM(C37:L37)</f>
        <v>3.3380000000000001</v>
      </c>
      <c r="P37">
        <f>$M$6*SUM(C37:L37)</f>
        <v>3.6718000000000002</v>
      </c>
      <c r="Q37">
        <f t="shared" ref="Q37" si="18">O37*B36</f>
        <v>6.6760000000000002</v>
      </c>
      <c r="R37">
        <v>9.5</v>
      </c>
      <c r="S37">
        <f>R37*Q37</f>
        <v>63.422000000000004</v>
      </c>
    </row>
    <row r="38" spans="1:19" x14ac:dyDescent="0.3">
      <c r="A38">
        <v>10</v>
      </c>
      <c r="B38">
        <v>0</v>
      </c>
      <c r="C38">
        <v>0</v>
      </c>
      <c r="D38">
        <f t="shared" si="0"/>
        <v>0</v>
      </c>
      <c r="E38">
        <v>0</v>
      </c>
      <c r="F38">
        <f t="shared" si="1"/>
        <v>0</v>
      </c>
      <c r="G38">
        <v>0</v>
      </c>
      <c r="H38">
        <f t="shared" si="2"/>
        <v>0</v>
      </c>
      <c r="I38">
        <v>0</v>
      </c>
      <c r="J38">
        <f t="shared" si="3"/>
        <v>0</v>
      </c>
      <c r="K38">
        <v>0</v>
      </c>
      <c r="L38">
        <f>K38*B38</f>
        <v>0</v>
      </c>
      <c r="M38" s="15"/>
      <c r="N38" s="14"/>
    </row>
    <row r="39" spans="1:19" x14ac:dyDescent="0.3">
      <c r="C39">
        <f>C38*$C$4</f>
        <v>0</v>
      </c>
      <c r="E39">
        <f>E38*$E$4</f>
        <v>0</v>
      </c>
      <c r="G39">
        <f>G38*$G$4</f>
        <v>0</v>
      </c>
      <c r="I39">
        <f>I38*$I$4</f>
        <v>0</v>
      </c>
      <c r="K39">
        <f>K38*$K$4</f>
        <v>0</v>
      </c>
      <c r="M39" s="15"/>
      <c r="N39" s="14"/>
      <c r="O39">
        <f>SUM(C39:L39)</f>
        <v>0</v>
      </c>
      <c r="P39">
        <f>$M$6*SUM(C39:L39)</f>
        <v>0</v>
      </c>
      <c r="Q39">
        <f t="shared" ref="Q39" si="19">O39*B38</f>
        <v>0</v>
      </c>
      <c r="R39">
        <v>10</v>
      </c>
      <c r="S39">
        <f>R39*Q39</f>
        <v>0</v>
      </c>
    </row>
    <row r="40" spans="1:19" x14ac:dyDescent="0.3">
      <c r="A40" s="12" t="s">
        <v>21</v>
      </c>
      <c r="B40" s="12"/>
      <c r="D40">
        <f>SUM(D6:D39)</f>
        <v>100.08000000000001</v>
      </c>
      <c r="F40">
        <f>SUM(F6:F39)</f>
        <v>122.30950000000001</v>
      </c>
      <c r="H40">
        <f>SUM(H6:H39)</f>
        <v>131.72499999999999</v>
      </c>
      <c r="J40">
        <f>SUM(J6:J39)</f>
        <v>136.25500000000002</v>
      </c>
      <c r="L40">
        <f>SUM(L6:L39)</f>
        <v>138.667</v>
      </c>
      <c r="M40" s="8"/>
      <c r="N40" s="3"/>
      <c r="O40">
        <f>SUM(O6:O39)</f>
        <v>750.6519999999997</v>
      </c>
      <c r="Q40">
        <f>SUM(Q6:Q39)</f>
        <v>1530.8549999999993</v>
      </c>
      <c r="S40">
        <f>SUM(S6:S39)</f>
        <v>7364.9879999999994</v>
      </c>
    </row>
    <row r="41" spans="1:19" x14ac:dyDescent="0.3">
      <c r="A41" s="12" t="s">
        <v>22</v>
      </c>
      <c r="B41" s="12"/>
      <c r="D41">
        <f>C4</f>
        <v>1</v>
      </c>
      <c r="F41">
        <f>E4</f>
        <v>4</v>
      </c>
      <c r="H41">
        <f>G4</f>
        <v>2</v>
      </c>
      <c r="J41">
        <f>I4</f>
        <v>4</v>
      </c>
      <c r="L41">
        <f>K4</f>
        <v>1</v>
      </c>
    </row>
    <row r="42" spans="1:19" x14ac:dyDescent="0.3">
      <c r="A42" s="12" t="s">
        <v>25</v>
      </c>
      <c r="B42" s="12"/>
      <c r="D42">
        <f>D40*D41</f>
        <v>100.08000000000001</v>
      </c>
      <c r="F42">
        <f t="shared" ref="F42:L42" si="20">F40*F41</f>
        <v>489.23800000000006</v>
      </c>
      <c r="H42">
        <f t="shared" si="20"/>
        <v>263.45</v>
      </c>
      <c r="J42">
        <f t="shared" si="20"/>
        <v>545.0200000000001</v>
      </c>
      <c r="L42">
        <f t="shared" si="20"/>
        <v>138.667</v>
      </c>
      <c r="Q42">
        <f>(SUM(D42:L42))</f>
        <v>1536.4549999999999</v>
      </c>
      <c r="R42" s="11" t="s">
        <v>28</v>
      </c>
      <c r="S42" s="11">
        <f>S40/Q40*N6</f>
        <v>34.062086245921414</v>
      </c>
    </row>
    <row r="43" spans="1:19" x14ac:dyDescent="0.3">
      <c r="A43" s="12" t="s">
        <v>26</v>
      </c>
      <c r="B43" s="12"/>
      <c r="D43">
        <v>0</v>
      </c>
      <c r="F43">
        <v>1</v>
      </c>
      <c r="H43">
        <v>2</v>
      </c>
      <c r="J43">
        <v>3</v>
      </c>
      <c r="L43">
        <v>4</v>
      </c>
      <c r="N43" s="11" t="s">
        <v>34</v>
      </c>
      <c r="O43" s="11">
        <f>Q42*N6*M6*2/3*1/3</f>
        <v>2659.0914533333334</v>
      </c>
      <c r="R43" s="11"/>
      <c r="S43" s="11"/>
    </row>
    <row r="44" spans="1:19" x14ac:dyDescent="0.3">
      <c r="A44" s="12" t="s">
        <v>27</v>
      </c>
      <c r="B44" s="12"/>
      <c r="D44">
        <f>D43*D42</f>
        <v>0</v>
      </c>
      <c r="F44">
        <f t="shared" ref="F44:L44" si="21">F43*F42</f>
        <v>489.23800000000006</v>
      </c>
      <c r="H44">
        <f t="shared" si="21"/>
        <v>526.9</v>
      </c>
      <c r="J44">
        <f t="shared" si="21"/>
        <v>1635.0600000000004</v>
      </c>
      <c r="L44">
        <f t="shared" si="21"/>
        <v>554.66800000000001</v>
      </c>
      <c r="Q44">
        <f>SUM(D44:L44)</f>
        <v>3205.8660000000004</v>
      </c>
      <c r="R44" s="11" t="s">
        <v>29</v>
      </c>
      <c r="S44" s="11">
        <f>Q44/Q42*M6</f>
        <v>2.2951876885427827</v>
      </c>
    </row>
  </sheetData>
  <dataConsolidate link="1"/>
  <mergeCells count="33">
    <mergeCell ref="P1:P4"/>
    <mergeCell ref="A42:B42"/>
    <mergeCell ref="A43:B43"/>
    <mergeCell ref="N6:N39"/>
    <mergeCell ref="S1:S4"/>
    <mergeCell ref="C2:D2"/>
    <mergeCell ref="E2:F2"/>
    <mergeCell ref="G2:H2"/>
    <mergeCell ref="I2:J2"/>
    <mergeCell ref="K2:L2"/>
    <mergeCell ref="C3:L3"/>
    <mergeCell ref="C4:D4"/>
    <mergeCell ref="E4:F4"/>
    <mergeCell ref="C1:L1"/>
    <mergeCell ref="O1:O4"/>
    <mergeCell ref="Q1:Q4"/>
    <mergeCell ref="N1:N4"/>
    <mergeCell ref="G4:H4"/>
    <mergeCell ref="I4:J4"/>
    <mergeCell ref="R1:R4"/>
    <mergeCell ref="A44:B44"/>
    <mergeCell ref="M1:M4"/>
    <mergeCell ref="C5:D5"/>
    <mergeCell ref="E5:F5"/>
    <mergeCell ref="G5:H5"/>
    <mergeCell ref="I5:J5"/>
    <mergeCell ref="K5:L5"/>
    <mergeCell ref="A40:B40"/>
    <mergeCell ref="A1:A5"/>
    <mergeCell ref="B1:B5"/>
    <mergeCell ref="K4:L4"/>
    <mergeCell ref="M6:M39"/>
    <mergeCell ref="A41:B4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opLeftCell="A22" zoomScale="102" zoomScaleNormal="102" workbookViewId="0">
      <selection activeCell="N46" sqref="N46"/>
    </sheetView>
  </sheetViews>
  <sheetFormatPr defaultRowHeight="14.4" x14ac:dyDescent="0.3"/>
  <cols>
    <col min="12" max="12" width="13.77734375" bestFit="1" customWidth="1"/>
  </cols>
  <sheetData>
    <row r="1" spans="1:17" ht="14.4" customHeight="1" x14ac:dyDescent="0.3">
      <c r="A1" s="14" t="s">
        <v>1</v>
      </c>
      <c r="B1" s="14" t="s">
        <v>2</v>
      </c>
      <c r="C1" s="14" t="s">
        <v>3</v>
      </c>
      <c r="D1" s="14"/>
      <c r="E1" s="14"/>
      <c r="F1" s="14"/>
      <c r="G1" s="14"/>
      <c r="H1" s="14"/>
      <c r="I1" s="14"/>
      <c r="J1" s="14"/>
      <c r="K1" s="13" t="s">
        <v>23</v>
      </c>
      <c r="L1" s="13" t="s">
        <v>24</v>
      </c>
      <c r="M1" s="14" t="s">
        <v>30</v>
      </c>
      <c r="N1" s="13" t="s">
        <v>33</v>
      </c>
      <c r="O1" s="13" t="s">
        <v>31</v>
      </c>
      <c r="P1" s="14" t="s">
        <v>9</v>
      </c>
      <c r="Q1" s="13" t="s">
        <v>32</v>
      </c>
    </row>
    <row r="2" spans="1:17" x14ac:dyDescent="0.3">
      <c r="A2" s="14"/>
      <c r="B2" s="14"/>
      <c r="C2" s="12" t="s">
        <v>8</v>
      </c>
      <c r="D2" s="12"/>
      <c r="E2" s="12" t="s">
        <v>4</v>
      </c>
      <c r="F2" s="12"/>
      <c r="G2" s="12" t="s">
        <v>6</v>
      </c>
      <c r="H2" s="12"/>
      <c r="I2" s="12" t="s">
        <v>5</v>
      </c>
      <c r="J2" s="12"/>
      <c r="K2" s="13"/>
      <c r="L2" s="13"/>
      <c r="M2" s="14"/>
      <c r="N2" s="13"/>
      <c r="O2" s="13"/>
      <c r="P2" s="14"/>
      <c r="Q2" s="13"/>
    </row>
    <row r="3" spans="1:17" x14ac:dyDescent="0.3">
      <c r="A3" s="14"/>
      <c r="B3" s="14"/>
      <c r="C3" s="12" t="s">
        <v>2</v>
      </c>
      <c r="D3" s="12"/>
      <c r="E3" s="12"/>
      <c r="F3" s="12"/>
      <c r="G3" s="12"/>
      <c r="H3" s="12"/>
      <c r="I3" s="12"/>
      <c r="J3" s="12"/>
      <c r="K3" s="13"/>
      <c r="L3" s="13"/>
      <c r="M3" s="14"/>
      <c r="N3" s="13"/>
      <c r="O3" s="13"/>
      <c r="P3" s="14"/>
      <c r="Q3" s="13"/>
    </row>
    <row r="4" spans="1:17" x14ac:dyDescent="0.3">
      <c r="A4" s="14"/>
      <c r="B4" s="14"/>
      <c r="C4" s="12">
        <v>1</v>
      </c>
      <c r="D4" s="12"/>
      <c r="E4" s="12">
        <v>3</v>
      </c>
      <c r="F4" s="12"/>
      <c r="G4" s="12">
        <v>3</v>
      </c>
      <c r="H4" s="12"/>
      <c r="I4" s="12">
        <v>1</v>
      </c>
      <c r="J4" s="12"/>
      <c r="K4" s="13"/>
      <c r="L4" s="13"/>
      <c r="M4" s="14"/>
      <c r="N4" s="13"/>
      <c r="O4" s="13"/>
      <c r="P4" s="14"/>
      <c r="Q4" s="13"/>
    </row>
    <row r="5" spans="1:17" x14ac:dyDescent="0.3">
      <c r="A5" s="14"/>
      <c r="B5" s="14"/>
      <c r="C5" s="12" t="s">
        <v>10</v>
      </c>
      <c r="D5" s="12"/>
      <c r="E5" s="12" t="s">
        <v>11</v>
      </c>
      <c r="F5" s="12"/>
      <c r="G5" s="12" t="s">
        <v>12</v>
      </c>
      <c r="H5" s="12"/>
      <c r="I5" s="12" t="s">
        <v>13</v>
      </c>
      <c r="J5" s="12"/>
      <c r="K5" t="s">
        <v>15</v>
      </c>
      <c r="L5" t="s">
        <v>16</v>
      </c>
      <c r="M5" s="7" t="s">
        <v>17</v>
      </c>
      <c r="N5" s="7"/>
      <c r="O5" s="9" t="s">
        <v>18</v>
      </c>
      <c r="P5" s="7" t="s">
        <v>19</v>
      </c>
      <c r="Q5" s="3" t="s">
        <v>20</v>
      </c>
    </row>
    <row r="6" spans="1:17" x14ac:dyDescent="0.3">
      <c r="A6">
        <v>0</v>
      </c>
      <c r="B6">
        <v>0.5</v>
      </c>
      <c r="C6">
        <v>0</v>
      </c>
      <c r="D6">
        <f>C6*B6</f>
        <v>0</v>
      </c>
      <c r="E6">
        <v>0</v>
      </c>
      <c r="F6">
        <f>E6*B6</f>
        <v>0</v>
      </c>
      <c r="G6">
        <v>8.2000000000000003E-2</v>
      </c>
      <c r="H6">
        <f>G6*B6</f>
        <v>4.1000000000000002E-2</v>
      </c>
      <c r="I6">
        <v>0.312</v>
      </c>
      <c r="J6">
        <f>I6*B6</f>
        <v>0.156</v>
      </c>
      <c r="K6" s="15">
        <v>1.1000000000000001</v>
      </c>
      <c r="L6" s="14">
        <v>7.08</v>
      </c>
    </row>
    <row r="7" spans="1:17" x14ac:dyDescent="0.3">
      <c r="C7">
        <f>C6*$C$4</f>
        <v>0</v>
      </c>
      <c r="E7">
        <f>E6*$E$4</f>
        <v>0</v>
      </c>
      <c r="G7">
        <f>G6*$G$4</f>
        <v>0.246</v>
      </c>
      <c r="I7">
        <f>I6*$I$4</f>
        <v>0.312</v>
      </c>
      <c r="K7" s="15"/>
      <c r="L7" s="14"/>
      <c r="M7">
        <f>SUM(C7:J7)</f>
        <v>0.55800000000000005</v>
      </c>
      <c r="N7">
        <f>$K$6*SUM(C7:J7)</f>
        <v>0.61380000000000012</v>
      </c>
      <c r="O7">
        <f>M7*B6</f>
        <v>0.27900000000000003</v>
      </c>
      <c r="P7">
        <v>0</v>
      </c>
      <c r="Q7">
        <f>P7*O7</f>
        <v>0</v>
      </c>
    </row>
    <row r="8" spans="1:17" x14ac:dyDescent="0.3">
      <c r="A8">
        <v>0.5</v>
      </c>
      <c r="B8">
        <v>2</v>
      </c>
      <c r="C8">
        <v>0</v>
      </c>
      <c r="D8">
        <f t="shared" ref="D8:D38" si="0">C8*B8</f>
        <v>0</v>
      </c>
      <c r="E8">
        <v>0.73599999999999999</v>
      </c>
      <c r="F8">
        <f t="shared" ref="F8:F38" si="1">E8*B8</f>
        <v>1.472</v>
      </c>
      <c r="G8">
        <v>1.4</v>
      </c>
      <c r="H8">
        <f t="shared" ref="H8:H38" si="2">G8*B8</f>
        <v>2.8</v>
      </c>
      <c r="I8" s="10">
        <v>2.85</v>
      </c>
      <c r="J8">
        <f t="shared" ref="J8:J38" si="3">I8*B8</f>
        <v>5.7</v>
      </c>
      <c r="K8" s="15"/>
      <c r="L8" s="14"/>
    </row>
    <row r="9" spans="1:17" x14ac:dyDescent="0.3">
      <c r="C9">
        <f>C8*$C$4</f>
        <v>0</v>
      </c>
      <c r="E9">
        <f>E8*$E$4</f>
        <v>2.2080000000000002</v>
      </c>
      <c r="G9">
        <v>0</v>
      </c>
      <c r="I9">
        <f>I8*$I$4</f>
        <v>2.85</v>
      </c>
      <c r="K9" s="15"/>
      <c r="L9" s="14"/>
      <c r="M9">
        <f>SUM(C9:J9)</f>
        <v>5.0579999999999998</v>
      </c>
      <c r="N9">
        <f>$K$6*SUM(C9:J9)</f>
        <v>5.5638000000000005</v>
      </c>
      <c r="O9">
        <f t="shared" ref="O9" si="4">M9*B8</f>
        <v>10.116</v>
      </c>
      <c r="P9">
        <v>0.5</v>
      </c>
      <c r="Q9">
        <f>P9*O9</f>
        <v>5.0579999999999998</v>
      </c>
    </row>
    <row r="10" spans="1:17" x14ac:dyDescent="0.3">
      <c r="A10">
        <v>1</v>
      </c>
      <c r="B10">
        <v>1</v>
      </c>
      <c r="C10">
        <v>0</v>
      </c>
      <c r="D10">
        <f t="shared" si="0"/>
        <v>0</v>
      </c>
      <c r="E10">
        <v>2.6339999999999999</v>
      </c>
      <c r="F10">
        <f t="shared" si="1"/>
        <v>2.6339999999999999</v>
      </c>
      <c r="G10">
        <v>3.8</v>
      </c>
      <c r="H10">
        <f t="shared" si="2"/>
        <v>3.8</v>
      </c>
      <c r="I10">
        <v>4.8</v>
      </c>
      <c r="J10">
        <f t="shared" si="3"/>
        <v>4.8</v>
      </c>
      <c r="K10" s="15"/>
      <c r="L10" s="14"/>
    </row>
    <row r="11" spans="1:17" x14ac:dyDescent="0.3">
      <c r="C11">
        <f>C10*$C$4</f>
        <v>0</v>
      </c>
      <c r="E11">
        <f>E10*$E$4</f>
        <v>7.9019999999999992</v>
      </c>
      <c r="G11">
        <f>G10*$G$4</f>
        <v>11.399999999999999</v>
      </c>
      <c r="I11">
        <f>I10*$I$4</f>
        <v>4.8</v>
      </c>
      <c r="K11" s="15"/>
      <c r="L11" s="14"/>
      <c r="M11">
        <f>SUM(C11:J11)</f>
        <v>24.102</v>
      </c>
      <c r="N11">
        <f>$K$6*SUM(C11:J11)</f>
        <v>26.512200000000004</v>
      </c>
      <c r="O11">
        <f t="shared" ref="O11" si="5">M11*B10</f>
        <v>24.102</v>
      </c>
      <c r="P11">
        <v>1</v>
      </c>
      <c r="Q11">
        <f>P11*O11</f>
        <v>24.102</v>
      </c>
    </row>
    <row r="12" spans="1:17" x14ac:dyDescent="0.3">
      <c r="A12">
        <v>1.5</v>
      </c>
      <c r="B12">
        <v>2</v>
      </c>
      <c r="C12">
        <v>2.2000000000000002</v>
      </c>
      <c r="D12">
        <f t="shared" si="0"/>
        <v>4.4000000000000004</v>
      </c>
      <c r="E12">
        <v>4.4000000000000004</v>
      </c>
      <c r="F12">
        <f t="shared" si="1"/>
        <v>8.8000000000000007</v>
      </c>
      <c r="G12">
        <v>4.9000000000000004</v>
      </c>
      <c r="H12">
        <f t="shared" si="2"/>
        <v>9.8000000000000007</v>
      </c>
      <c r="I12">
        <v>5.2</v>
      </c>
      <c r="J12">
        <f t="shared" si="3"/>
        <v>10.4</v>
      </c>
      <c r="K12" s="15"/>
      <c r="L12" s="14"/>
    </row>
    <row r="13" spans="1:17" x14ac:dyDescent="0.3">
      <c r="C13">
        <f>C12*$C$4</f>
        <v>2.2000000000000002</v>
      </c>
      <c r="E13">
        <f>E12*$E$4</f>
        <v>13.200000000000001</v>
      </c>
      <c r="G13">
        <f>G12*$G$4</f>
        <v>14.700000000000001</v>
      </c>
      <c r="I13">
        <f>I12*$I$4</f>
        <v>5.2</v>
      </c>
      <c r="K13" s="15"/>
      <c r="L13" s="14"/>
      <c r="M13">
        <f>SUM(C13:J13)</f>
        <v>35.300000000000004</v>
      </c>
      <c r="N13">
        <f>$K$6*SUM(C13:J13)</f>
        <v>38.830000000000005</v>
      </c>
      <c r="O13">
        <f t="shared" ref="O13" si="6">M13*B12</f>
        <v>70.600000000000009</v>
      </c>
      <c r="P13">
        <v>1.5</v>
      </c>
      <c r="Q13">
        <f>P13*O13</f>
        <v>105.9</v>
      </c>
    </row>
    <row r="14" spans="1:17" x14ac:dyDescent="0.3">
      <c r="A14">
        <v>2</v>
      </c>
      <c r="B14">
        <v>1</v>
      </c>
      <c r="C14">
        <v>4.5</v>
      </c>
      <c r="D14">
        <f t="shared" si="0"/>
        <v>4.5</v>
      </c>
      <c r="E14">
        <v>5</v>
      </c>
      <c r="F14">
        <f t="shared" si="1"/>
        <v>5</v>
      </c>
      <c r="G14">
        <v>5.2</v>
      </c>
      <c r="H14">
        <f>G14*B14</f>
        <v>5.2</v>
      </c>
      <c r="I14">
        <v>5.4</v>
      </c>
      <c r="J14">
        <f>I14*B14</f>
        <v>5.4</v>
      </c>
      <c r="K14" s="15"/>
      <c r="L14" s="14"/>
      <c r="P14" t="s">
        <v>0</v>
      </c>
    </row>
    <row r="15" spans="1:17" x14ac:dyDescent="0.3">
      <c r="C15">
        <f>C14*$C$4</f>
        <v>4.5</v>
      </c>
      <c r="E15">
        <f>E14*$E$4</f>
        <v>15</v>
      </c>
      <c r="G15">
        <f>G14*$G$4</f>
        <v>15.600000000000001</v>
      </c>
      <c r="I15">
        <f>I14*$I$4</f>
        <v>5.4</v>
      </c>
      <c r="K15" s="15"/>
      <c r="L15" s="14"/>
      <c r="M15">
        <f>SUM(C15:J15)</f>
        <v>40.5</v>
      </c>
      <c r="N15">
        <f>$K$6*SUM(C15:J15)</f>
        <v>44.550000000000004</v>
      </c>
      <c r="O15">
        <f t="shared" ref="O15" si="7">M15*B14</f>
        <v>40.5</v>
      </c>
      <c r="P15">
        <v>2</v>
      </c>
      <c r="Q15">
        <f>P15*O15</f>
        <v>81</v>
      </c>
    </row>
    <row r="16" spans="1:17" x14ac:dyDescent="0.3">
      <c r="A16">
        <v>2.5</v>
      </c>
      <c r="B16">
        <v>2</v>
      </c>
      <c r="C16">
        <v>5</v>
      </c>
      <c r="D16">
        <f t="shared" si="0"/>
        <v>10</v>
      </c>
      <c r="E16">
        <v>5.45</v>
      </c>
      <c r="F16">
        <f t="shared" si="1"/>
        <v>10.9</v>
      </c>
      <c r="G16">
        <v>5.71</v>
      </c>
      <c r="H16">
        <f t="shared" si="2"/>
        <v>11.42</v>
      </c>
      <c r="I16">
        <v>5.71</v>
      </c>
      <c r="J16">
        <f t="shared" si="3"/>
        <v>11.42</v>
      </c>
      <c r="K16" s="15"/>
      <c r="L16" s="14"/>
    </row>
    <row r="17" spans="1:17" x14ac:dyDescent="0.3">
      <c r="C17">
        <f>C16*$C$4</f>
        <v>5</v>
      </c>
      <c r="E17">
        <f>E16*$E$4</f>
        <v>16.350000000000001</v>
      </c>
      <c r="G17">
        <f>G16*$G$4</f>
        <v>17.13</v>
      </c>
      <c r="I17">
        <f>I16*$I$4</f>
        <v>5.71</v>
      </c>
      <c r="K17" s="15"/>
      <c r="L17" s="14"/>
      <c r="M17">
        <f>SUM(C17:J17)</f>
        <v>44.190000000000005</v>
      </c>
      <c r="N17">
        <f>$K$6*SUM(C17:J17)</f>
        <v>48.609000000000009</v>
      </c>
      <c r="O17">
        <f t="shared" ref="O17" si="8">M17*B16</f>
        <v>88.38000000000001</v>
      </c>
      <c r="P17">
        <v>2.5</v>
      </c>
      <c r="Q17">
        <f>P17*O17</f>
        <v>220.95000000000002</v>
      </c>
    </row>
    <row r="18" spans="1:17" x14ac:dyDescent="0.3">
      <c r="A18">
        <v>3</v>
      </c>
      <c r="B18">
        <v>1.5</v>
      </c>
      <c r="C18">
        <v>5.12</v>
      </c>
      <c r="D18">
        <f t="shared" si="0"/>
        <v>7.68</v>
      </c>
      <c r="E18">
        <v>5.6749999999999998</v>
      </c>
      <c r="F18">
        <f t="shared" si="1"/>
        <v>8.5124999999999993</v>
      </c>
      <c r="G18">
        <v>5.71</v>
      </c>
      <c r="H18">
        <f t="shared" si="2"/>
        <v>8.5649999999999995</v>
      </c>
      <c r="I18">
        <v>5.71</v>
      </c>
      <c r="J18">
        <f t="shared" si="3"/>
        <v>8.5649999999999995</v>
      </c>
      <c r="K18" s="15"/>
      <c r="L18" s="14"/>
    </row>
    <row r="19" spans="1:17" x14ac:dyDescent="0.3">
      <c r="C19">
        <f>C18*$C$4</f>
        <v>5.12</v>
      </c>
      <c r="E19">
        <f>E18*$E$4</f>
        <v>17.024999999999999</v>
      </c>
      <c r="G19">
        <f>G18*$G$4</f>
        <v>17.13</v>
      </c>
      <c r="I19">
        <f>I18*$I$4</f>
        <v>5.71</v>
      </c>
      <c r="K19" s="15"/>
      <c r="L19" s="14"/>
      <c r="M19">
        <f>SUM(C19:J19)</f>
        <v>44.984999999999999</v>
      </c>
      <c r="N19">
        <f>$K$6*SUM(C19:J19)</f>
        <v>49.483500000000006</v>
      </c>
      <c r="O19">
        <f t="shared" ref="O19" si="9">M19*B18</f>
        <v>67.477499999999992</v>
      </c>
      <c r="P19">
        <v>3</v>
      </c>
      <c r="Q19">
        <f>P19*O19</f>
        <v>202.43249999999998</v>
      </c>
    </row>
    <row r="20" spans="1:17" x14ac:dyDescent="0.3">
      <c r="A20">
        <v>4</v>
      </c>
      <c r="B20">
        <v>4</v>
      </c>
      <c r="C20">
        <v>5.12</v>
      </c>
      <c r="D20">
        <f t="shared" si="0"/>
        <v>20.48</v>
      </c>
      <c r="E20">
        <v>5.6749999999999998</v>
      </c>
      <c r="F20">
        <f t="shared" si="1"/>
        <v>22.7</v>
      </c>
      <c r="G20">
        <v>5.71</v>
      </c>
      <c r="H20">
        <f t="shared" si="2"/>
        <v>22.84</v>
      </c>
      <c r="I20">
        <v>5.71</v>
      </c>
      <c r="J20">
        <f t="shared" si="3"/>
        <v>22.84</v>
      </c>
      <c r="K20" s="15"/>
      <c r="L20" s="14"/>
    </row>
    <row r="21" spans="1:17" x14ac:dyDescent="0.3">
      <c r="C21">
        <f>C20*$C$4</f>
        <v>5.12</v>
      </c>
      <c r="E21">
        <f>E20*$E$4</f>
        <v>17.024999999999999</v>
      </c>
      <c r="G21">
        <f>G20*$G$4</f>
        <v>17.13</v>
      </c>
      <c r="I21">
        <f>I20*$I$4</f>
        <v>5.71</v>
      </c>
      <c r="K21" s="15"/>
      <c r="L21" s="14"/>
      <c r="M21">
        <f>SUM(C21:J21)</f>
        <v>44.984999999999999</v>
      </c>
      <c r="N21">
        <f>$K$6*SUM(C21:J21)</f>
        <v>49.483500000000006</v>
      </c>
      <c r="O21">
        <f t="shared" ref="O21" si="10">M21*B20</f>
        <v>179.94</v>
      </c>
      <c r="P21">
        <v>4</v>
      </c>
      <c r="Q21">
        <f>P21*O21</f>
        <v>719.76</v>
      </c>
    </row>
    <row r="22" spans="1:17" x14ac:dyDescent="0.3">
      <c r="A22">
        <v>5</v>
      </c>
      <c r="B22">
        <v>2</v>
      </c>
      <c r="C22">
        <v>5.12</v>
      </c>
      <c r="D22">
        <f t="shared" si="0"/>
        <v>10.24</v>
      </c>
      <c r="E22">
        <v>5.6749999999999998</v>
      </c>
      <c r="F22">
        <f t="shared" si="1"/>
        <v>11.35</v>
      </c>
      <c r="G22">
        <v>5.71</v>
      </c>
      <c r="H22">
        <f t="shared" si="2"/>
        <v>11.42</v>
      </c>
      <c r="I22">
        <v>5.71</v>
      </c>
      <c r="J22">
        <f t="shared" si="3"/>
        <v>11.42</v>
      </c>
      <c r="K22" s="15"/>
      <c r="L22" s="14"/>
    </row>
    <row r="23" spans="1:17" x14ac:dyDescent="0.3">
      <c r="C23">
        <f>C22*$C$4</f>
        <v>5.12</v>
      </c>
      <c r="E23">
        <f>E22*$E$4</f>
        <v>17.024999999999999</v>
      </c>
      <c r="G23">
        <f>G22*$G$4</f>
        <v>17.13</v>
      </c>
      <c r="I23">
        <f>I22*$I$4</f>
        <v>5.71</v>
      </c>
      <c r="K23" s="15"/>
      <c r="L23" s="14"/>
      <c r="M23">
        <f>SUM(C23:J23)</f>
        <v>44.984999999999999</v>
      </c>
      <c r="N23">
        <f>$K$6*SUM(C23:J23)</f>
        <v>49.483500000000006</v>
      </c>
      <c r="O23">
        <f t="shared" ref="O23" si="11">M23*B22</f>
        <v>89.97</v>
      </c>
      <c r="P23">
        <v>5</v>
      </c>
      <c r="Q23">
        <f>P23*O23</f>
        <v>449.85</v>
      </c>
    </row>
    <row r="24" spans="1:17" x14ac:dyDescent="0.3">
      <c r="A24">
        <v>6</v>
      </c>
      <c r="B24">
        <v>4</v>
      </c>
      <c r="C24">
        <v>5.12</v>
      </c>
      <c r="D24">
        <f t="shared" si="0"/>
        <v>20.48</v>
      </c>
      <c r="E24">
        <v>5.6749999999999998</v>
      </c>
      <c r="F24">
        <f t="shared" si="1"/>
        <v>22.7</v>
      </c>
      <c r="G24">
        <v>5.71</v>
      </c>
      <c r="H24">
        <f t="shared" si="2"/>
        <v>22.84</v>
      </c>
      <c r="I24">
        <v>5.71</v>
      </c>
      <c r="J24">
        <f t="shared" si="3"/>
        <v>22.84</v>
      </c>
      <c r="K24" s="15"/>
      <c r="L24" s="14"/>
    </row>
    <row r="25" spans="1:17" x14ac:dyDescent="0.3">
      <c r="C25">
        <f>C24*$C$4</f>
        <v>5.12</v>
      </c>
      <c r="E25">
        <f>E24*$E$4</f>
        <v>17.024999999999999</v>
      </c>
      <c r="G25">
        <f>G24*$G$4</f>
        <v>17.13</v>
      </c>
      <c r="I25">
        <f>I24*$I$4</f>
        <v>5.71</v>
      </c>
      <c r="K25" s="15"/>
      <c r="L25" s="14"/>
      <c r="M25">
        <f>SUM(C25:J25)</f>
        <v>44.984999999999999</v>
      </c>
      <c r="N25">
        <f>$K$6*SUM(C25:J25)</f>
        <v>49.483500000000006</v>
      </c>
      <c r="O25">
        <f t="shared" ref="O25" si="12">M25*B24</f>
        <v>179.94</v>
      </c>
      <c r="P25">
        <v>6</v>
      </c>
      <c r="Q25">
        <f>P25*O25</f>
        <v>1079.6399999999999</v>
      </c>
    </row>
    <row r="26" spans="1:17" x14ac:dyDescent="0.3">
      <c r="A26">
        <v>7</v>
      </c>
      <c r="B26">
        <v>1.5</v>
      </c>
      <c r="C26">
        <v>4.82</v>
      </c>
      <c r="D26">
        <f t="shared" si="0"/>
        <v>7.23</v>
      </c>
      <c r="E26">
        <v>5.4</v>
      </c>
      <c r="F26">
        <f t="shared" si="1"/>
        <v>8.1000000000000014</v>
      </c>
      <c r="G26">
        <v>5.6239999999999997</v>
      </c>
      <c r="H26">
        <f t="shared" si="2"/>
        <v>8.4359999999999999</v>
      </c>
      <c r="I26">
        <v>5.71</v>
      </c>
      <c r="J26">
        <f t="shared" si="3"/>
        <v>8.5649999999999995</v>
      </c>
      <c r="K26" s="15"/>
      <c r="L26" s="14"/>
    </row>
    <row r="27" spans="1:17" x14ac:dyDescent="0.3">
      <c r="C27">
        <f>C26*$C$4</f>
        <v>4.82</v>
      </c>
      <c r="E27">
        <f>E26*$E$4</f>
        <v>16.200000000000003</v>
      </c>
      <c r="G27">
        <f>G26*$G$4</f>
        <v>16.872</v>
      </c>
      <c r="I27">
        <f>I26*$I$4</f>
        <v>5.71</v>
      </c>
      <c r="K27" s="15"/>
      <c r="L27" s="14"/>
      <c r="M27">
        <f>SUM(C27:J27)</f>
        <v>43.602000000000004</v>
      </c>
      <c r="N27">
        <f>$K$6*SUM(C27:J27)</f>
        <v>47.96220000000001</v>
      </c>
      <c r="O27">
        <f t="shared" ref="O27" si="13">M27*B26</f>
        <v>65.403000000000006</v>
      </c>
      <c r="P27">
        <v>7</v>
      </c>
      <c r="Q27">
        <f>P27*O27</f>
        <v>457.82100000000003</v>
      </c>
    </row>
    <row r="28" spans="1:17" x14ac:dyDescent="0.3">
      <c r="A28">
        <v>7.5</v>
      </c>
      <c r="B28">
        <v>2</v>
      </c>
      <c r="C28">
        <v>4.5640000000000001</v>
      </c>
      <c r="D28">
        <f t="shared" si="0"/>
        <v>9.1280000000000001</v>
      </c>
      <c r="E28">
        <v>5.4</v>
      </c>
      <c r="F28">
        <f t="shared" si="1"/>
        <v>10.8</v>
      </c>
      <c r="G28">
        <v>5.63</v>
      </c>
      <c r="H28">
        <f t="shared" si="2"/>
        <v>11.26</v>
      </c>
      <c r="I28">
        <v>5.71</v>
      </c>
      <c r="J28">
        <f t="shared" si="3"/>
        <v>11.42</v>
      </c>
      <c r="K28" s="15"/>
      <c r="L28" s="14"/>
    </row>
    <row r="29" spans="1:17" x14ac:dyDescent="0.3">
      <c r="C29">
        <f>C28*$C$4</f>
        <v>4.5640000000000001</v>
      </c>
      <c r="E29">
        <f>E28*$E$4</f>
        <v>16.200000000000003</v>
      </c>
      <c r="G29">
        <f>G28*$G$4</f>
        <v>16.89</v>
      </c>
      <c r="I29">
        <f>I28*$I$4</f>
        <v>5.71</v>
      </c>
      <c r="K29" s="15"/>
      <c r="L29" s="14"/>
      <c r="M29">
        <f>SUM(C29:J29)</f>
        <v>43.364000000000004</v>
      </c>
      <c r="N29">
        <f>$K$6*SUM(C29:J29)</f>
        <v>47.700400000000009</v>
      </c>
      <c r="O29">
        <f t="shared" ref="O29" si="14">M29*B28</f>
        <v>86.728000000000009</v>
      </c>
      <c r="P29">
        <v>7.5</v>
      </c>
      <c r="Q29">
        <f>P29*O29</f>
        <v>650.46</v>
      </c>
    </row>
    <row r="30" spans="1:17" x14ac:dyDescent="0.3">
      <c r="A30">
        <v>8</v>
      </c>
      <c r="B30">
        <v>1</v>
      </c>
      <c r="C30">
        <v>3.8</v>
      </c>
      <c r="D30">
        <f t="shared" si="0"/>
        <v>3.8</v>
      </c>
      <c r="E30">
        <v>4.78</v>
      </c>
      <c r="F30">
        <f t="shared" si="1"/>
        <v>4.78</v>
      </c>
      <c r="G30">
        <v>5.0410000000000004</v>
      </c>
      <c r="H30">
        <f t="shared" si="2"/>
        <v>5.0410000000000004</v>
      </c>
      <c r="I30">
        <v>5.2229999999999999</v>
      </c>
      <c r="J30">
        <f t="shared" si="3"/>
        <v>5.2229999999999999</v>
      </c>
      <c r="K30" s="15"/>
      <c r="L30" s="14"/>
    </row>
    <row r="31" spans="1:17" x14ac:dyDescent="0.3">
      <c r="C31">
        <f>C30*$C$4</f>
        <v>3.8</v>
      </c>
      <c r="E31">
        <f>E30*$E$4</f>
        <v>14.34</v>
      </c>
      <c r="G31">
        <f>G30*$G$4</f>
        <v>15.123000000000001</v>
      </c>
      <c r="I31">
        <f>I30*$I$4</f>
        <v>5.2229999999999999</v>
      </c>
      <c r="K31" s="15"/>
      <c r="L31" s="14"/>
      <c r="M31">
        <f>SUM(C31:J31)</f>
        <v>38.486000000000004</v>
      </c>
      <c r="N31">
        <f>$K$6*SUM(C31:J31)</f>
        <v>42.334600000000009</v>
      </c>
      <c r="O31">
        <f t="shared" ref="O31" si="15">M31*B30</f>
        <v>38.486000000000004</v>
      </c>
      <c r="P31">
        <v>8</v>
      </c>
      <c r="Q31">
        <f>P31*O31</f>
        <v>307.88800000000003</v>
      </c>
    </row>
    <row r="32" spans="1:17" x14ac:dyDescent="0.3">
      <c r="A32">
        <v>8.5</v>
      </c>
      <c r="B32">
        <v>2</v>
      </c>
      <c r="C32">
        <v>2.66</v>
      </c>
      <c r="D32">
        <f t="shared" si="0"/>
        <v>5.32</v>
      </c>
      <c r="E32">
        <v>3.5720000000000001</v>
      </c>
      <c r="F32">
        <f t="shared" si="1"/>
        <v>7.1440000000000001</v>
      </c>
      <c r="G32">
        <v>4.01</v>
      </c>
      <c r="H32">
        <f t="shared" si="2"/>
        <v>8.02</v>
      </c>
      <c r="I32">
        <v>4.3070000000000004</v>
      </c>
      <c r="J32">
        <f t="shared" si="3"/>
        <v>8.6140000000000008</v>
      </c>
      <c r="K32" s="15"/>
      <c r="L32" s="14"/>
    </row>
    <row r="33" spans="1:17" x14ac:dyDescent="0.3">
      <c r="C33">
        <f>C32*$C$4</f>
        <v>2.66</v>
      </c>
      <c r="E33">
        <f>E32*$E$4</f>
        <v>10.716000000000001</v>
      </c>
      <c r="G33">
        <f>G32*$G$4</f>
        <v>12.03</v>
      </c>
      <c r="I33">
        <f>I32*$I$4</f>
        <v>4.3070000000000004</v>
      </c>
      <c r="K33" s="15"/>
      <c r="L33" s="14"/>
      <c r="M33">
        <f>SUM(C33:J33)</f>
        <v>29.713000000000001</v>
      </c>
      <c r="N33">
        <f>$K$6*SUM(C33:J33)</f>
        <v>32.6843</v>
      </c>
      <c r="O33">
        <f t="shared" ref="O33" si="16">M33*B32</f>
        <v>59.426000000000002</v>
      </c>
      <c r="P33">
        <v>8.5</v>
      </c>
      <c r="Q33">
        <f>P33*O33</f>
        <v>505.12100000000004</v>
      </c>
    </row>
    <row r="34" spans="1:17" x14ac:dyDescent="0.3">
      <c r="A34">
        <v>9</v>
      </c>
      <c r="B34">
        <v>1</v>
      </c>
      <c r="C34">
        <v>1.0449999999999999</v>
      </c>
      <c r="D34">
        <f t="shared" si="0"/>
        <v>1.0449999999999999</v>
      </c>
      <c r="E34">
        <v>2.4580000000000002</v>
      </c>
      <c r="F34">
        <f t="shared" si="1"/>
        <v>2.4580000000000002</v>
      </c>
      <c r="G34">
        <v>2.88</v>
      </c>
      <c r="H34">
        <f t="shared" si="2"/>
        <v>2.88</v>
      </c>
      <c r="I34">
        <v>3.22</v>
      </c>
      <c r="J34">
        <f t="shared" si="3"/>
        <v>3.22</v>
      </c>
      <c r="K34" s="15"/>
      <c r="L34" s="14"/>
    </row>
    <row r="35" spans="1:17" x14ac:dyDescent="0.3">
      <c r="C35">
        <f>C34*$C$4</f>
        <v>1.0449999999999999</v>
      </c>
      <c r="E35">
        <f>E34*$E$4</f>
        <v>7.3740000000000006</v>
      </c>
      <c r="G35">
        <f>G34*$G$4</f>
        <v>8.64</v>
      </c>
      <c r="I35">
        <f>I34*$I$4</f>
        <v>3.22</v>
      </c>
      <c r="K35" s="15"/>
      <c r="L35" s="14"/>
      <c r="M35">
        <f>SUM(C35:J35)</f>
        <v>20.279</v>
      </c>
      <c r="N35">
        <f>$K$6*SUM(C35:J35)</f>
        <v>22.306900000000002</v>
      </c>
      <c r="O35">
        <f t="shared" ref="O35" si="17">M35*B34</f>
        <v>20.279</v>
      </c>
      <c r="P35">
        <v>9</v>
      </c>
      <c r="Q35">
        <f>P35*O35</f>
        <v>182.511</v>
      </c>
    </row>
    <row r="36" spans="1:17" x14ac:dyDescent="0.3">
      <c r="A36">
        <v>9.5</v>
      </c>
      <c r="B36">
        <v>2</v>
      </c>
      <c r="C36">
        <v>0</v>
      </c>
      <c r="D36">
        <f t="shared" si="0"/>
        <v>0</v>
      </c>
      <c r="E36">
        <v>1.31</v>
      </c>
      <c r="F36">
        <f t="shared" si="1"/>
        <v>2.62</v>
      </c>
      <c r="G36">
        <v>2.2000000000000002</v>
      </c>
      <c r="H36">
        <f t="shared" si="2"/>
        <v>4.4000000000000004</v>
      </c>
      <c r="I36">
        <v>2.2000000000000002</v>
      </c>
      <c r="J36">
        <f t="shared" si="3"/>
        <v>4.4000000000000004</v>
      </c>
      <c r="K36" s="15"/>
      <c r="L36" s="14"/>
    </row>
    <row r="37" spans="1:17" x14ac:dyDescent="0.3">
      <c r="C37">
        <f>C36*$C$4</f>
        <v>0</v>
      </c>
      <c r="E37">
        <f>E36*$E$4</f>
        <v>3.93</v>
      </c>
      <c r="G37">
        <f>G36*$G$4</f>
        <v>6.6000000000000005</v>
      </c>
      <c r="I37">
        <f>I36*$I$4</f>
        <v>2.2000000000000002</v>
      </c>
      <c r="K37" s="15"/>
      <c r="L37" s="14"/>
      <c r="M37">
        <f>SUM(C37:J37)</f>
        <v>12.73</v>
      </c>
      <c r="N37">
        <f>$K$6*SUM(C37:J37)</f>
        <v>14.003000000000002</v>
      </c>
      <c r="O37">
        <f t="shared" ref="O37" si="18">M37*B36</f>
        <v>25.46</v>
      </c>
      <c r="P37">
        <v>9.5</v>
      </c>
      <c r="Q37">
        <f>P37*O37</f>
        <v>241.87</v>
      </c>
    </row>
    <row r="38" spans="1:17" x14ac:dyDescent="0.3">
      <c r="A38">
        <v>10</v>
      </c>
      <c r="B38">
        <v>0.5</v>
      </c>
      <c r="C38">
        <v>0</v>
      </c>
      <c r="D38">
        <f t="shared" si="0"/>
        <v>0</v>
      </c>
      <c r="E38">
        <v>0</v>
      </c>
      <c r="F38">
        <f t="shared" si="1"/>
        <v>0</v>
      </c>
      <c r="G38">
        <v>0</v>
      </c>
      <c r="H38">
        <f t="shared" si="2"/>
        <v>0</v>
      </c>
      <c r="I38">
        <v>8.5000000000000006E-2</v>
      </c>
      <c r="J38">
        <f t="shared" si="3"/>
        <v>4.2500000000000003E-2</v>
      </c>
      <c r="K38" s="15"/>
      <c r="L38" s="14"/>
    </row>
    <row r="39" spans="1:17" x14ac:dyDescent="0.3">
      <c r="C39">
        <f>C38*$C$4</f>
        <v>0</v>
      </c>
      <c r="E39">
        <f>E38*$E$4</f>
        <v>0</v>
      </c>
      <c r="G39">
        <f>G38*$G$4</f>
        <v>0</v>
      </c>
      <c r="I39">
        <f>I38*$I$4</f>
        <v>8.5000000000000006E-2</v>
      </c>
      <c r="K39" s="15"/>
      <c r="L39" s="14"/>
      <c r="M39">
        <f>SUM(C39:J39)</f>
        <v>8.5000000000000006E-2</v>
      </c>
      <c r="N39">
        <f>$K$6*SUM(C39:J39)</f>
        <v>9.3500000000000014E-2</v>
      </c>
      <c r="O39">
        <f>M39*B38*$L$6</f>
        <v>0.3009</v>
      </c>
      <c r="P39">
        <v>10</v>
      </c>
      <c r="Q39">
        <f>P39*O39</f>
        <v>3.0089999999999999</v>
      </c>
    </row>
    <row r="40" spans="1:17" x14ac:dyDescent="0.3">
      <c r="A40" s="12" t="s">
        <v>21</v>
      </c>
      <c r="B40" s="12"/>
      <c r="D40">
        <f>SUM(D6:D39)</f>
        <v>104.30300000000001</v>
      </c>
      <c r="F40">
        <f>SUM(F6:F39)</f>
        <v>129.97049999999999</v>
      </c>
      <c r="H40">
        <f>SUM(H6:H39)</f>
        <v>138.76300000000001</v>
      </c>
      <c r="J40">
        <f>SUM(J6:J39)</f>
        <v>145.02549999999999</v>
      </c>
      <c r="K40" s="8"/>
      <c r="L40" s="3"/>
      <c r="M40">
        <f>SUM(M6:M39)</f>
        <v>517.90700000000004</v>
      </c>
      <c r="O40">
        <f>SUM(O6:O39)</f>
        <v>1047.3874000000001</v>
      </c>
      <c r="Q40">
        <f>SUM(Q6:Q39)</f>
        <v>5237.3725000000004</v>
      </c>
    </row>
    <row r="41" spans="1:17" x14ac:dyDescent="0.3">
      <c r="A41" s="12" t="s">
        <v>22</v>
      </c>
      <c r="B41" s="12"/>
      <c r="D41">
        <f>C4</f>
        <v>1</v>
      </c>
      <c r="F41">
        <f>E4</f>
        <v>3</v>
      </c>
      <c r="H41">
        <f>G4</f>
        <v>3</v>
      </c>
      <c r="J41">
        <f>I4</f>
        <v>1</v>
      </c>
    </row>
    <row r="42" spans="1:17" x14ac:dyDescent="0.3">
      <c r="A42" s="12" t="s">
        <v>25</v>
      </c>
      <c r="B42" s="12"/>
      <c r="D42">
        <f>D40*D41</f>
        <v>104.30300000000001</v>
      </c>
      <c r="F42">
        <f t="shared" ref="F42:J42" si="19">F40*F41</f>
        <v>389.91149999999993</v>
      </c>
      <c r="H42">
        <f t="shared" si="19"/>
        <v>416.28899999999999</v>
      </c>
      <c r="J42">
        <f t="shared" si="19"/>
        <v>145.02549999999999</v>
      </c>
      <c r="O42">
        <f>(SUM(D42:J42))</f>
        <v>1055.529</v>
      </c>
      <c r="P42" s="11" t="s">
        <v>28</v>
      </c>
      <c r="Q42" s="11">
        <f>Q40/O40*L6</f>
        <v>35.402943839118173</v>
      </c>
    </row>
    <row r="43" spans="1:17" x14ac:dyDescent="0.3">
      <c r="A43" s="12" t="s">
        <v>26</v>
      </c>
      <c r="B43" s="12"/>
      <c r="D43">
        <v>0</v>
      </c>
      <c r="F43">
        <v>1</v>
      </c>
      <c r="H43">
        <v>2</v>
      </c>
      <c r="J43">
        <v>3</v>
      </c>
      <c r="L43" s="11" t="s">
        <v>34</v>
      </c>
      <c r="M43" s="11">
        <f>O42*L6*K6*2/3*3/8</f>
        <v>2055.114963</v>
      </c>
      <c r="P43" s="11"/>
      <c r="Q43" s="11"/>
    </row>
    <row r="44" spans="1:17" x14ac:dyDescent="0.3">
      <c r="A44" s="12" t="s">
        <v>27</v>
      </c>
      <c r="B44" s="12"/>
      <c r="D44">
        <f>D43*D42</f>
        <v>0</v>
      </c>
      <c r="F44">
        <f t="shared" ref="F44:J44" si="20">F43*F42</f>
        <v>389.91149999999993</v>
      </c>
      <c r="H44">
        <f t="shared" si="20"/>
        <v>832.57799999999997</v>
      </c>
      <c r="J44">
        <f t="shared" si="20"/>
        <v>435.07650000000001</v>
      </c>
      <c r="O44">
        <f>SUM(D44:J44)</f>
        <v>1657.5659999999998</v>
      </c>
      <c r="P44" s="11" t="s">
        <v>29</v>
      </c>
      <c r="Q44" s="11">
        <f>O44/O42*K6</f>
        <v>1.7274017104219779</v>
      </c>
    </row>
    <row r="45" spans="1:17" x14ac:dyDescent="0.3">
      <c r="K45" s="6"/>
      <c r="L45" s="2"/>
    </row>
    <row r="46" spans="1:17" x14ac:dyDescent="0.3">
      <c r="K46" s="6"/>
      <c r="L46" s="2"/>
    </row>
    <row r="47" spans="1:17" x14ac:dyDescent="0.3">
      <c r="K47" s="6"/>
      <c r="L47" s="2"/>
    </row>
    <row r="48" spans="1:17" x14ac:dyDescent="0.3">
      <c r="K48" s="6"/>
      <c r="L48" s="2"/>
    </row>
    <row r="49" spans="1:12" x14ac:dyDescent="0.3">
      <c r="K49" s="6"/>
      <c r="L49" s="2"/>
    </row>
    <row r="50" spans="1:12" x14ac:dyDescent="0.3">
      <c r="K50" s="6"/>
      <c r="L50" s="2"/>
    </row>
    <row r="51" spans="1:12" x14ac:dyDescent="0.3">
      <c r="K51" s="6"/>
      <c r="L51" s="2"/>
    </row>
    <row r="52" spans="1:12" x14ac:dyDescent="0.3">
      <c r="K52" s="6"/>
      <c r="L52" s="2"/>
    </row>
    <row r="53" spans="1:12" x14ac:dyDescent="0.3">
      <c r="K53" s="6"/>
      <c r="L53" s="2"/>
    </row>
    <row r="54" spans="1:12" x14ac:dyDescent="0.3">
      <c r="K54" s="6"/>
      <c r="L54" s="2"/>
    </row>
    <row r="55" spans="1:12" x14ac:dyDescent="0.3">
      <c r="K55" s="6"/>
      <c r="L55" s="2"/>
    </row>
    <row r="56" spans="1:12" x14ac:dyDescent="0.3">
      <c r="K56" s="6"/>
      <c r="L56" s="2"/>
    </row>
    <row r="57" spans="1:12" x14ac:dyDescent="0.3">
      <c r="K57" s="6"/>
      <c r="L57" s="2"/>
    </row>
    <row r="58" spans="1:12" x14ac:dyDescent="0.3">
      <c r="K58" s="6"/>
      <c r="L58" s="2"/>
    </row>
    <row r="59" spans="1:12" x14ac:dyDescent="0.3">
      <c r="K59" s="6"/>
      <c r="L59" s="2"/>
    </row>
    <row r="60" spans="1:12" x14ac:dyDescent="0.3">
      <c r="A60" s="1"/>
      <c r="B60" s="1"/>
      <c r="K60" s="5"/>
      <c r="L60" s="3"/>
    </row>
    <row r="61" spans="1:12" x14ac:dyDescent="0.3">
      <c r="A61" s="1"/>
      <c r="B61" s="1"/>
    </row>
    <row r="62" spans="1:12" x14ac:dyDescent="0.3">
      <c r="A62" s="1"/>
      <c r="B62" s="1"/>
    </row>
    <row r="63" spans="1:12" x14ac:dyDescent="0.3">
      <c r="A63" s="1"/>
      <c r="B63" s="1"/>
    </row>
    <row r="64" spans="1:12" x14ac:dyDescent="0.3">
      <c r="A64" s="1"/>
      <c r="B64" s="1"/>
    </row>
  </sheetData>
  <mergeCells count="30">
    <mergeCell ref="Q1:Q4"/>
    <mergeCell ref="C4:D4"/>
    <mergeCell ref="E4:F4"/>
    <mergeCell ref="G4:H4"/>
    <mergeCell ref="C2:D2"/>
    <mergeCell ref="E2:F2"/>
    <mergeCell ref="G2:H2"/>
    <mergeCell ref="N1:N4"/>
    <mergeCell ref="O1:O4"/>
    <mergeCell ref="I2:J2"/>
    <mergeCell ref="L1:L4"/>
    <mergeCell ref="M1:M4"/>
    <mergeCell ref="I4:J4"/>
    <mergeCell ref="L6:L39"/>
    <mergeCell ref="A40:B40"/>
    <mergeCell ref="A41:B41"/>
    <mergeCell ref="A42:B42"/>
    <mergeCell ref="P1:P4"/>
    <mergeCell ref="A43:B43"/>
    <mergeCell ref="A44:B44"/>
    <mergeCell ref="K1:K4"/>
    <mergeCell ref="A1:A5"/>
    <mergeCell ref="B1:B5"/>
    <mergeCell ref="I5:J5"/>
    <mergeCell ref="C5:D5"/>
    <mergeCell ref="E5:F5"/>
    <mergeCell ref="G5:H5"/>
    <mergeCell ref="C1:J1"/>
    <mergeCell ref="C3:J3"/>
    <mergeCell ref="K6:K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24" zoomScale="107" zoomScaleNormal="107" workbookViewId="0">
      <selection activeCell="N42" sqref="N42:O44"/>
    </sheetView>
  </sheetViews>
  <sheetFormatPr defaultRowHeight="14.4" x14ac:dyDescent="0.3"/>
  <cols>
    <col min="10" max="10" width="14.6640625" bestFit="1" customWidth="1"/>
  </cols>
  <sheetData>
    <row r="1" spans="1:15" ht="14.4" customHeight="1" x14ac:dyDescent="0.3">
      <c r="A1" s="14" t="s">
        <v>1</v>
      </c>
      <c r="B1" s="14" t="s">
        <v>2</v>
      </c>
      <c r="C1" s="14" t="s">
        <v>3</v>
      </c>
      <c r="D1" s="14"/>
      <c r="E1" s="14"/>
      <c r="F1" s="14"/>
      <c r="G1" s="14"/>
      <c r="H1" s="14"/>
      <c r="I1" s="13" t="s">
        <v>23</v>
      </c>
      <c r="J1" s="13" t="s">
        <v>24</v>
      </c>
      <c r="K1" s="14" t="s">
        <v>30</v>
      </c>
      <c r="L1" s="13" t="s">
        <v>33</v>
      </c>
      <c r="M1" s="13" t="s">
        <v>31</v>
      </c>
      <c r="N1" s="14" t="s">
        <v>9</v>
      </c>
      <c r="O1" s="13" t="s">
        <v>32</v>
      </c>
    </row>
    <row r="2" spans="1:15" x14ac:dyDescent="0.3">
      <c r="A2" s="14"/>
      <c r="B2" s="14"/>
      <c r="C2" s="12" t="s">
        <v>8</v>
      </c>
      <c r="D2" s="12"/>
      <c r="E2" s="12" t="s">
        <v>4</v>
      </c>
      <c r="F2" s="12"/>
      <c r="G2" s="12" t="s">
        <v>6</v>
      </c>
      <c r="H2" s="12"/>
      <c r="I2" s="13"/>
      <c r="J2" s="13"/>
      <c r="K2" s="14"/>
      <c r="L2" s="13"/>
      <c r="M2" s="13"/>
      <c r="N2" s="14"/>
      <c r="O2" s="13"/>
    </row>
    <row r="3" spans="1:15" x14ac:dyDescent="0.3">
      <c r="A3" s="14"/>
      <c r="B3" s="14"/>
      <c r="C3" s="12" t="s">
        <v>2</v>
      </c>
      <c r="D3" s="12"/>
      <c r="E3" s="12"/>
      <c r="F3" s="12"/>
      <c r="G3" s="12"/>
      <c r="H3" s="12"/>
      <c r="I3" s="13"/>
      <c r="J3" s="13"/>
      <c r="K3" s="14"/>
      <c r="L3" s="13"/>
      <c r="M3" s="13"/>
      <c r="N3" s="14"/>
      <c r="O3" s="13"/>
    </row>
    <row r="4" spans="1:15" x14ac:dyDescent="0.3">
      <c r="A4" s="14"/>
      <c r="B4" s="14"/>
      <c r="C4" s="12">
        <v>1</v>
      </c>
      <c r="D4" s="12"/>
      <c r="E4" s="12">
        <v>4</v>
      </c>
      <c r="F4" s="12"/>
      <c r="G4" s="12">
        <v>1</v>
      </c>
      <c r="H4" s="12"/>
      <c r="I4" s="13"/>
      <c r="J4" s="13"/>
      <c r="K4" s="14"/>
      <c r="L4" s="13"/>
      <c r="M4" s="13"/>
      <c r="N4" s="14"/>
      <c r="O4" s="13"/>
    </row>
    <row r="5" spans="1:15" x14ac:dyDescent="0.3">
      <c r="A5" s="14"/>
      <c r="B5" s="14"/>
      <c r="C5" s="12" t="s">
        <v>10</v>
      </c>
      <c r="D5" s="12"/>
      <c r="E5" s="12" t="s">
        <v>11</v>
      </c>
      <c r="F5" s="12"/>
      <c r="G5" s="12" t="s">
        <v>12</v>
      </c>
      <c r="H5" s="12"/>
      <c r="I5" t="s">
        <v>15</v>
      </c>
      <c r="J5" t="s">
        <v>16</v>
      </c>
      <c r="K5" s="7" t="s">
        <v>17</v>
      </c>
      <c r="L5" s="7"/>
      <c r="M5" s="9" t="s">
        <v>18</v>
      </c>
      <c r="N5" s="7" t="s">
        <v>19</v>
      </c>
      <c r="O5" s="3" t="s">
        <v>20</v>
      </c>
    </row>
    <row r="6" spans="1:15" x14ac:dyDescent="0.3">
      <c r="A6">
        <v>0</v>
      </c>
      <c r="B6">
        <v>0.5</v>
      </c>
      <c r="C6">
        <v>0</v>
      </c>
      <c r="D6">
        <f>C6*B6</f>
        <v>0</v>
      </c>
      <c r="E6">
        <v>0</v>
      </c>
      <c r="F6">
        <f>E6*B6</f>
        <v>0</v>
      </c>
      <c r="G6">
        <v>8.2000000000000003E-2</v>
      </c>
      <c r="H6">
        <f>G6*B6</f>
        <v>4.1000000000000002E-2</v>
      </c>
      <c r="I6" s="15">
        <v>1.1000000000000001</v>
      </c>
      <c r="J6" s="14">
        <v>7.08</v>
      </c>
    </row>
    <row r="7" spans="1:15" x14ac:dyDescent="0.3">
      <c r="C7">
        <f>C6*$C$4</f>
        <v>0</v>
      </c>
      <c r="E7">
        <f>E6*$E$4</f>
        <v>0</v>
      </c>
      <c r="G7">
        <f>G6*$G$4</f>
        <v>8.2000000000000003E-2</v>
      </c>
      <c r="I7" s="15"/>
      <c r="J7" s="14"/>
      <c r="K7">
        <f>SUM(C7:H7)</f>
        <v>8.2000000000000003E-2</v>
      </c>
      <c r="L7">
        <f>$I$6*SUM(C7:H7)</f>
        <v>9.0200000000000016E-2</v>
      </c>
      <c r="M7">
        <f>K7*B6</f>
        <v>4.1000000000000002E-2</v>
      </c>
      <c r="N7">
        <v>0</v>
      </c>
      <c r="O7">
        <f>N7*M7</f>
        <v>0</v>
      </c>
    </row>
    <row r="8" spans="1:15" x14ac:dyDescent="0.3">
      <c r="A8">
        <v>0.5</v>
      </c>
      <c r="B8">
        <v>2</v>
      </c>
      <c r="C8">
        <v>0</v>
      </c>
      <c r="D8">
        <f t="shared" ref="D8:D38" si="0">C8*B8</f>
        <v>0</v>
      </c>
      <c r="E8">
        <v>0.73599999999999999</v>
      </c>
      <c r="F8">
        <f t="shared" ref="F8:F38" si="1">E8*B8</f>
        <v>1.472</v>
      </c>
      <c r="G8">
        <v>1.4</v>
      </c>
      <c r="H8">
        <f t="shared" ref="H8:H38" si="2">G8*B8</f>
        <v>2.8</v>
      </c>
      <c r="I8" s="15"/>
      <c r="J8" s="14"/>
    </row>
    <row r="9" spans="1:15" x14ac:dyDescent="0.3">
      <c r="C9">
        <f>C8*$C$4</f>
        <v>0</v>
      </c>
      <c r="E9">
        <f>E8*$E$4</f>
        <v>2.944</v>
      </c>
      <c r="G9">
        <v>0</v>
      </c>
      <c r="I9" s="15"/>
      <c r="J9" s="14"/>
      <c r="K9">
        <f>SUM(C9:H9)</f>
        <v>2.944</v>
      </c>
      <c r="L9">
        <f>$I$6*SUM(C9:H9)</f>
        <v>3.2384000000000004</v>
      </c>
      <c r="M9">
        <f t="shared" ref="M9" si="3">K9*B8</f>
        <v>5.8879999999999999</v>
      </c>
      <c r="N9">
        <v>0.5</v>
      </c>
      <c r="O9">
        <f>N9*M9</f>
        <v>2.944</v>
      </c>
    </row>
    <row r="10" spans="1:15" x14ac:dyDescent="0.3">
      <c r="A10">
        <v>1</v>
      </c>
      <c r="B10">
        <v>1</v>
      </c>
      <c r="C10">
        <v>0</v>
      </c>
      <c r="D10">
        <f t="shared" si="0"/>
        <v>0</v>
      </c>
      <c r="E10">
        <v>2.6339999999999999</v>
      </c>
      <c r="F10">
        <f t="shared" si="1"/>
        <v>2.6339999999999999</v>
      </c>
      <c r="G10">
        <v>3.8</v>
      </c>
      <c r="H10">
        <f t="shared" si="2"/>
        <v>3.8</v>
      </c>
      <c r="I10" s="15"/>
      <c r="J10" s="14"/>
    </row>
    <row r="11" spans="1:15" x14ac:dyDescent="0.3">
      <c r="C11">
        <f>C10*$C$4</f>
        <v>0</v>
      </c>
      <c r="E11">
        <f>E10*$E$4</f>
        <v>10.536</v>
      </c>
      <c r="G11">
        <f>G10*$G$4</f>
        <v>3.8</v>
      </c>
      <c r="I11" s="15"/>
      <c r="J11" s="14"/>
      <c r="K11">
        <f>SUM(C11:H11)</f>
        <v>14.335999999999999</v>
      </c>
      <c r="L11">
        <f>$I$6*SUM(C11:H11)</f>
        <v>15.769600000000001</v>
      </c>
      <c r="M11">
        <f t="shared" ref="M11" si="4">K11*B10</f>
        <v>14.335999999999999</v>
      </c>
      <c r="N11">
        <v>1</v>
      </c>
      <c r="O11">
        <f>N11*M11</f>
        <v>14.335999999999999</v>
      </c>
    </row>
    <row r="12" spans="1:15" x14ac:dyDescent="0.3">
      <c r="A12">
        <v>1.5</v>
      </c>
      <c r="B12">
        <v>2</v>
      </c>
      <c r="C12">
        <v>2.2000000000000002</v>
      </c>
      <c r="D12">
        <f t="shared" si="0"/>
        <v>4.4000000000000004</v>
      </c>
      <c r="E12">
        <v>4.4000000000000004</v>
      </c>
      <c r="F12">
        <f t="shared" si="1"/>
        <v>8.8000000000000007</v>
      </c>
      <c r="G12">
        <v>4.9000000000000004</v>
      </c>
      <c r="H12">
        <f t="shared" si="2"/>
        <v>9.8000000000000007</v>
      </c>
      <c r="I12" s="15"/>
      <c r="J12" s="14"/>
    </row>
    <row r="13" spans="1:15" x14ac:dyDescent="0.3">
      <c r="C13">
        <f>C12*$C$4</f>
        <v>2.2000000000000002</v>
      </c>
      <c r="E13">
        <f>E12*$E$4</f>
        <v>17.600000000000001</v>
      </c>
      <c r="G13">
        <f>G12*$G$4</f>
        <v>4.9000000000000004</v>
      </c>
      <c r="I13" s="15"/>
      <c r="J13" s="14"/>
      <c r="K13">
        <f>SUM(C13:H13)</f>
        <v>24.700000000000003</v>
      </c>
      <c r="L13">
        <f>$I$6*SUM(C13:H13)</f>
        <v>27.170000000000005</v>
      </c>
      <c r="M13">
        <f t="shared" ref="M13" si="5">K13*B12</f>
        <v>49.400000000000006</v>
      </c>
      <c r="N13">
        <v>1.5</v>
      </c>
      <c r="O13">
        <f>N13*M13</f>
        <v>74.100000000000009</v>
      </c>
    </row>
    <row r="14" spans="1:15" x14ac:dyDescent="0.3">
      <c r="A14">
        <v>2</v>
      </c>
      <c r="B14">
        <v>1</v>
      </c>
      <c r="C14">
        <v>4.5</v>
      </c>
      <c r="D14">
        <f t="shared" si="0"/>
        <v>4.5</v>
      </c>
      <c r="E14">
        <v>5</v>
      </c>
      <c r="F14">
        <f t="shared" si="1"/>
        <v>5</v>
      </c>
      <c r="G14">
        <v>5.2</v>
      </c>
      <c r="H14">
        <f>G14*B14</f>
        <v>5.2</v>
      </c>
      <c r="I14" s="15"/>
      <c r="J14" s="14"/>
      <c r="N14" t="s">
        <v>0</v>
      </c>
    </row>
    <row r="15" spans="1:15" x14ac:dyDescent="0.3">
      <c r="C15">
        <f>C14*$C$4</f>
        <v>4.5</v>
      </c>
      <c r="E15">
        <f>E14*$E$4</f>
        <v>20</v>
      </c>
      <c r="G15">
        <f>G14*$G$4</f>
        <v>5.2</v>
      </c>
      <c r="I15" s="15"/>
      <c r="J15" s="14"/>
      <c r="K15">
        <f>SUM(C15:H15)</f>
        <v>29.7</v>
      </c>
      <c r="L15">
        <f>$I$6*SUM(C15:H15)</f>
        <v>32.67</v>
      </c>
      <c r="M15">
        <f t="shared" ref="M15" si="6">K15*B14</f>
        <v>29.7</v>
      </c>
      <c r="N15">
        <v>2</v>
      </c>
      <c r="O15">
        <f>N15*M15</f>
        <v>59.4</v>
      </c>
    </row>
    <row r="16" spans="1:15" x14ac:dyDescent="0.3">
      <c r="A16">
        <v>2.5</v>
      </c>
      <c r="B16">
        <v>2</v>
      </c>
      <c r="C16">
        <v>5</v>
      </c>
      <c r="D16">
        <f t="shared" si="0"/>
        <v>10</v>
      </c>
      <c r="E16">
        <v>5.45</v>
      </c>
      <c r="F16">
        <f t="shared" si="1"/>
        <v>10.9</v>
      </c>
      <c r="G16">
        <v>5.71</v>
      </c>
      <c r="H16">
        <f t="shared" si="2"/>
        <v>11.42</v>
      </c>
      <c r="I16" s="15"/>
      <c r="J16" s="14"/>
    </row>
    <row r="17" spans="1:15" x14ac:dyDescent="0.3">
      <c r="C17">
        <f>C16*$C$4</f>
        <v>5</v>
      </c>
      <c r="E17">
        <f>E16*$E$4</f>
        <v>21.8</v>
      </c>
      <c r="G17">
        <f>G16*$G$4</f>
        <v>5.71</v>
      </c>
      <c r="I17" s="15"/>
      <c r="J17" s="14"/>
      <c r="K17">
        <f>SUM(C17:H17)</f>
        <v>32.51</v>
      </c>
      <c r="L17">
        <f>$I$6*SUM(C17:H17)</f>
        <v>35.761000000000003</v>
      </c>
      <c r="M17">
        <f t="shared" ref="M17" si="7">K17*B16</f>
        <v>65.02</v>
      </c>
      <c r="N17">
        <v>2.5</v>
      </c>
      <c r="O17">
        <f>N17*M17</f>
        <v>162.54999999999998</v>
      </c>
    </row>
    <row r="18" spans="1:15" x14ac:dyDescent="0.3">
      <c r="A18">
        <v>3</v>
      </c>
      <c r="B18">
        <v>1.5</v>
      </c>
      <c r="C18">
        <v>5.12</v>
      </c>
      <c r="D18">
        <f t="shared" si="0"/>
        <v>7.68</v>
      </c>
      <c r="E18">
        <v>5.6749999999999998</v>
      </c>
      <c r="F18">
        <f t="shared" si="1"/>
        <v>8.5124999999999993</v>
      </c>
      <c r="G18">
        <v>5.71</v>
      </c>
      <c r="H18">
        <f t="shared" si="2"/>
        <v>8.5649999999999995</v>
      </c>
      <c r="I18" s="15"/>
      <c r="J18" s="14"/>
    </row>
    <row r="19" spans="1:15" x14ac:dyDescent="0.3">
      <c r="C19">
        <f>C18*$C$4</f>
        <v>5.12</v>
      </c>
      <c r="E19">
        <f>E18*$E$4</f>
        <v>22.7</v>
      </c>
      <c r="G19">
        <f>G18*$G$4</f>
        <v>5.71</v>
      </c>
      <c r="I19" s="15"/>
      <c r="J19" s="14"/>
      <c r="K19">
        <f>SUM(C19:H19)</f>
        <v>33.53</v>
      </c>
      <c r="L19">
        <f>$I$6*SUM(C19:H19)</f>
        <v>36.883000000000003</v>
      </c>
      <c r="M19">
        <f t="shared" ref="M19" si="8">K19*B18</f>
        <v>50.295000000000002</v>
      </c>
      <c r="N19">
        <v>3</v>
      </c>
      <c r="O19">
        <f>N19*M19</f>
        <v>150.88499999999999</v>
      </c>
    </row>
    <row r="20" spans="1:15" x14ac:dyDescent="0.3">
      <c r="A20">
        <v>4</v>
      </c>
      <c r="B20">
        <v>4</v>
      </c>
      <c r="C20">
        <v>5.12</v>
      </c>
      <c r="D20">
        <f t="shared" si="0"/>
        <v>20.48</v>
      </c>
      <c r="E20">
        <v>5.6749999999999998</v>
      </c>
      <c r="F20">
        <f t="shared" si="1"/>
        <v>22.7</v>
      </c>
      <c r="G20">
        <v>5.71</v>
      </c>
      <c r="H20">
        <f t="shared" si="2"/>
        <v>22.84</v>
      </c>
      <c r="I20" s="15"/>
      <c r="J20" s="14"/>
    </row>
    <row r="21" spans="1:15" x14ac:dyDescent="0.3">
      <c r="C21">
        <f>C20*$C$4</f>
        <v>5.12</v>
      </c>
      <c r="E21">
        <f>E20*$E$4</f>
        <v>22.7</v>
      </c>
      <c r="G21">
        <f>G20*$G$4</f>
        <v>5.71</v>
      </c>
      <c r="I21" s="15"/>
      <c r="J21" s="14"/>
      <c r="K21">
        <f>SUM(C21:H21)</f>
        <v>33.53</v>
      </c>
      <c r="L21">
        <f>$I$6*SUM(C21:H21)</f>
        <v>36.883000000000003</v>
      </c>
      <c r="M21">
        <f t="shared" ref="M21" si="9">K21*B20</f>
        <v>134.12</v>
      </c>
      <c r="N21">
        <v>4</v>
      </c>
      <c r="O21">
        <f>N21*M21</f>
        <v>536.48</v>
      </c>
    </row>
    <row r="22" spans="1:15" x14ac:dyDescent="0.3">
      <c r="A22">
        <v>5</v>
      </c>
      <c r="B22">
        <v>2</v>
      </c>
      <c r="C22">
        <v>5.12</v>
      </c>
      <c r="D22">
        <f t="shared" si="0"/>
        <v>10.24</v>
      </c>
      <c r="E22">
        <v>5.6749999999999998</v>
      </c>
      <c r="F22">
        <f t="shared" si="1"/>
        <v>11.35</v>
      </c>
      <c r="G22">
        <v>5.71</v>
      </c>
      <c r="H22">
        <f t="shared" si="2"/>
        <v>11.42</v>
      </c>
      <c r="I22" s="15"/>
      <c r="J22" s="14"/>
    </row>
    <row r="23" spans="1:15" x14ac:dyDescent="0.3">
      <c r="C23">
        <f>C22*$C$4</f>
        <v>5.12</v>
      </c>
      <c r="E23">
        <f>E22*$E$4</f>
        <v>22.7</v>
      </c>
      <c r="G23">
        <f>G22*$G$4</f>
        <v>5.71</v>
      </c>
      <c r="I23" s="15"/>
      <c r="J23" s="14"/>
      <c r="K23">
        <f>SUM(C23:H23)</f>
        <v>33.53</v>
      </c>
      <c r="L23">
        <f>$I$6*SUM(C23:H23)</f>
        <v>36.883000000000003</v>
      </c>
      <c r="M23">
        <f t="shared" ref="M23" si="10">K23*B22</f>
        <v>67.06</v>
      </c>
      <c r="N23">
        <v>5</v>
      </c>
      <c r="O23">
        <f>N23*M23</f>
        <v>335.3</v>
      </c>
    </row>
    <row r="24" spans="1:15" x14ac:dyDescent="0.3">
      <c r="A24">
        <v>6</v>
      </c>
      <c r="B24">
        <v>4</v>
      </c>
      <c r="C24">
        <v>5.12</v>
      </c>
      <c r="D24">
        <f t="shared" si="0"/>
        <v>20.48</v>
      </c>
      <c r="E24">
        <v>5.6749999999999998</v>
      </c>
      <c r="F24">
        <f t="shared" si="1"/>
        <v>22.7</v>
      </c>
      <c r="G24">
        <v>5.71</v>
      </c>
      <c r="H24">
        <f t="shared" si="2"/>
        <v>22.84</v>
      </c>
      <c r="I24" s="15"/>
      <c r="J24" s="14"/>
    </row>
    <row r="25" spans="1:15" x14ac:dyDescent="0.3">
      <c r="C25">
        <f>C24*$C$4</f>
        <v>5.12</v>
      </c>
      <c r="E25">
        <f>E24*$E$4</f>
        <v>22.7</v>
      </c>
      <c r="G25">
        <f>G24*$G$4</f>
        <v>5.71</v>
      </c>
      <c r="I25" s="15"/>
      <c r="J25" s="14"/>
      <c r="K25">
        <f>SUM(C25:H25)</f>
        <v>33.53</v>
      </c>
      <c r="L25">
        <f>$I$6*SUM(C25:H25)</f>
        <v>36.883000000000003</v>
      </c>
      <c r="M25">
        <f t="shared" ref="M25" si="11">K25*B24</f>
        <v>134.12</v>
      </c>
      <c r="N25">
        <v>6</v>
      </c>
      <c r="O25">
        <f>N25*M25</f>
        <v>804.72</v>
      </c>
    </row>
    <row r="26" spans="1:15" x14ac:dyDescent="0.3">
      <c r="A26">
        <v>7</v>
      </c>
      <c r="B26">
        <v>1.5</v>
      </c>
      <c r="C26">
        <v>4.82</v>
      </c>
      <c r="D26">
        <f t="shared" si="0"/>
        <v>7.23</v>
      </c>
      <c r="E26">
        <v>5.4</v>
      </c>
      <c r="F26">
        <f t="shared" si="1"/>
        <v>8.1000000000000014</v>
      </c>
      <c r="G26">
        <v>5.6239999999999997</v>
      </c>
      <c r="H26">
        <f t="shared" si="2"/>
        <v>8.4359999999999999</v>
      </c>
      <c r="I26" s="15"/>
      <c r="J26" s="14"/>
    </row>
    <row r="27" spans="1:15" x14ac:dyDescent="0.3">
      <c r="C27">
        <f>C26*$C$4</f>
        <v>4.82</v>
      </c>
      <c r="E27">
        <f>E26*$E$4</f>
        <v>21.6</v>
      </c>
      <c r="G27">
        <f>G26*$G$4</f>
        <v>5.6239999999999997</v>
      </c>
      <c r="I27" s="15"/>
      <c r="J27" s="14"/>
      <c r="K27">
        <f>SUM(C27:H27)</f>
        <v>32.044000000000004</v>
      </c>
      <c r="L27">
        <f>$I$6*SUM(C27:H27)</f>
        <v>35.248400000000011</v>
      </c>
      <c r="M27">
        <f t="shared" ref="M27" si="12">K27*B26</f>
        <v>48.066000000000003</v>
      </c>
      <c r="N27">
        <v>7</v>
      </c>
      <c r="O27">
        <f>N27*M27</f>
        <v>336.46199999999999</v>
      </c>
    </row>
    <row r="28" spans="1:15" x14ac:dyDescent="0.3">
      <c r="A28">
        <v>7.5</v>
      </c>
      <c r="B28">
        <v>2</v>
      </c>
      <c r="C28">
        <v>4.5460000000000003</v>
      </c>
      <c r="D28">
        <f t="shared" si="0"/>
        <v>9.0920000000000005</v>
      </c>
      <c r="E28">
        <v>5.4</v>
      </c>
      <c r="F28">
        <f t="shared" si="1"/>
        <v>10.8</v>
      </c>
      <c r="G28">
        <v>5.63</v>
      </c>
      <c r="H28">
        <f t="shared" si="2"/>
        <v>11.26</v>
      </c>
      <c r="I28" s="15"/>
      <c r="J28" s="14"/>
    </row>
    <row r="29" spans="1:15" x14ac:dyDescent="0.3">
      <c r="C29">
        <f>C28*$C$4</f>
        <v>4.5460000000000003</v>
      </c>
      <c r="E29">
        <f>E28*$E$4</f>
        <v>21.6</v>
      </c>
      <c r="G29">
        <f>G28*$G$4</f>
        <v>5.63</v>
      </c>
      <c r="I29" s="15"/>
      <c r="J29" s="14"/>
      <c r="K29">
        <f>SUM(C29:H29)</f>
        <v>31.776</v>
      </c>
      <c r="L29">
        <f>$I$6*SUM(C29:H29)</f>
        <v>34.953600000000002</v>
      </c>
      <c r="M29">
        <f t="shared" ref="M29" si="13">K29*B28</f>
        <v>63.552</v>
      </c>
      <c r="N29">
        <v>7.5</v>
      </c>
      <c r="O29">
        <f>N29*M29</f>
        <v>476.64</v>
      </c>
    </row>
    <row r="30" spans="1:15" x14ac:dyDescent="0.3">
      <c r="A30">
        <v>8</v>
      </c>
      <c r="B30">
        <v>1</v>
      </c>
      <c r="C30">
        <v>3.8</v>
      </c>
      <c r="D30">
        <f t="shared" si="0"/>
        <v>3.8</v>
      </c>
      <c r="E30">
        <v>4.78</v>
      </c>
      <c r="F30">
        <f t="shared" si="1"/>
        <v>4.78</v>
      </c>
      <c r="G30">
        <v>5.0410000000000004</v>
      </c>
      <c r="H30">
        <f t="shared" si="2"/>
        <v>5.0410000000000004</v>
      </c>
      <c r="I30" s="15"/>
      <c r="J30" s="14"/>
    </row>
    <row r="31" spans="1:15" x14ac:dyDescent="0.3">
      <c r="C31">
        <f>C30*$C$4</f>
        <v>3.8</v>
      </c>
      <c r="E31">
        <f>E30*$E$4</f>
        <v>19.12</v>
      </c>
      <c r="G31">
        <f>G30*$G$4</f>
        <v>5.0410000000000004</v>
      </c>
      <c r="I31" s="15"/>
      <c r="J31" s="14"/>
      <c r="K31">
        <f>SUM(C31:H31)</f>
        <v>27.961000000000002</v>
      </c>
      <c r="L31">
        <f>$I$6*SUM(C31:H31)</f>
        <v>30.757100000000005</v>
      </c>
      <c r="M31">
        <f t="shared" ref="M31" si="14">K31*B30</f>
        <v>27.961000000000002</v>
      </c>
      <c r="N31">
        <v>8</v>
      </c>
      <c r="O31">
        <f>N31*M31</f>
        <v>223.68800000000002</v>
      </c>
    </row>
    <row r="32" spans="1:15" x14ac:dyDescent="0.3">
      <c r="A32">
        <v>8.5</v>
      </c>
      <c r="B32">
        <v>2</v>
      </c>
      <c r="C32">
        <v>2.66</v>
      </c>
      <c r="D32">
        <f t="shared" si="0"/>
        <v>5.32</v>
      </c>
      <c r="E32">
        <v>3.5720000000000001</v>
      </c>
      <c r="F32">
        <f t="shared" si="1"/>
        <v>7.1440000000000001</v>
      </c>
      <c r="G32">
        <v>4.01</v>
      </c>
      <c r="H32">
        <f t="shared" si="2"/>
        <v>8.02</v>
      </c>
      <c r="I32" s="15"/>
      <c r="J32" s="14"/>
    </row>
    <row r="33" spans="1:15" x14ac:dyDescent="0.3">
      <c r="C33">
        <f>C32*$C$4</f>
        <v>2.66</v>
      </c>
      <c r="E33">
        <f>E32*$E$4</f>
        <v>14.288</v>
      </c>
      <c r="G33">
        <f>G32*$G$4</f>
        <v>4.01</v>
      </c>
      <c r="I33" s="15"/>
      <c r="J33" s="14"/>
      <c r="K33">
        <f>SUM(C33:H33)</f>
        <v>20.957999999999998</v>
      </c>
      <c r="L33">
        <f>$I$6*SUM(C33:H33)</f>
        <v>23.053799999999999</v>
      </c>
      <c r="M33">
        <f t="shared" ref="M33" si="15">K33*B32</f>
        <v>41.915999999999997</v>
      </c>
      <c r="N33">
        <v>8.5</v>
      </c>
      <c r="O33">
        <f>N33*M33</f>
        <v>356.28599999999994</v>
      </c>
    </row>
    <row r="34" spans="1:15" x14ac:dyDescent="0.3">
      <c r="A34">
        <v>9</v>
      </c>
      <c r="B34">
        <v>1</v>
      </c>
      <c r="C34">
        <v>1.0449999999999999</v>
      </c>
      <c r="D34">
        <f t="shared" si="0"/>
        <v>1.0449999999999999</v>
      </c>
      <c r="E34">
        <v>2.4580000000000002</v>
      </c>
      <c r="F34">
        <f t="shared" si="1"/>
        <v>2.4580000000000002</v>
      </c>
      <c r="G34">
        <v>2.88</v>
      </c>
      <c r="H34">
        <f t="shared" si="2"/>
        <v>2.88</v>
      </c>
      <c r="I34" s="15"/>
      <c r="J34" s="14"/>
    </row>
    <row r="35" spans="1:15" x14ac:dyDescent="0.3">
      <c r="C35">
        <f>C34*$C$4</f>
        <v>1.0449999999999999</v>
      </c>
      <c r="E35">
        <f>E34*$E$4</f>
        <v>9.8320000000000007</v>
      </c>
      <c r="G35">
        <f>G34*$G$4</f>
        <v>2.88</v>
      </c>
      <c r="I35" s="15"/>
      <c r="J35" s="14"/>
      <c r="K35">
        <f>SUM(C35:H35)</f>
        <v>13.757000000000001</v>
      </c>
      <c r="L35">
        <f>$I$6*SUM(C35:H35)</f>
        <v>15.132700000000003</v>
      </c>
      <c r="M35">
        <f t="shared" ref="M35" si="16">K35*B34</f>
        <v>13.757000000000001</v>
      </c>
      <c r="N35">
        <v>9</v>
      </c>
      <c r="O35">
        <f>N35*M35</f>
        <v>123.81300000000002</v>
      </c>
    </row>
    <row r="36" spans="1:15" x14ac:dyDescent="0.3">
      <c r="A36">
        <v>9.5</v>
      </c>
      <c r="B36">
        <v>2</v>
      </c>
      <c r="C36">
        <v>0</v>
      </c>
      <c r="D36">
        <f t="shared" si="0"/>
        <v>0</v>
      </c>
      <c r="E36">
        <v>1.31</v>
      </c>
      <c r="F36">
        <f t="shared" si="1"/>
        <v>2.62</v>
      </c>
      <c r="G36">
        <v>2.2000000000000002</v>
      </c>
      <c r="H36">
        <f t="shared" si="2"/>
        <v>4.4000000000000004</v>
      </c>
      <c r="I36" s="15"/>
      <c r="J36" s="14"/>
    </row>
    <row r="37" spans="1:15" x14ac:dyDescent="0.3">
      <c r="C37">
        <f>C36*$C$4</f>
        <v>0</v>
      </c>
      <c r="E37">
        <f>E36*$E$4</f>
        <v>5.24</v>
      </c>
      <c r="G37">
        <f>G36*$G$4</f>
        <v>2.2000000000000002</v>
      </c>
      <c r="I37" s="15"/>
      <c r="J37" s="14"/>
      <c r="K37">
        <f>SUM(C37:H37)</f>
        <v>7.44</v>
      </c>
      <c r="L37">
        <f>$I$6*SUM(C37:H37)</f>
        <v>8.1840000000000011</v>
      </c>
      <c r="M37">
        <f t="shared" ref="M37" si="17">K37*B36</f>
        <v>14.88</v>
      </c>
      <c r="N37">
        <v>9.5</v>
      </c>
      <c r="O37">
        <f>N37*M37</f>
        <v>141.36000000000001</v>
      </c>
    </row>
    <row r="38" spans="1:15" x14ac:dyDescent="0.3">
      <c r="A38">
        <v>10</v>
      </c>
      <c r="B38">
        <v>0.5</v>
      </c>
      <c r="C38">
        <v>0</v>
      </c>
      <c r="D38">
        <f t="shared" si="0"/>
        <v>0</v>
      </c>
      <c r="E38">
        <v>0</v>
      </c>
      <c r="F38">
        <f t="shared" si="1"/>
        <v>0</v>
      </c>
      <c r="G38">
        <v>0</v>
      </c>
      <c r="H38">
        <f t="shared" si="2"/>
        <v>0</v>
      </c>
      <c r="I38" s="15"/>
      <c r="J38" s="14"/>
    </row>
    <row r="39" spans="1:15" x14ac:dyDescent="0.3">
      <c r="C39">
        <f>C38*$C$4</f>
        <v>0</v>
      </c>
      <c r="E39">
        <f>E38*$E$4</f>
        <v>0</v>
      </c>
      <c r="G39">
        <f>G38*$G$4</f>
        <v>0</v>
      </c>
      <c r="I39" s="15"/>
      <c r="J39" s="14"/>
      <c r="K39">
        <f>SUM(C39:H39)</f>
        <v>0</v>
      </c>
      <c r="L39">
        <f>$I$6*SUM(C39:H39)</f>
        <v>0</v>
      </c>
      <c r="M39">
        <f t="shared" ref="M39" si="18">K39*B38</f>
        <v>0</v>
      </c>
      <c r="N39">
        <v>10</v>
      </c>
      <c r="O39">
        <f>N39*M39</f>
        <v>0</v>
      </c>
    </row>
    <row r="40" spans="1:15" x14ac:dyDescent="0.3">
      <c r="A40" s="12" t="s">
        <v>21</v>
      </c>
      <c r="B40" s="12"/>
      <c r="D40">
        <f>SUM(D6:D39)</f>
        <v>104.26700000000001</v>
      </c>
      <c r="F40">
        <f>SUM(F6:F39)</f>
        <v>129.97049999999999</v>
      </c>
      <c r="H40">
        <f>SUM(H6:H39)</f>
        <v>138.76300000000001</v>
      </c>
      <c r="I40" s="8"/>
      <c r="J40" s="3"/>
      <c r="K40">
        <f>SUM(K6:K39)</f>
        <v>372.32799999999997</v>
      </c>
      <c r="M40">
        <f>SUM(M6:M39)</f>
        <v>760.11200000000008</v>
      </c>
      <c r="O40">
        <f>SUM(O6:O39)</f>
        <v>3798.9640000000004</v>
      </c>
    </row>
    <row r="41" spans="1:15" x14ac:dyDescent="0.3">
      <c r="A41" s="12" t="s">
        <v>22</v>
      </c>
      <c r="B41" s="12"/>
      <c r="D41">
        <f>C4</f>
        <v>1</v>
      </c>
      <c r="F41">
        <f>E4</f>
        <v>4</v>
      </c>
      <c r="H41">
        <f>G4</f>
        <v>1</v>
      </c>
    </row>
    <row r="42" spans="1:15" x14ac:dyDescent="0.3">
      <c r="A42" s="12" t="s">
        <v>25</v>
      </c>
      <c r="B42" s="12"/>
      <c r="D42">
        <f>D40*D41</f>
        <v>104.26700000000001</v>
      </c>
      <c r="F42">
        <f t="shared" ref="F42:H42" si="19">F40*F41</f>
        <v>519.88199999999995</v>
      </c>
      <c r="H42">
        <f t="shared" si="19"/>
        <v>138.76300000000001</v>
      </c>
      <c r="M42">
        <f>(SUM(D42:H42))</f>
        <v>762.91200000000003</v>
      </c>
      <c r="N42" s="11" t="s">
        <v>28</v>
      </c>
      <c r="O42" s="11">
        <f>O40/M40*J6</f>
        <v>35.38513419075084</v>
      </c>
    </row>
    <row r="43" spans="1:15" x14ac:dyDescent="0.3">
      <c r="A43" s="12" t="s">
        <v>26</v>
      </c>
      <c r="B43" s="12"/>
      <c r="D43">
        <v>0</v>
      </c>
      <c r="F43">
        <v>1</v>
      </c>
      <c r="H43">
        <v>2</v>
      </c>
      <c r="J43" s="11" t="s">
        <v>34</v>
      </c>
      <c r="K43" s="11">
        <f>M40*J6*I6*2/3*1/3</f>
        <v>1315.5005013333337</v>
      </c>
      <c r="N43" s="11"/>
      <c r="O43" s="11"/>
    </row>
    <row r="44" spans="1:15" x14ac:dyDescent="0.3">
      <c r="A44" s="12" t="s">
        <v>27</v>
      </c>
      <c r="B44" s="12"/>
      <c r="D44">
        <f>D43*D42</f>
        <v>0</v>
      </c>
      <c r="F44">
        <f t="shared" ref="F44:H44" si="20">F43*F42</f>
        <v>519.88199999999995</v>
      </c>
      <c r="H44">
        <f t="shared" si="20"/>
        <v>277.52600000000001</v>
      </c>
      <c r="M44">
        <f>SUM(D44:H44)</f>
        <v>797.4079999999999</v>
      </c>
      <c r="N44" s="11" t="s">
        <v>29</v>
      </c>
      <c r="O44" s="11">
        <f>M44/M42*I6</f>
        <v>1.1497378465668386</v>
      </c>
    </row>
  </sheetData>
  <mergeCells count="27">
    <mergeCell ref="A41:B41"/>
    <mergeCell ref="A42:B42"/>
    <mergeCell ref="A43:B43"/>
    <mergeCell ref="A44:B44"/>
    <mergeCell ref="C1:H1"/>
    <mergeCell ref="C3:H3"/>
    <mergeCell ref="B1:B5"/>
    <mergeCell ref="G4:H4"/>
    <mergeCell ref="C5:D5"/>
    <mergeCell ref="E5:F5"/>
    <mergeCell ref="G5:H5"/>
    <mergeCell ref="I6:I39"/>
    <mergeCell ref="J6:J39"/>
    <mergeCell ref="A40:B40"/>
    <mergeCell ref="N1:N4"/>
    <mergeCell ref="O1:O4"/>
    <mergeCell ref="L1:L4"/>
    <mergeCell ref="M1:M4"/>
    <mergeCell ref="G2:H2"/>
    <mergeCell ref="C4:D4"/>
    <mergeCell ref="E4:F4"/>
    <mergeCell ref="E2:F2"/>
    <mergeCell ref="J1:J4"/>
    <mergeCell ref="K1:K4"/>
    <mergeCell ref="I1:I4"/>
    <mergeCell ref="C2:D2"/>
    <mergeCell ref="A1:A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64" zoomScale="102" zoomScaleNormal="102" workbookViewId="0">
      <selection activeCell="R11" sqref="R11"/>
    </sheetView>
  </sheetViews>
  <sheetFormatPr defaultRowHeight="14.4" x14ac:dyDescent="0.3"/>
  <cols>
    <col min="10" max="10" width="13.44140625" bestFit="1" customWidth="1"/>
  </cols>
  <sheetData>
    <row r="1" spans="1:15" ht="14.4" customHeight="1" x14ac:dyDescent="0.3">
      <c r="A1" s="14" t="s">
        <v>1</v>
      </c>
      <c r="B1" s="14" t="s">
        <v>2</v>
      </c>
      <c r="C1" s="14" t="s">
        <v>3</v>
      </c>
      <c r="D1" s="14"/>
      <c r="E1" s="14"/>
      <c r="F1" s="14"/>
      <c r="G1" s="14"/>
      <c r="H1" s="14"/>
      <c r="I1" s="13" t="s">
        <v>23</v>
      </c>
      <c r="J1" s="13" t="s">
        <v>24</v>
      </c>
      <c r="K1" s="14" t="s">
        <v>30</v>
      </c>
      <c r="L1" s="13" t="s">
        <v>33</v>
      </c>
      <c r="M1" s="13" t="s">
        <v>31</v>
      </c>
      <c r="N1" s="14" t="s">
        <v>9</v>
      </c>
      <c r="O1" s="13" t="s">
        <v>32</v>
      </c>
    </row>
    <row r="2" spans="1:15" x14ac:dyDescent="0.3">
      <c r="A2" s="14"/>
      <c r="B2" s="14"/>
      <c r="C2" s="12" t="s">
        <v>8</v>
      </c>
      <c r="D2" s="12"/>
      <c r="E2" s="12" t="s">
        <v>4</v>
      </c>
      <c r="F2" s="12"/>
      <c r="G2" s="12" t="s">
        <v>6</v>
      </c>
      <c r="H2" s="12"/>
      <c r="I2" s="13"/>
      <c r="J2" s="13"/>
      <c r="K2" s="14"/>
      <c r="L2" s="13"/>
      <c r="M2" s="13"/>
      <c r="N2" s="14"/>
      <c r="O2" s="13"/>
    </row>
    <row r="3" spans="1:15" x14ac:dyDescent="0.3">
      <c r="A3" s="14"/>
      <c r="B3" s="14"/>
      <c r="C3" s="12" t="s">
        <v>2</v>
      </c>
      <c r="D3" s="12"/>
      <c r="E3" s="12"/>
      <c r="F3" s="12"/>
      <c r="G3" s="12"/>
      <c r="H3" s="12"/>
      <c r="I3" s="13"/>
      <c r="J3" s="13"/>
      <c r="K3" s="14"/>
      <c r="L3" s="13"/>
      <c r="M3" s="13"/>
      <c r="N3" s="14"/>
      <c r="O3" s="13"/>
    </row>
    <row r="4" spans="1:15" x14ac:dyDescent="0.3">
      <c r="A4" s="14"/>
      <c r="B4" s="14"/>
      <c r="C4" s="12">
        <v>5</v>
      </c>
      <c r="D4" s="12"/>
      <c r="E4" s="12">
        <v>8</v>
      </c>
      <c r="F4" s="12"/>
      <c r="G4" s="12">
        <v>-1</v>
      </c>
      <c r="H4" s="12"/>
      <c r="I4" s="13"/>
      <c r="J4" s="13"/>
      <c r="K4" s="14"/>
      <c r="L4" s="13"/>
      <c r="M4" s="13"/>
      <c r="N4" s="14"/>
      <c r="O4" s="13"/>
    </row>
    <row r="5" spans="1:15" x14ac:dyDescent="0.3">
      <c r="A5" s="14"/>
      <c r="B5" s="14"/>
      <c r="C5" s="12" t="s">
        <v>10</v>
      </c>
      <c r="D5" s="12"/>
      <c r="E5" s="12" t="s">
        <v>11</v>
      </c>
      <c r="F5" s="12"/>
      <c r="G5" s="12" t="s">
        <v>12</v>
      </c>
      <c r="H5" s="12"/>
      <c r="I5" t="s">
        <v>15</v>
      </c>
      <c r="J5" t="s">
        <v>16</v>
      </c>
      <c r="K5" s="7" t="s">
        <v>17</v>
      </c>
      <c r="L5" s="7"/>
      <c r="M5" s="9" t="s">
        <v>18</v>
      </c>
      <c r="N5" s="7" t="s">
        <v>19</v>
      </c>
      <c r="O5" s="3" t="s">
        <v>20</v>
      </c>
    </row>
    <row r="6" spans="1:15" x14ac:dyDescent="0.3">
      <c r="A6">
        <v>0</v>
      </c>
      <c r="B6">
        <v>0.5</v>
      </c>
      <c r="C6">
        <v>0</v>
      </c>
      <c r="D6">
        <f>C6*B6</f>
        <v>0</v>
      </c>
      <c r="E6">
        <v>0</v>
      </c>
      <c r="F6">
        <f>E6*B6</f>
        <v>0</v>
      </c>
      <c r="G6">
        <v>8.2000000000000003E-2</v>
      </c>
      <c r="H6">
        <f>G6*B6</f>
        <v>4.1000000000000002E-2</v>
      </c>
      <c r="I6" s="15">
        <v>1.1000000000000001</v>
      </c>
      <c r="J6" s="14">
        <v>7.08</v>
      </c>
    </row>
    <row r="7" spans="1:15" x14ac:dyDescent="0.3">
      <c r="C7">
        <f>C6*$C$4</f>
        <v>0</v>
      </c>
      <c r="E7">
        <f>E6*$E$4</f>
        <v>0</v>
      </c>
      <c r="G7">
        <f>G6*$G$4</f>
        <v>-8.2000000000000003E-2</v>
      </c>
      <c r="I7" s="15"/>
      <c r="J7" s="14"/>
      <c r="K7">
        <f>SUM(C7:H7)</f>
        <v>-8.2000000000000003E-2</v>
      </c>
      <c r="L7">
        <f>$I$6*SUM(C7:H7)</f>
        <v>-9.0200000000000016E-2</v>
      </c>
      <c r="M7">
        <f>K7*B6</f>
        <v>-4.1000000000000002E-2</v>
      </c>
      <c r="N7">
        <v>0</v>
      </c>
      <c r="O7">
        <f>N7*M7</f>
        <v>0</v>
      </c>
    </row>
    <row r="8" spans="1:15" x14ac:dyDescent="0.3">
      <c r="A8">
        <v>0.5</v>
      </c>
      <c r="B8">
        <v>2</v>
      </c>
      <c r="C8">
        <v>0</v>
      </c>
      <c r="D8">
        <f t="shared" ref="D8:D38" si="0">C8*B8</f>
        <v>0</v>
      </c>
      <c r="E8">
        <v>0.73599999999999999</v>
      </c>
      <c r="F8">
        <f t="shared" ref="F8:F38" si="1">E8*B8</f>
        <v>1.472</v>
      </c>
      <c r="G8">
        <v>1.4</v>
      </c>
      <c r="H8">
        <f t="shared" ref="H8:H38" si="2">G8*B8</f>
        <v>2.8</v>
      </c>
      <c r="I8" s="15"/>
      <c r="J8" s="14"/>
    </row>
    <row r="9" spans="1:15" x14ac:dyDescent="0.3">
      <c r="C9">
        <f>C8*$C$4</f>
        <v>0</v>
      </c>
      <c r="E9">
        <f>E8*$E$4</f>
        <v>5.8879999999999999</v>
      </c>
      <c r="G9">
        <v>0</v>
      </c>
      <c r="I9" s="15"/>
      <c r="J9" s="14"/>
      <c r="K9">
        <f>SUM(C9:H9)</f>
        <v>5.8879999999999999</v>
      </c>
      <c r="L9">
        <f>$I$6*SUM(C9:H9)</f>
        <v>6.4768000000000008</v>
      </c>
      <c r="M9">
        <f t="shared" ref="M9" si="3">K9*B8</f>
        <v>11.776</v>
      </c>
      <c r="N9">
        <v>0.5</v>
      </c>
      <c r="O9">
        <f>N9*M9</f>
        <v>5.8879999999999999</v>
      </c>
    </row>
    <row r="10" spans="1:15" x14ac:dyDescent="0.3">
      <c r="A10">
        <v>1</v>
      </c>
      <c r="B10">
        <v>1</v>
      </c>
      <c r="C10">
        <v>0</v>
      </c>
      <c r="D10">
        <f t="shared" si="0"/>
        <v>0</v>
      </c>
      <c r="E10">
        <v>2.6339999999999999</v>
      </c>
      <c r="F10">
        <f t="shared" si="1"/>
        <v>2.6339999999999999</v>
      </c>
      <c r="G10">
        <v>3.8</v>
      </c>
      <c r="H10">
        <f t="shared" si="2"/>
        <v>3.8</v>
      </c>
      <c r="I10" s="15"/>
      <c r="J10" s="14"/>
    </row>
    <row r="11" spans="1:15" x14ac:dyDescent="0.3">
      <c r="C11">
        <f>C10*$C$4</f>
        <v>0</v>
      </c>
      <c r="E11">
        <f>E10*$E$4</f>
        <v>21.071999999999999</v>
      </c>
      <c r="G11">
        <f>G10*$G$4</f>
        <v>-3.8</v>
      </c>
      <c r="I11" s="15"/>
      <c r="J11" s="14"/>
      <c r="K11">
        <f>SUM(C11:H11)</f>
        <v>17.271999999999998</v>
      </c>
      <c r="L11">
        <f>$I$6*SUM(C11:H11)</f>
        <v>18.999199999999998</v>
      </c>
      <c r="M11">
        <f t="shared" ref="M11" si="4">K11*B10</f>
        <v>17.271999999999998</v>
      </c>
      <c r="N11">
        <v>1</v>
      </c>
      <c r="O11">
        <f>N11*M11</f>
        <v>17.271999999999998</v>
      </c>
    </row>
    <row r="12" spans="1:15" x14ac:dyDescent="0.3">
      <c r="A12">
        <v>1.5</v>
      </c>
      <c r="B12">
        <v>2</v>
      </c>
      <c r="C12">
        <v>2.2000000000000002</v>
      </c>
      <c r="D12">
        <f t="shared" si="0"/>
        <v>4.4000000000000004</v>
      </c>
      <c r="E12">
        <v>4.4000000000000004</v>
      </c>
      <c r="F12">
        <f t="shared" si="1"/>
        <v>8.8000000000000007</v>
      </c>
      <c r="G12">
        <v>4.9000000000000004</v>
      </c>
      <c r="H12">
        <f t="shared" si="2"/>
        <v>9.8000000000000007</v>
      </c>
      <c r="I12" s="15"/>
      <c r="J12" s="14"/>
    </row>
    <row r="13" spans="1:15" x14ac:dyDescent="0.3">
      <c r="C13">
        <f>C12*$C$4</f>
        <v>11</v>
      </c>
      <c r="E13">
        <f>E12*$E$4</f>
        <v>35.200000000000003</v>
      </c>
      <c r="G13">
        <f>G12*$G$4</f>
        <v>-4.9000000000000004</v>
      </c>
      <c r="I13" s="15"/>
      <c r="J13" s="14"/>
      <c r="K13">
        <f>SUM(C13:H13)</f>
        <v>41.300000000000004</v>
      </c>
      <c r="L13">
        <f>$I$6*SUM(C13:H13)</f>
        <v>45.430000000000007</v>
      </c>
      <c r="M13">
        <f t="shared" ref="M13" si="5">K13*B12</f>
        <v>82.600000000000009</v>
      </c>
      <c r="N13">
        <v>1.5</v>
      </c>
      <c r="O13">
        <f>N13*M13</f>
        <v>123.9</v>
      </c>
    </row>
    <row r="14" spans="1:15" x14ac:dyDescent="0.3">
      <c r="A14">
        <v>2</v>
      </c>
      <c r="B14">
        <v>1</v>
      </c>
      <c r="C14">
        <v>4.5</v>
      </c>
      <c r="D14">
        <f t="shared" si="0"/>
        <v>4.5</v>
      </c>
      <c r="E14">
        <v>5</v>
      </c>
      <c r="F14">
        <f t="shared" si="1"/>
        <v>5</v>
      </c>
      <c r="G14">
        <v>5.2</v>
      </c>
      <c r="H14">
        <f>G14*B14</f>
        <v>5.2</v>
      </c>
      <c r="I14" s="15"/>
      <c r="J14" s="14"/>
      <c r="N14" t="s">
        <v>0</v>
      </c>
    </row>
    <row r="15" spans="1:15" x14ac:dyDescent="0.3">
      <c r="C15">
        <f>C14*$C$4</f>
        <v>22.5</v>
      </c>
      <c r="E15">
        <f>E14*$E$4</f>
        <v>40</v>
      </c>
      <c r="G15">
        <f>G14*$G$4</f>
        <v>-5.2</v>
      </c>
      <c r="I15" s="15"/>
      <c r="J15" s="14"/>
      <c r="K15">
        <f>SUM(C15:H15)</f>
        <v>57.3</v>
      </c>
      <c r="L15">
        <f>$I$6*SUM(C15:H15)</f>
        <v>63.03</v>
      </c>
      <c r="M15">
        <f t="shared" ref="M15" si="6">K15*B14</f>
        <v>57.3</v>
      </c>
      <c r="N15">
        <v>2</v>
      </c>
      <c r="O15">
        <f>N15*M15</f>
        <v>114.6</v>
      </c>
    </row>
    <row r="16" spans="1:15" x14ac:dyDescent="0.3">
      <c r="A16">
        <v>2.5</v>
      </c>
      <c r="B16">
        <v>2</v>
      </c>
      <c r="C16">
        <v>5</v>
      </c>
      <c r="D16">
        <f t="shared" si="0"/>
        <v>10</v>
      </c>
      <c r="E16">
        <v>5.45</v>
      </c>
      <c r="F16">
        <f t="shared" si="1"/>
        <v>10.9</v>
      </c>
      <c r="G16">
        <v>5.71</v>
      </c>
      <c r="H16">
        <f t="shared" si="2"/>
        <v>11.42</v>
      </c>
      <c r="I16" s="15"/>
      <c r="J16" s="14"/>
    </row>
    <row r="17" spans="1:15" x14ac:dyDescent="0.3">
      <c r="C17">
        <f>C16*$C$4</f>
        <v>25</v>
      </c>
      <c r="E17">
        <f>E16*$E$4</f>
        <v>43.6</v>
      </c>
      <c r="G17">
        <f>G16*$G$4</f>
        <v>-5.71</v>
      </c>
      <c r="I17" s="15"/>
      <c r="J17" s="14"/>
      <c r="K17">
        <f>SUM(C17:H17)</f>
        <v>62.889999999999993</v>
      </c>
      <c r="L17">
        <f>$I$6*SUM(C17:H17)</f>
        <v>69.179000000000002</v>
      </c>
      <c r="M17">
        <f t="shared" ref="M17" si="7">K17*B16</f>
        <v>125.77999999999999</v>
      </c>
      <c r="N17">
        <v>2.5</v>
      </c>
      <c r="O17">
        <f>N17*M17</f>
        <v>314.45</v>
      </c>
    </row>
    <row r="18" spans="1:15" x14ac:dyDescent="0.3">
      <c r="A18">
        <v>3</v>
      </c>
      <c r="B18">
        <v>1.5</v>
      </c>
      <c r="C18">
        <v>5.12</v>
      </c>
      <c r="D18">
        <f t="shared" si="0"/>
        <v>7.68</v>
      </c>
      <c r="E18">
        <v>5.6749999999999998</v>
      </c>
      <c r="F18">
        <f t="shared" si="1"/>
        <v>8.5124999999999993</v>
      </c>
      <c r="G18">
        <v>5.71</v>
      </c>
      <c r="H18">
        <f t="shared" si="2"/>
        <v>8.5649999999999995</v>
      </c>
      <c r="I18" s="15"/>
      <c r="J18" s="14"/>
    </row>
    <row r="19" spans="1:15" x14ac:dyDescent="0.3">
      <c r="C19">
        <f>C18*$C$4</f>
        <v>25.6</v>
      </c>
      <c r="E19">
        <f>E18*$E$4</f>
        <v>45.4</v>
      </c>
      <c r="G19">
        <f>G18*$G$4</f>
        <v>-5.71</v>
      </c>
      <c r="I19" s="15"/>
      <c r="J19" s="14"/>
      <c r="K19">
        <f>SUM(C19:H19)</f>
        <v>65.290000000000006</v>
      </c>
      <c r="L19">
        <f>$I$6*SUM(C19:H19)</f>
        <v>71.819000000000017</v>
      </c>
      <c r="M19">
        <f t="shared" ref="M19" si="8">K19*B18</f>
        <v>97.935000000000002</v>
      </c>
      <c r="N19">
        <v>3</v>
      </c>
      <c r="O19">
        <f>N19*M19</f>
        <v>293.80500000000001</v>
      </c>
    </row>
    <row r="20" spans="1:15" x14ac:dyDescent="0.3">
      <c r="A20">
        <v>4</v>
      </c>
      <c r="B20">
        <v>4</v>
      </c>
      <c r="C20">
        <v>5.12</v>
      </c>
      <c r="D20">
        <f t="shared" si="0"/>
        <v>20.48</v>
      </c>
      <c r="E20">
        <v>5.6749999999999998</v>
      </c>
      <c r="F20">
        <f t="shared" si="1"/>
        <v>22.7</v>
      </c>
      <c r="G20">
        <v>5.71</v>
      </c>
      <c r="H20">
        <f t="shared" si="2"/>
        <v>22.84</v>
      </c>
      <c r="I20" s="15"/>
      <c r="J20" s="14"/>
    </row>
    <row r="21" spans="1:15" x14ac:dyDescent="0.3">
      <c r="C21">
        <f>C20*$C$4</f>
        <v>25.6</v>
      </c>
      <c r="E21">
        <f>E20*$E$4</f>
        <v>45.4</v>
      </c>
      <c r="G21">
        <f>G20*$G$4</f>
        <v>-5.71</v>
      </c>
      <c r="I21" s="15"/>
      <c r="J21" s="14"/>
      <c r="K21">
        <f>SUM(C21:H21)</f>
        <v>65.290000000000006</v>
      </c>
      <c r="L21">
        <f>$I$6*SUM(C21:H21)</f>
        <v>71.819000000000017</v>
      </c>
      <c r="M21">
        <f t="shared" ref="M21" si="9">K21*B20</f>
        <v>261.16000000000003</v>
      </c>
      <c r="N21">
        <v>4</v>
      </c>
      <c r="O21">
        <f>N21*M21</f>
        <v>1044.6400000000001</v>
      </c>
    </row>
    <row r="22" spans="1:15" x14ac:dyDescent="0.3">
      <c r="A22">
        <v>5</v>
      </c>
      <c r="B22">
        <v>2</v>
      </c>
      <c r="C22">
        <v>5.12</v>
      </c>
      <c r="D22">
        <f t="shared" si="0"/>
        <v>10.24</v>
      </c>
      <c r="E22">
        <v>5.6749999999999998</v>
      </c>
      <c r="F22">
        <f t="shared" si="1"/>
        <v>11.35</v>
      </c>
      <c r="G22">
        <v>5.71</v>
      </c>
      <c r="H22">
        <f t="shared" si="2"/>
        <v>11.42</v>
      </c>
      <c r="I22" s="15"/>
      <c r="J22" s="14"/>
    </row>
    <row r="23" spans="1:15" x14ac:dyDescent="0.3">
      <c r="C23">
        <f>C22*$C$4</f>
        <v>25.6</v>
      </c>
      <c r="E23">
        <f>E22*$E$4</f>
        <v>45.4</v>
      </c>
      <c r="G23">
        <f>G22*$G$4</f>
        <v>-5.71</v>
      </c>
      <c r="I23" s="15"/>
      <c r="J23" s="14"/>
      <c r="K23">
        <f>SUM(C23:H23)</f>
        <v>65.290000000000006</v>
      </c>
      <c r="L23">
        <f>$I$6*SUM(C23:H23)</f>
        <v>71.819000000000017</v>
      </c>
      <c r="M23">
        <f t="shared" ref="M23" si="10">K23*B22</f>
        <v>130.58000000000001</v>
      </c>
      <c r="N23">
        <v>5</v>
      </c>
      <c r="O23">
        <f>N23*M23</f>
        <v>652.90000000000009</v>
      </c>
    </row>
    <row r="24" spans="1:15" x14ac:dyDescent="0.3">
      <c r="A24">
        <v>6</v>
      </c>
      <c r="B24">
        <v>4</v>
      </c>
      <c r="C24">
        <v>5.12</v>
      </c>
      <c r="D24">
        <f t="shared" si="0"/>
        <v>20.48</v>
      </c>
      <c r="E24">
        <v>5.6749999999999998</v>
      </c>
      <c r="F24">
        <f t="shared" si="1"/>
        <v>22.7</v>
      </c>
      <c r="G24">
        <v>5.71</v>
      </c>
      <c r="H24">
        <f t="shared" si="2"/>
        <v>22.84</v>
      </c>
      <c r="I24" s="15"/>
      <c r="J24" s="14"/>
    </row>
    <row r="25" spans="1:15" x14ac:dyDescent="0.3">
      <c r="C25">
        <f>C24*$C$4</f>
        <v>25.6</v>
      </c>
      <c r="E25">
        <f>E24*$E$4</f>
        <v>45.4</v>
      </c>
      <c r="G25">
        <f>G24*$G$4</f>
        <v>-5.71</v>
      </c>
      <c r="I25" s="15"/>
      <c r="J25" s="14"/>
      <c r="K25">
        <f>SUM(C25:H25)</f>
        <v>65.290000000000006</v>
      </c>
      <c r="L25">
        <f>$I$6*SUM(C25:H25)</f>
        <v>71.819000000000017</v>
      </c>
      <c r="M25">
        <f t="shared" ref="M25" si="11">K25*B24</f>
        <v>261.16000000000003</v>
      </c>
      <c r="N25">
        <v>6</v>
      </c>
      <c r="O25">
        <f>N25*M25</f>
        <v>1566.96</v>
      </c>
    </row>
    <row r="26" spans="1:15" x14ac:dyDescent="0.3">
      <c r="A26">
        <v>7</v>
      </c>
      <c r="B26">
        <v>1.5</v>
      </c>
      <c r="C26">
        <v>4.82</v>
      </c>
      <c r="D26">
        <f t="shared" si="0"/>
        <v>7.23</v>
      </c>
      <c r="E26">
        <v>5.4</v>
      </c>
      <c r="F26">
        <f t="shared" si="1"/>
        <v>8.1000000000000014</v>
      </c>
      <c r="G26">
        <v>5.6239999999999997</v>
      </c>
      <c r="H26">
        <f t="shared" si="2"/>
        <v>8.4359999999999999</v>
      </c>
      <c r="I26" s="15"/>
      <c r="J26" s="14"/>
    </row>
    <row r="27" spans="1:15" x14ac:dyDescent="0.3">
      <c r="C27">
        <f>C26*$C$4</f>
        <v>24.1</v>
      </c>
      <c r="E27">
        <f>E26*$E$4</f>
        <v>43.2</v>
      </c>
      <c r="G27">
        <f>G26*$G$4</f>
        <v>-5.6239999999999997</v>
      </c>
      <c r="I27" s="15"/>
      <c r="J27" s="14"/>
      <c r="K27">
        <f>SUM(C27:H27)</f>
        <v>61.676000000000009</v>
      </c>
      <c r="L27">
        <f>$I$6*SUM(C27:H27)</f>
        <v>67.843600000000009</v>
      </c>
      <c r="M27">
        <f t="shared" ref="M27" si="12">K27*B26</f>
        <v>92.51400000000001</v>
      </c>
      <c r="N27">
        <v>7</v>
      </c>
      <c r="O27">
        <f>N27*M27</f>
        <v>647.59800000000007</v>
      </c>
    </row>
    <row r="28" spans="1:15" x14ac:dyDescent="0.3">
      <c r="A28">
        <v>7.5</v>
      </c>
      <c r="B28">
        <v>2</v>
      </c>
      <c r="C28">
        <v>4.5460000000000003</v>
      </c>
      <c r="D28">
        <f t="shared" si="0"/>
        <v>9.0920000000000005</v>
      </c>
      <c r="E28">
        <v>5.4</v>
      </c>
      <c r="F28">
        <f t="shared" si="1"/>
        <v>10.8</v>
      </c>
      <c r="G28">
        <v>5.63</v>
      </c>
      <c r="H28">
        <f t="shared" si="2"/>
        <v>11.26</v>
      </c>
      <c r="I28" s="15"/>
      <c r="J28" s="14"/>
    </row>
    <row r="29" spans="1:15" x14ac:dyDescent="0.3">
      <c r="C29">
        <f>C28*$C$4</f>
        <v>22.73</v>
      </c>
      <c r="E29">
        <f>E28*$E$4</f>
        <v>43.2</v>
      </c>
      <c r="G29">
        <f>G28*$G$4</f>
        <v>-5.63</v>
      </c>
      <c r="I29" s="15"/>
      <c r="J29" s="14"/>
      <c r="K29">
        <f>SUM(C29:H29)</f>
        <v>60.300000000000004</v>
      </c>
      <c r="L29">
        <f>$I$6*SUM(C29:H29)</f>
        <v>66.330000000000013</v>
      </c>
      <c r="M29">
        <f t="shared" ref="M29" si="13">K29*B28</f>
        <v>120.60000000000001</v>
      </c>
      <c r="N29">
        <v>7.5</v>
      </c>
      <c r="O29">
        <f>N29*M29</f>
        <v>904.50000000000011</v>
      </c>
    </row>
    <row r="30" spans="1:15" x14ac:dyDescent="0.3">
      <c r="A30">
        <v>8</v>
      </c>
      <c r="B30">
        <v>1</v>
      </c>
      <c r="C30">
        <v>3.8</v>
      </c>
      <c r="D30">
        <f t="shared" si="0"/>
        <v>3.8</v>
      </c>
      <c r="E30">
        <v>4.78</v>
      </c>
      <c r="F30">
        <f t="shared" si="1"/>
        <v>4.78</v>
      </c>
      <c r="G30">
        <v>5.0410000000000004</v>
      </c>
      <c r="H30">
        <f t="shared" si="2"/>
        <v>5.0410000000000004</v>
      </c>
      <c r="I30" s="15"/>
      <c r="J30" s="14"/>
    </row>
    <row r="31" spans="1:15" x14ac:dyDescent="0.3">
      <c r="C31">
        <f>C30*$C$4</f>
        <v>19</v>
      </c>
      <c r="E31">
        <f>E30*$E$4</f>
        <v>38.24</v>
      </c>
      <c r="G31">
        <f>G30*$G$4</f>
        <v>-5.0410000000000004</v>
      </c>
      <c r="I31" s="15"/>
      <c r="J31" s="14"/>
      <c r="K31">
        <f>SUM(C31:H31)</f>
        <v>52.198999999999998</v>
      </c>
      <c r="L31">
        <f>$I$6*SUM(C31:H31)</f>
        <v>57.418900000000001</v>
      </c>
      <c r="M31">
        <f t="shared" ref="M31" si="14">K31*B30</f>
        <v>52.198999999999998</v>
      </c>
      <c r="N31">
        <v>8</v>
      </c>
      <c r="O31">
        <f>N31*M31</f>
        <v>417.59199999999998</v>
      </c>
    </row>
    <row r="32" spans="1:15" x14ac:dyDescent="0.3">
      <c r="A32">
        <v>8.5</v>
      </c>
      <c r="B32">
        <v>2</v>
      </c>
      <c r="C32">
        <v>2.66</v>
      </c>
      <c r="D32">
        <f t="shared" si="0"/>
        <v>5.32</v>
      </c>
      <c r="E32">
        <v>3.5720000000000001</v>
      </c>
      <c r="F32">
        <f t="shared" si="1"/>
        <v>7.1440000000000001</v>
      </c>
      <c r="G32">
        <v>4.01</v>
      </c>
      <c r="H32">
        <f t="shared" si="2"/>
        <v>8.02</v>
      </c>
      <c r="I32" s="15"/>
      <c r="J32" s="14"/>
    </row>
    <row r="33" spans="1:15" x14ac:dyDescent="0.3">
      <c r="C33">
        <f>C32*$C$4</f>
        <v>13.3</v>
      </c>
      <c r="E33">
        <f>E32*$E$4</f>
        <v>28.576000000000001</v>
      </c>
      <c r="G33">
        <f>G32*$G$4</f>
        <v>-4.01</v>
      </c>
      <c r="I33" s="15"/>
      <c r="J33" s="14"/>
      <c r="K33">
        <f>SUM(C33:H33)</f>
        <v>37.866000000000007</v>
      </c>
      <c r="L33">
        <f>$I$6*SUM(C33:H33)</f>
        <v>41.652600000000014</v>
      </c>
      <c r="M33">
        <f t="shared" ref="M33" si="15">K33*B32</f>
        <v>75.732000000000014</v>
      </c>
      <c r="N33">
        <v>8.5</v>
      </c>
      <c r="O33">
        <f>N33*M33</f>
        <v>643.72200000000009</v>
      </c>
    </row>
    <row r="34" spans="1:15" x14ac:dyDescent="0.3">
      <c r="A34">
        <v>9</v>
      </c>
      <c r="B34">
        <v>1</v>
      </c>
      <c r="C34">
        <v>1.0449999999999999</v>
      </c>
      <c r="D34">
        <f t="shared" si="0"/>
        <v>1.0449999999999999</v>
      </c>
      <c r="E34">
        <v>2.4580000000000002</v>
      </c>
      <c r="F34">
        <f t="shared" si="1"/>
        <v>2.4580000000000002</v>
      </c>
      <c r="G34">
        <v>2.88</v>
      </c>
      <c r="H34">
        <f t="shared" si="2"/>
        <v>2.88</v>
      </c>
      <c r="I34" s="15"/>
      <c r="J34" s="14"/>
    </row>
    <row r="35" spans="1:15" x14ac:dyDescent="0.3">
      <c r="C35">
        <f>C34*$C$4</f>
        <v>5.2249999999999996</v>
      </c>
      <c r="E35">
        <f>E34*$E$4</f>
        <v>19.664000000000001</v>
      </c>
      <c r="G35">
        <f>G34*$G$4</f>
        <v>-2.88</v>
      </c>
      <c r="I35" s="15"/>
      <c r="J35" s="14"/>
      <c r="K35">
        <f>SUM(C35:H35)</f>
        <v>22.009000000000004</v>
      </c>
      <c r="L35">
        <f>$I$6*SUM(C35:H35)</f>
        <v>24.209900000000005</v>
      </c>
      <c r="M35">
        <f t="shared" ref="M35" si="16">K35*B34</f>
        <v>22.009000000000004</v>
      </c>
      <c r="N35">
        <v>9</v>
      </c>
      <c r="O35">
        <f>N35*M35</f>
        <v>198.08100000000005</v>
      </c>
    </row>
    <row r="36" spans="1:15" x14ac:dyDescent="0.3">
      <c r="A36">
        <v>9.5</v>
      </c>
      <c r="B36">
        <v>2</v>
      </c>
      <c r="C36">
        <v>0</v>
      </c>
      <c r="D36">
        <f t="shared" si="0"/>
        <v>0</v>
      </c>
      <c r="E36">
        <v>1.31</v>
      </c>
      <c r="F36">
        <f t="shared" si="1"/>
        <v>2.62</v>
      </c>
      <c r="G36">
        <v>2.2000000000000002</v>
      </c>
      <c r="H36">
        <f t="shared" si="2"/>
        <v>4.4000000000000004</v>
      </c>
      <c r="I36" s="15"/>
      <c r="J36" s="14"/>
    </row>
    <row r="37" spans="1:15" x14ac:dyDescent="0.3">
      <c r="C37">
        <f>C36*$C$4</f>
        <v>0</v>
      </c>
      <c r="E37">
        <f>E36*$E$4</f>
        <v>10.48</v>
      </c>
      <c r="G37">
        <f>G36*$G$4</f>
        <v>-2.2000000000000002</v>
      </c>
      <c r="I37" s="15"/>
      <c r="J37" s="14"/>
      <c r="K37">
        <f>SUM(C37:H37)</f>
        <v>8.2800000000000011</v>
      </c>
      <c r="L37">
        <f>$I$6*SUM(C37:H37)</f>
        <v>9.1080000000000023</v>
      </c>
      <c r="M37">
        <f t="shared" ref="M37" si="17">K37*B36</f>
        <v>16.560000000000002</v>
      </c>
      <c r="N37">
        <v>9.5</v>
      </c>
      <c r="O37">
        <f>N37*M37</f>
        <v>157.32000000000002</v>
      </c>
    </row>
    <row r="38" spans="1:15" x14ac:dyDescent="0.3">
      <c r="A38">
        <v>10</v>
      </c>
      <c r="B38">
        <v>0.5</v>
      </c>
      <c r="C38">
        <v>0</v>
      </c>
      <c r="D38">
        <f t="shared" si="0"/>
        <v>0</v>
      </c>
      <c r="E38">
        <v>0</v>
      </c>
      <c r="F38">
        <f t="shared" si="1"/>
        <v>0</v>
      </c>
      <c r="G38">
        <v>0</v>
      </c>
      <c r="H38">
        <f t="shared" si="2"/>
        <v>0</v>
      </c>
      <c r="I38" s="15"/>
      <c r="J38" s="14"/>
    </row>
    <row r="39" spans="1:15" x14ac:dyDescent="0.3">
      <c r="C39">
        <f>C38*$C$4</f>
        <v>0</v>
      </c>
      <c r="E39">
        <f>E38*$E$4</f>
        <v>0</v>
      </c>
      <c r="G39">
        <f>G38*$G$4</f>
        <v>0</v>
      </c>
      <c r="I39" s="15"/>
      <c r="J39" s="14"/>
      <c r="K39">
        <f>SUM(C39:H39)</f>
        <v>0</v>
      </c>
      <c r="L39">
        <f>$I$6*SUM(C39:H39)</f>
        <v>0</v>
      </c>
      <c r="M39">
        <f t="shared" ref="M39" si="18">K39*B38</f>
        <v>0</v>
      </c>
      <c r="N39">
        <v>10</v>
      </c>
      <c r="O39">
        <f>N39*M39</f>
        <v>0</v>
      </c>
    </row>
    <row r="40" spans="1:15" x14ac:dyDescent="0.3">
      <c r="A40" s="12" t="s">
        <v>21</v>
      </c>
      <c r="B40" s="12"/>
      <c r="D40">
        <f>SUM(D6:D39)</f>
        <v>104.26700000000001</v>
      </c>
      <c r="F40">
        <f>SUM(F6:F39)</f>
        <v>129.97049999999999</v>
      </c>
      <c r="H40">
        <f>SUM(H6:H39)</f>
        <v>138.76300000000001</v>
      </c>
      <c r="I40" s="8"/>
      <c r="J40" s="3"/>
      <c r="K40">
        <f>SUM(K6:K39)</f>
        <v>688.05799999999999</v>
      </c>
      <c r="M40">
        <f>SUM(M6:M39)</f>
        <v>1425.136</v>
      </c>
      <c r="O40">
        <f>SUM(O6:O39)</f>
        <v>7103.2279999999992</v>
      </c>
    </row>
    <row r="41" spans="1:15" x14ac:dyDescent="0.3">
      <c r="A41" s="12" t="s">
        <v>22</v>
      </c>
      <c r="B41" s="12"/>
      <c r="D41">
        <f>C4</f>
        <v>5</v>
      </c>
      <c r="F41">
        <f>E4</f>
        <v>8</v>
      </c>
      <c r="H41">
        <f>G4</f>
        <v>-1</v>
      </c>
    </row>
    <row r="42" spans="1:15" x14ac:dyDescent="0.3">
      <c r="A42" s="12" t="s">
        <v>25</v>
      </c>
      <c r="B42" s="12"/>
      <c r="D42">
        <f>D40*D41</f>
        <v>521.33500000000004</v>
      </c>
      <c r="F42">
        <f t="shared" ref="F42:H42" si="19">F40*F41</f>
        <v>1039.7639999999999</v>
      </c>
      <c r="H42">
        <f t="shared" si="19"/>
        <v>-138.76300000000001</v>
      </c>
      <c r="M42">
        <f>(SUM(D42:H42))</f>
        <v>1422.336</v>
      </c>
      <c r="N42" s="11" t="s">
        <v>28</v>
      </c>
      <c r="O42" s="11">
        <f>O40/M40*J6</f>
        <v>35.288459655780215</v>
      </c>
    </row>
    <row r="43" spans="1:15" x14ac:dyDescent="0.3">
      <c r="A43" s="12" t="s">
        <v>26</v>
      </c>
      <c r="B43" s="12"/>
      <c r="D43">
        <v>0</v>
      </c>
      <c r="F43">
        <v>1</v>
      </c>
      <c r="H43">
        <v>2</v>
      </c>
      <c r="J43" s="11" t="s">
        <v>34</v>
      </c>
      <c r="K43" s="11">
        <f>M40*J6*I6*2/3*1/12</f>
        <v>616.60884266666665</v>
      </c>
      <c r="N43" s="11"/>
      <c r="O43" s="11"/>
    </row>
    <row r="44" spans="1:15" x14ac:dyDescent="0.3">
      <c r="A44" s="12" t="s">
        <v>27</v>
      </c>
      <c r="B44" s="12"/>
      <c r="D44">
        <f>D43*D42</f>
        <v>0</v>
      </c>
      <c r="F44">
        <f t="shared" ref="F44:H44" si="20">F43*F42</f>
        <v>1039.7639999999999</v>
      </c>
      <c r="H44">
        <f t="shared" si="20"/>
        <v>-277.52600000000001</v>
      </c>
      <c r="M44">
        <f>SUM(D44:H44)</f>
        <v>762.23799999999983</v>
      </c>
      <c r="N44" s="11" t="s">
        <v>29</v>
      </c>
      <c r="O44" s="11">
        <f>M44/M42*I6</f>
        <v>0.58949629342152621</v>
      </c>
    </row>
    <row r="45" spans="1:15" x14ac:dyDescent="0.3">
      <c r="I45" s="6"/>
      <c r="J45" s="2"/>
    </row>
    <row r="46" spans="1:15" x14ac:dyDescent="0.3">
      <c r="I46" s="6"/>
      <c r="J46" s="2"/>
    </row>
    <row r="47" spans="1:15" x14ac:dyDescent="0.3">
      <c r="I47" s="6"/>
      <c r="J47" s="2"/>
    </row>
    <row r="48" spans="1:15" x14ac:dyDescent="0.3">
      <c r="I48" s="6"/>
      <c r="J48" s="2"/>
    </row>
    <row r="49" spans="9:10" x14ac:dyDescent="0.3">
      <c r="I49" s="6"/>
      <c r="J49" s="2"/>
    </row>
    <row r="50" spans="9:10" x14ac:dyDescent="0.3">
      <c r="I50" s="6"/>
      <c r="J50" s="2"/>
    </row>
    <row r="51" spans="9:10" x14ac:dyDescent="0.3">
      <c r="I51" s="6"/>
      <c r="J51" s="2"/>
    </row>
    <row r="52" spans="9:10" x14ac:dyDescent="0.3">
      <c r="I52" s="6"/>
      <c r="J52" s="2"/>
    </row>
    <row r="53" spans="9:10" x14ac:dyDescent="0.3">
      <c r="I53" s="6"/>
      <c r="J53" s="2"/>
    </row>
    <row r="54" spans="9:10" x14ac:dyDescent="0.3">
      <c r="I54" s="6"/>
      <c r="J54" s="2"/>
    </row>
    <row r="55" spans="9:10" x14ac:dyDescent="0.3">
      <c r="I55" s="6"/>
      <c r="J55" s="2"/>
    </row>
    <row r="56" spans="9:10" x14ac:dyDescent="0.3">
      <c r="I56" s="6"/>
      <c r="J56" s="2"/>
    </row>
    <row r="57" spans="9:10" x14ac:dyDescent="0.3">
      <c r="I57" s="6"/>
      <c r="J57" s="2"/>
    </row>
    <row r="58" spans="9:10" x14ac:dyDescent="0.3">
      <c r="I58" s="6"/>
      <c r="J58" s="2"/>
    </row>
    <row r="59" spans="9:10" x14ac:dyDescent="0.3">
      <c r="I59" s="6"/>
      <c r="J59" s="2"/>
    </row>
    <row r="60" spans="9:10" x14ac:dyDescent="0.3">
      <c r="I60" s="8"/>
      <c r="J60" s="3"/>
    </row>
  </sheetData>
  <mergeCells count="27">
    <mergeCell ref="J6:J39"/>
    <mergeCell ref="A40:B40"/>
    <mergeCell ref="A41:B41"/>
    <mergeCell ref="A42:B42"/>
    <mergeCell ref="A43:B43"/>
    <mergeCell ref="C4:D4"/>
    <mergeCell ref="A1:A5"/>
    <mergeCell ref="B1:B5"/>
    <mergeCell ref="C5:D5"/>
    <mergeCell ref="C1:H1"/>
    <mergeCell ref="C3:H3"/>
    <mergeCell ref="A44:B44"/>
    <mergeCell ref="E5:F5"/>
    <mergeCell ref="G5:H5"/>
    <mergeCell ref="O1:O4"/>
    <mergeCell ref="E2:F2"/>
    <mergeCell ref="G2:H2"/>
    <mergeCell ref="E4:F4"/>
    <mergeCell ref="G4:H4"/>
    <mergeCell ref="I1:I4"/>
    <mergeCell ref="J1:J4"/>
    <mergeCell ref="K1:K4"/>
    <mergeCell ref="L1:L4"/>
    <mergeCell ref="M1:M4"/>
    <mergeCell ref="N1:N4"/>
    <mergeCell ref="I6:I39"/>
    <mergeCell ref="C2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c I X 6 T t w s M Y q o A A A A + A A A A B I A H A B D b 2 5 m a W c v U G F j a 2 F n Z S 5 4 b W w g o h g A K K A U A A A A A A A A A A A A A A A A A A A A A A A A A A A A h Y 9 N D o I w F I S v Q r q n r y D G n z z K w q 0 k J k T j t o E K j V A M L Z a 7 u f B I X k E S R d 2 5 m s z k m 2 T m c b t j M j S 1 d 5 W d U a 2 O S U A Z 8 a T O 2 0 L p M i a 9 P f l L k n D c i f w s S u m N s D b r w a i Y V N Z e 1 g D O O e p m t O 1 K C B k L 4 J h u s 7 y S j f C V N l b o X J J P q / j f I h w P r z E 8 p A t G 5 9 E q G j V A m G J M l f 4 i 4 b i Y M o S f E D d 9 b f t O c q n 9 f Y Y w W Y T 3 C / 4 E U E s D B B Q A A g A I A H C F +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h f p O K I p H u A 4 A A A A R A A A A E w A c A E Z v c m 1 1 b G F z L 1 N l Y 3 R p b 2 4 x L m 0 g o h g A K K A U A A A A A A A A A A A A A A A A A A A A A A A A A A A A K 0 5 N L s n M z 1 M I h t C G 1 g B Q S w E C L Q A U A A I A C A B w h f p O 3 C w x i q g A A A D 4 A A A A E g A A A A A A A A A A A A A A A A A A A A A A Q 2 9 u Z m l n L 1 B h Y 2 t h Z 2 U u e G 1 s U E s B A i 0 A F A A C A A g A c I X 6 T g / K 6 a u k A A A A 6 Q A A A B M A A A A A A A A A A A A A A A A A 9 A A A A F t D b 2 5 0 Z W 5 0 X 1 R 5 c G V z X S 5 4 b W x Q S w E C L Q A U A A I A C A B w h f p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f W 6 A u J + e k i n Y V c 6 1 Y z b e A A A A A A C A A A A A A A Q Z g A A A A E A A C A A A A C d K R o M C 5 i t R W q M J + b s d U f 3 2 O O e J F C x 6 o Q d U S 9 f 6 h E v v Q A A A A A O g A A A A A I A A C A A A A D u R s 0 l e r F I k G 7 J e k a n 2 3 9 y T j g N z t S t x 4 A / T i j z D v X 4 6 l A A A A D Y E n s z M Y Z I L B a K y m g R p T o E i 5 g P 0 j J R 2 N 2 H l 1 r n K H y p a w k K U 1 V p h Q Q 3 N m n H 9 9 8 m Q W E l o H E I l v E b k e O s O I d Y 9 y d S P o + 4 J o p V W A k r n T F H o I y / i k A A A A C C L I U h j m B b E d Y 6 1 k J y + K Q C n 7 3 B K c l h 9 a b 1 U K k t C B z 1 2 L z H Y K g / N r C 0 m g I i x 9 M 9 M 3 t s x A g 4 9 h s q l c K u B D r p d Y S b < / D a t a M a s h u p > 
</file>

<file path=customXml/itemProps1.xml><?xml version="1.0" encoding="utf-8"?>
<ds:datastoreItem xmlns:ds="http://schemas.openxmlformats.org/officeDocument/2006/customXml" ds:itemID="{E7691F10-21C7-4040-993F-13127328EF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 Water line</vt:lpstr>
      <vt:lpstr>3 Water line</vt:lpstr>
      <vt:lpstr>2 Water line</vt:lpstr>
      <vt:lpstr>1 Water line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ASUS</cp:lastModifiedBy>
  <dcterms:created xsi:type="dcterms:W3CDTF">2018-06-23T16:08:47Z</dcterms:created>
  <dcterms:modified xsi:type="dcterms:W3CDTF">2020-12-10T08:53:47Z</dcterms:modified>
</cp:coreProperties>
</file>