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60" windowWidth="20475" windowHeight="7845"/>
  </bookViews>
  <sheets>
    <sheet name="Sheet1" sheetId="1" r:id="rId1"/>
    <sheet name="Sheet2" sheetId="2" r:id="rId2"/>
    <sheet name="Sheet3" sheetId="3" r:id="rId3"/>
    <sheet name="Output" sheetId="4" r:id="rId4"/>
  </sheets>
  <definedNames>
    <definedName name="_xlnm._FilterDatabase" localSheetId="3" hidden="1">Output!$A$1:$A$28</definedName>
    <definedName name="_xlnm._FilterDatabase" localSheetId="0" hidden="1">Sheet1!$M$4:$M$50</definedName>
    <definedName name="BonDriver_PT3_S" localSheetId="0">Sheet1!$A$2:$I$105</definedName>
    <definedName name="BonDriver_PT3_S.ChSet" localSheetId="1">Sheet2!$A$1:$E$48</definedName>
    <definedName name="BonDriver_PT3_S_1" localSheetId="0">Sheet1!$A$1:$I$105</definedName>
    <definedName name="_xlnm.Extract" localSheetId="0">Sheet1!$P$4</definedName>
  </definedNames>
  <calcPr calcId="145621"/>
</workbook>
</file>

<file path=xl/calcChain.xml><?xml version="1.0" encoding="utf-8"?>
<calcChain xmlns="http://schemas.openxmlformats.org/spreadsheetml/2006/main">
  <c r="J53" i="1" l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52" i="1"/>
  <c r="K53" i="1" l="1"/>
  <c r="L53" i="1" s="1"/>
  <c r="N53" i="1" s="1"/>
  <c r="K54" i="1"/>
  <c r="L54" i="1" s="1"/>
  <c r="N54" i="1" s="1"/>
  <c r="K55" i="1"/>
  <c r="L55" i="1" s="1"/>
  <c r="N55" i="1" s="1"/>
  <c r="K56" i="1"/>
  <c r="L56" i="1" s="1"/>
  <c r="N56" i="1" s="1"/>
  <c r="K57" i="1"/>
  <c r="L57" i="1" s="1"/>
  <c r="N57" i="1" s="1"/>
  <c r="K58" i="1"/>
  <c r="L58" i="1" s="1"/>
  <c r="N58" i="1" s="1"/>
  <c r="K59" i="1"/>
  <c r="L59" i="1" s="1"/>
  <c r="N59" i="1" s="1"/>
  <c r="K60" i="1"/>
  <c r="L60" i="1" s="1"/>
  <c r="N60" i="1" s="1"/>
  <c r="K61" i="1"/>
  <c r="L61" i="1" s="1"/>
  <c r="N61" i="1" s="1"/>
  <c r="K62" i="1"/>
  <c r="L62" i="1" s="1"/>
  <c r="N62" i="1" s="1"/>
  <c r="K63" i="1"/>
  <c r="L63" i="1" s="1"/>
  <c r="N63" i="1" s="1"/>
  <c r="K64" i="1"/>
  <c r="L64" i="1" s="1"/>
  <c r="N64" i="1" s="1"/>
  <c r="K65" i="1"/>
  <c r="L65" i="1" s="1"/>
  <c r="N65" i="1" s="1"/>
  <c r="K66" i="1"/>
  <c r="L66" i="1" s="1"/>
  <c r="N66" i="1" s="1"/>
  <c r="K67" i="1"/>
  <c r="L67" i="1" s="1"/>
  <c r="N67" i="1" s="1"/>
  <c r="K68" i="1"/>
  <c r="L68" i="1" s="1"/>
  <c r="N68" i="1" s="1"/>
  <c r="K69" i="1"/>
  <c r="L69" i="1" s="1"/>
  <c r="N69" i="1" s="1"/>
  <c r="K70" i="1"/>
  <c r="L70" i="1" s="1"/>
  <c r="N70" i="1" s="1"/>
  <c r="K71" i="1"/>
  <c r="L71" i="1" s="1"/>
  <c r="N71" i="1" s="1"/>
  <c r="K72" i="1"/>
  <c r="L72" i="1" s="1"/>
  <c r="N72" i="1" s="1"/>
  <c r="K73" i="1"/>
  <c r="L73" i="1" s="1"/>
  <c r="N73" i="1" s="1"/>
  <c r="K74" i="1"/>
  <c r="L74" i="1" s="1"/>
  <c r="N74" i="1" s="1"/>
  <c r="K75" i="1"/>
  <c r="L75" i="1" s="1"/>
  <c r="N75" i="1" s="1"/>
  <c r="K76" i="1"/>
  <c r="L76" i="1" s="1"/>
  <c r="N76" i="1" s="1"/>
  <c r="K77" i="1"/>
  <c r="L77" i="1" s="1"/>
  <c r="N77" i="1" s="1"/>
  <c r="K78" i="1"/>
  <c r="L78" i="1" s="1"/>
  <c r="N78" i="1" s="1"/>
  <c r="K79" i="1"/>
  <c r="L79" i="1" s="1"/>
  <c r="N79" i="1" s="1"/>
  <c r="K80" i="1"/>
  <c r="L80" i="1" s="1"/>
  <c r="N80" i="1" s="1"/>
  <c r="K81" i="1"/>
  <c r="L81" i="1" s="1"/>
  <c r="N81" i="1" s="1"/>
  <c r="K82" i="1"/>
  <c r="L82" i="1" s="1"/>
  <c r="N82" i="1" s="1"/>
  <c r="K83" i="1"/>
  <c r="L83" i="1" s="1"/>
  <c r="N83" i="1" s="1"/>
  <c r="K84" i="1"/>
  <c r="L84" i="1" s="1"/>
  <c r="N84" i="1" s="1"/>
  <c r="K85" i="1"/>
  <c r="L85" i="1" s="1"/>
  <c r="N85" i="1" s="1"/>
  <c r="K86" i="1"/>
  <c r="L86" i="1" s="1"/>
  <c r="N86" i="1" s="1"/>
  <c r="K87" i="1"/>
  <c r="L87" i="1" s="1"/>
  <c r="N87" i="1" s="1"/>
  <c r="K88" i="1"/>
  <c r="L88" i="1" s="1"/>
  <c r="N88" i="1" s="1"/>
  <c r="K89" i="1"/>
  <c r="L89" i="1" s="1"/>
  <c r="N89" i="1" s="1"/>
  <c r="K90" i="1"/>
  <c r="L90" i="1" s="1"/>
  <c r="N90" i="1" s="1"/>
  <c r="K91" i="1"/>
  <c r="L91" i="1" s="1"/>
  <c r="N91" i="1" s="1"/>
  <c r="K92" i="1"/>
  <c r="L92" i="1" s="1"/>
  <c r="N92" i="1" s="1"/>
  <c r="K93" i="1"/>
  <c r="L93" i="1" s="1"/>
  <c r="N93" i="1" s="1"/>
  <c r="K94" i="1"/>
  <c r="L94" i="1" s="1"/>
  <c r="N94" i="1" s="1"/>
  <c r="K95" i="1"/>
  <c r="L95" i="1" s="1"/>
  <c r="N95" i="1" s="1"/>
  <c r="K96" i="1"/>
  <c r="L96" i="1" s="1"/>
  <c r="N96" i="1" s="1"/>
  <c r="K97" i="1"/>
  <c r="L97" i="1" s="1"/>
  <c r="N97" i="1" s="1"/>
  <c r="K98" i="1"/>
  <c r="L98" i="1" s="1"/>
  <c r="N98" i="1" s="1"/>
  <c r="K99" i="1"/>
  <c r="L99" i="1" s="1"/>
  <c r="N99" i="1" s="1"/>
  <c r="K100" i="1"/>
  <c r="L100" i="1" s="1"/>
  <c r="N100" i="1" s="1"/>
  <c r="K101" i="1"/>
  <c r="L101" i="1" s="1"/>
  <c r="N101" i="1" s="1"/>
  <c r="K102" i="1"/>
  <c r="L102" i="1" s="1"/>
  <c r="N102" i="1" s="1"/>
  <c r="K103" i="1"/>
  <c r="L103" i="1" s="1"/>
  <c r="N103" i="1" s="1"/>
  <c r="K104" i="1"/>
  <c r="L104" i="1" s="1"/>
  <c r="N104" i="1" s="1"/>
  <c r="K105" i="1"/>
  <c r="L105" i="1" s="1"/>
  <c r="N105" i="1" s="1"/>
  <c r="K52" i="1"/>
  <c r="L52" i="1" s="1"/>
  <c r="N52" i="1" s="1"/>
  <c r="M101" i="1" l="1"/>
  <c r="M63" i="1"/>
  <c r="M72" i="1"/>
  <c r="M81" i="1"/>
  <c r="M90" i="1"/>
  <c r="M99" i="1"/>
  <c r="M54" i="1"/>
  <c r="M71" i="1"/>
  <c r="M80" i="1"/>
  <c r="M89" i="1"/>
  <c r="M98" i="1"/>
  <c r="M102" i="1"/>
  <c r="M53" i="1"/>
  <c r="M62" i="1"/>
  <c r="M79" i="1"/>
  <c r="M88" i="1"/>
  <c r="M97" i="1"/>
  <c r="M52" i="1"/>
  <c r="M60" i="1"/>
  <c r="M61" i="1"/>
  <c r="M70" i="1"/>
  <c r="M87" i="1"/>
  <c r="M96" i="1"/>
  <c r="M105" i="1"/>
  <c r="M59" i="1"/>
  <c r="M68" i="1"/>
  <c r="M69" i="1"/>
  <c r="M78" i="1"/>
  <c r="M95" i="1"/>
  <c r="M104" i="1"/>
  <c r="M58" i="1"/>
  <c r="M67" i="1"/>
  <c r="M76" i="1"/>
  <c r="M77" i="1"/>
  <c r="M86" i="1"/>
  <c r="M103" i="1"/>
  <c r="M57" i="1"/>
  <c r="M66" i="1"/>
  <c r="M75" i="1"/>
  <c r="M84" i="1"/>
  <c r="M85" i="1"/>
  <c r="M94" i="1"/>
  <c r="M56" i="1"/>
  <c r="M65" i="1"/>
  <c r="M74" i="1"/>
  <c r="M83" i="1"/>
  <c r="M92" i="1"/>
  <c r="M93" i="1"/>
  <c r="M55" i="1"/>
  <c r="M64" i="1"/>
  <c r="M73" i="1"/>
  <c r="M82" i="1"/>
  <c r="M91" i="1"/>
  <c r="M10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K5" i="1" l="1"/>
  <c r="L5" i="1" s="1"/>
  <c r="M5" i="1" s="1"/>
  <c r="K6" i="1"/>
  <c r="L6" i="1" s="1"/>
  <c r="M6" i="1" s="1"/>
  <c r="K7" i="1"/>
  <c r="L7" i="1" s="1"/>
  <c r="M7" i="1" s="1"/>
  <c r="K8" i="1"/>
  <c r="L8" i="1" s="1"/>
  <c r="M8" i="1" s="1"/>
  <c r="K9" i="1"/>
  <c r="L9" i="1" s="1"/>
  <c r="M9" i="1" s="1"/>
  <c r="K10" i="1"/>
  <c r="L10" i="1" s="1"/>
  <c r="M10" i="1" s="1"/>
  <c r="K11" i="1"/>
  <c r="L11" i="1" s="1"/>
  <c r="M11" i="1" s="1"/>
  <c r="K12" i="1"/>
  <c r="L12" i="1" s="1"/>
  <c r="M12" i="1" s="1"/>
  <c r="K13" i="1"/>
  <c r="L13" i="1" s="1"/>
  <c r="M13" i="1" s="1"/>
  <c r="K14" i="1"/>
  <c r="L14" i="1" s="1"/>
  <c r="M14" i="1" s="1"/>
  <c r="K15" i="1"/>
  <c r="L15" i="1" s="1"/>
  <c r="M15" i="1" s="1"/>
  <c r="K16" i="1"/>
  <c r="L16" i="1" s="1"/>
  <c r="M16" i="1" s="1"/>
  <c r="K17" i="1"/>
  <c r="L17" i="1" s="1"/>
  <c r="M17" i="1" s="1"/>
  <c r="K18" i="1"/>
  <c r="L18" i="1" s="1"/>
  <c r="M18" i="1" s="1"/>
  <c r="K19" i="1"/>
  <c r="L19" i="1" s="1"/>
  <c r="M19" i="1" s="1"/>
  <c r="K20" i="1"/>
  <c r="L20" i="1" s="1"/>
  <c r="M20" i="1" s="1"/>
  <c r="K21" i="1"/>
  <c r="L21" i="1" s="1"/>
  <c r="M21" i="1" s="1"/>
  <c r="K22" i="1"/>
  <c r="L22" i="1" s="1"/>
  <c r="M22" i="1" s="1"/>
  <c r="K23" i="1"/>
  <c r="L23" i="1" s="1"/>
  <c r="M23" i="1" s="1"/>
  <c r="K24" i="1"/>
  <c r="L24" i="1" s="1"/>
  <c r="M24" i="1" s="1"/>
  <c r="K25" i="1"/>
  <c r="L25" i="1" s="1"/>
  <c r="M25" i="1" s="1"/>
  <c r="K26" i="1"/>
  <c r="L26" i="1" s="1"/>
  <c r="M26" i="1" s="1"/>
  <c r="K27" i="1"/>
  <c r="L27" i="1" s="1"/>
  <c r="M27" i="1" s="1"/>
  <c r="K28" i="1"/>
  <c r="L28" i="1" s="1"/>
  <c r="M28" i="1" s="1"/>
  <c r="K29" i="1"/>
  <c r="L29" i="1" s="1"/>
  <c r="M29" i="1" s="1"/>
  <c r="K30" i="1"/>
  <c r="L30" i="1" s="1"/>
  <c r="M30" i="1" s="1"/>
  <c r="K31" i="1"/>
  <c r="L31" i="1" s="1"/>
  <c r="M31" i="1" s="1"/>
  <c r="K32" i="1"/>
  <c r="L32" i="1" s="1"/>
  <c r="M32" i="1" s="1"/>
  <c r="K33" i="1"/>
  <c r="L33" i="1" s="1"/>
  <c r="M33" i="1" s="1"/>
  <c r="K34" i="1"/>
  <c r="L34" i="1" s="1"/>
  <c r="M34" i="1" s="1"/>
  <c r="K35" i="1"/>
  <c r="L35" i="1" s="1"/>
  <c r="M35" i="1" s="1"/>
  <c r="K36" i="1"/>
  <c r="L36" i="1" s="1"/>
  <c r="M36" i="1" s="1"/>
  <c r="K37" i="1"/>
  <c r="L37" i="1" s="1"/>
  <c r="M37" i="1" s="1"/>
  <c r="K38" i="1"/>
  <c r="L38" i="1" s="1"/>
  <c r="M38" i="1" s="1"/>
  <c r="K39" i="1"/>
  <c r="L39" i="1" s="1"/>
  <c r="M39" i="1" s="1"/>
  <c r="K40" i="1"/>
  <c r="L40" i="1" s="1"/>
  <c r="M40" i="1" s="1"/>
  <c r="K41" i="1"/>
  <c r="L41" i="1" s="1"/>
  <c r="M41" i="1" s="1"/>
  <c r="K42" i="1"/>
  <c r="L42" i="1" s="1"/>
  <c r="M42" i="1" s="1"/>
  <c r="K43" i="1"/>
  <c r="L43" i="1" s="1"/>
  <c r="M43" i="1" s="1"/>
  <c r="K44" i="1"/>
  <c r="L44" i="1" s="1"/>
  <c r="M44" i="1" s="1"/>
  <c r="K45" i="1"/>
  <c r="L45" i="1" s="1"/>
  <c r="M45" i="1" s="1"/>
  <c r="K46" i="1"/>
  <c r="L46" i="1" s="1"/>
  <c r="M46" i="1" s="1"/>
  <c r="K47" i="1"/>
  <c r="L47" i="1" s="1"/>
  <c r="M47" i="1" s="1"/>
  <c r="K48" i="1"/>
  <c r="L48" i="1" s="1"/>
  <c r="M48" i="1" s="1"/>
  <c r="K49" i="1"/>
  <c r="L49" i="1" s="1"/>
  <c r="M49" i="1" s="1"/>
  <c r="K50" i="1"/>
  <c r="L50" i="1" s="1"/>
  <c r="M50" i="1" s="1"/>
  <c r="K4" i="1" l="1"/>
  <c r="L4" i="1" s="1"/>
  <c r="N37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4" i="1"/>
  <c r="J4" i="1"/>
  <c r="M4" i="1" s="1"/>
</calcChain>
</file>

<file path=xl/connections.xml><?xml version="1.0" encoding="utf-8"?>
<connections xmlns="http://schemas.openxmlformats.org/spreadsheetml/2006/main">
  <connection id="1" name="BonDriver_PT3-S" type="6" refreshedVersion="4" background="1" saveData="1">
    <textPr sourceFile="\\Minutes\c\online soft\TVTest\BonDriver_PT3-S.ch2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BonDriver_PT3-S.ChSet" type="6" refreshedVersion="4" background="1" saveData="1">
    <textPr codePage="932" sourceFile="\\Minutes\c\online soft\TVTest\BonDriver_PT3-S.ChSet.txt">
      <textFields count="4">
        <textField type="text"/>
        <textField type="text"/>
        <textField type="text"/>
        <textField type="text"/>
      </textFields>
    </textPr>
  </connection>
  <connection id="3" name="BonDriver_PT3-S1" type="6" refreshedVersion="4" background="1" saveData="1">
    <textPr sourceFile="\\Minutes\c\online soft\TVTest\BonDriver_PT3-S.ch2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<sst xmlns="http://schemas.openxmlformats.org/spreadsheetml/2006/main" count="367" uniqueCount="249">
  <si>
    <t>; 名称</t>
  </si>
  <si>
    <t>チューニング空間</t>
  </si>
  <si>
    <t>チャンネル</t>
  </si>
  <si>
    <t>リモコン番号</t>
  </si>
  <si>
    <t>サービスID</t>
  </si>
  <si>
    <t>ネットワークID</t>
  </si>
  <si>
    <t>TSID</t>
  </si>
  <si>
    <t>状態</t>
  </si>
  <si>
    <t>;#SPACE(0</t>
  </si>
  <si>
    <t>BS)</t>
  </si>
  <si>
    <t>ＢＳ朝日１</t>
  </si>
  <si>
    <t>ＢＳ朝日２</t>
  </si>
  <si>
    <t>ＢＳ朝日３</t>
  </si>
  <si>
    <t>ＢＳ－ＴＢＳ</t>
  </si>
  <si>
    <t>ＢＳジャパン</t>
  </si>
  <si>
    <t>ＢＳジャパン２</t>
  </si>
  <si>
    <t>ＢＳジャパン３</t>
  </si>
  <si>
    <t>ＷＯＷＯＷプライム</t>
  </si>
  <si>
    <t>ご案内チャンネル</t>
  </si>
  <si>
    <t>ＮＨＫＢＳプレミアム</t>
  </si>
  <si>
    <t>ディズニーチャンネル</t>
  </si>
  <si>
    <t>ＷＯＷＯＷライブ</t>
  </si>
  <si>
    <t>ＷＯＷＯＷシネマ</t>
  </si>
  <si>
    <t>スターチャンネル２</t>
  </si>
  <si>
    <t>スターチャンネル３</t>
  </si>
  <si>
    <t>ＢＳ１１イレブン</t>
  </si>
  <si>
    <t>スターチャンネル１</t>
  </si>
  <si>
    <t>ＢＳ１２トゥエルビ</t>
  </si>
  <si>
    <t>ＦＯＸスポーツエンタ</t>
  </si>
  <si>
    <t>ＢＳスカパー！</t>
  </si>
  <si>
    <t>放送大学ＢＳ１</t>
  </si>
  <si>
    <t>放送大学ＢＳ２</t>
  </si>
  <si>
    <t>放送大学ＢＳ３</t>
  </si>
  <si>
    <t>放送大学ラジオ</t>
  </si>
  <si>
    <t>ＢＳ日テレ</t>
  </si>
  <si>
    <t>ＢＳフジ・１８１</t>
  </si>
  <si>
    <t>ＢＳフジ・１８２</t>
  </si>
  <si>
    <t>ＢＳフジ・１８３</t>
  </si>
  <si>
    <t>ＢＳアニマックス</t>
  </si>
  <si>
    <t>ＮＨＫＢＳ１</t>
  </si>
  <si>
    <t>ＮＨＫデータ１</t>
  </si>
  <si>
    <t>ＮＨＫデータ２</t>
  </si>
  <si>
    <t>グリーンチャンネル</t>
  </si>
  <si>
    <t>Ｊ　ＳＰＯＲＴＳ　１</t>
  </si>
  <si>
    <t>Ｊ　ＳＰＯＲＴＳ　２</t>
  </si>
  <si>
    <t>シネフィルＷＯＷＯＷ</t>
  </si>
  <si>
    <t>Ｊ　ＳＰＯＲＴＳ　３</t>
  </si>
  <si>
    <t>Ｊ　ＳＰＯＲＴＳ　４</t>
  </si>
  <si>
    <t>ＢＳ釣りビジョン</t>
  </si>
  <si>
    <t>日本映画専門ｃｈ</t>
  </si>
  <si>
    <t>ディーライフ</t>
  </si>
  <si>
    <t>;#SPACE(1</t>
  </si>
  <si>
    <t>CS110)</t>
  </si>
  <si>
    <t>ＡＴ－Ｘ</t>
  </si>
  <si>
    <t>ＡＸＮ　海外ドラマ</t>
  </si>
  <si>
    <t>ＡＸＮミステリー</t>
  </si>
  <si>
    <t>ＢＢＣワールド</t>
  </si>
  <si>
    <t>ＣＮＮｊ</t>
  </si>
  <si>
    <t>ＦＯＸ</t>
  </si>
  <si>
    <t>ＧＡＯＲＡ</t>
  </si>
  <si>
    <t>ＭＯＮＤＯ　ＴＶ</t>
  </si>
  <si>
    <t>ＱＶＣ</t>
  </si>
  <si>
    <t>ＳＫＹ　ＳＴＡＧＥ</t>
  </si>
  <si>
    <t>ＴＢＳチャンネル１</t>
  </si>
  <si>
    <t>ＴＢＳチャンネル２</t>
  </si>
  <si>
    <t>ＴＢＳニュースバード</t>
  </si>
  <si>
    <t>アニマルプラネット</t>
  </si>
  <si>
    <t>カートゥーン</t>
  </si>
  <si>
    <t>キッズステーション</t>
  </si>
  <si>
    <t>ザ・シネマ</t>
  </si>
  <si>
    <t>ショップチャンネル</t>
  </si>
  <si>
    <t>スカイＡ</t>
  </si>
  <si>
    <t xml:space="preserve">スカサカ！ </t>
  </si>
  <si>
    <t>スカチャン１</t>
  </si>
  <si>
    <t>スカチャン２</t>
  </si>
  <si>
    <t>スカチャン３</t>
  </si>
  <si>
    <t>スカパー！プロモ</t>
  </si>
  <si>
    <t>スペースシャワーＴＶ</t>
  </si>
  <si>
    <t>スペシャプラス</t>
  </si>
  <si>
    <t>ディスカバリー</t>
  </si>
  <si>
    <t>ディズニージュニア</t>
  </si>
  <si>
    <t>テレ朝チャンネル１</t>
  </si>
  <si>
    <t>テレ朝チャンネル２</t>
  </si>
  <si>
    <t>ナショジオ</t>
  </si>
  <si>
    <t>ヒストリーチャンネル</t>
  </si>
  <si>
    <t>フジテレビＮＥＸＴ</t>
  </si>
  <si>
    <t>フジテレビＯＮＥ</t>
  </si>
  <si>
    <t>フジテレビＴＷＯ</t>
  </si>
  <si>
    <t>ホームドラマＣＨ</t>
  </si>
  <si>
    <t>ミュージック・エア</t>
  </si>
  <si>
    <t>囲碁・将棋チャンネル</t>
  </si>
  <si>
    <t>映画・ｃｈＮＥＣＯ</t>
  </si>
  <si>
    <t>衛星劇場</t>
  </si>
  <si>
    <t>歌謡ポップス</t>
  </si>
  <si>
    <t>銀河◆歴ドラ・サスペ</t>
  </si>
  <si>
    <t>女性ｃｈ／ＬａＬａ</t>
  </si>
  <si>
    <t>東映チャンネル</t>
  </si>
  <si>
    <t>日テレＮＥＷＳ２４</t>
  </si>
  <si>
    <t>日テレジータス</t>
  </si>
  <si>
    <t>日テレプラス</t>
  </si>
  <si>
    <t>BS01/TS0</t>
  </si>
  <si>
    <t>BS01/TS1</t>
  </si>
  <si>
    <t>BS01/TS2</t>
  </si>
  <si>
    <t>BS03/TS0</t>
  </si>
  <si>
    <t>BS03/TS1</t>
  </si>
  <si>
    <t>BS03/TS2</t>
  </si>
  <si>
    <t>BS05/TS0</t>
  </si>
  <si>
    <t>BS05/TS1</t>
  </si>
  <si>
    <t>BS07/TS0</t>
  </si>
  <si>
    <t>BS07/TS1</t>
  </si>
  <si>
    <t>BS09/TS0</t>
  </si>
  <si>
    <t>BS09/TS1</t>
  </si>
  <si>
    <t>BS09/TS2</t>
  </si>
  <si>
    <t>BS11/TS0</t>
  </si>
  <si>
    <t>BS11/TS1</t>
  </si>
  <si>
    <t>BS11/TS2</t>
  </si>
  <si>
    <t>BS13/TS0</t>
  </si>
  <si>
    <t>BS13/TS1</t>
  </si>
  <si>
    <t>BS13/TS2</t>
  </si>
  <si>
    <t>BS15/TS1</t>
  </si>
  <si>
    <t>BS15/TS2</t>
  </si>
  <si>
    <t>BS19/TS0</t>
  </si>
  <si>
    <t>BS19/TS1</t>
  </si>
  <si>
    <t>BS19/TS2</t>
  </si>
  <si>
    <t>BS21/TS0</t>
  </si>
  <si>
    <t>BS21/TS1</t>
  </si>
  <si>
    <t>BS21/TS2</t>
  </si>
  <si>
    <t>BS23/TS0</t>
  </si>
  <si>
    <t>BS23/TS1</t>
  </si>
  <si>
    <t>BS23/TS2</t>
  </si>
  <si>
    <t>周波数</t>
    <rPh sb="0" eb="3">
      <t>シュウハスウ</t>
    </rPh>
    <phoneticPr fontId="1"/>
  </si>
  <si>
    <t>TP番号</t>
    <rPh sb="2" eb="4">
      <t>バンゴウ</t>
    </rPh>
    <phoneticPr fontId="1"/>
  </si>
  <si>
    <t>TSID HEX</t>
    <phoneticPr fontId="1"/>
  </si>
  <si>
    <t>;BS/CS用</t>
  </si>
  <si>
    <t>;チューナー空間(タブ区切り：$名称</t>
  </si>
  <si>
    <t>BonDriverとしてのチューナ空間）</t>
  </si>
  <si>
    <t>$BS</t>
  </si>
  <si>
    <t>0</t>
  </si>
  <si>
    <t>$CS110</t>
  </si>
  <si>
    <t>1</t>
  </si>
  <si>
    <t>;チャンネル(タブ区切り：名称</t>
  </si>
  <si>
    <t>BonDriverとしてのチューナ空間</t>
  </si>
  <si>
    <t>BonDriverとしてのチャンネル</t>
  </si>
  <si>
    <t>PTxとしてのチャンネル</t>
  </si>
  <si>
    <t>TSID(10進数で衛星波以外は0))</t>
  </si>
  <si>
    <t>2</t>
  </si>
  <si>
    <t>3</t>
  </si>
  <si>
    <t>4</t>
  </si>
  <si>
    <t>5</t>
  </si>
  <si>
    <t>6</t>
  </si>
  <si>
    <t>7</t>
  </si>
  <si>
    <t>8</t>
  </si>
  <si>
    <t>9</t>
  </si>
  <si>
    <t>BS07/TS2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</si>
  <si>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</si>
  <si>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</si>
  <si>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</si>
  <si>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</si>
  <si>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</si>
  <si>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</si>
  <si>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</si>
  <si>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</si>
  <si>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</si>
  <si>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</si>
  <si>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</si>
  <si>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</si>
  <si>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</si>
  <si>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</si>
  <si>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</si>
  <si>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</si>
  <si>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</si>
  <si>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</si>
  <si>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</si>
  <si>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</si>
  <si>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</si>
  <si>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ND02</t>
  </si>
  <si>
    <t>ND04</t>
  </si>
  <si>
    <t>ND06</t>
  </si>
  <si>
    <t>ND08</t>
  </si>
  <si>
    <t>ND10</t>
  </si>
  <si>
    <t>ND12</t>
  </si>
  <si>
    <t>ND14</t>
  </si>
  <si>
    <t>ND16</t>
  </si>
  <si>
    <t>ND18</t>
  </si>
  <si>
    <t>ND20</t>
  </si>
  <si>
    <t>ND22</t>
  </si>
  <si>
    <t>ND24</t>
  </si>
  <si>
    <t>BS01</t>
    <phoneticPr fontId="1"/>
  </si>
  <si>
    <t>BS03</t>
    <phoneticPr fontId="1"/>
  </si>
  <si>
    <t>BS05</t>
    <phoneticPr fontId="1"/>
  </si>
  <si>
    <t>BS07</t>
    <phoneticPr fontId="1"/>
  </si>
  <si>
    <t>BS09</t>
    <phoneticPr fontId="1"/>
  </si>
  <si>
    <t>BS11</t>
    <phoneticPr fontId="1"/>
  </si>
  <si>
    <t>BS13</t>
    <phoneticPr fontId="1"/>
  </si>
  <si>
    <t>BS15</t>
    <phoneticPr fontId="1"/>
  </si>
  <si>
    <t>BS19</t>
    <phoneticPr fontId="1"/>
  </si>
  <si>
    <t>BS21</t>
    <phoneticPr fontId="1"/>
  </si>
  <si>
    <t>BS23</t>
    <phoneticPr fontId="1"/>
  </si>
  <si>
    <t>BS17</t>
    <phoneticPr fontId="1"/>
  </si>
  <si>
    <t>; TVTest チャンネル設定ファイル</t>
  </si>
  <si>
    <t>0x40F1=11996</t>
  </si>
  <si>
    <t>0x4031=11766</t>
  </si>
  <si>
    <t>0x40D0=11958</t>
  </si>
  <si>
    <t>0x4010=11727</t>
  </si>
  <si>
    <t>0x4011=11727</t>
  </si>
  <si>
    <t>0x4012=11727</t>
  </si>
  <si>
    <t>0x40D1=11958</t>
  </si>
  <si>
    <t>0x4030=11766</t>
  </si>
  <si>
    <t>0x4450=11804</t>
  </si>
  <si>
    <t>0x4451=11804</t>
  </si>
  <si>
    <t>0x4091=11880</t>
  </si>
  <si>
    <t>0x40F2=11996</t>
  </si>
  <si>
    <t>0x4090=11880</t>
  </si>
  <si>
    <t>0x4092=11880</t>
  </si>
  <si>
    <t>0x46B2=11919</t>
  </si>
  <si>
    <t>0x4730=12073</t>
  </si>
  <si>
    <t>0x46D2=11958</t>
  </si>
  <si>
    <t>0x46B0=11919</t>
  </si>
  <si>
    <t>0x46B1=11919</t>
  </si>
  <si>
    <t>0x4731=12073</t>
  </si>
  <si>
    <t>0x4732=12073</t>
  </si>
  <si>
    <t>0x4751=12111</t>
  </si>
  <si>
    <t>0x4752=12111</t>
  </si>
  <si>
    <t>0x4770=12149</t>
  </si>
  <si>
    <t>0x4750=12111</t>
  </si>
  <si>
    <t>0x4771=12149</t>
  </si>
  <si>
    <t>0x4632=11766</t>
  </si>
  <si>
    <t>0x4772=12149</t>
  </si>
  <si>
    <t>ムービープラス</t>
  </si>
  <si>
    <t>ゴルフネットワーク</t>
  </si>
  <si>
    <t>時代劇専門ｃｈ</t>
  </si>
  <si>
    <t>ファミリー劇場</t>
  </si>
  <si>
    <t>スーパー！ドラマＴＶ</t>
  </si>
  <si>
    <t>ＭＴＶ</t>
  </si>
  <si>
    <t>エムオン！</t>
  </si>
  <si>
    <t>0x6080=12411</t>
  </si>
  <si>
    <t>0x7040=12331</t>
  </si>
  <si>
    <t>0x7160=12691</t>
  </si>
  <si>
    <t>0x7120=12611</t>
  </si>
  <si>
    <t>0x70C0=12491</t>
  </si>
  <si>
    <t>0x7180=12731</t>
  </si>
  <si>
    <t>0x7100=12571</t>
  </si>
  <si>
    <t>0x70E0=12531</t>
  </si>
  <si>
    <t>0x7060=12371</t>
  </si>
  <si>
    <t>0x6020=12291</t>
  </si>
  <si>
    <t>0x7140=12651</t>
  </si>
  <si>
    <t>0x60A0=12451</t>
  </si>
  <si>
    <t>TVRock (CH)</t>
    <phoneticPr fontId="1"/>
  </si>
  <si>
    <t>MAP [TvRockOnTVTest.ini/RecTask.ini]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</si>
</sst>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BonDriver_PT3-S_1" growShrinkType="overwriteClear" preserveFormatting="0" adjustColumnWidth="0" connectionId="3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onDriver_PT3-S" connectionId="1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onDriver_PT3-S.ChSet" connectionId="2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workbookViewId="0"/>
  </sheetViews>
  <sheetFormatPr defaultRowHeight="13.5" x14ac:dyDescent="0.15"/>
  <cols>
    <col min="1" max="1" width="17.5" style="1" customWidth="1"/>
    <col min="2" max="2" width="15.625" style="1" hidden="1" customWidth="1"/>
    <col min="3" max="3" width="9.875" style="1" hidden="1" customWidth="1"/>
    <col min="4" max="4" width="11.5" style="1" hidden="1" customWidth="1"/>
    <col min="5" max="5" width="0" style="1" hidden="1" customWidth="1"/>
    <col min="6" max="6" width="10.25" style="1" bestFit="1" customWidth="1"/>
    <col min="7" max="7" width="12.875" style="1" hidden="1" customWidth="1"/>
    <col min="8" max="8" width="6.5" style="1" bestFit="1" customWidth="1"/>
    <col min="9" max="9" width="5.25" style="1" bestFit="1" customWidth="1"/>
    <col min="10" max="10" width="9" style="2"/>
    <col min="11" max="11" width="10.125" bestFit="1" customWidth="1"/>
    <col min="13" max="13" width="24.875" bestFit="1" customWidth="1"/>
    <col min="14" max="14" width="13" bestFit="1" customWidth="1"/>
  </cols>
  <sheetData>
    <row r="1" spans="1:14" x14ac:dyDescent="0.15">
      <c r="A1" s="3" t="s">
        <v>199</v>
      </c>
      <c r="B1" s="3"/>
      <c r="C1" s="3"/>
      <c r="D1" s="3"/>
      <c r="E1" s="3"/>
      <c r="F1" s="3"/>
      <c r="G1" s="3"/>
      <c r="H1" s="3"/>
      <c r="I1" s="3"/>
    </row>
    <row r="2" spans="1:14" x14ac:dyDescent="0.15">
      <c r="A2" s="3" t="s">
        <v>0</v>
      </c>
      <c r="B2" s="3" t="s">
        <v>1</v>
      </c>
      <c r="C2" s="3" t="s">
        <v>2</v>
      </c>
      <c r="D2" s="3" t="s">
        <v>3</v>
      </c>
      <c r="E2" s="3"/>
      <c r="F2" s="3" t="s">
        <v>4</v>
      </c>
      <c r="G2" s="3" t="s">
        <v>5</v>
      </c>
      <c r="H2" s="3" t="s">
        <v>6</v>
      </c>
      <c r="I2" s="3" t="s">
        <v>7</v>
      </c>
      <c r="J2" s="2" t="s">
        <v>132</v>
      </c>
      <c r="K2" t="s">
        <v>131</v>
      </c>
      <c r="L2" t="s">
        <v>130</v>
      </c>
      <c r="M2" t="s">
        <v>248</v>
      </c>
      <c r="N2" t="s">
        <v>247</v>
      </c>
    </row>
    <row r="3" spans="1:14" x14ac:dyDescent="0.15">
      <c r="A3" s="3" t="s">
        <v>8</v>
      </c>
      <c r="B3" s="3" t="s">
        <v>9</v>
      </c>
      <c r="C3" s="3"/>
      <c r="D3" s="3"/>
      <c r="E3" s="3"/>
      <c r="F3" s="3"/>
      <c r="G3" s="3"/>
      <c r="H3" s="3"/>
      <c r="I3" s="3"/>
    </row>
    <row r="4" spans="1:14" x14ac:dyDescent="0.15">
      <c r="A4" s="3" t="s">
        <v>39</v>
      </c>
      <c r="B4" s="3">
        <v>0</v>
      </c>
      <c r="C4" s="3">
        <v>20</v>
      </c>
      <c r="D4" s="3">
        <v>1</v>
      </c>
      <c r="E4" s="3"/>
      <c r="F4" s="3">
        <v>101</v>
      </c>
      <c r="G4" s="3">
        <v>4</v>
      </c>
      <c r="H4" s="3">
        <v>16625</v>
      </c>
      <c r="I4" s="3">
        <v>1</v>
      </c>
      <c r="J4" s="2" t="str">
        <f>DEC2HEX(H4)</f>
        <v>40F1</v>
      </c>
      <c r="K4" t="str">
        <f>INDEX(Sheet2!$A:$E,MATCH(H4,Sheet2!$E:$E,0),1)</f>
        <v>BS15/TS1</v>
      </c>
      <c r="L4">
        <f>VLOOKUP(LEFT(K4,4),Sheet3!$A$1:$B$24,2,FALSE)</f>
        <v>11996</v>
      </c>
      <c r="M4" t="str">
        <f>CONCATENATE("0x",J4,"=",L4)</f>
        <v>0x40F1=11996</v>
      </c>
      <c r="N4">
        <f>L4*65536+H4</f>
        <v>786186481</v>
      </c>
    </row>
    <row r="5" spans="1:14" x14ac:dyDescent="0.15">
      <c r="A5" s="3" t="s">
        <v>39</v>
      </c>
      <c r="B5" s="3">
        <v>0</v>
      </c>
      <c r="C5" s="3">
        <v>20</v>
      </c>
      <c r="D5" s="3">
        <v>2</v>
      </c>
      <c r="E5" s="3"/>
      <c r="F5" s="3">
        <v>102</v>
      </c>
      <c r="G5" s="3">
        <v>4</v>
      </c>
      <c r="H5" s="3">
        <v>16625</v>
      </c>
      <c r="I5" s="3">
        <v>0</v>
      </c>
      <c r="J5" s="2" t="str">
        <f t="shared" ref="J5:J50" si="0">DEC2HEX(H5)</f>
        <v>40F1</v>
      </c>
      <c r="K5" t="str">
        <f>INDEX(Sheet2!$A:$E,MATCH(H5,Sheet2!$E:$E,0),1)</f>
        <v>BS15/TS1</v>
      </c>
      <c r="L5">
        <f>VLOOKUP(LEFT(K5,4),Sheet3!$A$1:$B$24,2,FALSE)</f>
        <v>11996</v>
      </c>
      <c r="M5" t="str">
        <f t="shared" ref="M5:M68" si="1">CONCATENATE("0x",J5,"=",L5)</f>
        <v>0x40F1=11996</v>
      </c>
      <c r="N5">
        <f t="shared" ref="N5:N68" si="2">L5*65536+H5</f>
        <v>786186481</v>
      </c>
    </row>
    <row r="6" spans="1:14" x14ac:dyDescent="0.15">
      <c r="A6" s="3" t="s">
        <v>19</v>
      </c>
      <c r="B6" s="3">
        <v>0</v>
      </c>
      <c r="C6" s="3">
        <v>4</v>
      </c>
      <c r="D6" s="3">
        <v>3</v>
      </c>
      <c r="E6" s="3"/>
      <c r="F6" s="3">
        <v>103</v>
      </c>
      <c r="G6" s="3">
        <v>4</v>
      </c>
      <c r="H6" s="3">
        <v>16433</v>
      </c>
      <c r="I6" s="3">
        <v>1</v>
      </c>
      <c r="J6" s="2" t="str">
        <f t="shared" si="0"/>
        <v>4031</v>
      </c>
      <c r="K6" t="str">
        <f>INDEX(Sheet2!$A:$E,MATCH(H6,Sheet2!$E:$E,0),1)</f>
        <v>BS03/TS1</v>
      </c>
      <c r="L6">
        <f>VLOOKUP(LEFT(K6,4),Sheet3!$A$1:$B$24,2,FALSE)</f>
        <v>11766</v>
      </c>
      <c r="M6" t="str">
        <f t="shared" si="1"/>
        <v>0x4031=11766</v>
      </c>
      <c r="N6">
        <f t="shared" si="2"/>
        <v>771113009</v>
      </c>
    </row>
    <row r="7" spans="1:14" x14ac:dyDescent="0.15">
      <c r="A7" s="3" t="s">
        <v>19</v>
      </c>
      <c r="B7" s="3">
        <v>0</v>
      </c>
      <c r="C7" s="3">
        <v>4</v>
      </c>
      <c r="D7" s="3">
        <v>4</v>
      </c>
      <c r="E7" s="3"/>
      <c r="F7" s="3">
        <v>104</v>
      </c>
      <c r="G7" s="3">
        <v>4</v>
      </c>
      <c r="H7" s="3">
        <v>16433</v>
      </c>
      <c r="I7" s="3">
        <v>0</v>
      </c>
      <c r="J7" s="2" t="str">
        <f t="shared" si="0"/>
        <v>4031</v>
      </c>
      <c r="K7" t="str">
        <f>INDEX(Sheet2!$A:$E,MATCH(H7,Sheet2!$E:$E,0),1)</f>
        <v>BS03/TS1</v>
      </c>
      <c r="L7">
        <f>VLOOKUP(LEFT(K7,4),Sheet3!$A$1:$B$24,2,FALSE)</f>
        <v>11766</v>
      </c>
      <c r="M7" t="str">
        <f t="shared" si="1"/>
        <v>0x4031=11766</v>
      </c>
      <c r="N7">
        <f t="shared" si="2"/>
        <v>771113009</v>
      </c>
    </row>
    <row r="8" spans="1:14" x14ac:dyDescent="0.15">
      <c r="A8" s="3" t="s">
        <v>34</v>
      </c>
      <c r="B8" s="3">
        <v>0</v>
      </c>
      <c r="C8" s="3">
        <v>17</v>
      </c>
      <c r="D8" s="3">
        <v>4</v>
      </c>
      <c r="E8" s="3"/>
      <c r="F8" s="3">
        <v>141</v>
      </c>
      <c r="G8" s="3">
        <v>4</v>
      </c>
      <c r="H8" s="3">
        <v>16592</v>
      </c>
      <c r="I8" s="3">
        <v>1</v>
      </c>
      <c r="J8" s="2" t="str">
        <f t="shared" si="0"/>
        <v>40D0</v>
      </c>
      <c r="K8" t="str">
        <f>INDEX(Sheet2!$A:$E,MATCH(H8,Sheet2!$E:$E,0),1)</f>
        <v>BS13/TS0</v>
      </c>
      <c r="L8">
        <f>VLOOKUP(LEFT(K8,4),Sheet3!$A$1:$B$24,2,FALSE)</f>
        <v>11958</v>
      </c>
      <c r="M8" t="str">
        <f t="shared" si="1"/>
        <v>0x40D0=11958</v>
      </c>
      <c r="N8">
        <f t="shared" si="2"/>
        <v>783696080</v>
      </c>
    </row>
    <row r="9" spans="1:14" x14ac:dyDescent="0.15">
      <c r="A9" s="3" t="s">
        <v>34</v>
      </c>
      <c r="B9" s="3">
        <v>0</v>
      </c>
      <c r="C9" s="3">
        <v>17</v>
      </c>
      <c r="D9" s="3">
        <v>4</v>
      </c>
      <c r="E9" s="3"/>
      <c r="F9" s="3">
        <v>142</v>
      </c>
      <c r="G9" s="3">
        <v>4</v>
      </c>
      <c r="H9" s="3">
        <v>16592</v>
      </c>
      <c r="I9" s="3">
        <v>0</v>
      </c>
      <c r="J9" s="2" t="str">
        <f t="shared" si="0"/>
        <v>40D0</v>
      </c>
      <c r="K9" t="str">
        <f>INDEX(Sheet2!$A:$E,MATCH(H9,Sheet2!$E:$E,0),1)</f>
        <v>BS13/TS0</v>
      </c>
      <c r="L9">
        <f>VLOOKUP(LEFT(K9,4),Sheet3!$A$1:$B$24,2,FALSE)</f>
        <v>11958</v>
      </c>
      <c r="M9" t="str">
        <f t="shared" si="1"/>
        <v>0x40D0=11958</v>
      </c>
      <c r="N9">
        <f t="shared" si="2"/>
        <v>783696080</v>
      </c>
    </row>
    <row r="10" spans="1:14" x14ac:dyDescent="0.15">
      <c r="A10" s="3" t="s">
        <v>34</v>
      </c>
      <c r="B10" s="3">
        <v>0</v>
      </c>
      <c r="C10" s="3">
        <v>17</v>
      </c>
      <c r="D10" s="3">
        <v>4</v>
      </c>
      <c r="E10" s="3"/>
      <c r="F10" s="3">
        <v>143</v>
      </c>
      <c r="G10" s="3">
        <v>4</v>
      </c>
      <c r="H10" s="3">
        <v>16592</v>
      </c>
      <c r="I10" s="3">
        <v>0</v>
      </c>
      <c r="J10" s="2" t="str">
        <f t="shared" si="0"/>
        <v>40D0</v>
      </c>
      <c r="K10" t="str">
        <f>INDEX(Sheet2!$A:$E,MATCH(H10,Sheet2!$E:$E,0),1)</f>
        <v>BS13/TS0</v>
      </c>
      <c r="L10">
        <f>VLOOKUP(LEFT(K10,4),Sheet3!$A$1:$B$24,2,FALSE)</f>
        <v>11958</v>
      </c>
      <c r="M10" t="str">
        <f t="shared" si="1"/>
        <v>0x40D0=11958</v>
      </c>
      <c r="N10">
        <f t="shared" si="2"/>
        <v>783696080</v>
      </c>
    </row>
    <row r="11" spans="1:14" x14ac:dyDescent="0.15">
      <c r="A11" s="3" t="s">
        <v>10</v>
      </c>
      <c r="B11" s="3">
        <v>0</v>
      </c>
      <c r="C11" s="3">
        <v>0</v>
      </c>
      <c r="D11" s="3">
        <v>5</v>
      </c>
      <c r="E11" s="3"/>
      <c r="F11" s="3">
        <v>151</v>
      </c>
      <c r="G11" s="3">
        <v>4</v>
      </c>
      <c r="H11" s="3">
        <v>16400</v>
      </c>
      <c r="I11" s="3">
        <v>1</v>
      </c>
      <c r="J11" s="2" t="str">
        <f t="shared" si="0"/>
        <v>4010</v>
      </c>
      <c r="K11" t="str">
        <f>INDEX(Sheet2!$A:$E,MATCH(H11,Sheet2!$E:$E,0),1)</f>
        <v>BS01/TS0</v>
      </c>
      <c r="L11">
        <f>VLOOKUP(LEFT(K11,4),Sheet3!$A$1:$B$24,2,FALSE)</f>
        <v>11727</v>
      </c>
      <c r="M11" t="str">
        <f t="shared" si="1"/>
        <v>0x4010=11727</v>
      </c>
      <c r="N11">
        <f t="shared" si="2"/>
        <v>768557072</v>
      </c>
    </row>
    <row r="12" spans="1:14" x14ac:dyDescent="0.15">
      <c r="A12" s="3" t="s">
        <v>11</v>
      </c>
      <c r="B12" s="3">
        <v>0</v>
      </c>
      <c r="C12" s="3">
        <v>0</v>
      </c>
      <c r="D12" s="3">
        <v>5</v>
      </c>
      <c r="E12" s="3"/>
      <c r="F12" s="3">
        <v>152</v>
      </c>
      <c r="G12" s="3">
        <v>4</v>
      </c>
      <c r="H12" s="3">
        <v>16400</v>
      </c>
      <c r="I12" s="3">
        <v>0</v>
      </c>
      <c r="J12" s="2" t="str">
        <f t="shared" si="0"/>
        <v>4010</v>
      </c>
      <c r="K12" t="str">
        <f>INDEX(Sheet2!$A:$E,MATCH(H12,Sheet2!$E:$E,0),1)</f>
        <v>BS01/TS0</v>
      </c>
      <c r="L12">
        <f>VLOOKUP(LEFT(K12,4),Sheet3!$A$1:$B$24,2,FALSE)</f>
        <v>11727</v>
      </c>
      <c r="M12" t="str">
        <f t="shared" si="1"/>
        <v>0x4010=11727</v>
      </c>
      <c r="N12">
        <f t="shared" si="2"/>
        <v>768557072</v>
      </c>
    </row>
    <row r="13" spans="1:14" x14ac:dyDescent="0.15">
      <c r="A13" s="3" t="s">
        <v>12</v>
      </c>
      <c r="B13" s="3">
        <v>0</v>
      </c>
      <c r="C13" s="3">
        <v>0</v>
      </c>
      <c r="D13" s="3">
        <v>5</v>
      </c>
      <c r="E13" s="3"/>
      <c r="F13" s="3">
        <v>153</v>
      </c>
      <c r="G13" s="3">
        <v>4</v>
      </c>
      <c r="H13" s="3">
        <v>16400</v>
      </c>
      <c r="I13" s="3">
        <v>0</v>
      </c>
      <c r="J13" s="2" t="str">
        <f t="shared" si="0"/>
        <v>4010</v>
      </c>
      <c r="K13" t="str">
        <f>INDEX(Sheet2!$A:$E,MATCH(H13,Sheet2!$E:$E,0),1)</f>
        <v>BS01/TS0</v>
      </c>
      <c r="L13">
        <f>VLOOKUP(LEFT(K13,4),Sheet3!$A$1:$B$24,2,FALSE)</f>
        <v>11727</v>
      </c>
      <c r="M13" t="str">
        <f t="shared" si="1"/>
        <v>0x4010=11727</v>
      </c>
      <c r="N13">
        <f t="shared" si="2"/>
        <v>768557072</v>
      </c>
    </row>
    <row r="14" spans="1:14" x14ac:dyDescent="0.15">
      <c r="A14" s="3" t="s">
        <v>13</v>
      </c>
      <c r="B14" s="3">
        <v>0</v>
      </c>
      <c r="C14" s="3">
        <v>1</v>
      </c>
      <c r="D14" s="3">
        <v>6</v>
      </c>
      <c r="E14" s="3"/>
      <c r="F14" s="3">
        <v>161</v>
      </c>
      <c r="G14" s="3">
        <v>4</v>
      </c>
      <c r="H14" s="3">
        <v>16401</v>
      </c>
      <c r="I14" s="3">
        <v>1</v>
      </c>
      <c r="J14" s="2" t="str">
        <f t="shared" si="0"/>
        <v>4011</v>
      </c>
      <c r="K14" t="str">
        <f>INDEX(Sheet2!$A:$E,MATCH(H14,Sheet2!$E:$E,0),1)</f>
        <v>BS01/TS1</v>
      </c>
      <c r="L14">
        <f>VLOOKUP(LEFT(K14,4),Sheet3!$A$1:$B$24,2,FALSE)</f>
        <v>11727</v>
      </c>
      <c r="M14" t="str">
        <f t="shared" si="1"/>
        <v>0x4011=11727</v>
      </c>
      <c r="N14">
        <f t="shared" si="2"/>
        <v>768557073</v>
      </c>
    </row>
    <row r="15" spans="1:14" x14ac:dyDescent="0.15">
      <c r="A15" s="3" t="s">
        <v>13</v>
      </c>
      <c r="B15" s="3">
        <v>0</v>
      </c>
      <c r="C15" s="3">
        <v>1</v>
      </c>
      <c r="D15" s="3">
        <v>6</v>
      </c>
      <c r="E15" s="3"/>
      <c r="F15" s="3">
        <v>162</v>
      </c>
      <c r="G15" s="3">
        <v>4</v>
      </c>
      <c r="H15" s="3">
        <v>16401</v>
      </c>
      <c r="I15" s="3">
        <v>0</v>
      </c>
      <c r="J15" s="2" t="str">
        <f t="shared" si="0"/>
        <v>4011</v>
      </c>
      <c r="K15" t="str">
        <f>INDEX(Sheet2!$A:$E,MATCH(H15,Sheet2!$E:$E,0),1)</f>
        <v>BS01/TS1</v>
      </c>
      <c r="L15">
        <f>VLOOKUP(LEFT(K15,4),Sheet3!$A$1:$B$24,2,FALSE)</f>
        <v>11727</v>
      </c>
      <c r="M15" t="str">
        <f t="shared" si="1"/>
        <v>0x4011=11727</v>
      </c>
      <c r="N15">
        <f t="shared" si="2"/>
        <v>768557073</v>
      </c>
    </row>
    <row r="16" spans="1:14" x14ac:dyDescent="0.15">
      <c r="A16" s="3" t="s">
        <v>13</v>
      </c>
      <c r="B16" s="3">
        <v>0</v>
      </c>
      <c r="C16" s="3">
        <v>1</v>
      </c>
      <c r="D16" s="3">
        <v>6</v>
      </c>
      <c r="E16" s="3"/>
      <c r="F16" s="3">
        <v>163</v>
      </c>
      <c r="G16" s="3">
        <v>4</v>
      </c>
      <c r="H16" s="3">
        <v>16401</v>
      </c>
      <c r="I16" s="3">
        <v>0</v>
      </c>
      <c r="J16" s="2" t="str">
        <f t="shared" si="0"/>
        <v>4011</v>
      </c>
      <c r="K16" t="str">
        <f>INDEX(Sheet2!$A:$E,MATCH(H16,Sheet2!$E:$E,0),1)</f>
        <v>BS01/TS1</v>
      </c>
      <c r="L16">
        <f>VLOOKUP(LEFT(K16,4),Sheet3!$A$1:$B$24,2,FALSE)</f>
        <v>11727</v>
      </c>
      <c r="M16" t="str">
        <f t="shared" si="1"/>
        <v>0x4011=11727</v>
      </c>
      <c r="N16">
        <f t="shared" si="2"/>
        <v>768557073</v>
      </c>
    </row>
    <row r="17" spans="1:14" x14ac:dyDescent="0.15">
      <c r="A17" s="3" t="s">
        <v>14</v>
      </c>
      <c r="B17" s="3">
        <v>0</v>
      </c>
      <c r="C17" s="3">
        <v>2</v>
      </c>
      <c r="D17" s="3">
        <v>7</v>
      </c>
      <c r="E17" s="3"/>
      <c r="F17" s="3">
        <v>171</v>
      </c>
      <c r="G17" s="3">
        <v>4</v>
      </c>
      <c r="H17" s="3">
        <v>16402</v>
      </c>
      <c r="I17" s="3">
        <v>1</v>
      </c>
      <c r="J17" s="2" t="str">
        <f t="shared" si="0"/>
        <v>4012</v>
      </c>
      <c r="K17" t="str">
        <f>INDEX(Sheet2!$A:$E,MATCH(H17,Sheet2!$E:$E,0),1)</f>
        <v>BS01/TS2</v>
      </c>
      <c r="L17">
        <f>VLOOKUP(LEFT(K17,4),Sheet3!$A$1:$B$24,2,FALSE)</f>
        <v>11727</v>
      </c>
      <c r="M17" t="str">
        <f t="shared" si="1"/>
        <v>0x4012=11727</v>
      </c>
      <c r="N17">
        <f t="shared" si="2"/>
        <v>768557074</v>
      </c>
    </row>
    <row r="18" spans="1:14" x14ac:dyDescent="0.15">
      <c r="A18" s="3" t="s">
        <v>15</v>
      </c>
      <c r="B18" s="3">
        <v>0</v>
      </c>
      <c r="C18" s="3">
        <v>2</v>
      </c>
      <c r="D18" s="3">
        <v>7</v>
      </c>
      <c r="E18" s="3"/>
      <c r="F18" s="3">
        <v>172</v>
      </c>
      <c r="G18" s="3">
        <v>4</v>
      </c>
      <c r="H18" s="3">
        <v>16402</v>
      </c>
      <c r="I18" s="3">
        <v>0</v>
      </c>
      <c r="J18" s="2" t="str">
        <f t="shared" si="0"/>
        <v>4012</v>
      </c>
      <c r="K18" t="str">
        <f>INDEX(Sheet2!$A:$E,MATCH(H18,Sheet2!$E:$E,0),1)</f>
        <v>BS01/TS2</v>
      </c>
      <c r="L18">
        <f>VLOOKUP(LEFT(K18,4),Sheet3!$A$1:$B$24,2,FALSE)</f>
        <v>11727</v>
      </c>
      <c r="M18" t="str">
        <f t="shared" si="1"/>
        <v>0x4012=11727</v>
      </c>
      <c r="N18">
        <f t="shared" si="2"/>
        <v>768557074</v>
      </c>
    </row>
    <row r="19" spans="1:14" x14ac:dyDescent="0.15">
      <c r="A19" s="3" t="s">
        <v>16</v>
      </c>
      <c r="B19" s="3">
        <v>0</v>
      </c>
      <c r="C19" s="3">
        <v>2</v>
      </c>
      <c r="D19" s="3">
        <v>7</v>
      </c>
      <c r="E19" s="3"/>
      <c r="F19" s="3">
        <v>173</v>
      </c>
      <c r="G19" s="3">
        <v>4</v>
      </c>
      <c r="H19" s="3">
        <v>16402</v>
      </c>
      <c r="I19" s="3">
        <v>0</v>
      </c>
      <c r="J19" s="2" t="str">
        <f t="shared" si="0"/>
        <v>4012</v>
      </c>
      <c r="K19" t="str">
        <f>INDEX(Sheet2!$A:$E,MATCH(H19,Sheet2!$E:$E,0),1)</f>
        <v>BS01/TS2</v>
      </c>
      <c r="L19">
        <f>VLOOKUP(LEFT(K19,4),Sheet3!$A$1:$B$24,2,FALSE)</f>
        <v>11727</v>
      </c>
      <c r="M19" t="str">
        <f t="shared" si="1"/>
        <v>0x4012=11727</v>
      </c>
      <c r="N19">
        <f t="shared" si="2"/>
        <v>768557074</v>
      </c>
    </row>
    <row r="20" spans="1:14" x14ac:dyDescent="0.15">
      <c r="A20" s="3" t="s">
        <v>35</v>
      </c>
      <c r="B20" s="3">
        <v>0</v>
      </c>
      <c r="C20" s="3">
        <v>18</v>
      </c>
      <c r="D20" s="3">
        <v>8</v>
      </c>
      <c r="E20" s="3"/>
      <c r="F20" s="3">
        <v>181</v>
      </c>
      <c r="G20" s="3">
        <v>4</v>
      </c>
      <c r="H20" s="3">
        <v>16593</v>
      </c>
      <c r="I20" s="3">
        <v>1</v>
      </c>
      <c r="J20" s="2" t="str">
        <f t="shared" si="0"/>
        <v>40D1</v>
      </c>
      <c r="K20" t="str">
        <f>INDEX(Sheet2!$A:$E,MATCH(H20,Sheet2!$E:$E,0),1)</f>
        <v>BS13/TS1</v>
      </c>
      <c r="L20">
        <f>VLOOKUP(LEFT(K20,4),Sheet3!$A$1:$B$24,2,FALSE)</f>
        <v>11958</v>
      </c>
      <c r="M20" t="str">
        <f t="shared" si="1"/>
        <v>0x40D1=11958</v>
      </c>
      <c r="N20">
        <f t="shared" si="2"/>
        <v>783696081</v>
      </c>
    </row>
    <row r="21" spans="1:14" x14ac:dyDescent="0.15">
      <c r="A21" s="3" t="s">
        <v>36</v>
      </c>
      <c r="B21" s="3">
        <v>0</v>
      </c>
      <c r="C21" s="3">
        <v>18</v>
      </c>
      <c r="D21" s="3">
        <v>8</v>
      </c>
      <c r="E21" s="3"/>
      <c r="F21" s="3">
        <v>182</v>
      </c>
      <c r="G21" s="3">
        <v>4</v>
      </c>
      <c r="H21" s="3">
        <v>16593</v>
      </c>
      <c r="I21" s="3">
        <v>0</v>
      </c>
      <c r="J21" s="2" t="str">
        <f t="shared" si="0"/>
        <v>40D1</v>
      </c>
      <c r="K21" t="str">
        <f>INDEX(Sheet2!$A:$E,MATCH(H21,Sheet2!$E:$E,0),1)</f>
        <v>BS13/TS1</v>
      </c>
      <c r="L21">
        <f>VLOOKUP(LEFT(K21,4),Sheet3!$A$1:$B$24,2,FALSE)</f>
        <v>11958</v>
      </c>
      <c r="M21" t="str">
        <f t="shared" si="1"/>
        <v>0x40D1=11958</v>
      </c>
      <c r="N21">
        <f t="shared" si="2"/>
        <v>783696081</v>
      </c>
    </row>
    <row r="22" spans="1:14" x14ac:dyDescent="0.15">
      <c r="A22" s="3" t="s">
        <v>37</v>
      </c>
      <c r="B22" s="3">
        <v>0</v>
      </c>
      <c r="C22" s="3">
        <v>18</v>
      </c>
      <c r="D22" s="3">
        <v>8</v>
      </c>
      <c r="E22" s="3"/>
      <c r="F22" s="3">
        <v>183</v>
      </c>
      <c r="G22" s="3">
        <v>4</v>
      </c>
      <c r="H22" s="3">
        <v>16593</v>
      </c>
      <c r="I22" s="3">
        <v>0</v>
      </c>
      <c r="J22" s="2" t="str">
        <f t="shared" si="0"/>
        <v>40D1</v>
      </c>
      <c r="K22" t="str">
        <f>INDEX(Sheet2!$A:$E,MATCH(H22,Sheet2!$E:$E,0),1)</f>
        <v>BS13/TS1</v>
      </c>
      <c r="L22">
        <f>VLOOKUP(LEFT(K22,4),Sheet3!$A$1:$B$24,2,FALSE)</f>
        <v>11958</v>
      </c>
      <c r="M22" t="str">
        <f t="shared" si="1"/>
        <v>0x40D1=11958</v>
      </c>
      <c r="N22">
        <f t="shared" si="2"/>
        <v>783696081</v>
      </c>
    </row>
    <row r="23" spans="1:14" x14ac:dyDescent="0.15">
      <c r="A23" s="3" t="s">
        <v>17</v>
      </c>
      <c r="B23" s="3">
        <v>0</v>
      </c>
      <c r="C23" s="3">
        <v>3</v>
      </c>
      <c r="D23" s="3">
        <v>9</v>
      </c>
      <c r="E23" s="3"/>
      <c r="F23" s="3">
        <v>191</v>
      </c>
      <c r="G23" s="3">
        <v>4</v>
      </c>
      <c r="H23" s="3">
        <v>16432</v>
      </c>
      <c r="I23" s="3">
        <v>1</v>
      </c>
      <c r="J23" s="2" t="str">
        <f t="shared" si="0"/>
        <v>4030</v>
      </c>
      <c r="K23" t="str">
        <f>INDEX(Sheet2!$A:$E,MATCH(H23,Sheet2!$E:$E,0),1)</f>
        <v>BS03/TS0</v>
      </c>
      <c r="L23">
        <f>VLOOKUP(LEFT(K23,4),Sheet3!$A$1:$B$24,2,FALSE)</f>
        <v>11766</v>
      </c>
      <c r="M23" t="str">
        <f t="shared" si="1"/>
        <v>0x4030=11766</v>
      </c>
      <c r="N23">
        <f t="shared" si="2"/>
        <v>771113008</v>
      </c>
    </row>
    <row r="24" spans="1:14" x14ac:dyDescent="0.15">
      <c r="A24" s="3" t="s">
        <v>21</v>
      </c>
      <c r="B24" s="3">
        <v>0</v>
      </c>
      <c r="C24" s="3">
        <v>6</v>
      </c>
      <c r="D24" s="3">
        <v>9</v>
      </c>
      <c r="E24" s="3"/>
      <c r="F24" s="3">
        <v>192</v>
      </c>
      <c r="G24" s="3">
        <v>4</v>
      </c>
      <c r="H24" s="3">
        <v>17488</v>
      </c>
      <c r="I24" s="3">
        <v>1</v>
      </c>
      <c r="J24" s="2" t="str">
        <f t="shared" si="0"/>
        <v>4450</v>
      </c>
      <c r="K24" t="str">
        <f>INDEX(Sheet2!$A:$E,MATCH(H24,Sheet2!$E:$E,0),1)</f>
        <v>BS05/TS0</v>
      </c>
      <c r="L24">
        <f>VLOOKUP(LEFT(K24,4),Sheet3!$A$1:$B$24,2,FALSE)</f>
        <v>11804</v>
      </c>
      <c r="M24" t="str">
        <f t="shared" si="1"/>
        <v>0x4450=11804</v>
      </c>
      <c r="N24">
        <f t="shared" si="2"/>
        <v>773604432</v>
      </c>
    </row>
    <row r="25" spans="1:14" x14ac:dyDescent="0.15">
      <c r="A25" s="3" t="s">
        <v>22</v>
      </c>
      <c r="B25" s="3">
        <v>0</v>
      </c>
      <c r="C25" s="3">
        <v>7</v>
      </c>
      <c r="D25" s="3">
        <v>9</v>
      </c>
      <c r="E25" s="3"/>
      <c r="F25" s="3">
        <v>193</v>
      </c>
      <c r="G25" s="3">
        <v>4</v>
      </c>
      <c r="H25" s="3">
        <v>17489</v>
      </c>
      <c r="I25" s="3">
        <v>1</v>
      </c>
      <c r="J25" s="2" t="str">
        <f t="shared" si="0"/>
        <v>4451</v>
      </c>
      <c r="K25" t="str">
        <f>INDEX(Sheet2!$A:$E,MATCH(H25,Sheet2!$E:$E,0),1)</f>
        <v>BS05/TS1</v>
      </c>
      <c r="L25">
        <f>VLOOKUP(LEFT(K25,4),Sheet3!$A$1:$B$24,2,FALSE)</f>
        <v>11804</v>
      </c>
      <c r="M25" t="str">
        <f t="shared" si="1"/>
        <v>0x4451=11804</v>
      </c>
      <c r="N25">
        <f t="shared" si="2"/>
        <v>773604433</v>
      </c>
    </row>
    <row r="26" spans="1:14" x14ac:dyDescent="0.15">
      <c r="A26" s="3" t="s">
        <v>26</v>
      </c>
      <c r="B26" s="3">
        <v>0</v>
      </c>
      <c r="C26" s="3">
        <v>12</v>
      </c>
      <c r="D26" s="3">
        <v>10</v>
      </c>
      <c r="E26" s="3"/>
      <c r="F26" s="3">
        <v>200</v>
      </c>
      <c r="G26" s="3">
        <v>4</v>
      </c>
      <c r="H26" s="3">
        <v>16529</v>
      </c>
      <c r="I26" s="3">
        <v>1</v>
      </c>
      <c r="J26" s="2" t="str">
        <f t="shared" si="0"/>
        <v>4091</v>
      </c>
      <c r="K26" t="str">
        <f>INDEX(Sheet2!$A:$E,MATCH(H26,Sheet2!$E:$E,0),1)</f>
        <v>BS09/TS1</v>
      </c>
      <c r="L26">
        <f>VLOOKUP(LEFT(K26,4),Sheet3!$A$1:$B$24,2,FALSE)</f>
        <v>11880</v>
      </c>
      <c r="M26" t="str">
        <f t="shared" si="1"/>
        <v>0x4091=11880</v>
      </c>
      <c r="N26">
        <f t="shared" si="2"/>
        <v>778584209</v>
      </c>
    </row>
    <row r="27" spans="1:14" x14ac:dyDescent="0.15">
      <c r="A27" s="3" t="s">
        <v>23</v>
      </c>
      <c r="B27" s="3">
        <v>0</v>
      </c>
      <c r="C27" s="3">
        <v>21</v>
      </c>
      <c r="D27" s="3">
        <v>10</v>
      </c>
      <c r="E27" s="3"/>
      <c r="F27" s="3">
        <v>201</v>
      </c>
      <c r="G27" s="3">
        <v>4</v>
      </c>
      <c r="H27" s="3">
        <v>16626</v>
      </c>
      <c r="I27" s="3">
        <v>1</v>
      </c>
      <c r="J27" s="2" t="str">
        <f t="shared" si="0"/>
        <v>40F2</v>
      </c>
      <c r="K27" t="str">
        <f>INDEX(Sheet2!$A:$E,MATCH(H27,Sheet2!$E:$E,0),1)</f>
        <v>BS15/TS2</v>
      </c>
      <c r="L27">
        <f>VLOOKUP(LEFT(K27,4),Sheet3!$A$1:$B$24,2,FALSE)</f>
        <v>11996</v>
      </c>
      <c r="M27" t="str">
        <f t="shared" si="1"/>
        <v>0x40F2=11996</v>
      </c>
      <c r="N27">
        <f t="shared" si="2"/>
        <v>786186482</v>
      </c>
    </row>
    <row r="28" spans="1:14" x14ac:dyDescent="0.15">
      <c r="A28" s="3" t="s">
        <v>24</v>
      </c>
      <c r="B28" s="3">
        <v>0</v>
      </c>
      <c r="C28" s="3">
        <v>21</v>
      </c>
      <c r="D28" s="3">
        <v>10</v>
      </c>
      <c r="E28" s="3"/>
      <c r="F28" s="3">
        <v>202</v>
      </c>
      <c r="G28" s="3">
        <v>4</v>
      </c>
      <c r="H28" s="3">
        <v>16626</v>
      </c>
      <c r="I28" s="3">
        <v>1</v>
      </c>
      <c r="J28" s="2" t="str">
        <f t="shared" si="0"/>
        <v>40F2</v>
      </c>
      <c r="K28" t="str">
        <f>INDEX(Sheet2!$A:$E,MATCH(H28,Sheet2!$E:$E,0),1)</f>
        <v>BS15/TS2</v>
      </c>
      <c r="L28">
        <f>VLOOKUP(LEFT(K28,4),Sheet3!$A$1:$B$24,2,FALSE)</f>
        <v>11996</v>
      </c>
      <c r="M28" t="str">
        <f t="shared" si="1"/>
        <v>0x40F2=11996</v>
      </c>
      <c r="N28">
        <f t="shared" si="2"/>
        <v>786186482</v>
      </c>
    </row>
    <row r="29" spans="1:14" x14ac:dyDescent="0.15">
      <c r="A29" s="3" t="s">
        <v>25</v>
      </c>
      <c r="B29" s="3">
        <v>0</v>
      </c>
      <c r="C29" s="3">
        <v>11</v>
      </c>
      <c r="D29" s="3">
        <v>11</v>
      </c>
      <c r="E29" s="3"/>
      <c r="F29" s="3">
        <v>211</v>
      </c>
      <c r="G29" s="3">
        <v>4</v>
      </c>
      <c r="H29" s="3">
        <v>16528</v>
      </c>
      <c r="I29" s="3">
        <v>1</v>
      </c>
      <c r="J29" s="2" t="str">
        <f t="shared" si="0"/>
        <v>4090</v>
      </c>
      <c r="K29" t="str">
        <f>INDEX(Sheet2!$A:$E,MATCH(H29,Sheet2!$E:$E,0),1)</f>
        <v>BS09/TS0</v>
      </c>
      <c r="L29">
        <f>VLOOKUP(LEFT(K29,4),Sheet3!$A$1:$B$24,2,FALSE)</f>
        <v>11880</v>
      </c>
      <c r="M29" t="str">
        <f t="shared" si="1"/>
        <v>0x4090=11880</v>
      </c>
      <c r="N29">
        <f t="shared" si="2"/>
        <v>778584208</v>
      </c>
    </row>
    <row r="30" spans="1:14" x14ac:dyDescent="0.15">
      <c r="A30" s="3" t="s">
        <v>27</v>
      </c>
      <c r="B30" s="3">
        <v>0</v>
      </c>
      <c r="C30" s="3">
        <v>13</v>
      </c>
      <c r="D30" s="3">
        <v>12</v>
      </c>
      <c r="E30" s="3"/>
      <c r="F30" s="3">
        <v>222</v>
      </c>
      <c r="G30" s="3">
        <v>4</v>
      </c>
      <c r="H30" s="3">
        <v>16530</v>
      </c>
      <c r="I30" s="3">
        <v>1</v>
      </c>
      <c r="J30" s="2" t="str">
        <f t="shared" si="0"/>
        <v>4092</v>
      </c>
      <c r="K30" t="str">
        <f>INDEX(Sheet2!$A:$E,MATCH(H30,Sheet2!$E:$E,0),1)</f>
        <v>BS09/TS2</v>
      </c>
      <c r="L30">
        <f>VLOOKUP(LEFT(K30,4),Sheet3!$A$1:$B$24,2,FALSE)</f>
        <v>11880</v>
      </c>
      <c r="M30" t="str">
        <f t="shared" si="1"/>
        <v>0x4092=11880</v>
      </c>
      <c r="N30">
        <f t="shared" si="2"/>
        <v>778584210</v>
      </c>
    </row>
    <row r="31" spans="1:14" x14ac:dyDescent="0.15">
      <c r="A31" s="3" t="s">
        <v>30</v>
      </c>
      <c r="B31" s="3">
        <v>0</v>
      </c>
      <c r="C31" s="3">
        <v>16</v>
      </c>
      <c r="D31" s="3">
        <v>231</v>
      </c>
      <c r="E31" s="3"/>
      <c r="F31" s="3">
        <v>231</v>
      </c>
      <c r="G31" s="3">
        <v>4</v>
      </c>
      <c r="H31" s="3">
        <v>18098</v>
      </c>
      <c r="I31" s="3">
        <v>1</v>
      </c>
      <c r="J31" s="2" t="str">
        <f t="shared" si="0"/>
        <v>46B2</v>
      </c>
      <c r="K31" t="str">
        <f>INDEX(Sheet2!$A:$E,MATCH(H31,Sheet2!$E:$E,0),1)</f>
        <v>BS11/TS2</v>
      </c>
      <c r="L31">
        <f>VLOOKUP(LEFT(K31,4),Sheet3!$A$1:$B$24,2,FALSE)</f>
        <v>11919</v>
      </c>
      <c r="M31" t="str">
        <f t="shared" si="1"/>
        <v>0x46B2=11919</v>
      </c>
      <c r="N31">
        <f t="shared" si="2"/>
        <v>781141682</v>
      </c>
    </row>
    <row r="32" spans="1:14" x14ac:dyDescent="0.15">
      <c r="A32" s="3" t="s">
        <v>31</v>
      </c>
      <c r="B32" s="3">
        <v>0</v>
      </c>
      <c r="C32" s="3">
        <v>16</v>
      </c>
      <c r="D32" s="3">
        <v>232</v>
      </c>
      <c r="E32" s="3"/>
      <c r="F32" s="3">
        <v>232</v>
      </c>
      <c r="G32" s="3">
        <v>4</v>
      </c>
      <c r="H32" s="3">
        <v>18098</v>
      </c>
      <c r="I32" s="3">
        <v>0</v>
      </c>
      <c r="J32" s="2" t="str">
        <f t="shared" si="0"/>
        <v>46B2</v>
      </c>
      <c r="K32" t="str">
        <f>INDEX(Sheet2!$A:$E,MATCH(H32,Sheet2!$E:$E,0),1)</f>
        <v>BS11/TS2</v>
      </c>
      <c r="L32">
        <f>VLOOKUP(LEFT(K32,4),Sheet3!$A$1:$B$24,2,FALSE)</f>
        <v>11919</v>
      </c>
      <c r="M32" t="str">
        <f t="shared" si="1"/>
        <v>0x46B2=11919</v>
      </c>
      <c r="N32">
        <f t="shared" si="2"/>
        <v>781141682</v>
      </c>
    </row>
    <row r="33" spans="1:14" x14ac:dyDescent="0.15">
      <c r="A33" s="3" t="s">
        <v>32</v>
      </c>
      <c r="B33" s="3">
        <v>0</v>
      </c>
      <c r="C33" s="3">
        <v>16</v>
      </c>
      <c r="D33" s="3">
        <v>233</v>
      </c>
      <c r="E33" s="3"/>
      <c r="F33" s="3">
        <v>233</v>
      </c>
      <c r="G33" s="3">
        <v>4</v>
      </c>
      <c r="H33" s="3">
        <v>18098</v>
      </c>
      <c r="I33" s="3">
        <v>0</v>
      </c>
      <c r="J33" s="2" t="str">
        <f t="shared" si="0"/>
        <v>46B2</v>
      </c>
      <c r="K33" t="str">
        <f>INDEX(Sheet2!$A:$E,MATCH(H33,Sheet2!$E:$E,0),1)</f>
        <v>BS11/TS2</v>
      </c>
      <c r="L33">
        <f>VLOOKUP(LEFT(K33,4),Sheet3!$A$1:$B$24,2,FALSE)</f>
        <v>11919</v>
      </c>
      <c r="M33" t="str">
        <f t="shared" si="1"/>
        <v>0x46B2=11919</v>
      </c>
      <c r="N33">
        <f t="shared" si="2"/>
        <v>781141682</v>
      </c>
    </row>
    <row r="34" spans="1:14" x14ac:dyDescent="0.15">
      <c r="A34" s="3" t="s">
        <v>42</v>
      </c>
      <c r="B34" s="3">
        <v>0</v>
      </c>
      <c r="C34" s="3">
        <v>22</v>
      </c>
      <c r="D34" s="3">
        <v>234</v>
      </c>
      <c r="E34" s="3"/>
      <c r="F34" s="3">
        <v>234</v>
      </c>
      <c r="G34" s="3">
        <v>4</v>
      </c>
      <c r="H34" s="3">
        <v>18224</v>
      </c>
      <c r="I34" s="3">
        <v>1</v>
      </c>
      <c r="J34" s="2" t="str">
        <f t="shared" si="0"/>
        <v>4730</v>
      </c>
      <c r="K34" t="str">
        <f>INDEX(Sheet2!$A:$E,MATCH(H34,Sheet2!$E:$E,0),1)</f>
        <v>BS19/TS0</v>
      </c>
      <c r="L34">
        <f>VLOOKUP(LEFT(K34,4),Sheet3!$A$1:$B$24,2,FALSE)</f>
        <v>12073</v>
      </c>
      <c r="M34" t="str">
        <f t="shared" si="1"/>
        <v>0x4730=12073</v>
      </c>
      <c r="N34">
        <f t="shared" si="2"/>
        <v>791234352</v>
      </c>
    </row>
    <row r="35" spans="1:14" x14ac:dyDescent="0.15">
      <c r="A35" s="3" t="s">
        <v>38</v>
      </c>
      <c r="B35" s="3">
        <v>0</v>
      </c>
      <c r="C35" s="3">
        <v>19</v>
      </c>
      <c r="D35" s="3">
        <v>236</v>
      </c>
      <c r="E35" s="3"/>
      <c r="F35" s="3">
        <v>236</v>
      </c>
      <c r="G35" s="3">
        <v>4</v>
      </c>
      <c r="H35" s="3">
        <v>18130</v>
      </c>
      <c r="I35" s="3">
        <v>1</v>
      </c>
      <c r="J35" s="2" t="str">
        <f t="shared" si="0"/>
        <v>46D2</v>
      </c>
      <c r="K35" t="str">
        <f>INDEX(Sheet2!$A:$E,MATCH(H35,Sheet2!$E:$E,0),1)</f>
        <v>BS13/TS2</v>
      </c>
      <c r="L35">
        <f>VLOOKUP(LEFT(K35,4),Sheet3!$A$1:$B$24,2,FALSE)</f>
        <v>11958</v>
      </c>
      <c r="M35" t="str">
        <f t="shared" si="1"/>
        <v>0x46D2=11958</v>
      </c>
      <c r="N35">
        <f t="shared" si="2"/>
        <v>783697618</v>
      </c>
    </row>
    <row r="36" spans="1:14" x14ac:dyDescent="0.15">
      <c r="A36" s="3" t="s">
        <v>28</v>
      </c>
      <c r="B36" s="3">
        <v>0</v>
      </c>
      <c r="C36" s="3">
        <v>14</v>
      </c>
      <c r="D36" s="3">
        <v>238</v>
      </c>
      <c r="E36" s="3"/>
      <c r="F36" s="3">
        <v>238</v>
      </c>
      <c r="G36" s="3">
        <v>4</v>
      </c>
      <c r="H36" s="3">
        <v>18096</v>
      </c>
      <c r="I36" s="3">
        <v>1</v>
      </c>
      <c r="J36" s="2" t="str">
        <f t="shared" si="0"/>
        <v>46B0</v>
      </c>
      <c r="K36" t="str">
        <f>INDEX(Sheet2!$A:$E,MATCH(H36,Sheet2!$E:$E,0),1)</f>
        <v>BS11/TS0</v>
      </c>
      <c r="L36">
        <f>VLOOKUP(LEFT(K36,4),Sheet3!$A$1:$B$24,2,FALSE)</f>
        <v>11919</v>
      </c>
      <c r="M36" t="str">
        <f t="shared" si="1"/>
        <v>0x46B0=11919</v>
      </c>
      <c r="N36">
        <f t="shared" si="2"/>
        <v>781141680</v>
      </c>
    </row>
    <row r="37" spans="1:14" x14ac:dyDescent="0.15">
      <c r="A37" s="3" t="s">
        <v>29</v>
      </c>
      <c r="B37" s="3">
        <v>0</v>
      </c>
      <c r="C37" s="3">
        <v>15</v>
      </c>
      <c r="D37" s="3">
        <v>241</v>
      </c>
      <c r="E37" s="3"/>
      <c r="F37" s="3">
        <v>241</v>
      </c>
      <c r="G37" s="3">
        <v>4</v>
      </c>
      <c r="H37" s="3">
        <v>18097</v>
      </c>
      <c r="I37" s="3">
        <v>1</v>
      </c>
      <c r="J37" s="2" t="str">
        <f t="shared" si="0"/>
        <v>46B1</v>
      </c>
      <c r="K37" t="str">
        <f>INDEX(Sheet2!$A:$E,MATCH(H37,Sheet2!$E:$E,0),1)</f>
        <v>BS11/TS1</v>
      </c>
      <c r="L37">
        <f>VLOOKUP(LEFT(K37,4),Sheet3!$A$1:$B$24,2,FALSE)</f>
        <v>11919</v>
      </c>
      <c r="M37" t="str">
        <f t="shared" si="1"/>
        <v>0x46B1=11919</v>
      </c>
      <c r="N37">
        <f>L37*65536+H37</f>
        <v>781141681</v>
      </c>
    </row>
    <row r="38" spans="1:14" x14ac:dyDescent="0.15">
      <c r="A38" s="3" t="s">
        <v>43</v>
      </c>
      <c r="B38" s="3">
        <v>0</v>
      </c>
      <c r="C38" s="3">
        <v>23</v>
      </c>
      <c r="D38" s="3">
        <v>242</v>
      </c>
      <c r="E38" s="3"/>
      <c r="F38" s="3">
        <v>242</v>
      </c>
      <c r="G38" s="3">
        <v>4</v>
      </c>
      <c r="H38" s="3">
        <v>18225</v>
      </c>
      <c r="I38" s="3">
        <v>1</v>
      </c>
      <c r="J38" s="2" t="str">
        <f t="shared" si="0"/>
        <v>4731</v>
      </c>
      <c r="K38" t="str">
        <f>INDEX(Sheet2!$A:$E,MATCH(H38,Sheet2!$E:$E,0),1)</f>
        <v>BS19/TS1</v>
      </c>
      <c r="L38">
        <f>VLOOKUP(LEFT(K38,4),Sheet3!$A$1:$B$24,2,FALSE)</f>
        <v>12073</v>
      </c>
      <c r="M38" t="str">
        <f t="shared" si="1"/>
        <v>0x4731=12073</v>
      </c>
      <c r="N38">
        <f t="shared" si="2"/>
        <v>791234353</v>
      </c>
    </row>
    <row r="39" spans="1:14" x14ac:dyDescent="0.15">
      <c r="A39" s="3" t="s">
        <v>44</v>
      </c>
      <c r="B39" s="3">
        <v>0</v>
      </c>
      <c r="C39" s="3">
        <v>24</v>
      </c>
      <c r="D39" s="3">
        <v>243</v>
      </c>
      <c r="E39" s="3"/>
      <c r="F39" s="3">
        <v>243</v>
      </c>
      <c r="G39" s="3">
        <v>4</v>
      </c>
      <c r="H39" s="3">
        <v>18226</v>
      </c>
      <c r="I39" s="3">
        <v>1</v>
      </c>
      <c r="J39" s="2" t="str">
        <f t="shared" si="0"/>
        <v>4732</v>
      </c>
      <c r="K39" t="str">
        <f>INDEX(Sheet2!$A:$E,MATCH(H39,Sheet2!$E:$E,0),1)</f>
        <v>BS19/TS2</v>
      </c>
      <c r="L39">
        <f>VLOOKUP(LEFT(K39,4),Sheet3!$A$1:$B$24,2,FALSE)</f>
        <v>12073</v>
      </c>
      <c r="M39" t="str">
        <f t="shared" si="1"/>
        <v>0x4732=12073</v>
      </c>
      <c r="N39">
        <f t="shared" si="2"/>
        <v>791234354</v>
      </c>
    </row>
    <row r="40" spans="1:14" x14ac:dyDescent="0.15">
      <c r="A40" s="3" t="s">
        <v>46</v>
      </c>
      <c r="B40" s="3">
        <v>0</v>
      </c>
      <c r="C40" s="3">
        <v>26</v>
      </c>
      <c r="D40" s="3">
        <v>244</v>
      </c>
      <c r="E40" s="3"/>
      <c r="F40" s="3">
        <v>244</v>
      </c>
      <c r="G40" s="3">
        <v>4</v>
      </c>
      <c r="H40" s="3">
        <v>18257</v>
      </c>
      <c r="I40" s="3">
        <v>1</v>
      </c>
      <c r="J40" s="2" t="str">
        <f t="shared" si="0"/>
        <v>4751</v>
      </c>
      <c r="K40" t="str">
        <f>INDEX(Sheet2!$A:$E,MATCH(H40,Sheet2!$E:$E,0),1)</f>
        <v>BS21/TS1</v>
      </c>
      <c r="L40">
        <f>VLOOKUP(LEFT(K40,4),Sheet3!$A$1:$B$24,2,FALSE)</f>
        <v>12111</v>
      </c>
      <c r="M40" t="str">
        <f t="shared" si="1"/>
        <v>0x4751=12111</v>
      </c>
      <c r="N40">
        <f t="shared" si="2"/>
        <v>793724753</v>
      </c>
    </row>
    <row r="41" spans="1:14" x14ac:dyDescent="0.15">
      <c r="A41" s="3" t="s">
        <v>47</v>
      </c>
      <c r="B41" s="3">
        <v>0</v>
      </c>
      <c r="C41" s="3">
        <v>27</v>
      </c>
      <c r="D41" s="3">
        <v>245</v>
      </c>
      <c r="E41" s="3"/>
      <c r="F41" s="3">
        <v>245</v>
      </c>
      <c r="G41" s="3">
        <v>4</v>
      </c>
      <c r="H41" s="3">
        <v>18258</v>
      </c>
      <c r="I41" s="3">
        <v>1</v>
      </c>
      <c r="J41" s="2" t="str">
        <f t="shared" si="0"/>
        <v>4752</v>
      </c>
      <c r="K41" t="str">
        <f>INDEX(Sheet2!$A:$E,MATCH(H41,Sheet2!$E:$E,0),1)</f>
        <v>BS21/TS2</v>
      </c>
      <c r="L41">
        <f>VLOOKUP(LEFT(K41,4),Sheet3!$A$1:$B$24,2,FALSE)</f>
        <v>12111</v>
      </c>
      <c r="M41" t="str">
        <f t="shared" si="1"/>
        <v>0x4752=12111</v>
      </c>
      <c r="N41">
        <f t="shared" si="2"/>
        <v>793724754</v>
      </c>
    </row>
    <row r="42" spans="1:14" x14ac:dyDescent="0.15">
      <c r="A42" s="3" t="s">
        <v>48</v>
      </c>
      <c r="B42" s="3">
        <v>0</v>
      </c>
      <c r="C42" s="3">
        <v>28</v>
      </c>
      <c r="D42" s="3">
        <v>251</v>
      </c>
      <c r="E42" s="3"/>
      <c r="F42" s="3">
        <v>251</v>
      </c>
      <c r="G42" s="3">
        <v>4</v>
      </c>
      <c r="H42" s="3">
        <v>18288</v>
      </c>
      <c r="I42" s="3">
        <v>1</v>
      </c>
      <c r="J42" s="2" t="str">
        <f t="shared" si="0"/>
        <v>4770</v>
      </c>
      <c r="K42" t="str">
        <f>INDEX(Sheet2!$A:$E,MATCH(H42,Sheet2!$E:$E,0),1)</f>
        <v>BS23/TS0</v>
      </c>
      <c r="L42">
        <f>VLOOKUP(LEFT(K42,4),Sheet3!$A$1:$B$24,2,FALSE)</f>
        <v>12149</v>
      </c>
      <c r="M42" t="str">
        <f t="shared" si="1"/>
        <v>0x4770=12149</v>
      </c>
      <c r="N42">
        <f t="shared" si="2"/>
        <v>796215152</v>
      </c>
    </row>
    <row r="43" spans="1:14" x14ac:dyDescent="0.15">
      <c r="A43" s="3" t="s">
        <v>45</v>
      </c>
      <c r="B43" s="3">
        <v>0</v>
      </c>
      <c r="C43" s="3">
        <v>25</v>
      </c>
      <c r="D43" s="3">
        <v>252</v>
      </c>
      <c r="E43" s="3"/>
      <c r="F43" s="3">
        <v>252</v>
      </c>
      <c r="G43" s="3">
        <v>4</v>
      </c>
      <c r="H43" s="3">
        <v>18256</v>
      </c>
      <c r="I43" s="3">
        <v>1</v>
      </c>
      <c r="J43" s="2" t="str">
        <f t="shared" si="0"/>
        <v>4750</v>
      </c>
      <c r="K43" t="str">
        <f>INDEX(Sheet2!$A:$E,MATCH(H43,Sheet2!$E:$E,0),1)</f>
        <v>BS21/TS0</v>
      </c>
      <c r="L43">
        <f>VLOOKUP(LEFT(K43,4),Sheet3!$A$1:$B$24,2,FALSE)</f>
        <v>12111</v>
      </c>
      <c r="M43" t="str">
        <f t="shared" si="1"/>
        <v>0x4750=12111</v>
      </c>
      <c r="N43">
        <f t="shared" si="2"/>
        <v>793724752</v>
      </c>
    </row>
    <row r="44" spans="1:14" x14ac:dyDescent="0.15">
      <c r="A44" s="3" t="s">
        <v>49</v>
      </c>
      <c r="B44" s="3">
        <v>0</v>
      </c>
      <c r="C44" s="3">
        <v>29</v>
      </c>
      <c r="D44" s="3">
        <v>255</v>
      </c>
      <c r="E44" s="3"/>
      <c r="F44" s="3">
        <v>255</v>
      </c>
      <c r="G44" s="3">
        <v>4</v>
      </c>
      <c r="H44" s="3">
        <v>18289</v>
      </c>
      <c r="I44" s="3">
        <v>1</v>
      </c>
      <c r="J44" s="2" t="str">
        <f t="shared" si="0"/>
        <v>4771</v>
      </c>
      <c r="K44" t="str">
        <f>INDEX(Sheet2!$A:$E,MATCH(H44,Sheet2!$E:$E,0),1)</f>
        <v>BS23/TS1</v>
      </c>
      <c r="L44">
        <f>VLOOKUP(LEFT(K44,4),Sheet3!$A$1:$B$24,2,FALSE)</f>
        <v>12149</v>
      </c>
      <c r="M44" t="str">
        <f t="shared" si="1"/>
        <v>0x4771=12149</v>
      </c>
      <c r="N44">
        <f t="shared" si="2"/>
        <v>796215153</v>
      </c>
    </row>
    <row r="45" spans="1:14" x14ac:dyDescent="0.15">
      <c r="A45" s="3" t="s">
        <v>20</v>
      </c>
      <c r="B45" s="3">
        <v>0</v>
      </c>
      <c r="C45" s="3">
        <v>5</v>
      </c>
      <c r="D45" s="3">
        <v>256</v>
      </c>
      <c r="E45" s="3"/>
      <c r="F45" s="3">
        <v>256</v>
      </c>
      <c r="G45" s="3">
        <v>4</v>
      </c>
      <c r="H45" s="3">
        <v>17970</v>
      </c>
      <c r="I45" s="3">
        <v>1</v>
      </c>
      <c r="J45" s="2" t="str">
        <f t="shared" si="0"/>
        <v>4632</v>
      </c>
      <c r="K45" t="str">
        <f>INDEX(Sheet2!$A:$E,MATCH(H45,Sheet2!$E:$E,0),1)</f>
        <v>BS03/TS2</v>
      </c>
      <c r="L45">
        <f>VLOOKUP(LEFT(K45,4),Sheet3!$A$1:$B$24,2,FALSE)</f>
        <v>11766</v>
      </c>
      <c r="M45" t="str">
        <f t="shared" si="1"/>
        <v>0x4632=11766</v>
      </c>
      <c r="N45">
        <f t="shared" si="2"/>
        <v>771114546</v>
      </c>
    </row>
    <row r="46" spans="1:14" x14ac:dyDescent="0.15">
      <c r="A46" s="3" t="s">
        <v>50</v>
      </c>
      <c r="B46" s="3">
        <v>0</v>
      </c>
      <c r="C46" s="3">
        <v>30</v>
      </c>
      <c r="D46" s="3">
        <v>258</v>
      </c>
      <c r="E46" s="3"/>
      <c r="F46" s="3">
        <v>258</v>
      </c>
      <c r="G46" s="3">
        <v>4</v>
      </c>
      <c r="H46" s="3">
        <v>18290</v>
      </c>
      <c r="I46" s="3">
        <v>1</v>
      </c>
      <c r="J46" s="2" t="str">
        <f t="shared" si="0"/>
        <v>4772</v>
      </c>
      <c r="K46" t="str">
        <f>INDEX(Sheet2!$A:$E,MATCH(H46,Sheet2!$E:$E,0),1)</f>
        <v>BS23/TS2</v>
      </c>
      <c r="L46">
        <f>VLOOKUP(LEFT(K46,4),Sheet3!$A$1:$B$24,2,FALSE)</f>
        <v>12149</v>
      </c>
      <c r="M46" t="str">
        <f t="shared" si="1"/>
        <v>0x4772=12149</v>
      </c>
      <c r="N46">
        <f t="shared" si="2"/>
        <v>796215154</v>
      </c>
    </row>
    <row r="47" spans="1:14" x14ac:dyDescent="0.15">
      <c r="A47" s="3" t="s">
        <v>33</v>
      </c>
      <c r="B47" s="3">
        <v>0</v>
      </c>
      <c r="C47" s="3">
        <v>16</v>
      </c>
      <c r="D47" s="3">
        <v>531</v>
      </c>
      <c r="E47" s="3"/>
      <c r="F47" s="3">
        <v>531</v>
      </c>
      <c r="G47" s="3">
        <v>4</v>
      </c>
      <c r="H47" s="3">
        <v>18098</v>
      </c>
      <c r="I47" s="3">
        <v>1</v>
      </c>
      <c r="J47" s="2" t="str">
        <f t="shared" si="0"/>
        <v>46B2</v>
      </c>
      <c r="K47" t="str">
        <f>INDEX(Sheet2!$A:$E,MATCH(H47,Sheet2!$E:$E,0),1)</f>
        <v>BS11/TS2</v>
      </c>
      <c r="L47">
        <f>VLOOKUP(LEFT(K47,4),Sheet3!$A$1:$B$24,2,FALSE)</f>
        <v>11919</v>
      </c>
      <c r="M47" t="str">
        <f t="shared" si="1"/>
        <v>0x46B2=11919</v>
      </c>
      <c r="N47">
        <f t="shared" si="2"/>
        <v>781141682</v>
      </c>
    </row>
    <row r="48" spans="1:14" x14ac:dyDescent="0.15">
      <c r="A48" s="3" t="s">
        <v>40</v>
      </c>
      <c r="B48" s="3">
        <v>0</v>
      </c>
      <c r="C48" s="3">
        <v>20</v>
      </c>
      <c r="D48" s="3">
        <v>700</v>
      </c>
      <c r="E48" s="3"/>
      <c r="F48" s="3">
        <v>700</v>
      </c>
      <c r="G48" s="3">
        <v>4</v>
      </c>
      <c r="H48" s="3">
        <v>16625</v>
      </c>
      <c r="I48" s="3">
        <v>0</v>
      </c>
      <c r="J48" s="2" t="str">
        <f t="shared" si="0"/>
        <v>40F1</v>
      </c>
      <c r="K48" t="str">
        <f>INDEX(Sheet2!$A:$E,MATCH(H48,Sheet2!$E:$E,0),1)</f>
        <v>BS15/TS1</v>
      </c>
      <c r="L48">
        <f>VLOOKUP(LEFT(K48,4),Sheet3!$A$1:$B$24,2,FALSE)</f>
        <v>11996</v>
      </c>
      <c r="M48" t="str">
        <f t="shared" si="1"/>
        <v>0x40F1=11996</v>
      </c>
      <c r="N48">
        <f t="shared" si="2"/>
        <v>786186481</v>
      </c>
    </row>
    <row r="49" spans="1:14" x14ac:dyDescent="0.15">
      <c r="A49" s="3" t="s">
        <v>41</v>
      </c>
      <c r="B49" s="3">
        <v>0</v>
      </c>
      <c r="C49" s="3">
        <v>20</v>
      </c>
      <c r="D49" s="3">
        <v>701</v>
      </c>
      <c r="E49" s="3"/>
      <c r="F49" s="3">
        <v>701</v>
      </c>
      <c r="G49" s="3">
        <v>4</v>
      </c>
      <c r="H49" s="3">
        <v>16625</v>
      </c>
      <c r="I49" s="3">
        <v>0</v>
      </c>
      <c r="J49" s="2" t="str">
        <f t="shared" si="0"/>
        <v>40F1</v>
      </c>
      <c r="K49" t="str">
        <f>INDEX(Sheet2!$A:$E,MATCH(H49,Sheet2!$E:$E,0),1)</f>
        <v>BS15/TS1</v>
      </c>
      <c r="L49">
        <f>VLOOKUP(LEFT(K49,4),Sheet3!$A$1:$B$24,2,FALSE)</f>
        <v>11996</v>
      </c>
      <c r="M49" t="str">
        <f t="shared" si="1"/>
        <v>0x40F1=11996</v>
      </c>
      <c r="N49">
        <f t="shared" si="2"/>
        <v>786186481</v>
      </c>
    </row>
    <row r="50" spans="1:14" x14ac:dyDescent="0.15">
      <c r="A50" s="3" t="s">
        <v>18</v>
      </c>
      <c r="B50" s="3">
        <v>0</v>
      </c>
      <c r="C50" s="3">
        <v>3</v>
      </c>
      <c r="D50" s="3">
        <v>791</v>
      </c>
      <c r="E50" s="3"/>
      <c r="F50" s="3">
        <v>791</v>
      </c>
      <c r="G50" s="3">
        <v>4</v>
      </c>
      <c r="H50" s="3">
        <v>16432</v>
      </c>
      <c r="I50" s="3">
        <v>0</v>
      </c>
      <c r="J50" s="2" t="str">
        <f t="shared" si="0"/>
        <v>4030</v>
      </c>
      <c r="K50" t="str">
        <f>INDEX(Sheet2!$A:$E,MATCH(H50,Sheet2!$E:$E,0),1)</f>
        <v>BS03/TS0</v>
      </c>
      <c r="L50">
        <f>VLOOKUP(LEFT(K50,4),Sheet3!$A$1:$B$24,2,FALSE)</f>
        <v>11766</v>
      </c>
      <c r="M50" t="str">
        <f t="shared" si="1"/>
        <v>0x4030=11766</v>
      </c>
      <c r="N50">
        <f t="shared" si="2"/>
        <v>771113008</v>
      </c>
    </row>
    <row r="51" spans="1:14" x14ac:dyDescent="0.15">
      <c r="A51" s="3" t="s">
        <v>51</v>
      </c>
      <c r="B51" s="3" t="s">
        <v>52</v>
      </c>
      <c r="C51" s="3"/>
      <c r="D51" s="3"/>
      <c r="E51" s="3"/>
      <c r="F51" s="3"/>
      <c r="G51" s="3"/>
      <c r="H51" s="3"/>
      <c r="I51" s="3"/>
    </row>
    <row r="52" spans="1:14" x14ac:dyDescent="0.15">
      <c r="A52" s="3" t="s">
        <v>70</v>
      </c>
      <c r="B52" s="3">
        <v>1</v>
      </c>
      <c r="C52" s="3">
        <v>3</v>
      </c>
      <c r="D52" s="3">
        <v>55</v>
      </c>
      <c r="E52" s="3"/>
      <c r="F52" s="3">
        <v>55</v>
      </c>
      <c r="G52" s="3">
        <v>6</v>
      </c>
      <c r="H52" s="3">
        <v>24704</v>
      </c>
      <c r="I52" s="3">
        <v>1</v>
      </c>
      <c r="J52" s="2" t="str">
        <f>DEC2HEX(H52)</f>
        <v>6080</v>
      </c>
      <c r="K52" t="str">
        <f>INDEX(Sheet2!$A:$E,MATCH(H52,Sheet2!$E:$E,0),1)</f>
        <v>ND08</v>
      </c>
      <c r="L52">
        <f>VLOOKUP(LEFT(K52,4),Sheet3!$A$1:$B$24,2,FALSE)</f>
        <v>12411</v>
      </c>
      <c r="M52" t="str">
        <f t="shared" si="1"/>
        <v>0x6080=12411</v>
      </c>
      <c r="N52">
        <f t="shared" si="2"/>
        <v>813392000</v>
      </c>
    </row>
    <row r="53" spans="1:14" x14ac:dyDescent="0.15">
      <c r="A53" s="3" t="s">
        <v>76</v>
      </c>
      <c r="B53" s="3">
        <v>1</v>
      </c>
      <c r="C53" s="3">
        <v>1</v>
      </c>
      <c r="D53" s="3">
        <v>100</v>
      </c>
      <c r="E53" s="3"/>
      <c r="F53" s="3">
        <v>100</v>
      </c>
      <c r="G53" s="3">
        <v>7</v>
      </c>
      <c r="H53" s="3">
        <v>28736</v>
      </c>
      <c r="I53" s="3">
        <v>1</v>
      </c>
      <c r="J53" s="2" t="str">
        <f t="shared" ref="J53:J105" si="3">DEC2HEX(H53)</f>
        <v>7040</v>
      </c>
      <c r="K53" t="str">
        <f>INDEX(Sheet2!$A:$E,MATCH(H53,Sheet2!$E:$E,0),1)</f>
        <v>ND04</v>
      </c>
      <c r="L53">
        <f>VLOOKUP(LEFT(K53,4),Sheet3!$A$1:$B$24,2,FALSE)</f>
        <v>12331</v>
      </c>
      <c r="M53" t="str">
        <f t="shared" si="1"/>
        <v>0x7040=12331</v>
      </c>
      <c r="N53">
        <f t="shared" si="2"/>
        <v>808153152</v>
      </c>
    </row>
    <row r="54" spans="1:14" x14ac:dyDescent="0.15">
      <c r="A54" s="3" t="s">
        <v>61</v>
      </c>
      <c r="B54" s="3">
        <v>1</v>
      </c>
      <c r="C54" s="3">
        <v>10</v>
      </c>
      <c r="D54" s="3">
        <v>161</v>
      </c>
      <c r="E54" s="3"/>
      <c r="F54" s="3">
        <v>161</v>
      </c>
      <c r="G54" s="3">
        <v>7</v>
      </c>
      <c r="H54" s="3">
        <v>29024</v>
      </c>
      <c r="I54" s="3">
        <v>1</v>
      </c>
      <c r="J54" s="2" t="str">
        <f t="shared" si="3"/>
        <v>7160</v>
      </c>
      <c r="K54" t="str">
        <f>INDEX(Sheet2!$A:$E,MATCH(H54,Sheet2!$E:$E,0),1)</f>
        <v>ND22</v>
      </c>
      <c r="L54">
        <f>VLOOKUP(LEFT(K54,4),Sheet3!$A$1:$B$24,2,FALSE)</f>
        <v>12691</v>
      </c>
      <c r="M54" t="str">
        <f t="shared" si="1"/>
        <v>0x7160=12691</v>
      </c>
      <c r="N54">
        <f t="shared" si="2"/>
        <v>831746400</v>
      </c>
    </row>
    <row r="55" spans="1:14" x14ac:dyDescent="0.15">
      <c r="A55" s="3" t="s">
        <v>96</v>
      </c>
      <c r="B55" s="3">
        <v>1</v>
      </c>
      <c r="C55" s="3">
        <v>3</v>
      </c>
      <c r="D55" s="3">
        <v>218</v>
      </c>
      <c r="E55" s="3"/>
      <c r="F55" s="3">
        <v>218</v>
      </c>
      <c r="G55" s="3">
        <v>6</v>
      </c>
      <c r="H55" s="3">
        <v>24704</v>
      </c>
      <c r="I55" s="3">
        <v>1</v>
      </c>
      <c r="J55" s="2" t="str">
        <f t="shared" si="3"/>
        <v>6080</v>
      </c>
      <c r="K55" t="str">
        <f>INDEX(Sheet2!$A:$E,MATCH(H55,Sheet2!$E:$E,0),1)</f>
        <v>ND08</v>
      </c>
      <c r="L55">
        <f>VLOOKUP(LEFT(K55,4),Sheet3!$A$1:$B$24,2,FALSE)</f>
        <v>12411</v>
      </c>
      <c r="M55" t="str">
        <f t="shared" si="1"/>
        <v>0x6080=12411</v>
      </c>
      <c r="N55">
        <f t="shared" si="2"/>
        <v>813392000</v>
      </c>
    </row>
    <row r="56" spans="1:14" x14ac:dyDescent="0.15">
      <c r="A56" s="3" t="s">
        <v>92</v>
      </c>
      <c r="B56" s="3">
        <v>1</v>
      </c>
      <c r="C56" s="3">
        <v>3</v>
      </c>
      <c r="D56" s="3">
        <v>219</v>
      </c>
      <c r="E56" s="3"/>
      <c r="F56" s="3">
        <v>219</v>
      </c>
      <c r="G56" s="3">
        <v>6</v>
      </c>
      <c r="H56" s="3">
        <v>24704</v>
      </c>
      <c r="I56" s="3">
        <v>1</v>
      </c>
      <c r="J56" s="2" t="str">
        <f t="shared" si="3"/>
        <v>6080</v>
      </c>
      <c r="K56" t="str">
        <f>INDEX(Sheet2!$A:$E,MATCH(H56,Sheet2!$E:$E,0),1)</f>
        <v>ND08</v>
      </c>
      <c r="L56">
        <f>VLOOKUP(LEFT(K56,4),Sheet3!$A$1:$B$24,2,FALSE)</f>
        <v>12411</v>
      </c>
      <c r="M56" t="str">
        <f t="shared" si="1"/>
        <v>0x6080=12411</v>
      </c>
      <c r="N56">
        <f t="shared" si="2"/>
        <v>813392000</v>
      </c>
    </row>
    <row r="57" spans="1:14" x14ac:dyDescent="0.15">
      <c r="A57" s="3" t="s">
        <v>91</v>
      </c>
      <c r="B57" s="3">
        <v>1</v>
      </c>
      <c r="C57" s="3">
        <v>1</v>
      </c>
      <c r="D57" s="3">
        <v>223</v>
      </c>
      <c r="E57" s="3"/>
      <c r="F57" s="3">
        <v>223</v>
      </c>
      <c r="G57" s="3">
        <v>7</v>
      </c>
      <c r="H57" s="3">
        <v>28736</v>
      </c>
      <c r="I57" s="3">
        <v>1</v>
      </c>
      <c r="J57" s="2" t="str">
        <f t="shared" si="3"/>
        <v>7040</v>
      </c>
      <c r="K57" t="str">
        <f>INDEX(Sheet2!$A:$E,MATCH(H57,Sheet2!$E:$E,0),1)</f>
        <v>ND04</v>
      </c>
      <c r="L57">
        <f>VLOOKUP(LEFT(K57,4),Sheet3!$A$1:$B$24,2,FALSE)</f>
        <v>12331</v>
      </c>
      <c r="M57" t="str">
        <f t="shared" si="1"/>
        <v>0x7040=12331</v>
      </c>
      <c r="N57">
        <f t="shared" si="2"/>
        <v>808153152</v>
      </c>
    </row>
    <row r="58" spans="1:14" x14ac:dyDescent="0.15">
      <c r="A58" s="3" t="s">
        <v>69</v>
      </c>
      <c r="B58" s="3">
        <v>1</v>
      </c>
      <c r="C58" s="3">
        <v>1</v>
      </c>
      <c r="D58" s="3">
        <v>227</v>
      </c>
      <c r="E58" s="3"/>
      <c r="F58" s="3">
        <v>227</v>
      </c>
      <c r="G58" s="3">
        <v>7</v>
      </c>
      <c r="H58" s="3">
        <v>28736</v>
      </c>
      <c r="I58" s="3">
        <v>1</v>
      </c>
      <c r="J58" s="2" t="str">
        <f t="shared" si="3"/>
        <v>7040</v>
      </c>
      <c r="K58" t="str">
        <f>INDEX(Sheet2!$A:$E,MATCH(H58,Sheet2!$E:$E,0),1)</f>
        <v>ND04</v>
      </c>
      <c r="L58">
        <f>VLOOKUP(LEFT(K58,4),Sheet3!$A$1:$B$24,2,FALSE)</f>
        <v>12331</v>
      </c>
      <c r="M58" t="str">
        <f t="shared" si="1"/>
        <v>0x7040=12331</v>
      </c>
      <c r="N58">
        <f t="shared" si="2"/>
        <v>808153152</v>
      </c>
    </row>
    <row r="59" spans="1:14" x14ac:dyDescent="0.15">
      <c r="A59" s="3" t="s">
        <v>228</v>
      </c>
      <c r="B59" s="3">
        <v>1</v>
      </c>
      <c r="C59" s="3">
        <v>8</v>
      </c>
      <c r="D59" s="3">
        <v>240</v>
      </c>
      <c r="E59" s="3"/>
      <c r="F59" s="3">
        <v>240</v>
      </c>
      <c r="G59" s="3">
        <v>7</v>
      </c>
      <c r="H59" s="3">
        <v>28960</v>
      </c>
      <c r="I59" s="3">
        <v>1</v>
      </c>
      <c r="J59" s="2" t="str">
        <f t="shared" si="3"/>
        <v>7120</v>
      </c>
      <c r="K59" t="str">
        <f>INDEX(Sheet2!$A:$E,MATCH(H59,Sheet2!$E:$E,0),1)</f>
        <v>ND18</v>
      </c>
      <c r="L59">
        <f>VLOOKUP(LEFT(K59,4),Sheet3!$A$1:$B$24,2,FALSE)</f>
        <v>12611</v>
      </c>
      <c r="M59" t="str">
        <f t="shared" si="1"/>
        <v>0x7120=12611</v>
      </c>
      <c r="N59">
        <f t="shared" si="2"/>
        <v>826503456</v>
      </c>
    </row>
    <row r="60" spans="1:14" x14ac:dyDescent="0.15">
      <c r="A60" s="3" t="s">
        <v>71</v>
      </c>
      <c r="B60" s="3">
        <v>1</v>
      </c>
      <c r="C60" s="3">
        <v>1</v>
      </c>
      <c r="D60" s="3">
        <v>250</v>
      </c>
      <c r="E60" s="3"/>
      <c r="F60" s="3">
        <v>250</v>
      </c>
      <c r="G60" s="3">
        <v>7</v>
      </c>
      <c r="H60" s="3">
        <v>28736</v>
      </c>
      <c r="I60" s="3">
        <v>1</v>
      </c>
      <c r="J60" s="2" t="str">
        <f t="shared" si="3"/>
        <v>7040</v>
      </c>
      <c r="K60" t="str">
        <f>INDEX(Sheet2!$A:$E,MATCH(H60,Sheet2!$E:$E,0),1)</f>
        <v>ND04</v>
      </c>
      <c r="L60">
        <f>VLOOKUP(LEFT(K60,4),Sheet3!$A$1:$B$24,2,FALSE)</f>
        <v>12331</v>
      </c>
      <c r="M60" t="str">
        <f t="shared" si="1"/>
        <v>0x7040=12331</v>
      </c>
      <c r="N60">
        <f t="shared" si="2"/>
        <v>808153152</v>
      </c>
    </row>
    <row r="61" spans="1:14" x14ac:dyDescent="0.15">
      <c r="A61" s="3" t="s">
        <v>59</v>
      </c>
      <c r="B61" s="3">
        <v>1</v>
      </c>
      <c r="C61" s="3">
        <v>5</v>
      </c>
      <c r="D61" s="3">
        <v>254</v>
      </c>
      <c r="E61" s="3"/>
      <c r="F61" s="3">
        <v>254</v>
      </c>
      <c r="G61" s="3">
        <v>7</v>
      </c>
      <c r="H61" s="3">
        <v>28864</v>
      </c>
      <c r="I61" s="3">
        <v>1</v>
      </c>
      <c r="J61" s="2" t="str">
        <f t="shared" si="3"/>
        <v>70C0</v>
      </c>
      <c r="K61" t="str">
        <f>INDEX(Sheet2!$A:$E,MATCH(H61,Sheet2!$E:$E,0),1)</f>
        <v>ND12</v>
      </c>
      <c r="L61">
        <f>VLOOKUP(LEFT(K61,4),Sheet3!$A$1:$B$24,2,FALSE)</f>
        <v>12491</v>
      </c>
      <c r="M61" t="str">
        <f t="shared" si="1"/>
        <v>0x70C0=12491</v>
      </c>
      <c r="N61">
        <f t="shared" si="2"/>
        <v>818639040</v>
      </c>
    </row>
    <row r="62" spans="1:14" x14ac:dyDescent="0.15">
      <c r="A62" s="3" t="s">
        <v>98</v>
      </c>
      <c r="B62" s="3">
        <v>1</v>
      </c>
      <c r="C62" s="3">
        <v>11</v>
      </c>
      <c r="D62" s="3">
        <v>257</v>
      </c>
      <c r="E62" s="3"/>
      <c r="F62" s="3">
        <v>257</v>
      </c>
      <c r="G62" s="3">
        <v>7</v>
      </c>
      <c r="H62" s="3">
        <v>29056</v>
      </c>
      <c r="I62" s="3">
        <v>1</v>
      </c>
      <c r="J62" s="2" t="str">
        <f t="shared" si="3"/>
        <v>7180</v>
      </c>
      <c r="K62" t="str">
        <f>INDEX(Sheet2!$A:$E,MATCH(H62,Sheet2!$E:$E,0),1)</f>
        <v>ND24</v>
      </c>
      <c r="L62">
        <f>VLOOKUP(LEFT(K62,4),Sheet3!$A$1:$B$24,2,FALSE)</f>
        <v>12731</v>
      </c>
      <c r="M62" t="str">
        <f t="shared" si="1"/>
        <v>0x7180=12731</v>
      </c>
      <c r="N62">
        <f t="shared" si="2"/>
        <v>834367872</v>
      </c>
    </row>
    <row r="63" spans="1:14" x14ac:dyDescent="0.15">
      <c r="A63" s="3" t="s">
        <v>229</v>
      </c>
      <c r="B63" s="3">
        <v>1</v>
      </c>
      <c r="C63" s="3">
        <v>8</v>
      </c>
      <c r="D63" s="3">
        <v>262</v>
      </c>
      <c r="E63" s="3"/>
      <c r="F63" s="3">
        <v>262</v>
      </c>
      <c r="G63" s="3">
        <v>7</v>
      </c>
      <c r="H63" s="3">
        <v>28960</v>
      </c>
      <c r="I63" s="3">
        <v>1</v>
      </c>
      <c r="J63" s="2" t="str">
        <f t="shared" si="3"/>
        <v>7120</v>
      </c>
      <c r="K63" t="str">
        <f>INDEX(Sheet2!$A:$E,MATCH(H63,Sheet2!$E:$E,0),1)</f>
        <v>ND18</v>
      </c>
      <c r="L63">
        <f>VLOOKUP(LEFT(K63,4),Sheet3!$A$1:$B$24,2,FALSE)</f>
        <v>12611</v>
      </c>
      <c r="M63" t="str">
        <f t="shared" si="1"/>
        <v>0x7120=12611</v>
      </c>
      <c r="N63">
        <f t="shared" si="2"/>
        <v>826503456</v>
      </c>
    </row>
    <row r="64" spans="1:14" x14ac:dyDescent="0.15">
      <c r="A64" s="3" t="s">
        <v>62</v>
      </c>
      <c r="B64" s="3">
        <v>1</v>
      </c>
      <c r="C64" s="3">
        <v>7</v>
      </c>
      <c r="D64" s="3">
        <v>290</v>
      </c>
      <c r="E64" s="3"/>
      <c r="F64" s="3">
        <v>290</v>
      </c>
      <c r="G64" s="3">
        <v>7</v>
      </c>
      <c r="H64" s="3">
        <v>28928</v>
      </c>
      <c r="I64" s="3">
        <v>1</v>
      </c>
      <c r="J64" s="2" t="str">
        <f t="shared" si="3"/>
        <v>7100</v>
      </c>
      <c r="K64" t="str">
        <f>INDEX(Sheet2!$A:$E,MATCH(H64,Sheet2!$E:$E,0),1)</f>
        <v>ND16</v>
      </c>
      <c r="L64">
        <f>VLOOKUP(LEFT(K64,4),Sheet3!$A$1:$B$24,2,FALSE)</f>
        <v>12571</v>
      </c>
      <c r="M64" t="str">
        <f t="shared" si="1"/>
        <v>0x7100=12571</v>
      </c>
      <c r="N64">
        <f t="shared" si="2"/>
        <v>823881984</v>
      </c>
    </row>
    <row r="65" spans="1:14" x14ac:dyDescent="0.15">
      <c r="A65" s="3" t="s">
        <v>230</v>
      </c>
      <c r="B65" s="3">
        <v>1</v>
      </c>
      <c r="C65" s="3">
        <v>6</v>
      </c>
      <c r="D65" s="3">
        <v>292</v>
      </c>
      <c r="E65" s="3"/>
      <c r="F65" s="3">
        <v>292</v>
      </c>
      <c r="G65" s="3">
        <v>7</v>
      </c>
      <c r="H65" s="3">
        <v>28896</v>
      </c>
      <c r="I65" s="3">
        <v>1</v>
      </c>
      <c r="J65" s="2" t="str">
        <f t="shared" si="3"/>
        <v>70E0</v>
      </c>
      <c r="K65" t="str">
        <f>INDEX(Sheet2!$A:$E,MATCH(H65,Sheet2!$E:$E,0),1)</f>
        <v>ND14</v>
      </c>
      <c r="L65">
        <f>VLOOKUP(LEFT(K65,4),Sheet3!$A$1:$B$24,2,FALSE)</f>
        <v>12531</v>
      </c>
      <c r="M65" t="str">
        <f t="shared" si="1"/>
        <v>0x70E0=12531</v>
      </c>
      <c r="N65">
        <f t="shared" si="2"/>
        <v>821260512</v>
      </c>
    </row>
    <row r="66" spans="1:14" x14ac:dyDescent="0.15">
      <c r="A66" s="3" t="s">
        <v>231</v>
      </c>
      <c r="B66" s="3">
        <v>1</v>
      </c>
      <c r="C66" s="3">
        <v>6</v>
      </c>
      <c r="D66" s="3">
        <v>293</v>
      </c>
      <c r="E66" s="3"/>
      <c r="F66" s="3">
        <v>293</v>
      </c>
      <c r="G66" s="3">
        <v>7</v>
      </c>
      <c r="H66" s="3">
        <v>28896</v>
      </c>
      <c r="I66" s="3">
        <v>1</v>
      </c>
      <c r="J66" s="2" t="str">
        <f t="shared" si="3"/>
        <v>70E0</v>
      </c>
      <c r="K66" t="str">
        <f>INDEX(Sheet2!$A:$E,MATCH(H66,Sheet2!$E:$E,0),1)</f>
        <v>ND14</v>
      </c>
      <c r="L66">
        <f>VLOOKUP(LEFT(K66,4),Sheet3!$A$1:$B$24,2,FALSE)</f>
        <v>12531</v>
      </c>
      <c r="M66" t="str">
        <f t="shared" si="1"/>
        <v>0x70E0=12531</v>
      </c>
      <c r="N66">
        <f t="shared" si="2"/>
        <v>821260512</v>
      </c>
    </row>
    <row r="67" spans="1:14" x14ac:dyDescent="0.15">
      <c r="A67" s="3" t="s">
        <v>88</v>
      </c>
      <c r="B67" s="3">
        <v>1</v>
      </c>
      <c r="C67" s="3">
        <v>2</v>
      </c>
      <c r="D67" s="3">
        <v>294</v>
      </c>
      <c r="E67" s="3"/>
      <c r="F67" s="3">
        <v>294</v>
      </c>
      <c r="G67" s="3">
        <v>7</v>
      </c>
      <c r="H67" s="3">
        <v>28768</v>
      </c>
      <c r="I67" s="3">
        <v>1</v>
      </c>
      <c r="J67" s="2" t="str">
        <f t="shared" si="3"/>
        <v>7060</v>
      </c>
      <c r="K67" t="str">
        <f>INDEX(Sheet2!$A:$E,MATCH(H67,Sheet2!$E:$E,0),1)</f>
        <v>ND06</v>
      </c>
      <c r="L67">
        <f>VLOOKUP(LEFT(K67,4),Sheet3!$A$1:$B$24,2,FALSE)</f>
        <v>12371</v>
      </c>
      <c r="M67" t="str">
        <f t="shared" si="1"/>
        <v>0x7060=12371</v>
      </c>
      <c r="N67">
        <f t="shared" si="2"/>
        <v>810774624</v>
      </c>
    </row>
    <row r="68" spans="1:14" x14ac:dyDescent="0.15">
      <c r="A68" s="3" t="s">
        <v>60</v>
      </c>
      <c r="B68" s="3">
        <v>1</v>
      </c>
      <c r="C68" s="3">
        <v>11</v>
      </c>
      <c r="D68" s="3">
        <v>295</v>
      </c>
      <c r="E68" s="3"/>
      <c r="F68" s="3">
        <v>295</v>
      </c>
      <c r="G68" s="3">
        <v>7</v>
      </c>
      <c r="H68" s="3">
        <v>29056</v>
      </c>
      <c r="I68" s="3">
        <v>1</v>
      </c>
      <c r="J68" s="2" t="str">
        <f t="shared" si="3"/>
        <v>7180</v>
      </c>
      <c r="K68" t="str">
        <f>INDEX(Sheet2!$A:$E,MATCH(H68,Sheet2!$E:$E,0),1)</f>
        <v>ND24</v>
      </c>
      <c r="L68">
        <f>VLOOKUP(LEFT(K68,4),Sheet3!$A$1:$B$24,2,FALSE)</f>
        <v>12731</v>
      </c>
      <c r="M68" t="str">
        <f t="shared" si="1"/>
        <v>0x7180=12731</v>
      </c>
      <c r="N68">
        <f t="shared" si="2"/>
        <v>834367872</v>
      </c>
    </row>
    <row r="69" spans="1:14" x14ac:dyDescent="0.15">
      <c r="A69" s="3" t="s">
        <v>63</v>
      </c>
      <c r="B69" s="3">
        <v>1</v>
      </c>
      <c r="C69" s="3">
        <v>0</v>
      </c>
      <c r="D69" s="3">
        <v>296</v>
      </c>
      <c r="E69" s="3"/>
      <c r="F69" s="3">
        <v>296</v>
      </c>
      <c r="G69" s="3">
        <v>6</v>
      </c>
      <c r="H69" s="3">
        <v>24608</v>
      </c>
      <c r="I69" s="3">
        <v>1</v>
      </c>
      <c r="J69" s="2" t="str">
        <f t="shared" si="3"/>
        <v>6020</v>
      </c>
      <c r="K69" t="str">
        <f>INDEX(Sheet2!$A:$E,MATCH(H69,Sheet2!$E:$E,0),1)</f>
        <v>ND02</v>
      </c>
      <c r="L69">
        <f>VLOOKUP(LEFT(K69,4),Sheet3!$A$1:$B$24,2,FALSE)</f>
        <v>12291</v>
      </c>
      <c r="M69" t="str">
        <f t="shared" ref="M69:M105" si="4">CONCATENATE("0x",J69,"=",L69)</f>
        <v>0x6020=12291</v>
      </c>
      <c r="N69">
        <f t="shared" ref="N69:N105" si="5">L69*65536+H69</f>
        <v>805527584</v>
      </c>
    </row>
    <row r="70" spans="1:14" x14ac:dyDescent="0.15">
      <c r="A70" s="3" t="s">
        <v>64</v>
      </c>
      <c r="B70" s="3">
        <v>1</v>
      </c>
      <c r="C70" s="3">
        <v>10</v>
      </c>
      <c r="D70" s="3">
        <v>297</v>
      </c>
      <c r="E70" s="3"/>
      <c r="F70" s="3">
        <v>297</v>
      </c>
      <c r="G70" s="3">
        <v>7</v>
      </c>
      <c r="H70" s="3">
        <v>29024</v>
      </c>
      <c r="I70" s="3">
        <v>1</v>
      </c>
      <c r="J70" s="2" t="str">
        <f t="shared" si="3"/>
        <v>7160</v>
      </c>
      <c r="K70" t="str">
        <f>INDEX(Sheet2!$A:$E,MATCH(H70,Sheet2!$E:$E,0),1)</f>
        <v>ND22</v>
      </c>
      <c r="L70">
        <f>VLOOKUP(LEFT(K70,4),Sheet3!$A$1:$B$24,2,FALSE)</f>
        <v>12691</v>
      </c>
      <c r="M70" t="str">
        <f t="shared" si="4"/>
        <v>0x7160=12691</v>
      </c>
      <c r="N70">
        <f t="shared" si="5"/>
        <v>831746400</v>
      </c>
    </row>
    <row r="71" spans="1:14" x14ac:dyDescent="0.15">
      <c r="A71" s="3" t="s">
        <v>81</v>
      </c>
      <c r="B71" s="3">
        <v>1</v>
      </c>
      <c r="C71" s="3">
        <v>0</v>
      </c>
      <c r="D71" s="3">
        <v>298</v>
      </c>
      <c r="E71" s="3"/>
      <c r="F71" s="3">
        <v>298</v>
      </c>
      <c r="G71" s="3">
        <v>6</v>
      </c>
      <c r="H71" s="3">
        <v>24608</v>
      </c>
      <c r="I71" s="3">
        <v>1</v>
      </c>
      <c r="J71" s="2" t="str">
        <f t="shared" si="3"/>
        <v>6020</v>
      </c>
      <c r="K71" t="str">
        <f>INDEX(Sheet2!$A:$E,MATCH(H71,Sheet2!$E:$E,0),1)</f>
        <v>ND02</v>
      </c>
      <c r="L71">
        <f>VLOOKUP(LEFT(K71,4),Sheet3!$A$1:$B$24,2,FALSE)</f>
        <v>12291</v>
      </c>
      <c r="M71" t="str">
        <f t="shared" si="4"/>
        <v>0x6020=12291</v>
      </c>
      <c r="N71">
        <f t="shared" si="5"/>
        <v>805527584</v>
      </c>
    </row>
    <row r="72" spans="1:14" x14ac:dyDescent="0.15">
      <c r="A72" s="3" t="s">
        <v>82</v>
      </c>
      <c r="B72" s="3">
        <v>1</v>
      </c>
      <c r="C72" s="3">
        <v>0</v>
      </c>
      <c r="D72" s="3">
        <v>299</v>
      </c>
      <c r="E72" s="3"/>
      <c r="F72" s="3">
        <v>299</v>
      </c>
      <c r="G72" s="3">
        <v>6</v>
      </c>
      <c r="H72" s="3">
        <v>24608</v>
      </c>
      <c r="I72" s="3">
        <v>1</v>
      </c>
      <c r="J72" s="2" t="str">
        <f t="shared" si="3"/>
        <v>6020</v>
      </c>
      <c r="K72" t="str">
        <f>INDEX(Sheet2!$A:$E,MATCH(H72,Sheet2!$E:$E,0),1)</f>
        <v>ND02</v>
      </c>
      <c r="L72">
        <f>VLOOKUP(LEFT(K72,4),Sheet3!$A$1:$B$24,2,FALSE)</f>
        <v>12291</v>
      </c>
      <c r="M72" t="str">
        <f t="shared" si="4"/>
        <v>0x6020=12291</v>
      </c>
      <c r="N72">
        <f t="shared" si="5"/>
        <v>805527584</v>
      </c>
    </row>
    <row r="73" spans="1:14" x14ac:dyDescent="0.15">
      <c r="A73" s="3" t="s">
        <v>99</v>
      </c>
      <c r="B73" s="3">
        <v>1</v>
      </c>
      <c r="C73" s="3">
        <v>11</v>
      </c>
      <c r="D73" s="3">
        <v>300</v>
      </c>
      <c r="E73" s="3"/>
      <c r="F73" s="3">
        <v>300</v>
      </c>
      <c r="G73" s="3">
        <v>7</v>
      </c>
      <c r="H73" s="3">
        <v>29056</v>
      </c>
      <c r="I73" s="3">
        <v>1</v>
      </c>
      <c r="J73" s="2" t="str">
        <f t="shared" si="3"/>
        <v>7180</v>
      </c>
      <c r="K73" t="str">
        <f>INDEX(Sheet2!$A:$E,MATCH(H73,Sheet2!$E:$E,0),1)</f>
        <v>ND24</v>
      </c>
      <c r="L73">
        <f>VLOOKUP(LEFT(K73,4),Sheet3!$A$1:$B$24,2,FALSE)</f>
        <v>12731</v>
      </c>
      <c r="M73" t="str">
        <f t="shared" si="4"/>
        <v>0x7180=12731</v>
      </c>
      <c r="N73">
        <f t="shared" si="5"/>
        <v>834367872</v>
      </c>
    </row>
    <row r="74" spans="1:14" x14ac:dyDescent="0.15">
      <c r="A74" s="3" t="s">
        <v>94</v>
      </c>
      <c r="B74" s="3">
        <v>1</v>
      </c>
      <c r="C74" s="3">
        <v>7</v>
      </c>
      <c r="D74" s="3">
        <v>305</v>
      </c>
      <c r="E74" s="3"/>
      <c r="F74" s="3">
        <v>305</v>
      </c>
      <c r="G74" s="3">
        <v>7</v>
      </c>
      <c r="H74" s="3">
        <v>28928</v>
      </c>
      <c r="I74" s="3">
        <v>1</v>
      </c>
      <c r="J74" s="2" t="str">
        <f t="shared" si="3"/>
        <v>7100</v>
      </c>
      <c r="K74" t="str">
        <f>INDEX(Sheet2!$A:$E,MATCH(H74,Sheet2!$E:$E,0),1)</f>
        <v>ND16</v>
      </c>
      <c r="L74">
        <f>VLOOKUP(LEFT(K74,4),Sheet3!$A$1:$B$24,2,FALSE)</f>
        <v>12571</v>
      </c>
      <c r="M74" t="str">
        <f t="shared" si="4"/>
        <v>0x7100=12571</v>
      </c>
      <c r="N74">
        <f t="shared" si="5"/>
        <v>823881984</v>
      </c>
    </row>
    <row r="75" spans="1:14" x14ac:dyDescent="0.15">
      <c r="A75" s="3" t="s">
        <v>86</v>
      </c>
      <c r="B75" s="3">
        <v>1</v>
      </c>
      <c r="C75" s="3">
        <v>9</v>
      </c>
      <c r="D75" s="3">
        <v>307</v>
      </c>
      <c r="E75" s="3"/>
      <c r="F75" s="3">
        <v>307</v>
      </c>
      <c r="G75" s="3">
        <v>7</v>
      </c>
      <c r="H75" s="3">
        <v>28992</v>
      </c>
      <c r="I75" s="3">
        <v>1</v>
      </c>
      <c r="J75" s="2" t="str">
        <f t="shared" si="3"/>
        <v>7140</v>
      </c>
      <c r="K75" t="str">
        <f>INDEX(Sheet2!$A:$E,MATCH(H75,Sheet2!$E:$E,0),1)</f>
        <v>ND20</v>
      </c>
      <c r="L75">
        <f>VLOOKUP(LEFT(K75,4),Sheet3!$A$1:$B$24,2,FALSE)</f>
        <v>12651</v>
      </c>
      <c r="M75" t="str">
        <f t="shared" si="4"/>
        <v>0x7140=12651</v>
      </c>
      <c r="N75">
        <f t="shared" si="5"/>
        <v>829124928</v>
      </c>
    </row>
    <row r="76" spans="1:14" x14ac:dyDescent="0.15">
      <c r="A76" s="3" t="s">
        <v>87</v>
      </c>
      <c r="B76" s="3">
        <v>1</v>
      </c>
      <c r="C76" s="3">
        <v>9</v>
      </c>
      <c r="D76" s="3">
        <v>308</v>
      </c>
      <c r="E76" s="3"/>
      <c r="F76" s="3">
        <v>308</v>
      </c>
      <c r="G76" s="3">
        <v>7</v>
      </c>
      <c r="H76" s="3">
        <v>28992</v>
      </c>
      <c r="I76" s="3">
        <v>1</v>
      </c>
      <c r="J76" s="2" t="str">
        <f t="shared" si="3"/>
        <v>7140</v>
      </c>
      <c r="K76" t="str">
        <f>INDEX(Sheet2!$A:$E,MATCH(H76,Sheet2!$E:$E,0),1)</f>
        <v>ND20</v>
      </c>
      <c r="L76">
        <f>VLOOKUP(LEFT(K76,4),Sheet3!$A$1:$B$24,2,FALSE)</f>
        <v>12651</v>
      </c>
      <c r="M76" t="str">
        <f t="shared" si="4"/>
        <v>0x7140=12651</v>
      </c>
      <c r="N76">
        <f t="shared" si="5"/>
        <v>829124928</v>
      </c>
    </row>
    <row r="77" spans="1:14" x14ac:dyDescent="0.15">
      <c r="A77" s="3" t="s">
        <v>85</v>
      </c>
      <c r="B77" s="3">
        <v>1</v>
      </c>
      <c r="C77" s="3">
        <v>9</v>
      </c>
      <c r="D77" s="3">
        <v>309</v>
      </c>
      <c r="E77" s="3"/>
      <c r="F77" s="3">
        <v>309</v>
      </c>
      <c r="G77" s="3">
        <v>7</v>
      </c>
      <c r="H77" s="3">
        <v>28992</v>
      </c>
      <c r="I77" s="3">
        <v>1</v>
      </c>
      <c r="J77" s="2" t="str">
        <f t="shared" si="3"/>
        <v>7140</v>
      </c>
      <c r="K77" t="str">
        <f>INDEX(Sheet2!$A:$E,MATCH(H77,Sheet2!$E:$E,0),1)</f>
        <v>ND20</v>
      </c>
      <c r="L77">
        <f>VLOOKUP(LEFT(K77,4),Sheet3!$A$1:$B$24,2,FALSE)</f>
        <v>12651</v>
      </c>
      <c r="M77" t="str">
        <f t="shared" si="4"/>
        <v>0x7140=12651</v>
      </c>
      <c r="N77">
        <f t="shared" si="5"/>
        <v>829124928</v>
      </c>
    </row>
    <row r="78" spans="1:14" x14ac:dyDescent="0.15">
      <c r="A78" s="3" t="s">
        <v>232</v>
      </c>
      <c r="B78" s="3">
        <v>1</v>
      </c>
      <c r="C78" s="3">
        <v>6</v>
      </c>
      <c r="D78" s="3">
        <v>310</v>
      </c>
      <c r="E78" s="3"/>
      <c r="F78" s="3">
        <v>310</v>
      </c>
      <c r="G78" s="3">
        <v>7</v>
      </c>
      <c r="H78" s="3">
        <v>28896</v>
      </c>
      <c r="I78" s="3">
        <v>1</v>
      </c>
      <c r="J78" s="2" t="str">
        <f t="shared" si="3"/>
        <v>70E0</v>
      </c>
      <c r="K78" t="str">
        <f>INDEX(Sheet2!$A:$E,MATCH(H78,Sheet2!$E:$E,0),1)</f>
        <v>ND14</v>
      </c>
      <c r="L78">
        <f>VLOOKUP(LEFT(K78,4),Sheet3!$A$1:$B$24,2,FALSE)</f>
        <v>12531</v>
      </c>
      <c r="M78" t="str">
        <f t="shared" si="4"/>
        <v>0x70E0=12531</v>
      </c>
      <c r="N78">
        <f t="shared" si="5"/>
        <v>821260512</v>
      </c>
    </row>
    <row r="79" spans="1:14" x14ac:dyDescent="0.15">
      <c r="A79" s="3" t="s">
        <v>54</v>
      </c>
      <c r="B79" s="3">
        <v>1</v>
      </c>
      <c r="C79" s="3">
        <v>7</v>
      </c>
      <c r="D79" s="3">
        <v>311</v>
      </c>
      <c r="E79" s="3"/>
      <c r="F79" s="3">
        <v>311</v>
      </c>
      <c r="G79" s="3">
        <v>7</v>
      </c>
      <c r="H79" s="3">
        <v>28928</v>
      </c>
      <c r="I79" s="3">
        <v>1</v>
      </c>
      <c r="J79" s="2" t="str">
        <f t="shared" si="3"/>
        <v>7100</v>
      </c>
      <c r="K79" t="str">
        <f>INDEX(Sheet2!$A:$E,MATCH(H79,Sheet2!$E:$E,0),1)</f>
        <v>ND16</v>
      </c>
      <c r="L79">
        <f>VLOOKUP(LEFT(K79,4),Sheet3!$A$1:$B$24,2,FALSE)</f>
        <v>12571</v>
      </c>
      <c r="M79" t="str">
        <f t="shared" si="4"/>
        <v>0x7100=12571</v>
      </c>
      <c r="N79">
        <f t="shared" si="5"/>
        <v>823881984</v>
      </c>
    </row>
    <row r="80" spans="1:14" x14ac:dyDescent="0.15">
      <c r="A80" s="3" t="s">
        <v>58</v>
      </c>
      <c r="B80" s="3">
        <v>1</v>
      </c>
      <c r="C80" s="3">
        <v>10</v>
      </c>
      <c r="D80" s="3">
        <v>312</v>
      </c>
      <c r="E80" s="3"/>
      <c r="F80" s="3">
        <v>312</v>
      </c>
      <c r="G80" s="3">
        <v>7</v>
      </c>
      <c r="H80" s="3">
        <v>29024</v>
      </c>
      <c r="I80" s="3">
        <v>1</v>
      </c>
      <c r="J80" s="2" t="str">
        <f t="shared" si="3"/>
        <v>7160</v>
      </c>
      <c r="K80" t="str">
        <f>INDEX(Sheet2!$A:$E,MATCH(H80,Sheet2!$E:$E,0),1)</f>
        <v>ND22</v>
      </c>
      <c r="L80">
        <f>VLOOKUP(LEFT(K80,4),Sheet3!$A$1:$B$24,2,FALSE)</f>
        <v>12691</v>
      </c>
      <c r="M80" t="str">
        <f t="shared" si="4"/>
        <v>0x7160=12691</v>
      </c>
      <c r="N80">
        <f t="shared" si="5"/>
        <v>831746400</v>
      </c>
    </row>
    <row r="81" spans="1:14" x14ac:dyDescent="0.15">
      <c r="A81" s="3" t="s">
        <v>95</v>
      </c>
      <c r="B81" s="3">
        <v>1</v>
      </c>
      <c r="C81" s="3">
        <v>8</v>
      </c>
      <c r="D81" s="3">
        <v>314</v>
      </c>
      <c r="E81" s="3"/>
      <c r="F81" s="3">
        <v>314</v>
      </c>
      <c r="G81" s="3">
        <v>7</v>
      </c>
      <c r="H81" s="3">
        <v>28960</v>
      </c>
      <c r="I81" s="3">
        <v>1</v>
      </c>
      <c r="J81" s="2" t="str">
        <f t="shared" si="3"/>
        <v>7120</v>
      </c>
      <c r="K81" t="str">
        <f>INDEX(Sheet2!$A:$E,MATCH(H81,Sheet2!$E:$E,0),1)</f>
        <v>ND18</v>
      </c>
      <c r="L81">
        <f>VLOOKUP(LEFT(K81,4),Sheet3!$A$1:$B$24,2,FALSE)</f>
        <v>12611</v>
      </c>
      <c r="M81" t="str">
        <f t="shared" si="4"/>
        <v>0x7120=12611</v>
      </c>
      <c r="N81">
        <f t="shared" si="5"/>
        <v>826503456</v>
      </c>
    </row>
    <row r="82" spans="1:14" x14ac:dyDescent="0.15">
      <c r="A82" s="3" t="s">
        <v>55</v>
      </c>
      <c r="B82" s="3">
        <v>1</v>
      </c>
      <c r="C82" s="3">
        <v>11</v>
      </c>
      <c r="D82" s="3">
        <v>316</v>
      </c>
      <c r="E82" s="3"/>
      <c r="F82" s="3">
        <v>316</v>
      </c>
      <c r="G82" s="3">
        <v>7</v>
      </c>
      <c r="H82" s="3">
        <v>29056</v>
      </c>
      <c r="I82" s="3">
        <v>1</v>
      </c>
      <c r="J82" s="2" t="str">
        <f t="shared" si="3"/>
        <v>7180</v>
      </c>
      <c r="K82" t="str">
        <f>INDEX(Sheet2!$A:$E,MATCH(H82,Sheet2!$E:$E,0),1)</f>
        <v>ND24</v>
      </c>
      <c r="L82">
        <f>VLOOKUP(LEFT(K82,4),Sheet3!$A$1:$B$24,2,FALSE)</f>
        <v>12731</v>
      </c>
      <c r="M82" t="str">
        <f t="shared" si="4"/>
        <v>0x7180=12731</v>
      </c>
      <c r="N82">
        <f t="shared" si="5"/>
        <v>834367872</v>
      </c>
    </row>
    <row r="83" spans="1:14" x14ac:dyDescent="0.15">
      <c r="A83" s="3" t="s">
        <v>78</v>
      </c>
      <c r="B83" s="3">
        <v>1</v>
      </c>
      <c r="C83" s="3">
        <v>11</v>
      </c>
      <c r="D83" s="3">
        <v>321</v>
      </c>
      <c r="E83" s="3"/>
      <c r="F83" s="3">
        <v>321</v>
      </c>
      <c r="G83" s="3">
        <v>7</v>
      </c>
      <c r="H83" s="3">
        <v>29056</v>
      </c>
      <c r="I83" s="3">
        <v>1</v>
      </c>
      <c r="J83" s="2" t="str">
        <f t="shared" si="3"/>
        <v>7180</v>
      </c>
      <c r="K83" t="str">
        <f>INDEX(Sheet2!$A:$E,MATCH(H83,Sheet2!$E:$E,0),1)</f>
        <v>ND24</v>
      </c>
      <c r="L83">
        <f>VLOOKUP(LEFT(K83,4),Sheet3!$A$1:$B$24,2,FALSE)</f>
        <v>12731</v>
      </c>
      <c r="M83" t="str">
        <f t="shared" si="4"/>
        <v>0x7180=12731</v>
      </c>
      <c r="N83">
        <f t="shared" si="5"/>
        <v>834367872</v>
      </c>
    </row>
    <row r="84" spans="1:14" x14ac:dyDescent="0.15">
      <c r="A84" s="3" t="s">
        <v>77</v>
      </c>
      <c r="B84" s="3">
        <v>1</v>
      </c>
      <c r="C84" s="3">
        <v>10</v>
      </c>
      <c r="D84" s="3">
        <v>322</v>
      </c>
      <c r="E84" s="3"/>
      <c r="F84" s="3">
        <v>322</v>
      </c>
      <c r="G84" s="3">
        <v>7</v>
      </c>
      <c r="H84" s="3">
        <v>29024</v>
      </c>
      <c r="I84" s="3">
        <v>1</v>
      </c>
      <c r="J84" s="2" t="str">
        <f t="shared" si="3"/>
        <v>7160</v>
      </c>
      <c r="K84" t="str">
        <f>INDEX(Sheet2!$A:$E,MATCH(H84,Sheet2!$E:$E,0),1)</f>
        <v>ND22</v>
      </c>
      <c r="L84">
        <f>VLOOKUP(LEFT(K84,4),Sheet3!$A$1:$B$24,2,FALSE)</f>
        <v>12691</v>
      </c>
      <c r="M84" t="str">
        <f t="shared" si="4"/>
        <v>0x7160=12691</v>
      </c>
      <c r="N84">
        <f t="shared" si="5"/>
        <v>831746400</v>
      </c>
    </row>
    <row r="85" spans="1:14" x14ac:dyDescent="0.15">
      <c r="A85" s="3" t="s">
        <v>233</v>
      </c>
      <c r="B85" s="3">
        <v>1</v>
      </c>
      <c r="C85" s="3">
        <v>2</v>
      </c>
      <c r="D85" s="3">
        <v>323</v>
      </c>
      <c r="E85" s="3"/>
      <c r="F85" s="3">
        <v>323</v>
      </c>
      <c r="G85" s="3">
        <v>7</v>
      </c>
      <c r="H85" s="3">
        <v>28768</v>
      </c>
      <c r="I85" s="3">
        <v>1</v>
      </c>
      <c r="J85" s="2" t="str">
        <f t="shared" si="3"/>
        <v>7060</v>
      </c>
      <c r="K85" t="str">
        <f>INDEX(Sheet2!$A:$E,MATCH(H85,Sheet2!$E:$E,0),1)</f>
        <v>ND06</v>
      </c>
      <c r="L85">
        <f>VLOOKUP(LEFT(K85,4),Sheet3!$A$1:$B$24,2,FALSE)</f>
        <v>12371</v>
      </c>
      <c r="M85" t="str">
        <f t="shared" si="4"/>
        <v>0x7060=12371</v>
      </c>
      <c r="N85">
        <f t="shared" si="5"/>
        <v>810774624</v>
      </c>
    </row>
    <row r="86" spans="1:14" x14ac:dyDescent="0.15">
      <c r="A86" s="3" t="s">
        <v>234</v>
      </c>
      <c r="B86" s="3">
        <v>1</v>
      </c>
      <c r="C86" s="3">
        <v>5</v>
      </c>
      <c r="D86" s="3">
        <v>325</v>
      </c>
      <c r="E86" s="3"/>
      <c r="F86" s="3">
        <v>325</v>
      </c>
      <c r="G86" s="3">
        <v>7</v>
      </c>
      <c r="H86" s="3">
        <v>28864</v>
      </c>
      <c r="I86" s="3">
        <v>1</v>
      </c>
      <c r="J86" s="2" t="str">
        <f t="shared" si="3"/>
        <v>70C0</v>
      </c>
      <c r="K86" t="str">
        <f>INDEX(Sheet2!$A:$E,MATCH(H86,Sheet2!$E:$E,0),1)</f>
        <v>ND12</v>
      </c>
      <c r="L86">
        <f>VLOOKUP(LEFT(K86,4),Sheet3!$A$1:$B$24,2,FALSE)</f>
        <v>12491</v>
      </c>
      <c r="M86" t="str">
        <f t="shared" si="4"/>
        <v>0x70C0=12491</v>
      </c>
      <c r="N86">
        <f t="shared" si="5"/>
        <v>818639040</v>
      </c>
    </row>
    <row r="87" spans="1:14" x14ac:dyDescent="0.15">
      <c r="A87" s="3" t="s">
        <v>89</v>
      </c>
      <c r="B87" s="3">
        <v>1</v>
      </c>
      <c r="C87" s="3">
        <v>3</v>
      </c>
      <c r="D87" s="3">
        <v>326</v>
      </c>
      <c r="E87" s="3"/>
      <c r="F87" s="3">
        <v>326</v>
      </c>
      <c r="G87" s="3">
        <v>6</v>
      </c>
      <c r="H87" s="3">
        <v>24704</v>
      </c>
      <c r="I87" s="3">
        <v>1</v>
      </c>
      <c r="J87" s="2" t="str">
        <f t="shared" si="3"/>
        <v>6080</v>
      </c>
      <c r="K87" t="str">
        <f>INDEX(Sheet2!$A:$E,MATCH(H87,Sheet2!$E:$E,0),1)</f>
        <v>ND08</v>
      </c>
      <c r="L87">
        <f>VLOOKUP(LEFT(K87,4),Sheet3!$A$1:$B$24,2,FALSE)</f>
        <v>12411</v>
      </c>
      <c r="M87" t="str">
        <f t="shared" si="4"/>
        <v>0x6080=12411</v>
      </c>
      <c r="N87">
        <f t="shared" si="5"/>
        <v>813392000</v>
      </c>
    </row>
    <row r="88" spans="1:14" x14ac:dyDescent="0.15">
      <c r="A88" s="3" t="s">
        <v>93</v>
      </c>
      <c r="B88" s="3">
        <v>1</v>
      </c>
      <c r="C88" s="3">
        <v>2</v>
      </c>
      <c r="D88" s="3">
        <v>329</v>
      </c>
      <c r="E88" s="3"/>
      <c r="F88" s="3">
        <v>329</v>
      </c>
      <c r="G88" s="3">
        <v>7</v>
      </c>
      <c r="H88" s="3">
        <v>28768</v>
      </c>
      <c r="I88" s="3">
        <v>1</v>
      </c>
      <c r="J88" s="2" t="str">
        <f t="shared" si="3"/>
        <v>7060</v>
      </c>
      <c r="K88" t="str">
        <f>INDEX(Sheet2!$A:$E,MATCH(H88,Sheet2!$E:$E,0),1)</f>
        <v>ND06</v>
      </c>
      <c r="L88">
        <f>VLOOKUP(LEFT(K88,4),Sheet3!$A$1:$B$24,2,FALSE)</f>
        <v>12371</v>
      </c>
      <c r="M88" t="str">
        <f t="shared" si="4"/>
        <v>0x7060=12371</v>
      </c>
      <c r="N88">
        <f t="shared" si="5"/>
        <v>810774624</v>
      </c>
    </row>
    <row r="89" spans="1:14" x14ac:dyDescent="0.15">
      <c r="A89" s="3" t="s">
        <v>68</v>
      </c>
      <c r="B89" s="3">
        <v>1</v>
      </c>
      <c r="C89" s="3">
        <v>5</v>
      </c>
      <c r="D89" s="3">
        <v>330</v>
      </c>
      <c r="E89" s="3"/>
      <c r="F89" s="3">
        <v>330</v>
      </c>
      <c r="G89" s="3">
        <v>7</v>
      </c>
      <c r="H89" s="3">
        <v>28864</v>
      </c>
      <c r="I89" s="3">
        <v>1</v>
      </c>
      <c r="J89" s="2" t="str">
        <f t="shared" si="3"/>
        <v>70C0</v>
      </c>
      <c r="K89" t="str">
        <f>INDEX(Sheet2!$A:$E,MATCH(H89,Sheet2!$E:$E,0),1)</f>
        <v>ND12</v>
      </c>
      <c r="L89">
        <f>VLOOKUP(LEFT(K89,4),Sheet3!$A$1:$B$24,2,FALSE)</f>
        <v>12491</v>
      </c>
      <c r="M89" t="str">
        <f t="shared" si="4"/>
        <v>0x70C0=12491</v>
      </c>
      <c r="N89">
        <f t="shared" si="5"/>
        <v>818639040</v>
      </c>
    </row>
    <row r="90" spans="1:14" x14ac:dyDescent="0.15">
      <c r="A90" s="3" t="s">
        <v>67</v>
      </c>
      <c r="B90" s="3">
        <v>1</v>
      </c>
      <c r="C90" s="3">
        <v>10</v>
      </c>
      <c r="D90" s="3">
        <v>331</v>
      </c>
      <c r="E90" s="3"/>
      <c r="F90" s="3">
        <v>331</v>
      </c>
      <c r="G90" s="3">
        <v>7</v>
      </c>
      <c r="H90" s="3">
        <v>29024</v>
      </c>
      <c r="I90" s="3">
        <v>1</v>
      </c>
      <c r="J90" s="2" t="str">
        <f t="shared" si="3"/>
        <v>7160</v>
      </c>
      <c r="K90" t="str">
        <f>INDEX(Sheet2!$A:$E,MATCH(H90,Sheet2!$E:$E,0),1)</f>
        <v>ND22</v>
      </c>
      <c r="L90">
        <f>VLOOKUP(LEFT(K90,4),Sheet3!$A$1:$B$24,2,FALSE)</f>
        <v>12691</v>
      </c>
      <c r="M90" t="str">
        <f t="shared" si="4"/>
        <v>0x7160=12691</v>
      </c>
      <c r="N90">
        <f t="shared" si="5"/>
        <v>831746400</v>
      </c>
    </row>
    <row r="91" spans="1:14" x14ac:dyDescent="0.15">
      <c r="A91" s="3" t="s">
        <v>53</v>
      </c>
      <c r="B91" s="3">
        <v>1</v>
      </c>
      <c r="C91" s="3">
        <v>7</v>
      </c>
      <c r="D91" s="3">
        <v>333</v>
      </c>
      <c r="E91" s="3"/>
      <c r="F91" s="3">
        <v>333</v>
      </c>
      <c r="G91" s="3">
        <v>7</v>
      </c>
      <c r="H91" s="3">
        <v>28928</v>
      </c>
      <c r="I91" s="3">
        <v>1</v>
      </c>
      <c r="J91" s="2" t="str">
        <f t="shared" si="3"/>
        <v>7100</v>
      </c>
      <c r="K91" t="str">
        <f>INDEX(Sheet2!$A:$E,MATCH(H91,Sheet2!$E:$E,0),1)</f>
        <v>ND16</v>
      </c>
      <c r="L91">
        <f>VLOOKUP(LEFT(K91,4),Sheet3!$A$1:$B$24,2,FALSE)</f>
        <v>12571</v>
      </c>
      <c r="M91" t="str">
        <f t="shared" si="4"/>
        <v>0x7100=12571</v>
      </c>
      <c r="N91">
        <f t="shared" si="5"/>
        <v>823881984</v>
      </c>
    </row>
    <row r="92" spans="1:14" x14ac:dyDescent="0.15">
      <c r="A92" s="3" t="s">
        <v>80</v>
      </c>
      <c r="B92" s="3">
        <v>1</v>
      </c>
      <c r="C92" s="3">
        <v>3</v>
      </c>
      <c r="D92" s="3">
        <v>339</v>
      </c>
      <c r="E92" s="3"/>
      <c r="F92" s="3">
        <v>339</v>
      </c>
      <c r="G92" s="3">
        <v>6</v>
      </c>
      <c r="H92" s="3">
        <v>24704</v>
      </c>
      <c r="I92" s="3">
        <v>1</v>
      </c>
      <c r="J92" s="2" t="str">
        <f t="shared" si="3"/>
        <v>6080</v>
      </c>
      <c r="K92" t="str">
        <f>INDEX(Sheet2!$A:$E,MATCH(H92,Sheet2!$E:$E,0),1)</f>
        <v>ND08</v>
      </c>
      <c r="L92">
        <f>VLOOKUP(LEFT(K92,4),Sheet3!$A$1:$B$24,2,FALSE)</f>
        <v>12411</v>
      </c>
      <c r="M92" t="str">
        <f t="shared" si="4"/>
        <v>0x6080=12411</v>
      </c>
      <c r="N92">
        <f t="shared" si="5"/>
        <v>813392000</v>
      </c>
    </row>
    <row r="93" spans="1:14" x14ac:dyDescent="0.15">
      <c r="A93" s="3" t="s">
        <v>79</v>
      </c>
      <c r="B93" s="3">
        <v>1</v>
      </c>
      <c r="C93" s="3">
        <v>2</v>
      </c>
      <c r="D93" s="3">
        <v>340</v>
      </c>
      <c r="E93" s="3"/>
      <c r="F93" s="3">
        <v>340</v>
      </c>
      <c r="G93" s="3">
        <v>7</v>
      </c>
      <c r="H93" s="3">
        <v>28768</v>
      </c>
      <c r="I93" s="3">
        <v>1</v>
      </c>
      <c r="J93" s="2" t="str">
        <f t="shared" si="3"/>
        <v>7060</v>
      </c>
      <c r="K93" t="str">
        <f>INDEX(Sheet2!$A:$E,MATCH(H93,Sheet2!$E:$E,0),1)</f>
        <v>ND06</v>
      </c>
      <c r="L93">
        <f>VLOOKUP(LEFT(K93,4),Sheet3!$A$1:$B$24,2,FALSE)</f>
        <v>12371</v>
      </c>
      <c r="M93" t="str">
        <f t="shared" si="4"/>
        <v>0x7060=12371</v>
      </c>
      <c r="N93">
        <f t="shared" si="5"/>
        <v>810774624</v>
      </c>
    </row>
    <row r="94" spans="1:14" x14ac:dyDescent="0.15">
      <c r="A94" s="3" t="s">
        <v>66</v>
      </c>
      <c r="B94" s="3">
        <v>1</v>
      </c>
      <c r="C94" s="3">
        <v>2</v>
      </c>
      <c r="D94" s="3">
        <v>341</v>
      </c>
      <c r="E94" s="3"/>
      <c r="F94" s="3">
        <v>341</v>
      </c>
      <c r="G94" s="3">
        <v>7</v>
      </c>
      <c r="H94" s="3">
        <v>28768</v>
      </c>
      <c r="I94" s="3">
        <v>1</v>
      </c>
      <c r="J94" s="2" t="str">
        <f t="shared" si="3"/>
        <v>7060</v>
      </c>
      <c r="K94" t="str">
        <f>INDEX(Sheet2!$A:$E,MATCH(H94,Sheet2!$E:$E,0),1)</f>
        <v>ND06</v>
      </c>
      <c r="L94">
        <f>VLOOKUP(LEFT(K94,4),Sheet3!$A$1:$B$24,2,FALSE)</f>
        <v>12371</v>
      </c>
      <c r="M94" t="str">
        <f t="shared" si="4"/>
        <v>0x7060=12371</v>
      </c>
      <c r="N94">
        <f t="shared" si="5"/>
        <v>810774624</v>
      </c>
    </row>
    <row r="95" spans="1:14" x14ac:dyDescent="0.15">
      <c r="A95" s="3" t="s">
        <v>84</v>
      </c>
      <c r="B95" s="3">
        <v>1</v>
      </c>
      <c r="C95" s="3">
        <v>1</v>
      </c>
      <c r="D95" s="3">
        <v>342</v>
      </c>
      <c r="E95" s="3"/>
      <c r="F95" s="3">
        <v>342</v>
      </c>
      <c r="G95" s="3">
        <v>7</v>
      </c>
      <c r="H95" s="3">
        <v>28736</v>
      </c>
      <c r="I95" s="3">
        <v>1</v>
      </c>
      <c r="J95" s="2" t="str">
        <f t="shared" si="3"/>
        <v>7040</v>
      </c>
      <c r="K95" t="str">
        <f>INDEX(Sheet2!$A:$E,MATCH(H95,Sheet2!$E:$E,0),1)</f>
        <v>ND04</v>
      </c>
      <c r="L95">
        <f>VLOOKUP(LEFT(K95,4),Sheet3!$A$1:$B$24,2,FALSE)</f>
        <v>12331</v>
      </c>
      <c r="M95" t="str">
        <f t="shared" si="4"/>
        <v>0x7040=12331</v>
      </c>
      <c r="N95">
        <f t="shared" si="5"/>
        <v>808153152</v>
      </c>
    </row>
    <row r="96" spans="1:14" x14ac:dyDescent="0.15">
      <c r="A96" s="3" t="s">
        <v>83</v>
      </c>
      <c r="B96" s="3">
        <v>1</v>
      </c>
      <c r="C96" s="3">
        <v>7</v>
      </c>
      <c r="D96" s="3">
        <v>343</v>
      </c>
      <c r="E96" s="3"/>
      <c r="F96" s="3">
        <v>343</v>
      </c>
      <c r="G96" s="3">
        <v>7</v>
      </c>
      <c r="H96" s="3">
        <v>28928</v>
      </c>
      <c r="I96" s="3">
        <v>1</v>
      </c>
      <c r="J96" s="2" t="str">
        <f t="shared" si="3"/>
        <v>7100</v>
      </c>
      <c r="K96" t="str">
        <f>INDEX(Sheet2!$A:$E,MATCH(H96,Sheet2!$E:$E,0),1)</f>
        <v>ND16</v>
      </c>
      <c r="L96">
        <f>VLOOKUP(LEFT(K96,4),Sheet3!$A$1:$B$24,2,FALSE)</f>
        <v>12571</v>
      </c>
      <c r="M96" t="str">
        <f t="shared" si="4"/>
        <v>0x7100=12571</v>
      </c>
      <c r="N96">
        <f t="shared" si="5"/>
        <v>823881984</v>
      </c>
    </row>
    <row r="97" spans="1:14" x14ac:dyDescent="0.15">
      <c r="A97" s="3" t="s">
        <v>97</v>
      </c>
      <c r="B97" s="3">
        <v>1</v>
      </c>
      <c r="C97" s="3">
        <v>3</v>
      </c>
      <c r="D97" s="3">
        <v>349</v>
      </c>
      <c r="E97" s="3"/>
      <c r="F97" s="3">
        <v>349</v>
      </c>
      <c r="G97" s="3">
        <v>6</v>
      </c>
      <c r="H97" s="3">
        <v>24704</v>
      </c>
      <c r="I97" s="3">
        <v>1</v>
      </c>
      <c r="J97" s="2" t="str">
        <f t="shared" si="3"/>
        <v>6080</v>
      </c>
      <c r="K97" t="str">
        <f>INDEX(Sheet2!$A:$E,MATCH(H97,Sheet2!$E:$E,0),1)</f>
        <v>ND08</v>
      </c>
      <c r="L97">
        <f>VLOOKUP(LEFT(K97,4),Sheet3!$A$1:$B$24,2,FALSE)</f>
        <v>12411</v>
      </c>
      <c r="M97" t="str">
        <f t="shared" si="4"/>
        <v>0x6080=12411</v>
      </c>
      <c r="N97">
        <f t="shared" si="5"/>
        <v>813392000</v>
      </c>
    </row>
    <row r="98" spans="1:14" x14ac:dyDescent="0.15">
      <c r="A98" s="3" t="s">
        <v>65</v>
      </c>
      <c r="B98" s="3">
        <v>1</v>
      </c>
      <c r="C98" s="3">
        <v>10</v>
      </c>
      <c r="D98" s="3">
        <v>351</v>
      </c>
      <c r="E98" s="3"/>
      <c r="F98" s="3">
        <v>351</v>
      </c>
      <c r="G98" s="3">
        <v>7</v>
      </c>
      <c r="H98" s="3">
        <v>29024</v>
      </c>
      <c r="I98" s="3">
        <v>1</v>
      </c>
      <c r="J98" s="2" t="str">
        <f t="shared" si="3"/>
        <v>7160</v>
      </c>
      <c r="K98" t="str">
        <f>INDEX(Sheet2!$A:$E,MATCH(H98,Sheet2!$E:$E,0),1)</f>
        <v>ND22</v>
      </c>
      <c r="L98">
        <f>VLOOKUP(LEFT(K98,4),Sheet3!$A$1:$B$24,2,FALSE)</f>
        <v>12691</v>
      </c>
      <c r="M98" t="str">
        <f t="shared" si="4"/>
        <v>0x7160=12691</v>
      </c>
      <c r="N98">
        <f t="shared" si="5"/>
        <v>831746400</v>
      </c>
    </row>
    <row r="99" spans="1:14" x14ac:dyDescent="0.15">
      <c r="A99" s="3" t="s">
        <v>56</v>
      </c>
      <c r="B99" s="3">
        <v>1</v>
      </c>
      <c r="C99" s="3">
        <v>7</v>
      </c>
      <c r="D99" s="3">
        <v>353</v>
      </c>
      <c r="E99" s="3"/>
      <c r="F99" s="3">
        <v>353</v>
      </c>
      <c r="G99" s="3">
        <v>7</v>
      </c>
      <c r="H99" s="3">
        <v>28928</v>
      </c>
      <c r="I99" s="3">
        <v>1</v>
      </c>
      <c r="J99" s="2" t="str">
        <f t="shared" si="3"/>
        <v>7100</v>
      </c>
      <c r="K99" t="str">
        <f>INDEX(Sheet2!$A:$E,MATCH(H99,Sheet2!$E:$E,0),1)</f>
        <v>ND16</v>
      </c>
      <c r="L99">
        <f>VLOOKUP(LEFT(K99,4),Sheet3!$A$1:$B$24,2,FALSE)</f>
        <v>12571</v>
      </c>
      <c r="M99" t="str">
        <f t="shared" si="4"/>
        <v>0x7100=12571</v>
      </c>
      <c r="N99">
        <f t="shared" si="5"/>
        <v>823881984</v>
      </c>
    </row>
    <row r="100" spans="1:14" x14ac:dyDescent="0.15">
      <c r="A100" s="3" t="s">
        <v>57</v>
      </c>
      <c r="B100" s="3">
        <v>1</v>
      </c>
      <c r="C100" s="3">
        <v>2</v>
      </c>
      <c r="D100" s="3">
        <v>354</v>
      </c>
      <c r="E100" s="3"/>
      <c r="F100" s="3">
        <v>354</v>
      </c>
      <c r="G100" s="3">
        <v>7</v>
      </c>
      <c r="H100" s="3">
        <v>28768</v>
      </c>
      <c r="I100" s="3">
        <v>1</v>
      </c>
      <c r="J100" s="2" t="str">
        <f t="shared" si="3"/>
        <v>7060</v>
      </c>
      <c r="K100" t="str">
        <f>INDEX(Sheet2!$A:$E,MATCH(H100,Sheet2!$E:$E,0),1)</f>
        <v>ND06</v>
      </c>
      <c r="L100">
        <f>VLOOKUP(LEFT(K100,4),Sheet3!$A$1:$B$24,2,FALSE)</f>
        <v>12371</v>
      </c>
      <c r="M100" t="str">
        <f t="shared" si="4"/>
        <v>0x7060=12371</v>
      </c>
      <c r="N100">
        <f t="shared" si="5"/>
        <v>810774624</v>
      </c>
    </row>
    <row r="101" spans="1:14" x14ac:dyDescent="0.15">
      <c r="A101" s="3" t="s">
        <v>90</v>
      </c>
      <c r="B101" s="3">
        <v>1</v>
      </c>
      <c r="C101" s="3">
        <v>1</v>
      </c>
      <c r="D101" s="3">
        <v>363</v>
      </c>
      <c r="E101" s="3"/>
      <c r="F101" s="3">
        <v>363</v>
      </c>
      <c r="G101" s="3">
        <v>7</v>
      </c>
      <c r="H101" s="3">
        <v>28736</v>
      </c>
      <c r="I101" s="3">
        <v>1</v>
      </c>
      <c r="J101" s="2" t="str">
        <f t="shared" si="3"/>
        <v>7040</v>
      </c>
      <c r="K101" t="str">
        <f>INDEX(Sheet2!$A:$E,MATCH(H101,Sheet2!$E:$E,0),1)</f>
        <v>ND04</v>
      </c>
      <c r="L101">
        <f>VLOOKUP(LEFT(K101,4),Sheet3!$A$1:$B$24,2,FALSE)</f>
        <v>12331</v>
      </c>
      <c r="M101" t="str">
        <f t="shared" si="4"/>
        <v>0x7040=12331</v>
      </c>
      <c r="N101">
        <f t="shared" si="5"/>
        <v>808153152</v>
      </c>
    </row>
    <row r="102" spans="1:14" x14ac:dyDescent="0.15">
      <c r="A102" s="3" t="s">
        <v>72</v>
      </c>
      <c r="B102" s="3">
        <v>1</v>
      </c>
      <c r="C102" s="3">
        <v>4</v>
      </c>
      <c r="D102" s="3">
        <v>800</v>
      </c>
      <c r="E102" s="3"/>
      <c r="F102" s="3">
        <v>800</v>
      </c>
      <c r="G102" s="3">
        <v>6</v>
      </c>
      <c r="H102" s="3">
        <v>24736</v>
      </c>
      <c r="I102" s="3">
        <v>1</v>
      </c>
      <c r="J102" s="2" t="str">
        <f t="shared" si="3"/>
        <v>60A0</v>
      </c>
      <c r="K102" t="str">
        <f>INDEX(Sheet2!$A:$E,MATCH(H102,Sheet2!$E:$E,0),1)</f>
        <v>ND10</v>
      </c>
      <c r="L102">
        <f>VLOOKUP(LEFT(K102,4),Sheet3!$A$1:$B$24,2,FALSE)</f>
        <v>12451</v>
      </c>
      <c r="M102" t="str">
        <f t="shared" si="4"/>
        <v>0x60A0=12451</v>
      </c>
      <c r="N102">
        <f t="shared" si="5"/>
        <v>816013472</v>
      </c>
    </row>
    <row r="103" spans="1:14" x14ac:dyDescent="0.15">
      <c r="A103" s="3" t="s">
        <v>73</v>
      </c>
      <c r="B103" s="3">
        <v>1</v>
      </c>
      <c r="C103" s="3">
        <v>4</v>
      </c>
      <c r="D103" s="3">
        <v>801</v>
      </c>
      <c r="E103" s="3"/>
      <c r="F103" s="3">
        <v>801</v>
      </c>
      <c r="G103" s="3">
        <v>6</v>
      </c>
      <c r="H103" s="3">
        <v>24736</v>
      </c>
      <c r="I103" s="3">
        <v>1</v>
      </c>
      <c r="J103" s="2" t="str">
        <f t="shared" si="3"/>
        <v>60A0</v>
      </c>
      <c r="K103" t="str">
        <f>INDEX(Sheet2!$A:$E,MATCH(H103,Sheet2!$E:$E,0),1)</f>
        <v>ND10</v>
      </c>
      <c r="L103">
        <f>VLOOKUP(LEFT(K103,4),Sheet3!$A$1:$B$24,2,FALSE)</f>
        <v>12451</v>
      </c>
      <c r="M103" t="str">
        <f t="shared" si="4"/>
        <v>0x60A0=12451</v>
      </c>
      <c r="N103">
        <f t="shared" si="5"/>
        <v>816013472</v>
      </c>
    </row>
    <row r="104" spans="1:14" x14ac:dyDescent="0.15">
      <c r="A104" s="3" t="s">
        <v>74</v>
      </c>
      <c r="B104" s="3">
        <v>1</v>
      </c>
      <c r="C104" s="3">
        <v>4</v>
      </c>
      <c r="D104" s="3">
        <v>802</v>
      </c>
      <c r="E104" s="3"/>
      <c r="F104" s="3">
        <v>802</v>
      </c>
      <c r="G104" s="3">
        <v>6</v>
      </c>
      <c r="H104" s="3">
        <v>24736</v>
      </c>
      <c r="I104" s="3">
        <v>1</v>
      </c>
      <c r="J104" s="2" t="str">
        <f t="shared" si="3"/>
        <v>60A0</v>
      </c>
      <c r="K104" t="str">
        <f>INDEX(Sheet2!$A:$E,MATCH(H104,Sheet2!$E:$E,0),1)</f>
        <v>ND10</v>
      </c>
      <c r="L104">
        <f>VLOOKUP(LEFT(K104,4),Sheet3!$A$1:$B$24,2,FALSE)</f>
        <v>12451</v>
      </c>
      <c r="M104" t="str">
        <f t="shared" si="4"/>
        <v>0x60A0=12451</v>
      </c>
      <c r="N104">
        <f t="shared" si="5"/>
        <v>816013472</v>
      </c>
    </row>
    <row r="105" spans="1:14" x14ac:dyDescent="0.15">
      <c r="A105" s="3" t="s">
        <v>75</v>
      </c>
      <c r="B105" s="3">
        <v>1</v>
      </c>
      <c r="C105" s="3">
        <v>4</v>
      </c>
      <c r="D105" s="3">
        <v>805</v>
      </c>
      <c r="E105" s="3"/>
      <c r="F105" s="3">
        <v>805</v>
      </c>
      <c r="G105" s="3">
        <v>6</v>
      </c>
      <c r="H105" s="3">
        <v>24736</v>
      </c>
      <c r="I105" s="3">
        <v>1</v>
      </c>
      <c r="J105" s="2" t="str">
        <f t="shared" si="3"/>
        <v>60A0</v>
      </c>
      <c r="K105" t="str">
        <f>INDEX(Sheet2!$A:$E,MATCH(H105,Sheet2!$E:$E,0),1)</f>
        <v>ND10</v>
      </c>
      <c r="L105">
        <f>VLOOKUP(LEFT(K105,4),Sheet3!$A$1:$B$24,2,FALSE)</f>
        <v>12451</v>
      </c>
      <c r="M105" t="str">
        <f t="shared" si="4"/>
        <v>0x60A0=12451</v>
      </c>
      <c r="N105">
        <f t="shared" si="5"/>
        <v>816013472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21" workbookViewId="0">
      <selection activeCell="B33" sqref="B33"/>
    </sheetView>
  </sheetViews>
  <sheetFormatPr defaultRowHeight="13.5" x14ac:dyDescent="0.15"/>
  <cols>
    <col min="1" max="1" width="30.375" bestFit="1" customWidth="1"/>
    <col min="2" max="2" width="29.125" bestFit="1" customWidth="1"/>
    <col min="3" max="3" width="25.75" bestFit="1" customWidth="1"/>
    <col min="4" max="4" width="20.375" bestFit="1" customWidth="1"/>
    <col min="5" max="5" width="29" bestFit="1" customWidth="1"/>
  </cols>
  <sheetData>
    <row r="1" spans="1:5" x14ac:dyDescent="0.15">
      <c r="A1" s="1" t="s">
        <v>133</v>
      </c>
    </row>
    <row r="2" spans="1:5" x14ac:dyDescent="0.15">
      <c r="A2" s="1" t="s">
        <v>134</v>
      </c>
      <c r="B2" s="1" t="s">
        <v>135</v>
      </c>
    </row>
    <row r="3" spans="1:5" x14ac:dyDescent="0.15">
      <c r="A3" s="1" t="s">
        <v>136</v>
      </c>
      <c r="B3" s="1" t="s">
        <v>137</v>
      </c>
    </row>
    <row r="4" spans="1:5" x14ac:dyDescent="0.15">
      <c r="A4" s="1" t="s">
        <v>138</v>
      </c>
      <c r="B4" s="1" t="s">
        <v>139</v>
      </c>
    </row>
    <row r="5" spans="1:5" x14ac:dyDescent="0.15">
      <c r="A5" s="1" t="s">
        <v>140</v>
      </c>
      <c r="B5" s="1" t="s">
        <v>141</v>
      </c>
      <c r="C5" s="1" t="s">
        <v>142</v>
      </c>
      <c r="D5" s="1" t="s">
        <v>143</v>
      </c>
      <c r="E5" t="s">
        <v>144</v>
      </c>
    </row>
    <row r="6" spans="1:5" x14ac:dyDescent="0.15">
      <c r="A6" s="1" t="s">
        <v>100</v>
      </c>
      <c r="B6" s="1" t="s">
        <v>137</v>
      </c>
      <c r="C6" s="1" t="s">
        <v>137</v>
      </c>
      <c r="D6" s="1" t="s">
        <v>137</v>
      </c>
      <c r="E6">
        <v>16400</v>
      </c>
    </row>
    <row r="7" spans="1:5" x14ac:dyDescent="0.15">
      <c r="A7" s="1" t="s">
        <v>101</v>
      </c>
      <c r="B7" s="1" t="s">
        <v>137</v>
      </c>
      <c r="C7" s="1" t="s">
        <v>139</v>
      </c>
      <c r="D7" s="1" t="s">
        <v>137</v>
      </c>
      <c r="E7">
        <v>16401</v>
      </c>
    </row>
    <row r="8" spans="1:5" x14ac:dyDescent="0.15">
      <c r="A8" s="1" t="s">
        <v>102</v>
      </c>
      <c r="B8" s="1" t="s">
        <v>137</v>
      </c>
      <c r="C8" s="1" t="s">
        <v>145</v>
      </c>
      <c r="D8" s="1" t="s">
        <v>137</v>
      </c>
      <c r="E8">
        <v>16402</v>
      </c>
    </row>
    <row r="9" spans="1:5" x14ac:dyDescent="0.15">
      <c r="A9" s="1" t="s">
        <v>103</v>
      </c>
      <c r="B9" s="1" t="s">
        <v>137</v>
      </c>
      <c r="C9" s="1" t="s">
        <v>146</v>
      </c>
      <c r="D9" s="1" t="s">
        <v>139</v>
      </c>
      <c r="E9">
        <v>16432</v>
      </c>
    </row>
    <row r="10" spans="1:5" x14ac:dyDescent="0.15">
      <c r="A10" s="1" t="s">
        <v>104</v>
      </c>
      <c r="B10" s="1" t="s">
        <v>137</v>
      </c>
      <c r="C10" s="1" t="s">
        <v>147</v>
      </c>
      <c r="D10" s="1" t="s">
        <v>139</v>
      </c>
      <c r="E10">
        <v>16433</v>
      </c>
    </row>
    <row r="11" spans="1:5" x14ac:dyDescent="0.15">
      <c r="A11" s="1" t="s">
        <v>105</v>
      </c>
      <c r="B11" s="1" t="s">
        <v>137</v>
      </c>
      <c r="C11" s="1" t="s">
        <v>148</v>
      </c>
      <c r="D11" s="1" t="s">
        <v>139</v>
      </c>
      <c r="E11">
        <v>17970</v>
      </c>
    </row>
    <row r="12" spans="1:5" x14ac:dyDescent="0.15">
      <c r="A12" s="1" t="s">
        <v>106</v>
      </c>
      <c r="B12" s="1" t="s">
        <v>137</v>
      </c>
      <c r="C12" s="1" t="s">
        <v>149</v>
      </c>
      <c r="D12" s="1" t="s">
        <v>145</v>
      </c>
      <c r="E12">
        <v>17488</v>
      </c>
    </row>
    <row r="13" spans="1:5" x14ac:dyDescent="0.15">
      <c r="A13" s="1" t="s">
        <v>107</v>
      </c>
      <c r="B13" s="1" t="s">
        <v>137</v>
      </c>
      <c r="C13" s="1" t="s">
        <v>150</v>
      </c>
      <c r="D13" s="1" t="s">
        <v>145</v>
      </c>
      <c r="E13">
        <v>17489</v>
      </c>
    </row>
    <row r="14" spans="1:5" x14ac:dyDescent="0.15">
      <c r="A14" s="1" t="s">
        <v>108</v>
      </c>
      <c r="B14" s="1" t="s">
        <v>137</v>
      </c>
      <c r="C14" s="1" t="s">
        <v>151</v>
      </c>
      <c r="D14" s="1" t="s">
        <v>146</v>
      </c>
      <c r="E14">
        <v>17520</v>
      </c>
    </row>
    <row r="15" spans="1:5" x14ac:dyDescent="0.15">
      <c r="A15" s="1" t="s">
        <v>109</v>
      </c>
      <c r="B15" s="1" t="s">
        <v>137</v>
      </c>
      <c r="C15" s="1" t="s">
        <v>152</v>
      </c>
      <c r="D15" s="1" t="s">
        <v>146</v>
      </c>
      <c r="E15">
        <v>18033</v>
      </c>
    </row>
    <row r="16" spans="1:5" x14ac:dyDescent="0.15">
      <c r="A16" s="1" t="s">
        <v>153</v>
      </c>
      <c r="B16" s="1" t="s">
        <v>137</v>
      </c>
      <c r="C16" s="1" t="s">
        <v>154</v>
      </c>
      <c r="D16" s="1" t="s">
        <v>146</v>
      </c>
      <c r="E16">
        <v>18034</v>
      </c>
    </row>
    <row r="17" spans="1:5" x14ac:dyDescent="0.15">
      <c r="A17" s="1" t="s">
        <v>110</v>
      </c>
      <c r="B17" s="1" t="s">
        <v>137</v>
      </c>
      <c r="C17" s="1" t="s">
        <v>155</v>
      </c>
      <c r="D17" s="1" t="s">
        <v>147</v>
      </c>
      <c r="E17">
        <v>16528</v>
      </c>
    </row>
    <row r="18" spans="1:5" x14ac:dyDescent="0.15">
      <c r="A18" s="1" t="s">
        <v>111</v>
      </c>
      <c r="B18" s="1" t="s">
        <v>137</v>
      </c>
      <c r="C18" s="1" t="s">
        <v>156</v>
      </c>
      <c r="D18" s="1" t="s">
        <v>147</v>
      </c>
      <c r="E18">
        <v>16529</v>
      </c>
    </row>
    <row r="19" spans="1:5" x14ac:dyDescent="0.15">
      <c r="A19" s="1" t="s">
        <v>112</v>
      </c>
      <c r="B19" s="1" t="s">
        <v>137</v>
      </c>
      <c r="C19" s="1" t="s">
        <v>157</v>
      </c>
      <c r="D19" s="1" t="s">
        <v>147</v>
      </c>
      <c r="E19">
        <v>16530</v>
      </c>
    </row>
    <row r="20" spans="1:5" x14ac:dyDescent="0.15">
      <c r="A20" s="1" t="s">
        <v>113</v>
      </c>
      <c r="B20" s="1" t="s">
        <v>137</v>
      </c>
      <c r="C20" s="1" t="s">
        <v>158</v>
      </c>
      <c r="D20" s="1" t="s">
        <v>148</v>
      </c>
      <c r="E20">
        <v>18096</v>
      </c>
    </row>
    <row r="21" spans="1:5" x14ac:dyDescent="0.15">
      <c r="A21" s="1" t="s">
        <v>114</v>
      </c>
      <c r="B21" s="1" t="s">
        <v>137</v>
      </c>
      <c r="C21" s="1" t="s">
        <v>159</v>
      </c>
      <c r="D21" s="1" t="s">
        <v>148</v>
      </c>
      <c r="E21">
        <v>18097</v>
      </c>
    </row>
    <row r="22" spans="1:5" x14ac:dyDescent="0.15">
      <c r="A22" s="1" t="s">
        <v>115</v>
      </c>
      <c r="B22" s="1" t="s">
        <v>137</v>
      </c>
      <c r="C22" s="1" t="s">
        <v>160</v>
      </c>
      <c r="D22" s="1" t="s">
        <v>148</v>
      </c>
      <c r="E22">
        <v>18098</v>
      </c>
    </row>
    <row r="23" spans="1:5" x14ac:dyDescent="0.15">
      <c r="A23" s="1" t="s">
        <v>116</v>
      </c>
      <c r="B23" s="1" t="s">
        <v>137</v>
      </c>
      <c r="C23" s="1" t="s">
        <v>161</v>
      </c>
      <c r="D23" s="1" t="s">
        <v>149</v>
      </c>
      <c r="E23">
        <v>16592</v>
      </c>
    </row>
    <row r="24" spans="1:5" x14ac:dyDescent="0.15">
      <c r="A24" s="1" t="s">
        <v>117</v>
      </c>
      <c r="B24" s="1" t="s">
        <v>137</v>
      </c>
      <c r="C24" s="1" t="s">
        <v>162</v>
      </c>
      <c r="D24" s="1" t="s">
        <v>149</v>
      </c>
      <c r="E24">
        <v>16593</v>
      </c>
    </row>
    <row r="25" spans="1:5" x14ac:dyDescent="0.15">
      <c r="A25" s="1" t="s">
        <v>118</v>
      </c>
      <c r="B25" s="1" t="s">
        <v>137</v>
      </c>
      <c r="C25" s="1" t="s">
        <v>163</v>
      </c>
      <c r="D25" s="1" t="s">
        <v>149</v>
      </c>
      <c r="E25">
        <v>18130</v>
      </c>
    </row>
    <row r="26" spans="1:5" x14ac:dyDescent="0.15">
      <c r="A26" s="1" t="s">
        <v>119</v>
      </c>
      <c r="B26" s="1" t="s">
        <v>137</v>
      </c>
      <c r="C26" s="1" t="s">
        <v>164</v>
      </c>
      <c r="D26" s="1" t="s">
        <v>150</v>
      </c>
      <c r="E26">
        <v>16625</v>
      </c>
    </row>
    <row r="27" spans="1:5" x14ac:dyDescent="0.15">
      <c r="A27" s="1" t="s">
        <v>120</v>
      </c>
      <c r="B27" s="1" t="s">
        <v>137</v>
      </c>
      <c r="C27" s="1" t="s">
        <v>165</v>
      </c>
      <c r="D27" s="1" t="s">
        <v>150</v>
      </c>
      <c r="E27">
        <v>16626</v>
      </c>
    </row>
    <row r="28" spans="1:5" x14ac:dyDescent="0.15">
      <c r="A28" s="1" t="s">
        <v>121</v>
      </c>
      <c r="B28" s="1" t="s">
        <v>137</v>
      </c>
      <c r="C28" s="1" t="s">
        <v>166</v>
      </c>
      <c r="D28" s="1" t="s">
        <v>152</v>
      </c>
      <c r="E28">
        <v>18224</v>
      </c>
    </row>
    <row r="29" spans="1:5" x14ac:dyDescent="0.15">
      <c r="A29" s="1" t="s">
        <v>122</v>
      </c>
      <c r="B29" s="1" t="s">
        <v>137</v>
      </c>
      <c r="C29" s="1" t="s">
        <v>167</v>
      </c>
      <c r="D29" s="1" t="s">
        <v>152</v>
      </c>
      <c r="E29">
        <v>18225</v>
      </c>
    </row>
    <row r="30" spans="1:5" x14ac:dyDescent="0.15">
      <c r="A30" s="1" t="s">
        <v>123</v>
      </c>
      <c r="B30" s="1" t="s">
        <v>137</v>
      </c>
      <c r="C30" s="1" t="s">
        <v>168</v>
      </c>
      <c r="D30" s="1" t="s">
        <v>152</v>
      </c>
      <c r="E30">
        <v>18226</v>
      </c>
    </row>
    <row r="31" spans="1:5" x14ac:dyDescent="0.15">
      <c r="A31" s="1" t="s">
        <v>124</v>
      </c>
      <c r="B31" s="1" t="s">
        <v>137</v>
      </c>
      <c r="C31" s="1" t="s">
        <v>169</v>
      </c>
      <c r="D31" s="1" t="s">
        <v>154</v>
      </c>
      <c r="E31">
        <v>18256</v>
      </c>
    </row>
    <row r="32" spans="1:5" x14ac:dyDescent="0.15">
      <c r="A32" s="1" t="s">
        <v>125</v>
      </c>
      <c r="B32" s="1" t="s">
        <v>137</v>
      </c>
      <c r="C32" s="1" t="s">
        <v>170</v>
      </c>
      <c r="D32" s="1" t="s">
        <v>154</v>
      </c>
      <c r="E32">
        <v>18257</v>
      </c>
    </row>
    <row r="33" spans="1:5" x14ac:dyDescent="0.15">
      <c r="A33" s="1" t="s">
        <v>126</v>
      </c>
      <c r="B33" s="1" t="s">
        <v>137</v>
      </c>
      <c r="C33" s="1" t="s">
        <v>171</v>
      </c>
      <c r="D33" s="1" t="s">
        <v>154</v>
      </c>
      <c r="E33">
        <v>18258</v>
      </c>
    </row>
    <row r="34" spans="1:5" x14ac:dyDescent="0.15">
      <c r="A34" s="1" t="s">
        <v>127</v>
      </c>
      <c r="B34" s="1" t="s">
        <v>137</v>
      </c>
      <c r="C34" s="1" t="s">
        <v>172</v>
      </c>
      <c r="D34" s="1" t="s">
        <v>155</v>
      </c>
      <c r="E34">
        <v>18288</v>
      </c>
    </row>
    <row r="35" spans="1:5" x14ac:dyDescent="0.15">
      <c r="A35" s="1" t="s">
        <v>128</v>
      </c>
      <c r="B35" s="1" t="s">
        <v>137</v>
      </c>
      <c r="C35" s="1" t="s">
        <v>173</v>
      </c>
      <c r="D35" s="1" t="s">
        <v>155</v>
      </c>
      <c r="E35">
        <v>18289</v>
      </c>
    </row>
    <row r="36" spans="1:5" x14ac:dyDescent="0.15">
      <c r="A36" s="1" t="s">
        <v>129</v>
      </c>
      <c r="B36" s="1" t="s">
        <v>137</v>
      </c>
      <c r="C36" s="1" t="s">
        <v>174</v>
      </c>
      <c r="D36" s="1" t="s">
        <v>155</v>
      </c>
      <c r="E36">
        <v>18290</v>
      </c>
    </row>
    <row r="37" spans="1:5" x14ac:dyDescent="0.15">
      <c r="A37" s="1" t="s">
        <v>175</v>
      </c>
      <c r="B37" s="1" t="s">
        <v>139</v>
      </c>
      <c r="C37" s="1" t="s">
        <v>137</v>
      </c>
      <c r="D37" s="1" t="s">
        <v>156</v>
      </c>
      <c r="E37">
        <v>24608</v>
      </c>
    </row>
    <row r="38" spans="1:5" x14ac:dyDescent="0.15">
      <c r="A38" s="1" t="s">
        <v>176</v>
      </c>
      <c r="B38" s="1" t="s">
        <v>139</v>
      </c>
      <c r="C38" s="1" t="s">
        <v>139</v>
      </c>
      <c r="D38" s="1" t="s">
        <v>157</v>
      </c>
      <c r="E38">
        <v>28736</v>
      </c>
    </row>
    <row r="39" spans="1:5" x14ac:dyDescent="0.15">
      <c r="A39" s="1" t="s">
        <v>177</v>
      </c>
      <c r="B39" s="1" t="s">
        <v>139</v>
      </c>
      <c r="C39" s="1" t="s">
        <v>145</v>
      </c>
      <c r="D39" s="1" t="s">
        <v>158</v>
      </c>
      <c r="E39">
        <v>28768</v>
      </c>
    </row>
    <row r="40" spans="1:5" x14ac:dyDescent="0.15">
      <c r="A40" s="1" t="s">
        <v>178</v>
      </c>
      <c r="B40" s="1" t="s">
        <v>139</v>
      </c>
      <c r="C40" s="1" t="s">
        <v>146</v>
      </c>
      <c r="D40" s="1" t="s">
        <v>159</v>
      </c>
      <c r="E40">
        <v>24704</v>
      </c>
    </row>
    <row r="41" spans="1:5" x14ac:dyDescent="0.15">
      <c r="A41" s="1" t="s">
        <v>179</v>
      </c>
      <c r="B41" s="1" t="s">
        <v>139</v>
      </c>
      <c r="C41" s="1" t="s">
        <v>147</v>
      </c>
      <c r="D41" s="1" t="s">
        <v>160</v>
      </c>
      <c r="E41">
        <v>24736</v>
      </c>
    </row>
    <row r="42" spans="1:5" x14ac:dyDescent="0.15">
      <c r="A42" s="1" t="s">
        <v>180</v>
      </c>
      <c r="B42" s="1" t="s">
        <v>139</v>
      </c>
      <c r="C42" s="1" t="s">
        <v>148</v>
      </c>
      <c r="D42" s="1" t="s">
        <v>161</v>
      </c>
      <c r="E42">
        <v>28864</v>
      </c>
    </row>
    <row r="43" spans="1:5" x14ac:dyDescent="0.15">
      <c r="A43" s="1" t="s">
        <v>181</v>
      </c>
      <c r="B43" s="1" t="s">
        <v>139</v>
      </c>
      <c r="C43" s="1" t="s">
        <v>149</v>
      </c>
      <c r="D43" s="1" t="s">
        <v>162</v>
      </c>
      <c r="E43">
        <v>28896</v>
      </c>
    </row>
    <row r="44" spans="1:5" x14ac:dyDescent="0.15">
      <c r="A44" s="1" t="s">
        <v>182</v>
      </c>
      <c r="B44" s="1" t="s">
        <v>139</v>
      </c>
      <c r="C44" s="1" t="s">
        <v>150</v>
      </c>
      <c r="D44" s="1" t="s">
        <v>163</v>
      </c>
      <c r="E44">
        <v>28928</v>
      </c>
    </row>
    <row r="45" spans="1:5" x14ac:dyDescent="0.15">
      <c r="A45" s="1" t="s">
        <v>183</v>
      </c>
      <c r="B45" s="1" t="s">
        <v>139</v>
      </c>
      <c r="C45" s="1" t="s">
        <v>151</v>
      </c>
      <c r="D45" s="1" t="s">
        <v>164</v>
      </c>
      <c r="E45">
        <v>28960</v>
      </c>
    </row>
    <row r="46" spans="1:5" x14ac:dyDescent="0.15">
      <c r="A46" s="1" t="s">
        <v>184</v>
      </c>
      <c r="B46" s="1" t="s">
        <v>139</v>
      </c>
      <c r="C46" s="1" t="s">
        <v>152</v>
      </c>
      <c r="D46" s="1" t="s">
        <v>165</v>
      </c>
      <c r="E46">
        <v>28992</v>
      </c>
    </row>
    <row r="47" spans="1:5" x14ac:dyDescent="0.15">
      <c r="A47" s="1" t="s">
        <v>185</v>
      </c>
      <c r="B47" s="1" t="s">
        <v>139</v>
      </c>
      <c r="C47" s="1" t="s">
        <v>154</v>
      </c>
      <c r="D47" s="1" t="s">
        <v>166</v>
      </c>
      <c r="E47">
        <v>29024</v>
      </c>
    </row>
    <row r="48" spans="1:5" x14ac:dyDescent="0.15">
      <c r="A48" s="1" t="s">
        <v>186</v>
      </c>
      <c r="B48" s="1" t="s">
        <v>139</v>
      </c>
      <c r="C48" s="1" t="s">
        <v>155</v>
      </c>
      <c r="D48" s="1" t="s">
        <v>167</v>
      </c>
      <c r="E48">
        <v>29056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D22" sqref="D22"/>
    </sheetView>
  </sheetViews>
  <sheetFormatPr defaultRowHeight="13.5" x14ac:dyDescent="0.15"/>
  <sheetData>
    <row r="1" spans="1:2" x14ac:dyDescent="0.15">
      <c r="A1" t="s">
        <v>187</v>
      </c>
      <c r="B1">
        <v>11727</v>
      </c>
    </row>
    <row r="2" spans="1:2" x14ac:dyDescent="0.15">
      <c r="A2" t="s">
        <v>188</v>
      </c>
      <c r="B2">
        <v>11766</v>
      </c>
    </row>
    <row r="3" spans="1:2" x14ac:dyDescent="0.15">
      <c r="A3" t="s">
        <v>189</v>
      </c>
      <c r="B3">
        <v>11804</v>
      </c>
    </row>
    <row r="4" spans="1:2" x14ac:dyDescent="0.15">
      <c r="A4" t="s">
        <v>190</v>
      </c>
      <c r="B4">
        <v>11843</v>
      </c>
    </row>
    <row r="5" spans="1:2" x14ac:dyDescent="0.15">
      <c r="A5" t="s">
        <v>191</v>
      </c>
      <c r="B5">
        <v>11880</v>
      </c>
    </row>
    <row r="6" spans="1:2" x14ac:dyDescent="0.15">
      <c r="A6" t="s">
        <v>192</v>
      </c>
      <c r="B6">
        <v>11919</v>
      </c>
    </row>
    <row r="7" spans="1:2" x14ac:dyDescent="0.15">
      <c r="A7" t="s">
        <v>193</v>
      </c>
      <c r="B7">
        <v>11958</v>
      </c>
    </row>
    <row r="8" spans="1:2" x14ac:dyDescent="0.15">
      <c r="A8" t="s">
        <v>194</v>
      </c>
      <c r="B8">
        <v>11996</v>
      </c>
    </row>
    <row r="9" spans="1:2" x14ac:dyDescent="0.15">
      <c r="A9" t="s">
        <v>198</v>
      </c>
      <c r="B9">
        <v>12034</v>
      </c>
    </row>
    <row r="10" spans="1:2" x14ac:dyDescent="0.15">
      <c r="A10" t="s">
        <v>195</v>
      </c>
      <c r="B10">
        <v>12073</v>
      </c>
    </row>
    <row r="11" spans="1:2" x14ac:dyDescent="0.15">
      <c r="A11" t="s">
        <v>196</v>
      </c>
      <c r="B11">
        <v>12111</v>
      </c>
    </row>
    <row r="12" spans="1:2" x14ac:dyDescent="0.15">
      <c r="A12" t="s">
        <v>197</v>
      </c>
      <c r="B12">
        <v>12149</v>
      </c>
    </row>
    <row r="13" spans="1:2" x14ac:dyDescent="0.15">
      <c r="A13" s="1" t="s">
        <v>175</v>
      </c>
      <c r="B13">
        <v>12291</v>
      </c>
    </row>
    <row r="14" spans="1:2" x14ac:dyDescent="0.15">
      <c r="A14" s="1" t="s">
        <v>176</v>
      </c>
      <c r="B14">
        <v>12331</v>
      </c>
    </row>
    <row r="15" spans="1:2" x14ac:dyDescent="0.15">
      <c r="A15" s="1" t="s">
        <v>177</v>
      </c>
      <c r="B15">
        <v>12371</v>
      </c>
    </row>
    <row r="16" spans="1:2" x14ac:dyDescent="0.15">
      <c r="A16" s="1" t="s">
        <v>178</v>
      </c>
      <c r="B16">
        <v>12411</v>
      </c>
    </row>
    <row r="17" spans="1:2" x14ac:dyDescent="0.15">
      <c r="A17" s="1" t="s">
        <v>179</v>
      </c>
      <c r="B17">
        <v>12451</v>
      </c>
    </row>
    <row r="18" spans="1:2" x14ac:dyDescent="0.15">
      <c r="A18" s="1" t="s">
        <v>180</v>
      </c>
      <c r="B18">
        <v>12491</v>
      </c>
    </row>
    <row r="19" spans="1:2" x14ac:dyDescent="0.15">
      <c r="A19" s="1" t="s">
        <v>181</v>
      </c>
      <c r="B19">
        <v>12531</v>
      </c>
    </row>
    <row r="20" spans="1:2" x14ac:dyDescent="0.15">
      <c r="A20" s="1" t="s">
        <v>182</v>
      </c>
      <c r="B20">
        <v>12571</v>
      </c>
    </row>
    <row r="21" spans="1:2" x14ac:dyDescent="0.15">
      <c r="A21" s="1" t="s">
        <v>183</v>
      </c>
      <c r="B21">
        <v>12611</v>
      </c>
    </row>
    <row r="22" spans="1:2" x14ac:dyDescent="0.15">
      <c r="A22" s="1" t="s">
        <v>184</v>
      </c>
      <c r="B22">
        <v>12651</v>
      </c>
    </row>
    <row r="23" spans="1:2" x14ac:dyDescent="0.15">
      <c r="A23" s="1" t="s">
        <v>185</v>
      </c>
      <c r="B23">
        <v>12691</v>
      </c>
    </row>
    <row r="24" spans="1:2" x14ac:dyDescent="0.15">
      <c r="A24" s="1" t="s">
        <v>186</v>
      </c>
      <c r="B24">
        <v>12731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D11" sqref="D11"/>
    </sheetView>
  </sheetViews>
  <sheetFormatPr defaultRowHeight="13.5" x14ac:dyDescent="0.15"/>
  <cols>
    <col min="1" max="3" width="14" bestFit="1" customWidth="1"/>
  </cols>
  <sheetData>
    <row r="1" spans="1:2" x14ac:dyDescent="0.15">
      <c r="A1" t="s">
        <v>203</v>
      </c>
      <c r="B1" t="s">
        <v>244</v>
      </c>
    </row>
    <row r="2" spans="1:2" x14ac:dyDescent="0.15">
      <c r="A2" t="s">
        <v>204</v>
      </c>
      <c r="B2" t="s">
        <v>235</v>
      </c>
    </row>
    <row r="3" spans="1:2" x14ac:dyDescent="0.15">
      <c r="A3" t="s">
        <v>205</v>
      </c>
      <c r="B3" t="s">
        <v>246</v>
      </c>
    </row>
    <row r="4" spans="1:2" x14ac:dyDescent="0.15">
      <c r="A4" t="s">
        <v>207</v>
      </c>
      <c r="B4" t="s">
        <v>236</v>
      </c>
    </row>
    <row r="5" spans="1:2" x14ac:dyDescent="0.15">
      <c r="A5" t="s">
        <v>201</v>
      </c>
      <c r="B5" t="s">
        <v>243</v>
      </c>
    </row>
    <row r="6" spans="1:2" x14ac:dyDescent="0.15">
      <c r="A6" t="s">
        <v>212</v>
      </c>
      <c r="B6" t="s">
        <v>239</v>
      </c>
    </row>
    <row r="7" spans="1:2" x14ac:dyDescent="0.15">
      <c r="A7" t="s">
        <v>210</v>
      </c>
      <c r="B7" t="s">
        <v>242</v>
      </c>
    </row>
    <row r="8" spans="1:2" x14ac:dyDescent="0.15">
      <c r="A8" t="s">
        <v>213</v>
      </c>
      <c r="B8" t="s">
        <v>241</v>
      </c>
    </row>
    <row r="9" spans="1:2" x14ac:dyDescent="0.15">
      <c r="A9" t="s">
        <v>202</v>
      </c>
      <c r="B9" t="s">
        <v>238</v>
      </c>
    </row>
    <row r="10" spans="1:2" x14ac:dyDescent="0.15">
      <c r="A10" t="s">
        <v>206</v>
      </c>
      <c r="B10" t="s">
        <v>245</v>
      </c>
    </row>
    <row r="11" spans="1:2" x14ac:dyDescent="0.15">
      <c r="A11" t="s">
        <v>200</v>
      </c>
      <c r="B11" t="s">
        <v>237</v>
      </c>
    </row>
    <row r="12" spans="1:2" x14ac:dyDescent="0.15">
      <c r="A12" t="s">
        <v>211</v>
      </c>
      <c r="B12" t="s">
        <v>240</v>
      </c>
    </row>
    <row r="13" spans="1:2" x14ac:dyDescent="0.15">
      <c r="A13" t="s">
        <v>208</v>
      </c>
    </row>
    <row r="14" spans="1:2" x14ac:dyDescent="0.15">
      <c r="A14" t="s">
        <v>209</v>
      </c>
    </row>
    <row r="15" spans="1:2" x14ac:dyDescent="0.15">
      <c r="A15" t="s">
        <v>226</v>
      </c>
    </row>
    <row r="16" spans="1:2" x14ac:dyDescent="0.15">
      <c r="A16" t="s">
        <v>217</v>
      </c>
    </row>
    <row r="17" spans="1:1" x14ac:dyDescent="0.15">
      <c r="A17" t="s">
        <v>218</v>
      </c>
    </row>
    <row r="18" spans="1:1" x14ac:dyDescent="0.15">
      <c r="A18" t="s">
        <v>214</v>
      </c>
    </row>
    <row r="19" spans="1:1" x14ac:dyDescent="0.15">
      <c r="A19" t="s">
        <v>216</v>
      </c>
    </row>
    <row r="20" spans="1:1" x14ac:dyDescent="0.15">
      <c r="A20" t="s">
        <v>215</v>
      </c>
    </row>
    <row r="21" spans="1:1" x14ac:dyDescent="0.15">
      <c r="A21" t="s">
        <v>219</v>
      </c>
    </row>
    <row r="22" spans="1:1" x14ac:dyDescent="0.15">
      <c r="A22" t="s">
        <v>220</v>
      </c>
    </row>
    <row r="23" spans="1:1" x14ac:dyDescent="0.15">
      <c r="A23" t="s">
        <v>224</v>
      </c>
    </row>
    <row r="24" spans="1:1" x14ac:dyDescent="0.15">
      <c r="A24" t="s">
        <v>221</v>
      </c>
    </row>
    <row r="25" spans="1:1" x14ac:dyDescent="0.15">
      <c r="A25" t="s">
        <v>222</v>
      </c>
    </row>
    <row r="26" spans="1:1" x14ac:dyDescent="0.15">
      <c r="A26" t="s">
        <v>223</v>
      </c>
    </row>
    <row r="27" spans="1:1" x14ac:dyDescent="0.15">
      <c r="A27" t="s">
        <v>225</v>
      </c>
    </row>
    <row r="28" spans="1:1" x14ac:dyDescent="0.15">
      <c r="A28" t="s">
        <v>227</v>
      </c>
    </row>
  </sheetData>
  <sortState ref="B1:B54">
    <sortCondition ref="B1:B54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Sheet1</vt:lpstr>
      <vt:lpstr>Sheet2</vt:lpstr>
      <vt:lpstr>Sheet3</vt:lpstr>
      <vt:lpstr>Output</vt:lpstr>
      <vt:lpstr>Sheet1!BonDriver_PT3_S</vt:lpstr>
      <vt:lpstr>Sheet2!BonDriver_PT3_S.ChSet</vt:lpstr>
      <vt:lpstr>Sheet1!BonDriver_PT3_S_1</vt:lpstr>
      <vt:lpstr>Sheet1!Extract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2018-06-02T02:06:41Z</dcterms:created>
  <dcterms:modified xsi:type="dcterms:W3CDTF">2018-06-02T02:09:24Z</dcterms:modified>
</cp:coreProperties>
</file>