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8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9.xml" ContentType="application/vnd.openxmlformats-officedocument.drawing+xml"/>
  <Override PartName="/xl/charts/chart5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5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1.xml" ContentType="application/vnd.openxmlformats-officedocument.drawing+xml"/>
  <Override PartName="/xl/charts/chart5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lever-my.sharepoint.com/personal/gourav_kumar_unilever_com/Documents/"/>
    </mc:Choice>
  </mc:AlternateContent>
  <xr:revisionPtr revIDLastSave="1777" documentId="8_{961E08C2-FEB9-4846-AFA0-E705438E6626}" xr6:coauthVersionLast="47" xr6:coauthVersionMax="47" xr10:uidLastSave="{447752BF-0AEB-4B76-BB24-EF6C47E83F6F}"/>
  <bookViews>
    <workbookView minimized="1" xWindow="2960" yWindow="2890" windowWidth="14400" windowHeight="7280" xr2:uid="{B6062E71-EEA9-497F-B8A1-6C4F53AB3F55}"/>
  </bookViews>
  <sheets>
    <sheet name="original" sheetId="1" r:id="rId1"/>
    <sheet name="ln_data1" sheetId="5" r:id="rId2"/>
    <sheet name="ln_data2" sheetId="2" r:id="rId3"/>
    <sheet name="merged" sheetId="3" r:id="rId4"/>
    <sheet name="merged_with_market_indicator" sheetId="4" r:id="rId5"/>
    <sheet name="merged_with_normal" sheetId="6" r:id="rId6"/>
    <sheet name="merged_with_market_normal" sheetId="7" r:id="rId7"/>
    <sheet name="merged_with_market_scale" sheetId="8" r:id="rId8"/>
    <sheet name="merged_with_m_target_scale" sheetId="9" r:id="rId9"/>
    <sheet name="merged_with_target_scale" sheetId="10" r:id="rId10"/>
    <sheet name="m_with_psplit_target_scale" sheetId="11" r:id="rId11"/>
  </sheets>
  <definedNames>
    <definedName name="solver_eng" localSheetId="1" hidden="1">1</definedName>
    <definedName name="solver_eng" localSheetId="0" hidden="1">1</definedName>
    <definedName name="solver_neg" localSheetId="1" hidden="1">1</definedName>
    <definedName name="solver_neg" localSheetId="0" hidden="1">1</definedName>
    <definedName name="solver_num" localSheetId="1" hidden="1">0</definedName>
    <definedName name="solver_num" localSheetId="0" hidden="1">0</definedName>
    <definedName name="solver_opt" localSheetId="1" hidden="1">ln_data1!$B$36</definedName>
    <definedName name="solver_opt" localSheetId="0" hidden="1">original!$B$36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5" l="1"/>
  <c r="B40" i="5"/>
  <c r="C40" i="1"/>
  <c r="B40" i="1"/>
  <c r="R101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29" i="11"/>
  <c r="P65" i="11"/>
  <c r="Q65" i="11"/>
  <c r="P66" i="11"/>
  <c r="Q66" i="11"/>
  <c r="P67" i="11"/>
  <c r="Q67" i="11"/>
  <c r="P68" i="11"/>
  <c r="Q68" i="11"/>
  <c r="P69" i="11"/>
  <c r="Q69" i="11"/>
  <c r="P70" i="11"/>
  <c r="Q70" i="11"/>
  <c r="P71" i="11"/>
  <c r="Q71" i="11"/>
  <c r="P72" i="11"/>
  <c r="Q72" i="11"/>
  <c r="P73" i="11"/>
  <c r="Q73" i="11"/>
  <c r="P74" i="11"/>
  <c r="Q74" i="11"/>
  <c r="P75" i="11"/>
  <c r="Q75" i="11"/>
  <c r="P76" i="11"/>
  <c r="Q76" i="11"/>
  <c r="P77" i="11"/>
  <c r="Q77" i="11"/>
  <c r="P78" i="11"/>
  <c r="Q78" i="11"/>
  <c r="P79" i="11"/>
  <c r="Q79" i="11"/>
  <c r="P80" i="11"/>
  <c r="Q80" i="11"/>
  <c r="P81" i="11"/>
  <c r="Q81" i="11"/>
  <c r="P82" i="11"/>
  <c r="Q82" i="11"/>
  <c r="P83" i="11"/>
  <c r="Q83" i="11"/>
  <c r="P84" i="11"/>
  <c r="Q84" i="11"/>
  <c r="P85" i="11"/>
  <c r="Q85" i="11"/>
  <c r="P86" i="11"/>
  <c r="Q86" i="11"/>
  <c r="P87" i="11"/>
  <c r="Q87" i="11"/>
  <c r="P88" i="11"/>
  <c r="Q88" i="11"/>
  <c r="P89" i="11"/>
  <c r="Q89" i="11"/>
  <c r="P90" i="11"/>
  <c r="Q90" i="11"/>
  <c r="P91" i="11"/>
  <c r="Q91" i="11"/>
  <c r="P92" i="11"/>
  <c r="Q92" i="11"/>
  <c r="P93" i="11"/>
  <c r="Q93" i="11"/>
  <c r="P94" i="11"/>
  <c r="Q94" i="11"/>
  <c r="P95" i="11"/>
  <c r="Q95" i="11"/>
  <c r="P96" i="11"/>
  <c r="Q96" i="11"/>
  <c r="P97" i="11"/>
  <c r="Q97" i="11"/>
  <c r="P98" i="11"/>
  <c r="Q98" i="11"/>
  <c r="Q64" i="11"/>
  <c r="P64" i="11"/>
  <c r="P30" i="11"/>
  <c r="Q30" i="11"/>
  <c r="P31" i="11"/>
  <c r="Q31" i="11"/>
  <c r="P32" i="11"/>
  <c r="Q32" i="11"/>
  <c r="P33" i="11"/>
  <c r="Q33" i="11"/>
  <c r="P34" i="11"/>
  <c r="Q34" i="11"/>
  <c r="P35" i="11"/>
  <c r="Q35" i="11"/>
  <c r="P36" i="11"/>
  <c r="Q36" i="11"/>
  <c r="P37" i="11"/>
  <c r="Q37" i="11"/>
  <c r="P38" i="11"/>
  <c r="Q38" i="11"/>
  <c r="P39" i="11"/>
  <c r="Q39" i="11"/>
  <c r="P40" i="11"/>
  <c r="Q40" i="11"/>
  <c r="P41" i="11"/>
  <c r="Q41" i="11"/>
  <c r="P42" i="11"/>
  <c r="Q42" i="11"/>
  <c r="P43" i="11"/>
  <c r="Q43" i="11"/>
  <c r="P44" i="11"/>
  <c r="Q44" i="11"/>
  <c r="P45" i="11"/>
  <c r="Q45" i="11"/>
  <c r="P46" i="11"/>
  <c r="Q46" i="11"/>
  <c r="P47" i="11"/>
  <c r="Q47" i="11"/>
  <c r="P48" i="11"/>
  <c r="Q48" i="11"/>
  <c r="P49" i="11"/>
  <c r="Q49" i="11"/>
  <c r="P50" i="11"/>
  <c r="Q50" i="11"/>
  <c r="P51" i="11"/>
  <c r="Q51" i="11"/>
  <c r="P52" i="11"/>
  <c r="Q52" i="11"/>
  <c r="P53" i="11"/>
  <c r="Q53" i="11"/>
  <c r="P54" i="11"/>
  <c r="Q54" i="11"/>
  <c r="P55" i="11"/>
  <c r="Q55" i="11"/>
  <c r="P56" i="11"/>
  <c r="Q56" i="11"/>
  <c r="P57" i="11"/>
  <c r="Q57" i="11"/>
  <c r="P58" i="11"/>
  <c r="Q58" i="11"/>
  <c r="P59" i="11"/>
  <c r="Q59" i="11"/>
  <c r="P60" i="11"/>
  <c r="Q60" i="11"/>
  <c r="P61" i="11"/>
  <c r="Q61" i="11"/>
  <c r="P62" i="11"/>
  <c r="Q62" i="11"/>
  <c r="P63" i="11"/>
  <c r="Q63" i="11"/>
  <c r="Q29" i="11"/>
  <c r="P29" i="11"/>
  <c r="M30" i="11"/>
  <c r="N30" i="11"/>
  <c r="M31" i="11"/>
  <c r="N31" i="11"/>
  <c r="M32" i="11"/>
  <c r="N32" i="11"/>
  <c r="M33" i="11"/>
  <c r="N33" i="11"/>
  <c r="M34" i="11"/>
  <c r="N34" i="11"/>
  <c r="M35" i="11"/>
  <c r="N35" i="11"/>
  <c r="M36" i="11"/>
  <c r="N36" i="11"/>
  <c r="M37" i="11"/>
  <c r="N37" i="11"/>
  <c r="M38" i="11"/>
  <c r="N38" i="11"/>
  <c r="M39" i="11"/>
  <c r="N39" i="11"/>
  <c r="M40" i="11"/>
  <c r="N40" i="11"/>
  <c r="M41" i="11"/>
  <c r="N41" i="11"/>
  <c r="M42" i="11"/>
  <c r="N42" i="11"/>
  <c r="M43" i="11"/>
  <c r="N43" i="11"/>
  <c r="M44" i="11"/>
  <c r="N44" i="11"/>
  <c r="M45" i="11"/>
  <c r="N45" i="11"/>
  <c r="M46" i="11"/>
  <c r="N46" i="11"/>
  <c r="M47" i="11"/>
  <c r="N47" i="11"/>
  <c r="M48" i="11"/>
  <c r="N48" i="11"/>
  <c r="M49" i="11"/>
  <c r="N49" i="11"/>
  <c r="M50" i="11"/>
  <c r="N50" i="11"/>
  <c r="M51" i="11"/>
  <c r="N51" i="11"/>
  <c r="M52" i="11"/>
  <c r="N52" i="11"/>
  <c r="M53" i="11"/>
  <c r="N53" i="11"/>
  <c r="M54" i="11"/>
  <c r="N54" i="11"/>
  <c r="M55" i="11"/>
  <c r="N55" i="11"/>
  <c r="M56" i="11"/>
  <c r="N56" i="11"/>
  <c r="M57" i="11"/>
  <c r="N57" i="11"/>
  <c r="M58" i="11"/>
  <c r="N58" i="11"/>
  <c r="M59" i="11"/>
  <c r="N59" i="11"/>
  <c r="M60" i="11"/>
  <c r="N60" i="11"/>
  <c r="M61" i="11"/>
  <c r="N61" i="11"/>
  <c r="M62" i="11"/>
  <c r="N62" i="11"/>
  <c r="M63" i="11"/>
  <c r="N63" i="11"/>
  <c r="M64" i="11"/>
  <c r="N64" i="11"/>
  <c r="M65" i="11"/>
  <c r="N65" i="11"/>
  <c r="M66" i="11"/>
  <c r="N66" i="11"/>
  <c r="M67" i="11"/>
  <c r="N67" i="11"/>
  <c r="M68" i="11"/>
  <c r="N68" i="11"/>
  <c r="M69" i="11"/>
  <c r="N69" i="11"/>
  <c r="M70" i="11"/>
  <c r="N70" i="11"/>
  <c r="M71" i="11"/>
  <c r="N71" i="11"/>
  <c r="M72" i="11"/>
  <c r="N72" i="11"/>
  <c r="M73" i="11"/>
  <c r="N73" i="11"/>
  <c r="M74" i="11"/>
  <c r="N74" i="11"/>
  <c r="M75" i="11"/>
  <c r="N75" i="11"/>
  <c r="M76" i="11"/>
  <c r="N76" i="11"/>
  <c r="M77" i="11"/>
  <c r="N77" i="11"/>
  <c r="M78" i="11"/>
  <c r="N78" i="11"/>
  <c r="M79" i="11"/>
  <c r="N79" i="11"/>
  <c r="M80" i="11"/>
  <c r="N80" i="11"/>
  <c r="M81" i="11"/>
  <c r="N81" i="11"/>
  <c r="M82" i="11"/>
  <c r="N82" i="11"/>
  <c r="M83" i="11"/>
  <c r="N83" i="11"/>
  <c r="M84" i="11"/>
  <c r="N84" i="11"/>
  <c r="M85" i="11"/>
  <c r="N85" i="11"/>
  <c r="M86" i="11"/>
  <c r="N86" i="11"/>
  <c r="M87" i="11"/>
  <c r="N87" i="11"/>
  <c r="M88" i="11"/>
  <c r="N88" i="11"/>
  <c r="M89" i="11"/>
  <c r="N89" i="11"/>
  <c r="M90" i="11"/>
  <c r="N90" i="11"/>
  <c r="M91" i="11"/>
  <c r="N91" i="11"/>
  <c r="M92" i="11"/>
  <c r="N92" i="11"/>
  <c r="M93" i="11"/>
  <c r="N93" i="11"/>
  <c r="M94" i="11"/>
  <c r="N94" i="11"/>
  <c r="M95" i="11"/>
  <c r="N95" i="11"/>
  <c r="M96" i="11"/>
  <c r="N96" i="11"/>
  <c r="M97" i="11"/>
  <c r="N97" i="11"/>
  <c r="M98" i="11"/>
  <c r="N98" i="11"/>
  <c r="N29" i="11"/>
  <c r="M29" i="11"/>
  <c r="F71" i="11"/>
  <c r="D71" i="11"/>
  <c r="C71" i="11"/>
  <c r="F70" i="11"/>
  <c r="D70" i="11"/>
  <c r="C70" i="11"/>
  <c r="F69" i="11"/>
  <c r="D69" i="11"/>
  <c r="C69" i="11"/>
  <c r="F68" i="11"/>
  <c r="D68" i="11"/>
  <c r="C68" i="11"/>
  <c r="F67" i="11"/>
  <c r="D67" i="11"/>
  <c r="C67" i="11"/>
  <c r="F66" i="11"/>
  <c r="D66" i="11"/>
  <c r="C66" i="11"/>
  <c r="F65" i="11"/>
  <c r="D65" i="11"/>
  <c r="C65" i="11"/>
  <c r="F64" i="11"/>
  <c r="D64" i="11"/>
  <c r="C64" i="11"/>
  <c r="F63" i="11"/>
  <c r="D63" i="11"/>
  <c r="C63" i="11"/>
  <c r="F62" i="11"/>
  <c r="D62" i="11"/>
  <c r="C62" i="11"/>
  <c r="F61" i="11"/>
  <c r="D61" i="11"/>
  <c r="C61" i="11"/>
  <c r="F60" i="11"/>
  <c r="D60" i="11"/>
  <c r="C60" i="11"/>
  <c r="F59" i="11"/>
  <c r="D59" i="11"/>
  <c r="C59" i="11"/>
  <c r="F58" i="11"/>
  <c r="D58" i="11"/>
  <c r="C58" i="11"/>
  <c r="F57" i="11"/>
  <c r="D57" i="11"/>
  <c r="C57" i="11"/>
  <c r="F56" i="11"/>
  <c r="D56" i="11"/>
  <c r="C56" i="11"/>
  <c r="F55" i="11"/>
  <c r="D55" i="11"/>
  <c r="C55" i="11"/>
  <c r="F54" i="11"/>
  <c r="D54" i="11"/>
  <c r="C54" i="11"/>
  <c r="F53" i="11"/>
  <c r="D53" i="11"/>
  <c r="C53" i="11"/>
  <c r="F52" i="11"/>
  <c r="D52" i="11"/>
  <c r="C52" i="11"/>
  <c r="F51" i="11"/>
  <c r="D51" i="11"/>
  <c r="C51" i="11"/>
  <c r="F50" i="11"/>
  <c r="D50" i="11"/>
  <c r="C50" i="11"/>
  <c r="F49" i="11"/>
  <c r="D49" i="11"/>
  <c r="C49" i="11"/>
  <c r="F48" i="11"/>
  <c r="D48" i="11"/>
  <c r="C48" i="11"/>
  <c r="F47" i="11"/>
  <c r="D47" i="11"/>
  <c r="C47" i="11"/>
  <c r="F46" i="11"/>
  <c r="D46" i="11"/>
  <c r="C46" i="11"/>
  <c r="F45" i="11"/>
  <c r="D45" i="11"/>
  <c r="C45" i="11"/>
  <c r="F44" i="11"/>
  <c r="D44" i="11"/>
  <c r="C44" i="11"/>
  <c r="A44" i="11"/>
  <c r="F43" i="11"/>
  <c r="D43" i="11"/>
  <c r="C43" i="11"/>
  <c r="F42" i="11"/>
  <c r="D42" i="11"/>
  <c r="C42" i="11"/>
  <c r="F41" i="11"/>
  <c r="D41" i="11"/>
  <c r="C41" i="11"/>
  <c r="F40" i="11"/>
  <c r="D40" i="11"/>
  <c r="C40" i="11"/>
  <c r="F39" i="11"/>
  <c r="D39" i="11"/>
  <c r="C39" i="11"/>
  <c r="A39" i="11"/>
  <c r="F38" i="11"/>
  <c r="D38" i="11"/>
  <c r="C38" i="11"/>
  <c r="F37" i="11"/>
  <c r="D37" i="11"/>
  <c r="C37" i="11"/>
  <c r="F36" i="11"/>
  <c r="D36" i="11"/>
  <c r="B36" i="11"/>
  <c r="F35" i="11"/>
  <c r="D35" i="11"/>
  <c r="B35" i="11"/>
  <c r="F34" i="11"/>
  <c r="D34" i="11"/>
  <c r="B34" i="11"/>
  <c r="F33" i="11"/>
  <c r="D33" i="11"/>
  <c r="B33" i="11"/>
  <c r="F32" i="11"/>
  <c r="D32" i="11"/>
  <c r="B32" i="11"/>
  <c r="F31" i="11"/>
  <c r="D31" i="11"/>
  <c r="B31" i="11"/>
  <c r="F30" i="11"/>
  <c r="D30" i="11"/>
  <c r="B30" i="11"/>
  <c r="F29" i="11"/>
  <c r="D29" i="11"/>
  <c r="B29" i="11"/>
  <c r="F28" i="11"/>
  <c r="D28" i="11"/>
  <c r="B28" i="11"/>
  <c r="F27" i="11"/>
  <c r="D27" i="11"/>
  <c r="B27" i="11"/>
  <c r="F26" i="11"/>
  <c r="D26" i="11"/>
  <c r="B26" i="11"/>
  <c r="F25" i="11"/>
  <c r="D25" i="11"/>
  <c r="B25" i="11"/>
  <c r="F24" i="11"/>
  <c r="D24" i="11"/>
  <c r="B24" i="11"/>
  <c r="F23" i="11"/>
  <c r="D23" i="11"/>
  <c r="B23" i="11"/>
  <c r="F22" i="11"/>
  <c r="D22" i="11"/>
  <c r="B22" i="11"/>
  <c r="F21" i="11"/>
  <c r="D21" i="11"/>
  <c r="B21" i="11"/>
  <c r="F20" i="11"/>
  <c r="D20" i="11"/>
  <c r="B20" i="11"/>
  <c r="F19" i="11"/>
  <c r="D19" i="11"/>
  <c r="B19" i="11"/>
  <c r="F18" i="11"/>
  <c r="D18" i="11"/>
  <c r="B18" i="11"/>
  <c r="F17" i="11"/>
  <c r="D17" i="11"/>
  <c r="B17" i="11"/>
  <c r="F16" i="11"/>
  <c r="D16" i="11"/>
  <c r="B16" i="11"/>
  <c r="F15" i="11"/>
  <c r="D15" i="11"/>
  <c r="B15" i="11"/>
  <c r="F14" i="11"/>
  <c r="D14" i="11"/>
  <c r="B14" i="11"/>
  <c r="F13" i="11"/>
  <c r="D13" i="11"/>
  <c r="B13" i="11"/>
  <c r="F12" i="11"/>
  <c r="D12" i="11"/>
  <c r="B12" i="11"/>
  <c r="F11" i="11"/>
  <c r="D11" i="11"/>
  <c r="B11" i="11"/>
  <c r="F10" i="11"/>
  <c r="D10" i="11"/>
  <c r="B10" i="11"/>
  <c r="F9" i="11"/>
  <c r="D9" i="11"/>
  <c r="B9" i="11"/>
  <c r="F8" i="11"/>
  <c r="D8" i="11"/>
  <c r="B8" i="11"/>
  <c r="F7" i="11"/>
  <c r="D7" i="11"/>
  <c r="B7" i="11"/>
  <c r="F6" i="11"/>
  <c r="D6" i="11"/>
  <c r="B6" i="11"/>
  <c r="F5" i="11"/>
  <c r="D5" i="11"/>
  <c r="B5" i="11"/>
  <c r="F4" i="11"/>
  <c r="D4" i="11"/>
  <c r="B4" i="11"/>
  <c r="F3" i="11"/>
  <c r="D3" i="11"/>
  <c r="B3" i="11"/>
  <c r="I2" i="11"/>
  <c r="A67" i="11" s="1"/>
  <c r="H2" i="11"/>
  <c r="A35" i="11" s="1"/>
  <c r="F2" i="11"/>
  <c r="D2" i="11"/>
  <c r="B2" i="11"/>
  <c r="N97" i="10"/>
  <c r="E71" i="10"/>
  <c r="C71" i="10"/>
  <c r="B71" i="10"/>
  <c r="E70" i="10"/>
  <c r="C70" i="10"/>
  <c r="B70" i="10"/>
  <c r="E69" i="10"/>
  <c r="C69" i="10"/>
  <c r="B69" i="10"/>
  <c r="E68" i="10"/>
  <c r="C68" i="10"/>
  <c r="B68" i="10"/>
  <c r="E67" i="10"/>
  <c r="C67" i="10"/>
  <c r="B67" i="10"/>
  <c r="E66" i="10"/>
  <c r="C66" i="10"/>
  <c r="B66" i="10"/>
  <c r="E65" i="10"/>
  <c r="C65" i="10"/>
  <c r="B65" i="10"/>
  <c r="E64" i="10"/>
  <c r="C64" i="10"/>
  <c r="B64" i="10"/>
  <c r="E63" i="10"/>
  <c r="C63" i="10"/>
  <c r="B63" i="10"/>
  <c r="E62" i="10"/>
  <c r="C62" i="10"/>
  <c r="B62" i="10"/>
  <c r="E61" i="10"/>
  <c r="C61" i="10"/>
  <c r="B61" i="10"/>
  <c r="E60" i="10"/>
  <c r="C60" i="10"/>
  <c r="B60" i="10"/>
  <c r="E59" i="10"/>
  <c r="C59" i="10"/>
  <c r="B59" i="10"/>
  <c r="E58" i="10"/>
  <c r="C58" i="10"/>
  <c r="B58" i="10"/>
  <c r="E57" i="10"/>
  <c r="C57" i="10"/>
  <c r="B57" i="10"/>
  <c r="E56" i="10"/>
  <c r="C56" i="10"/>
  <c r="B56" i="10"/>
  <c r="E55" i="10"/>
  <c r="C55" i="10"/>
  <c r="B55" i="10"/>
  <c r="E54" i="10"/>
  <c r="C54" i="10"/>
  <c r="B54" i="10"/>
  <c r="E53" i="10"/>
  <c r="C53" i="10"/>
  <c r="B53" i="10"/>
  <c r="E52" i="10"/>
  <c r="C52" i="10"/>
  <c r="B52" i="10"/>
  <c r="E51" i="10"/>
  <c r="C51" i="10"/>
  <c r="B51" i="10"/>
  <c r="E50" i="10"/>
  <c r="C50" i="10"/>
  <c r="B50" i="10"/>
  <c r="E49" i="10"/>
  <c r="C49" i="10"/>
  <c r="B49" i="10"/>
  <c r="E48" i="10"/>
  <c r="C48" i="10"/>
  <c r="B48" i="10"/>
  <c r="E47" i="10"/>
  <c r="C47" i="10"/>
  <c r="B47" i="10"/>
  <c r="E46" i="10"/>
  <c r="C46" i="10"/>
  <c r="B46" i="10"/>
  <c r="E45" i="10"/>
  <c r="C45" i="10"/>
  <c r="B45" i="10"/>
  <c r="E44" i="10"/>
  <c r="C44" i="10"/>
  <c r="B44" i="10"/>
  <c r="E43" i="10"/>
  <c r="C43" i="10"/>
  <c r="B43" i="10"/>
  <c r="E42" i="10"/>
  <c r="C42" i="10"/>
  <c r="B42" i="10"/>
  <c r="E41" i="10"/>
  <c r="C41" i="10"/>
  <c r="B41" i="10"/>
  <c r="E40" i="10"/>
  <c r="C40" i="10"/>
  <c r="B40" i="10"/>
  <c r="E39" i="10"/>
  <c r="C39" i="10"/>
  <c r="B39" i="10"/>
  <c r="E38" i="10"/>
  <c r="C38" i="10"/>
  <c r="B38" i="10"/>
  <c r="E37" i="10"/>
  <c r="C37" i="10"/>
  <c r="B37" i="10"/>
  <c r="E36" i="10"/>
  <c r="C36" i="10"/>
  <c r="B36" i="10"/>
  <c r="E35" i="10"/>
  <c r="C35" i="10"/>
  <c r="B35" i="10"/>
  <c r="E34" i="10"/>
  <c r="C34" i="10"/>
  <c r="B34" i="10"/>
  <c r="E33" i="10"/>
  <c r="C33" i="10"/>
  <c r="B33" i="10"/>
  <c r="E32" i="10"/>
  <c r="C32" i="10"/>
  <c r="B32" i="10"/>
  <c r="E31" i="10"/>
  <c r="C31" i="10"/>
  <c r="B31" i="10"/>
  <c r="E30" i="10"/>
  <c r="C30" i="10"/>
  <c r="B30" i="10"/>
  <c r="E29" i="10"/>
  <c r="C29" i="10"/>
  <c r="B29" i="10"/>
  <c r="E28" i="10"/>
  <c r="C28" i="10"/>
  <c r="B28" i="10"/>
  <c r="E27" i="10"/>
  <c r="C27" i="10"/>
  <c r="B27" i="10"/>
  <c r="E26" i="10"/>
  <c r="C26" i="10"/>
  <c r="B26" i="10"/>
  <c r="E25" i="10"/>
  <c r="C25" i="10"/>
  <c r="B25" i="10"/>
  <c r="E24" i="10"/>
  <c r="C24" i="10"/>
  <c r="B24" i="10"/>
  <c r="E23" i="10"/>
  <c r="C23" i="10"/>
  <c r="B23" i="10"/>
  <c r="E22" i="10"/>
  <c r="C22" i="10"/>
  <c r="B22" i="10"/>
  <c r="E21" i="10"/>
  <c r="C21" i="10"/>
  <c r="B21" i="10"/>
  <c r="E20" i="10"/>
  <c r="C20" i="10"/>
  <c r="B20" i="10"/>
  <c r="E19" i="10"/>
  <c r="C19" i="10"/>
  <c r="B19" i="10"/>
  <c r="E18" i="10"/>
  <c r="C18" i="10"/>
  <c r="B18" i="10"/>
  <c r="E17" i="10"/>
  <c r="C17" i="10"/>
  <c r="B17" i="10"/>
  <c r="E16" i="10"/>
  <c r="C16" i="10"/>
  <c r="B16" i="10"/>
  <c r="E15" i="10"/>
  <c r="C15" i="10"/>
  <c r="B15" i="10"/>
  <c r="E14" i="10"/>
  <c r="C14" i="10"/>
  <c r="B14" i="10"/>
  <c r="E13" i="10"/>
  <c r="C13" i="10"/>
  <c r="B13" i="10"/>
  <c r="E12" i="10"/>
  <c r="C12" i="10"/>
  <c r="B12" i="10"/>
  <c r="E11" i="10"/>
  <c r="C11" i="10"/>
  <c r="B11" i="10"/>
  <c r="E10" i="10"/>
  <c r="C10" i="10"/>
  <c r="B10" i="10"/>
  <c r="E9" i="10"/>
  <c r="C9" i="10"/>
  <c r="B9" i="10"/>
  <c r="E8" i="10"/>
  <c r="C8" i="10"/>
  <c r="B8" i="10"/>
  <c r="E7" i="10"/>
  <c r="C7" i="10"/>
  <c r="B7" i="10"/>
  <c r="E6" i="10"/>
  <c r="C6" i="10"/>
  <c r="B6" i="10"/>
  <c r="E5" i="10"/>
  <c r="C5" i="10"/>
  <c r="B5" i="10"/>
  <c r="E4" i="10"/>
  <c r="C4" i="10"/>
  <c r="B4" i="10"/>
  <c r="E3" i="10"/>
  <c r="C3" i="10"/>
  <c r="B3" i="10"/>
  <c r="H2" i="10"/>
  <c r="G2" i="10"/>
  <c r="E2" i="10"/>
  <c r="C2" i="10"/>
  <c r="B2" i="10"/>
  <c r="R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28" i="9"/>
  <c r="S99" i="9" s="1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P64" i="9"/>
  <c r="Q64" i="9"/>
  <c r="P65" i="9"/>
  <c r="Q65" i="9"/>
  <c r="P66" i="9"/>
  <c r="Q66" i="9"/>
  <c r="P67" i="9"/>
  <c r="Q67" i="9"/>
  <c r="P68" i="9"/>
  <c r="Q68" i="9"/>
  <c r="P69" i="9"/>
  <c r="Q69" i="9"/>
  <c r="P70" i="9"/>
  <c r="Q70" i="9"/>
  <c r="P71" i="9"/>
  <c r="Q71" i="9"/>
  <c r="P72" i="9"/>
  <c r="Q72" i="9"/>
  <c r="P73" i="9"/>
  <c r="Q73" i="9"/>
  <c r="P74" i="9"/>
  <c r="Q74" i="9"/>
  <c r="P75" i="9"/>
  <c r="Q75" i="9"/>
  <c r="P76" i="9"/>
  <c r="Q76" i="9"/>
  <c r="P77" i="9"/>
  <c r="Q77" i="9"/>
  <c r="P78" i="9"/>
  <c r="Q78" i="9"/>
  <c r="P79" i="9"/>
  <c r="Q79" i="9"/>
  <c r="P80" i="9"/>
  <c r="Q80" i="9"/>
  <c r="P81" i="9"/>
  <c r="Q81" i="9"/>
  <c r="P82" i="9"/>
  <c r="Q82" i="9"/>
  <c r="P83" i="9"/>
  <c r="Q83" i="9"/>
  <c r="P84" i="9"/>
  <c r="Q84" i="9"/>
  <c r="P85" i="9"/>
  <c r="Q85" i="9"/>
  <c r="P86" i="9"/>
  <c r="Q86" i="9"/>
  <c r="P87" i="9"/>
  <c r="Q87" i="9"/>
  <c r="P88" i="9"/>
  <c r="Q88" i="9"/>
  <c r="P89" i="9"/>
  <c r="Q89" i="9"/>
  <c r="P90" i="9"/>
  <c r="Q90" i="9"/>
  <c r="P91" i="9"/>
  <c r="Q91" i="9"/>
  <c r="P92" i="9"/>
  <c r="Q92" i="9"/>
  <c r="P93" i="9"/>
  <c r="Q93" i="9"/>
  <c r="P94" i="9"/>
  <c r="Q94" i="9"/>
  <c r="P95" i="9"/>
  <c r="Q95" i="9"/>
  <c r="P96" i="9"/>
  <c r="Q96" i="9"/>
  <c r="P97" i="9"/>
  <c r="Q97" i="9"/>
  <c r="Q63" i="9"/>
  <c r="P63" i="9"/>
  <c r="P29" i="9"/>
  <c r="Q29" i="9"/>
  <c r="P30" i="9"/>
  <c r="Q30" i="9"/>
  <c r="P31" i="9"/>
  <c r="Q31" i="9"/>
  <c r="P32" i="9"/>
  <c r="Q32" i="9"/>
  <c r="P33" i="9"/>
  <c r="Q33" i="9"/>
  <c r="P34" i="9"/>
  <c r="Q34" i="9"/>
  <c r="P35" i="9"/>
  <c r="Q35" i="9"/>
  <c r="P36" i="9"/>
  <c r="Q36" i="9"/>
  <c r="P37" i="9"/>
  <c r="Q37" i="9"/>
  <c r="P38" i="9"/>
  <c r="Q38" i="9"/>
  <c r="P39" i="9"/>
  <c r="Q39" i="9"/>
  <c r="P40" i="9"/>
  <c r="Q40" i="9"/>
  <c r="P41" i="9"/>
  <c r="Q41" i="9"/>
  <c r="P42" i="9"/>
  <c r="Q42" i="9"/>
  <c r="P43" i="9"/>
  <c r="Q43" i="9"/>
  <c r="P44" i="9"/>
  <c r="Q44" i="9"/>
  <c r="P45" i="9"/>
  <c r="Q45" i="9"/>
  <c r="P46" i="9"/>
  <c r="Q46" i="9"/>
  <c r="P47" i="9"/>
  <c r="Q47" i="9"/>
  <c r="P48" i="9"/>
  <c r="Q48" i="9"/>
  <c r="P49" i="9"/>
  <c r="Q49" i="9"/>
  <c r="P50" i="9"/>
  <c r="Q50" i="9"/>
  <c r="P51" i="9"/>
  <c r="Q51" i="9"/>
  <c r="P52" i="9"/>
  <c r="Q52" i="9"/>
  <c r="P53" i="9"/>
  <c r="Q53" i="9"/>
  <c r="P54" i="9"/>
  <c r="Q54" i="9"/>
  <c r="P55" i="9"/>
  <c r="Q55" i="9"/>
  <c r="P56" i="9"/>
  <c r="Q56" i="9"/>
  <c r="P57" i="9"/>
  <c r="Q57" i="9"/>
  <c r="P58" i="9"/>
  <c r="Q58" i="9"/>
  <c r="P59" i="9"/>
  <c r="Q59" i="9"/>
  <c r="P60" i="9"/>
  <c r="Q60" i="9"/>
  <c r="P61" i="9"/>
  <c r="Q61" i="9"/>
  <c r="P62" i="9"/>
  <c r="Q62" i="9"/>
  <c r="Q28" i="9"/>
  <c r="P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28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37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2" i="9"/>
  <c r="H2" i="9"/>
  <c r="G2" i="9"/>
  <c r="E71" i="9"/>
  <c r="C71" i="9"/>
  <c r="B71" i="9"/>
  <c r="E70" i="9"/>
  <c r="C70" i="9"/>
  <c r="B70" i="9"/>
  <c r="E69" i="9"/>
  <c r="C69" i="9"/>
  <c r="B69" i="9"/>
  <c r="E68" i="9"/>
  <c r="C68" i="9"/>
  <c r="B68" i="9"/>
  <c r="E67" i="9"/>
  <c r="C67" i="9"/>
  <c r="B67" i="9"/>
  <c r="E66" i="9"/>
  <c r="C66" i="9"/>
  <c r="B66" i="9"/>
  <c r="E65" i="9"/>
  <c r="C65" i="9"/>
  <c r="B65" i="9"/>
  <c r="E64" i="9"/>
  <c r="C64" i="9"/>
  <c r="B64" i="9"/>
  <c r="E63" i="9"/>
  <c r="C63" i="9"/>
  <c r="B63" i="9"/>
  <c r="E62" i="9"/>
  <c r="C62" i="9"/>
  <c r="B62" i="9"/>
  <c r="E61" i="9"/>
  <c r="C61" i="9"/>
  <c r="B61" i="9"/>
  <c r="E60" i="9"/>
  <c r="C60" i="9"/>
  <c r="B60" i="9"/>
  <c r="E59" i="9"/>
  <c r="C59" i="9"/>
  <c r="B59" i="9"/>
  <c r="E58" i="9"/>
  <c r="C58" i="9"/>
  <c r="B58" i="9"/>
  <c r="E57" i="9"/>
  <c r="C57" i="9"/>
  <c r="B57" i="9"/>
  <c r="E56" i="9"/>
  <c r="C56" i="9"/>
  <c r="B56" i="9"/>
  <c r="E55" i="9"/>
  <c r="C55" i="9"/>
  <c r="B55" i="9"/>
  <c r="E54" i="9"/>
  <c r="C54" i="9"/>
  <c r="B54" i="9"/>
  <c r="E53" i="9"/>
  <c r="C53" i="9"/>
  <c r="B53" i="9"/>
  <c r="E52" i="9"/>
  <c r="C52" i="9"/>
  <c r="B52" i="9"/>
  <c r="E51" i="9"/>
  <c r="C51" i="9"/>
  <c r="B51" i="9"/>
  <c r="E50" i="9"/>
  <c r="C50" i="9"/>
  <c r="B50" i="9"/>
  <c r="E49" i="9"/>
  <c r="C49" i="9"/>
  <c r="B49" i="9"/>
  <c r="E48" i="9"/>
  <c r="C48" i="9"/>
  <c r="B48" i="9"/>
  <c r="E47" i="9"/>
  <c r="C47" i="9"/>
  <c r="B47" i="9"/>
  <c r="E46" i="9"/>
  <c r="C46" i="9"/>
  <c r="B46" i="9"/>
  <c r="E45" i="9"/>
  <c r="C45" i="9"/>
  <c r="B45" i="9"/>
  <c r="E44" i="9"/>
  <c r="C44" i="9"/>
  <c r="B44" i="9"/>
  <c r="E43" i="9"/>
  <c r="C43" i="9"/>
  <c r="B43" i="9"/>
  <c r="E42" i="9"/>
  <c r="C42" i="9"/>
  <c r="B42" i="9"/>
  <c r="E41" i="9"/>
  <c r="C41" i="9"/>
  <c r="B41" i="9"/>
  <c r="E40" i="9"/>
  <c r="C40" i="9"/>
  <c r="B40" i="9"/>
  <c r="E39" i="9"/>
  <c r="C39" i="9"/>
  <c r="B39" i="9"/>
  <c r="E38" i="9"/>
  <c r="C38" i="9"/>
  <c r="B38" i="9"/>
  <c r="E37" i="9"/>
  <c r="C37" i="9"/>
  <c r="B37" i="9"/>
  <c r="E36" i="9"/>
  <c r="C36" i="9"/>
  <c r="B36" i="9"/>
  <c r="E35" i="9"/>
  <c r="C35" i="9"/>
  <c r="B35" i="9"/>
  <c r="E34" i="9"/>
  <c r="C34" i="9"/>
  <c r="B34" i="9"/>
  <c r="E33" i="9"/>
  <c r="C33" i="9"/>
  <c r="B33" i="9"/>
  <c r="E32" i="9"/>
  <c r="C32" i="9"/>
  <c r="B32" i="9"/>
  <c r="E31" i="9"/>
  <c r="C31" i="9"/>
  <c r="B31" i="9"/>
  <c r="E30" i="9"/>
  <c r="C30" i="9"/>
  <c r="B30" i="9"/>
  <c r="E29" i="9"/>
  <c r="C29" i="9"/>
  <c r="B29" i="9"/>
  <c r="E28" i="9"/>
  <c r="C28" i="9"/>
  <c r="B28" i="9"/>
  <c r="E27" i="9"/>
  <c r="C27" i="9"/>
  <c r="B27" i="9"/>
  <c r="E26" i="9"/>
  <c r="C26" i="9"/>
  <c r="B26" i="9"/>
  <c r="E25" i="9"/>
  <c r="C25" i="9"/>
  <c r="B25" i="9"/>
  <c r="E24" i="9"/>
  <c r="C24" i="9"/>
  <c r="B24" i="9"/>
  <c r="E23" i="9"/>
  <c r="C23" i="9"/>
  <c r="B23" i="9"/>
  <c r="E22" i="9"/>
  <c r="C22" i="9"/>
  <c r="B22" i="9"/>
  <c r="E21" i="9"/>
  <c r="C21" i="9"/>
  <c r="B21" i="9"/>
  <c r="E20" i="9"/>
  <c r="C20" i="9"/>
  <c r="B20" i="9"/>
  <c r="E19" i="9"/>
  <c r="C19" i="9"/>
  <c r="B19" i="9"/>
  <c r="E18" i="9"/>
  <c r="C18" i="9"/>
  <c r="B18" i="9"/>
  <c r="E17" i="9"/>
  <c r="C17" i="9"/>
  <c r="B17" i="9"/>
  <c r="E16" i="9"/>
  <c r="C16" i="9"/>
  <c r="B16" i="9"/>
  <c r="E15" i="9"/>
  <c r="C15" i="9"/>
  <c r="B15" i="9"/>
  <c r="E14" i="9"/>
  <c r="C14" i="9"/>
  <c r="B14" i="9"/>
  <c r="E13" i="9"/>
  <c r="C13" i="9"/>
  <c r="B13" i="9"/>
  <c r="E12" i="9"/>
  <c r="C12" i="9"/>
  <c r="B12" i="9"/>
  <c r="E11" i="9"/>
  <c r="C11" i="9"/>
  <c r="B11" i="9"/>
  <c r="E10" i="9"/>
  <c r="C10" i="9"/>
  <c r="B10" i="9"/>
  <c r="E9" i="9"/>
  <c r="C9" i="9"/>
  <c r="B9" i="9"/>
  <c r="E8" i="9"/>
  <c r="C8" i="9"/>
  <c r="B8" i="9"/>
  <c r="E7" i="9"/>
  <c r="C7" i="9"/>
  <c r="B7" i="9"/>
  <c r="E6" i="9"/>
  <c r="C6" i="9"/>
  <c r="B6" i="9"/>
  <c r="E5" i="9"/>
  <c r="C5" i="9"/>
  <c r="B5" i="9"/>
  <c r="E4" i="9"/>
  <c r="C4" i="9"/>
  <c r="B4" i="9"/>
  <c r="E3" i="9"/>
  <c r="C3" i="9"/>
  <c r="B3" i="9"/>
  <c r="E2" i="9"/>
  <c r="C2" i="9"/>
  <c r="B2" i="9"/>
  <c r="P99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28" i="7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27" i="2"/>
  <c r="B38" i="8"/>
  <c r="C38" i="8"/>
  <c r="B39" i="8"/>
  <c r="C39" i="8"/>
  <c r="B40" i="8"/>
  <c r="C40" i="8"/>
  <c r="B41" i="8"/>
  <c r="C41" i="8"/>
  <c r="B42" i="8"/>
  <c r="C42" i="8"/>
  <c r="B43" i="8"/>
  <c r="C43" i="8"/>
  <c r="B44" i="8"/>
  <c r="C44" i="8"/>
  <c r="B45" i="8"/>
  <c r="C45" i="8"/>
  <c r="B46" i="8"/>
  <c r="C46" i="8"/>
  <c r="B47" i="8"/>
  <c r="C47" i="8"/>
  <c r="B48" i="8"/>
  <c r="C48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B56" i="8"/>
  <c r="C56" i="8"/>
  <c r="B57" i="8"/>
  <c r="C57" i="8"/>
  <c r="B58" i="8"/>
  <c r="C58" i="8"/>
  <c r="B59" i="8"/>
  <c r="C59" i="8"/>
  <c r="B60" i="8"/>
  <c r="C60" i="8"/>
  <c r="B61" i="8"/>
  <c r="C61" i="8"/>
  <c r="B62" i="8"/>
  <c r="C62" i="8"/>
  <c r="B63" i="8"/>
  <c r="C63" i="8"/>
  <c r="B64" i="8"/>
  <c r="C64" i="8"/>
  <c r="B65" i="8"/>
  <c r="C65" i="8"/>
  <c r="B66" i="8"/>
  <c r="C66" i="8"/>
  <c r="B67" i="8"/>
  <c r="C67" i="8"/>
  <c r="B68" i="8"/>
  <c r="C68" i="8"/>
  <c r="B69" i="8"/>
  <c r="C69" i="8"/>
  <c r="B70" i="8"/>
  <c r="C70" i="8"/>
  <c r="B71" i="8"/>
  <c r="C71" i="8"/>
  <c r="C37" i="8"/>
  <c r="B37" i="8"/>
  <c r="B3" i="8"/>
  <c r="C3" i="8"/>
  <c r="B4" i="8"/>
  <c r="C4" i="8"/>
  <c r="B5" i="8"/>
  <c r="C5" i="8"/>
  <c r="B6" i="8"/>
  <c r="C6" i="8"/>
  <c r="B7" i="8"/>
  <c r="C7" i="8"/>
  <c r="B8" i="8"/>
  <c r="C8" i="8"/>
  <c r="B9" i="8"/>
  <c r="C9" i="8"/>
  <c r="B10" i="8"/>
  <c r="C10" i="8"/>
  <c r="B11" i="8"/>
  <c r="C11" i="8"/>
  <c r="B12" i="8"/>
  <c r="C12" i="8"/>
  <c r="B13" i="8"/>
  <c r="C13" i="8"/>
  <c r="B14" i="8"/>
  <c r="C14" i="8"/>
  <c r="B15" i="8"/>
  <c r="C15" i="8"/>
  <c r="B16" i="8"/>
  <c r="C16" i="8"/>
  <c r="B17" i="8"/>
  <c r="C17" i="8"/>
  <c r="B18" i="8"/>
  <c r="C18" i="8"/>
  <c r="B19" i="8"/>
  <c r="C19" i="8"/>
  <c r="B20" i="8"/>
  <c r="C20" i="8"/>
  <c r="B21" i="8"/>
  <c r="C21" i="8"/>
  <c r="B22" i="8"/>
  <c r="C22" i="8"/>
  <c r="B23" i="8"/>
  <c r="C23" i="8"/>
  <c r="B24" i="8"/>
  <c r="C24" i="8"/>
  <c r="B25" i="8"/>
  <c r="C25" i="8"/>
  <c r="B26" i="8"/>
  <c r="C26" i="8"/>
  <c r="B27" i="8"/>
  <c r="C27" i="8"/>
  <c r="B28" i="8"/>
  <c r="C28" i="8"/>
  <c r="B29" i="8"/>
  <c r="C29" i="8"/>
  <c r="B30" i="8"/>
  <c r="C30" i="8"/>
  <c r="B31" i="8"/>
  <c r="C31" i="8"/>
  <c r="B32" i="8"/>
  <c r="C32" i="8"/>
  <c r="B33" i="8"/>
  <c r="C33" i="8"/>
  <c r="B34" i="8"/>
  <c r="C34" i="8"/>
  <c r="B35" i="8"/>
  <c r="C35" i="8"/>
  <c r="B36" i="8"/>
  <c r="C36" i="8"/>
  <c r="C2" i="8"/>
  <c r="B2" i="8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O39" i="1"/>
  <c r="N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L39" i="1"/>
  <c r="K39" i="1"/>
  <c r="E71" i="8"/>
  <c r="A71" i="8"/>
  <c r="E70" i="8"/>
  <c r="A70" i="8"/>
  <c r="E69" i="8"/>
  <c r="A69" i="8"/>
  <c r="E68" i="8"/>
  <c r="A68" i="8"/>
  <c r="E67" i="8"/>
  <c r="A67" i="8"/>
  <c r="E66" i="8"/>
  <c r="A66" i="8"/>
  <c r="E65" i="8"/>
  <c r="A65" i="8"/>
  <c r="E64" i="8"/>
  <c r="A64" i="8"/>
  <c r="E63" i="8"/>
  <c r="A63" i="8"/>
  <c r="E62" i="8"/>
  <c r="A62" i="8"/>
  <c r="E61" i="8"/>
  <c r="A61" i="8"/>
  <c r="E60" i="8"/>
  <c r="A60" i="8"/>
  <c r="E59" i="8"/>
  <c r="A59" i="8"/>
  <c r="E58" i="8"/>
  <c r="A58" i="8"/>
  <c r="E57" i="8"/>
  <c r="A57" i="8"/>
  <c r="E56" i="8"/>
  <c r="A56" i="8"/>
  <c r="E55" i="8"/>
  <c r="A55" i="8"/>
  <c r="E54" i="8"/>
  <c r="A54" i="8"/>
  <c r="E53" i="8"/>
  <c r="A53" i="8"/>
  <c r="E52" i="8"/>
  <c r="A52" i="8"/>
  <c r="E51" i="8"/>
  <c r="A51" i="8"/>
  <c r="E50" i="8"/>
  <c r="A50" i="8"/>
  <c r="E49" i="8"/>
  <c r="A49" i="8"/>
  <c r="E48" i="8"/>
  <c r="A48" i="8"/>
  <c r="E47" i="8"/>
  <c r="A47" i="8"/>
  <c r="E46" i="8"/>
  <c r="A46" i="8"/>
  <c r="E45" i="8"/>
  <c r="A45" i="8"/>
  <c r="E44" i="8"/>
  <c r="A44" i="8"/>
  <c r="E43" i="8"/>
  <c r="A43" i="8"/>
  <c r="E42" i="8"/>
  <c r="A42" i="8"/>
  <c r="E41" i="8"/>
  <c r="A41" i="8"/>
  <c r="E40" i="8"/>
  <c r="A40" i="8"/>
  <c r="E39" i="8"/>
  <c r="A39" i="8"/>
  <c r="E38" i="8"/>
  <c r="A38" i="8"/>
  <c r="E37" i="8"/>
  <c r="A37" i="8"/>
  <c r="E36" i="8"/>
  <c r="A36" i="8"/>
  <c r="E35" i="8"/>
  <c r="A35" i="8"/>
  <c r="E34" i="8"/>
  <c r="A34" i="8"/>
  <c r="E33" i="8"/>
  <c r="A33" i="8"/>
  <c r="E32" i="8"/>
  <c r="A32" i="8"/>
  <c r="E31" i="8"/>
  <c r="A31" i="8"/>
  <c r="E30" i="8"/>
  <c r="A30" i="8"/>
  <c r="E29" i="8"/>
  <c r="A29" i="8"/>
  <c r="E28" i="8"/>
  <c r="A28" i="8"/>
  <c r="E27" i="8"/>
  <c r="A27" i="8"/>
  <c r="E26" i="8"/>
  <c r="A26" i="8"/>
  <c r="E25" i="8"/>
  <c r="A25" i="8"/>
  <c r="E24" i="8"/>
  <c r="A24" i="8"/>
  <c r="E23" i="8"/>
  <c r="A23" i="8"/>
  <c r="E22" i="8"/>
  <c r="A22" i="8"/>
  <c r="E21" i="8"/>
  <c r="A21" i="8"/>
  <c r="E20" i="8"/>
  <c r="A20" i="8"/>
  <c r="E19" i="8"/>
  <c r="A19" i="8"/>
  <c r="E18" i="8"/>
  <c r="A18" i="8"/>
  <c r="E17" i="8"/>
  <c r="A17" i="8"/>
  <c r="E16" i="8"/>
  <c r="A16" i="8"/>
  <c r="E15" i="8"/>
  <c r="A15" i="8"/>
  <c r="E14" i="8"/>
  <c r="A14" i="8"/>
  <c r="E13" i="8"/>
  <c r="A13" i="8"/>
  <c r="E12" i="8"/>
  <c r="A12" i="8"/>
  <c r="E11" i="8"/>
  <c r="A11" i="8"/>
  <c r="E10" i="8"/>
  <c r="A10" i="8"/>
  <c r="E9" i="8"/>
  <c r="A9" i="8"/>
  <c r="E8" i="8"/>
  <c r="A8" i="8"/>
  <c r="E7" i="8"/>
  <c r="A7" i="8"/>
  <c r="E6" i="8"/>
  <c r="A6" i="8"/>
  <c r="E5" i="8"/>
  <c r="A5" i="8"/>
  <c r="E4" i="8"/>
  <c r="A4" i="8"/>
  <c r="E3" i="8"/>
  <c r="A3" i="8"/>
  <c r="E2" i="8"/>
  <c r="A2" i="8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28" i="7"/>
  <c r="E71" i="7"/>
  <c r="C71" i="7"/>
  <c r="B71" i="7"/>
  <c r="A71" i="7"/>
  <c r="E70" i="7"/>
  <c r="C70" i="7"/>
  <c r="B70" i="7"/>
  <c r="A70" i="7"/>
  <c r="E69" i="7"/>
  <c r="C69" i="7"/>
  <c r="B69" i="7"/>
  <c r="A69" i="7"/>
  <c r="E68" i="7"/>
  <c r="C68" i="7"/>
  <c r="B68" i="7"/>
  <c r="A68" i="7"/>
  <c r="E67" i="7"/>
  <c r="C67" i="7"/>
  <c r="B67" i="7"/>
  <c r="A67" i="7"/>
  <c r="E66" i="7"/>
  <c r="C66" i="7"/>
  <c r="B66" i="7"/>
  <c r="A66" i="7"/>
  <c r="E65" i="7"/>
  <c r="C65" i="7"/>
  <c r="B65" i="7"/>
  <c r="A65" i="7"/>
  <c r="E64" i="7"/>
  <c r="C64" i="7"/>
  <c r="B64" i="7"/>
  <c r="A64" i="7"/>
  <c r="E63" i="7"/>
  <c r="C63" i="7"/>
  <c r="B63" i="7"/>
  <c r="A63" i="7"/>
  <c r="E62" i="7"/>
  <c r="C62" i="7"/>
  <c r="B62" i="7"/>
  <c r="A62" i="7"/>
  <c r="E61" i="7"/>
  <c r="C61" i="7"/>
  <c r="B61" i="7"/>
  <c r="A61" i="7"/>
  <c r="E60" i="7"/>
  <c r="C60" i="7"/>
  <c r="B60" i="7"/>
  <c r="A60" i="7"/>
  <c r="E59" i="7"/>
  <c r="C59" i="7"/>
  <c r="B59" i="7"/>
  <c r="A59" i="7"/>
  <c r="E58" i="7"/>
  <c r="C58" i="7"/>
  <c r="B58" i="7"/>
  <c r="A58" i="7"/>
  <c r="E57" i="7"/>
  <c r="C57" i="7"/>
  <c r="B57" i="7"/>
  <c r="A57" i="7"/>
  <c r="E56" i="7"/>
  <c r="C56" i="7"/>
  <c r="B56" i="7"/>
  <c r="A56" i="7"/>
  <c r="E55" i="7"/>
  <c r="C55" i="7"/>
  <c r="B55" i="7"/>
  <c r="A55" i="7"/>
  <c r="E54" i="7"/>
  <c r="C54" i="7"/>
  <c r="B54" i="7"/>
  <c r="A54" i="7"/>
  <c r="E53" i="7"/>
  <c r="C53" i="7"/>
  <c r="B53" i="7"/>
  <c r="A53" i="7"/>
  <c r="E52" i="7"/>
  <c r="C52" i="7"/>
  <c r="B52" i="7"/>
  <c r="A52" i="7"/>
  <c r="E51" i="7"/>
  <c r="C51" i="7"/>
  <c r="B51" i="7"/>
  <c r="A51" i="7"/>
  <c r="E50" i="7"/>
  <c r="C50" i="7"/>
  <c r="B50" i="7"/>
  <c r="A50" i="7"/>
  <c r="E49" i="7"/>
  <c r="C49" i="7"/>
  <c r="B49" i="7"/>
  <c r="A49" i="7"/>
  <c r="E48" i="7"/>
  <c r="C48" i="7"/>
  <c r="B48" i="7"/>
  <c r="A48" i="7"/>
  <c r="E47" i="7"/>
  <c r="C47" i="7"/>
  <c r="B47" i="7"/>
  <c r="A47" i="7"/>
  <c r="E46" i="7"/>
  <c r="C46" i="7"/>
  <c r="B46" i="7"/>
  <c r="A46" i="7"/>
  <c r="E45" i="7"/>
  <c r="C45" i="7"/>
  <c r="B45" i="7"/>
  <c r="A45" i="7"/>
  <c r="E44" i="7"/>
  <c r="C44" i="7"/>
  <c r="B44" i="7"/>
  <c r="A44" i="7"/>
  <c r="E43" i="7"/>
  <c r="C43" i="7"/>
  <c r="B43" i="7"/>
  <c r="A43" i="7"/>
  <c r="E42" i="7"/>
  <c r="C42" i="7"/>
  <c r="B42" i="7"/>
  <c r="A42" i="7"/>
  <c r="E41" i="7"/>
  <c r="C41" i="7"/>
  <c r="B41" i="7"/>
  <c r="A41" i="7"/>
  <c r="E40" i="7"/>
  <c r="C40" i="7"/>
  <c r="B40" i="7"/>
  <c r="A40" i="7"/>
  <c r="E39" i="7"/>
  <c r="C39" i="7"/>
  <c r="B39" i="7"/>
  <c r="A39" i="7"/>
  <c r="E38" i="7"/>
  <c r="C38" i="7"/>
  <c r="B38" i="7"/>
  <c r="A38" i="7"/>
  <c r="E37" i="7"/>
  <c r="C37" i="7"/>
  <c r="B37" i="7"/>
  <c r="A37" i="7"/>
  <c r="E36" i="7"/>
  <c r="C36" i="7"/>
  <c r="B36" i="7"/>
  <c r="A36" i="7"/>
  <c r="E35" i="7"/>
  <c r="C35" i="7"/>
  <c r="B35" i="7"/>
  <c r="A35" i="7"/>
  <c r="E34" i="7"/>
  <c r="C34" i="7"/>
  <c r="B34" i="7"/>
  <c r="A34" i="7"/>
  <c r="E33" i="7"/>
  <c r="C33" i="7"/>
  <c r="B33" i="7"/>
  <c r="A33" i="7"/>
  <c r="E32" i="7"/>
  <c r="C32" i="7"/>
  <c r="B32" i="7"/>
  <c r="A32" i="7"/>
  <c r="E31" i="7"/>
  <c r="C31" i="7"/>
  <c r="B31" i="7"/>
  <c r="A31" i="7"/>
  <c r="E30" i="7"/>
  <c r="C30" i="7"/>
  <c r="B30" i="7"/>
  <c r="A30" i="7"/>
  <c r="E29" i="7"/>
  <c r="C29" i="7"/>
  <c r="B29" i="7"/>
  <c r="A29" i="7"/>
  <c r="E28" i="7"/>
  <c r="C28" i="7"/>
  <c r="B28" i="7"/>
  <c r="A28" i="7"/>
  <c r="E27" i="7"/>
  <c r="C27" i="7"/>
  <c r="B27" i="7"/>
  <c r="A27" i="7"/>
  <c r="E26" i="7"/>
  <c r="C26" i="7"/>
  <c r="B26" i="7"/>
  <c r="A26" i="7"/>
  <c r="E25" i="7"/>
  <c r="C25" i="7"/>
  <c r="B25" i="7"/>
  <c r="A25" i="7"/>
  <c r="E24" i="7"/>
  <c r="C24" i="7"/>
  <c r="B24" i="7"/>
  <c r="A24" i="7"/>
  <c r="E23" i="7"/>
  <c r="C23" i="7"/>
  <c r="B23" i="7"/>
  <c r="A23" i="7"/>
  <c r="E22" i="7"/>
  <c r="C22" i="7"/>
  <c r="B22" i="7"/>
  <c r="A22" i="7"/>
  <c r="E21" i="7"/>
  <c r="C21" i="7"/>
  <c r="B21" i="7"/>
  <c r="A21" i="7"/>
  <c r="E20" i="7"/>
  <c r="C20" i="7"/>
  <c r="B20" i="7"/>
  <c r="A20" i="7"/>
  <c r="E19" i="7"/>
  <c r="C19" i="7"/>
  <c r="B19" i="7"/>
  <c r="A19" i="7"/>
  <c r="E18" i="7"/>
  <c r="C18" i="7"/>
  <c r="B18" i="7"/>
  <c r="A18" i="7"/>
  <c r="E17" i="7"/>
  <c r="C17" i="7"/>
  <c r="B17" i="7"/>
  <c r="A17" i="7"/>
  <c r="E16" i="7"/>
  <c r="C16" i="7"/>
  <c r="B16" i="7"/>
  <c r="A16" i="7"/>
  <c r="E15" i="7"/>
  <c r="C15" i="7"/>
  <c r="B15" i="7"/>
  <c r="A15" i="7"/>
  <c r="E14" i="7"/>
  <c r="C14" i="7"/>
  <c r="B14" i="7"/>
  <c r="A14" i="7"/>
  <c r="E13" i="7"/>
  <c r="C13" i="7"/>
  <c r="B13" i="7"/>
  <c r="A13" i="7"/>
  <c r="E12" i="7"/>
  <c r="C12" i="7"/>
  <c r="B12" i="7"/>
  <c r="A12" i="7"/>
  <c r="E11" i="7"/>
  <c r="C11" i="7"/>
  <c r="B11" i="7"/>
  <c r="A11" i="7"/>
  <c r="E10" i="7"/>
  <c r="C10" i="7"/>
  <c r="B10" i="7"/>
  <c r="A10" i="7"/>
  <c r="E9" i="7"/>
  <c r="C9" i="7"/>
  <c r="B9" i="7"/>
  <c r="A9" i="7"/>
  <c r="E8" i="7"/>
  <c r="C8" i="7"/>
  <c r="B8" i="7"/>
  <c r="A8" i="7"/>
  <c r="E7" i="7"/>
  <c r="C7" i="7"/>
  <c r="B7" i="7"/>
  <c r="A7" i="7"/>
  <c r="E6" i="7"/>
  <c r="C6" i="7"/>
  <c r="B6" i="7"/>
  <c r="A6" i="7"/>
  <c r="E5" i="7"/>
  <c r="C5" i="7"/>
  <c r="B5" i="7"/>
  <c r="A5" i="7"/>
  <c r="E4" i="7"/>
  <c r="C4" i="7"/>
  <c r="B4" i="7"/>
  <c r="A4" i="7"/>
  <c r="E3" i="7"/>
  <c r="C3" i="7"/>
  <c r="B3" i="7"/>
  <c r="A3" i="7"/>
  <c r="E2" i="7"/>
  <c r="C2" i="7"/>
  <c r="B2" i="7"/>
  <c r="A2" i="7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47" i="6"/>
  <c r="C47" i="6"/>
  <c r="B48" i="6"/>
  <c r="C48" i="6"/>
  <c r="B49" i="6"/>
  <c r="C49" i="6"/>
  <c r="B50" i="6"/>
  <c r="C50" i="6"/>
  <c r="B51" i="6"/>
  <c r="C51" i="6"/>
  <c r="B52" i="6"/>
  <c r="C52" i="6"/>
  <c r="B53" i="6"/>
  <c r="C53" i="6"/>
  <c r="B54" i="6"/>
  <c r="C54" i="6"/>
  <c r="B55" i="6"/>
  <c r="C55" i="6"/>
  <c r="B56" i="6"/>
  <c r="C56" i="6"/>
  <c r="B57" i="6"/>
  <c r="C57" i="6"/>
  <c r="B58" i="6"/>
  <c r="C58" i="6"/>
  <c r="B59" i="6"/>
  <c r="C59" i="6"/>
  <c r="B60" i="6"/>
  <c r="C60" i="6"/>
  <c r="B61" i="6"/>
  <c r="C61" i="6"/>
  <c r="B62" i="6"/>
  <c r="C62" i="6"/>
  <c r="B63" i="6"/>
  <c r="C63" i="6"/>
  <c r="B64" i="6"/>
  <c r="C64" i="6"/>
  <c r="B65" i="6"/>
  <c r="C65" i="6"/>
  <c r="B66" i="6"/>
  <c r="C66" i="6"/>
  <c r="B67" i="6"/>
  <c r="C67" i="6"/>
  <c r="B68" i="6"/>
  <c r="C68" i="6"/>
  <c r="B69" i="6"/>
  <c r="C69" i="6"/>
  <c r="B70" i="6"/>
  <c r="C70" i="6"/>
  <c r="B71" i="6"/>
  <c r="C71" i="6"/>
  <c r="C37" i="6"/>
  <c r="B37" i="6"/>
  <c r="B3" i="6"/>
  <c r="C3" i="6"/>
  <c r="B4" i="6"/>
  <c r="C4" i="6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C2" i="6"/>
  <c r="B2" i="6"/>
  <c r="G3" i="1"/>
  <c r="N3" i="1" s="1"/>
  <c r="H3" i="1"/>
  <c r="G4" i="1"/>
  <c r="H4" i="1"/>
  <c r="G5" i="1"/>
  <c r="B5" i="2" s="1"/>
  <c r="B40" i="3" s="1"/>
  <c r="H5" i="1"/>
  <c r="G6" i="1"/>
  <c r="H6" i="1"/>
  <c r="C6" i="2" s="1"/>
  <c r="G7" i="1"/>
  <c r="H7" i="1"/>
  <c r="G8" i="1"/>
  <c r="H8" i="1"/>
  <c r="G9" i="1"/>
  <c r="F9" i="1" s="1"/>
  <c r="A9" i="2" s="1"/>
  <c r="H9" i="1"/>
  <c r="G10" i="1"/>
  <c r="B10" i="2" s="1"/>
  <c r="H10" i="1"/>
  <c r="C10" i="2" s="1"/>
  <c r="G11" i="1"/>
  <c r="H11" i="1"/>
  <c r="G12" i="1"/>
  <c r="H12" i="1"/>
  <c r="F12" i="1" s="1"/>
  <c r="A12" i="2" s="1"/>
  <c r="G13" i="1"/>
  <c r="H13" i="1"/>
  <c r="G14" i="1"/>
  <c r="H14" i="1"/>
  <c r="C14" i="2" s="1"/>
  <c r="G15" i="1"/>
  <c r="H15" i="1"/>
  <c r="G16" i="1"/>
  <c r="H16" i="1"/>
  <c r="G17" i="1"/>
  <c r="B17" i="2" s="1"/>
  <c r="H17" i="1"/>
  <c r="C17" i="2" s="1"/>
  <c r="G18" i="1"/>
  <c r="H18" i="1"/>
  <c r="C18" i="2" s="1"/>
  <c r="G19" i="1"/>
  <c r="F19" i="1" s="1"/>
  <c r="A19" i="2" s="1"/>
  <c r="H19" i="1"/>
  <c r="G20" i="1"/>
  <c r="H20" i="1"/>
  <c r="G21" i="1"/>
  <c r="H21" i="1"/>
  <c r="G22" i="1"/>
  <c r="H22" i="1"/>
  <c r="C22" i="2" s="1"/>
  <c r="G23" i="1"/>
  <c r="F23" i="1" s="1"/>
  <c r="A23" i="2" s="1"/>
  <c r="H23" i="1"/>
  <c r="G24" i="1"/>
  <c r="H24" i="1"/>
  <c r="G25" i="1"/>
  <c r="H25" i="1"/>
  <c r="G26" i="1"/>
  <c r="H26" i="1"/>
  <c r="C26" i="2" s="1"/>
  <c r="G27" i="1"/>
  <c r="H27" i="1"/>
  <c r="G28" i="1"/>
  <c r="H28" i="1"/>
  <c r="F28" i="1" s="1"/>
  <c r="A28" i="2" s="1"/>
  <c r="G29" i="1"/>
  <c r="H29" i="1"/>
  <c r="G30" i="1"/>
  <c r="H30" i="1"/>
  <c r="C30" i="2" s="1"/>
  <c r="C65" i="4" s="1"/>
  <c r="G31" i="1"/>
  <c r="F31" i="1" s="1"/>
  <c r="A31" i="2" s="1"/>
  <c r="H31" i="1"/>
  <c r="G32" i="1"/>
  <c r="H32" i="1"/>
  <c r="C32" i="2" s="1"/>
  <c r="C67" i="3" s="1"/>
  <c r="G33" i="1"/>
  <c r="B33" i="2" s="1"/>
  <c r="B68" i="4" s="1"/>
  <c r="H33" i="1"/>
  <c r="C33" i="2" s="1"/>
  <c r="G34" i="1"/>
  <c r="B34" i="2" s="1"/>
  <c r="B69" i="4" s="1"/>
  <c r="H34" i="1"/>
  <c r="C34" i="2" s="1"/>
  <c r="C69" i="3" s="1"/>
  <c r="G35" i="1"/>
  <c r="H35" i="1"/>
  <c r="G36" i="1"/>
  <c r="H36" i="1"/>
  <c r="H2" i="1"/>
  <c r="G2" i="1"/>
  <c r="N19" i="1" s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2" i="1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28" i="4"/>
  <c r="E55" i="4"/>
  <c r="E36" i="4"/>
  <c r="C36" i="4"/>
  <c r="B36" i="4"/>
  <c r="E35" i="4"/>
  <c r="C35" i="4"/>
  <c r="B35" i="4"/>
  <c r="E34" i="4"/>
  <c r="C34" i="4"/>
  <c r="B34" i="4"/>
  <c r="E33" i="4"/>
  <c r="C33" i="4"/>
  <c r="B33" i="4"/>
  <c r="E32" i="4"/>
  <c r="C32" i="4"/>
  <c r="B32" i="4"/>
  <c r="E31" i="4"/>
  <c r="C31" i="4"/>
  <c r="B31" i="4"/>
  <c r="E30" i="4"/>
  <c r="C30" i="4"/>
  <c r="B30" i="4"/>
  <c r="E29" i="4"/>
  <c r="C29" i="4"/>
  <c r="B29" i="4"/>
  <c r="E28" i="4"/>
  <c r="C28" i="4"/>
  <c r="B28" i="4"/>
  <c r="E27" i="4"/>
  <c r="C27" i="4"/>
  <c r="B27" i="4"/>
  <c r="E26" i="4"/>
  <c r="C26" i="4"/>
  <c r="B26" i="4"/>
  <c r="E25" i="4"/>
  <c r="C25" i="4"/>
  <c r="B25" i="4"/>
  <c r="E24" i="4"/>
  <c r="C24" i="4"/>
  <c r="B24" i="4"/>
  <c r="E23" i="4"/>
  <c r="C23" i="4"/>
  <c r="B23" i="4"/>
  <c r="E22" i="4"/>
  <c r="C22" i="4"/>
  <c r="B22" i="4"/>
  <c r="E21" i="4"/>
  <c r="C21" i="4"/>
  <c r="B21" i="4"/>
  <c r="E20" i="4"/>
  <c r="C20" i="4"/>
  <c r="B20" i="4"/>
  <c r="E19" i="4"/>
  <c r="C19" i="4"/>
  <c r="B19" i="4"/>
  <c r="E18" i="4"/>
  <c r="C18" i="4"/>
  <c r="B18" i="4"/>
  <c r="E17" i="4"/>
  <c r="C17" i="4"/>
  <c r="B17" i="4"/>
  <c r="E16" i="4"/>
  <c r="C16" i="4"/>
  <c r="B16" i="4"/>
  <c r="E15" i="4"/>
  <c r="C15" i="4"/>
  <c r="B15" i="4"/>
  <c r="E14" i="4"/>
  <c r="C14" i="4"/>
  <c r="B14" i="4"/>
  <c r="E13" i="4"/>
  <c r="C13" i="4"/>
  <c r="B13" i="4"/>
  <c r="E12" i="4"/>
  <c r="C12" i="4"/>
  <c r="B12" i="4"/>
  <c r="E11" i="4"/>
  <c r="C11" i="4"/>
  <c r="B11" i="4"/>
  <c r="E10" i="4"/>
  <c r="C10" i="4"/>
  <c r="B10" i="4"/>
  <c r="E9" i="4"/>
  <c r="C9" i="4"/>
  <c r="B9" i="4"/>
  <c r="E8" i="4"/>
  <c r="C8" i="4"/>
  <c r="B8" i="4"/>
  <c r="E7" i="4"/>
  <c r="C7" i="4"/>
  <c r="B7" i="4"/>
  <c r="E6" i="4"/>
  <c r="C6" i="4"/>
  <c r="B6" i="4"/>
  <c r="E5" i="4"/>
  <c r="C5" i="4"/>
  <c r="B5" i="4"/>
  <c r="E4" i="4"/>
  <c r="C4" i="4"/>
  <c r="B4" i="4"/>
  <c r="E3" i="4"/>
  <c r="C3" i="4"/>
  <c r="B3" i="4"/>
  <c r="E2" i="4"/>
  <c r="C2" i="4"/>
  <c r="B2" i="4"/>
  <c r="F3" i="1"/>
  <c r="A3" i="2" s="1"/>
  <c r="F7" i="1"/>
  <c r="A7" i="2" s="1"/>
  <c r="F11" i="1"/>
  <c r="A11" i="2" s="1"/>
  <c r="F15" i="1"/>
  <c r="F25" i="1"/>
  <c r="A25" i="2" s="1"/>
  <c r="A60" i="3" s="1"/>
  <c r="F27" i="1"/>
  <c r="A27" i="2" s="1"/>
  <c r="F33" i="1"/>
  <c r="A33" i="2" s="1"/>
  <c r="A68" i="3" s="1"/>
  <c r="F35" i="1"/>
  <c r="A35" i="2" s="1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  <c r="D2" i="2"/>
  <c r="B3" i="2"/>
  <c r="C3" i="2"/>
  <c r="D3" i="2"/>
  <c r="B4" i="2"/>
  <c r="D4" i="2"/>
  <c r="E39" i="4" s="1"/>
  <c r="C5" i="2"/>
  <c r="C40" i="3" s="1"/>
  <c r="D5" i="2"/>
  <c r="E40" i="6" s="1"/>
  <c r="B6" i="2"/>
  <c r="D6" i="2"/>
  <c r="E41" i="6" s="1"/>
  <c r="B7" i="2"/>
  <c r="C7" i="2"/>
  <c r="D7" i="2"/>
  <c r="B8" i="2"/>
  <c r="B43" i="4" s="1"/>
  <c r="C8" i="2"/>
  <c r="C43" i="3" s="1"/>
  <c r="D8" i="2"/>
  <c r="E43" i="6" s="1"/>
  <c r="B9" i="2"/>
  <c r="B44" i="4" s="1"/>
  <c r="D9" i="2"/>
  <c r="D10" i="2"/>
  <c r="B11" i="2"/>
  <c r="C11" i="2"/>
  <c r="D11" i="2"/>
  <c r="B12" i="2"/>
  <c r="D12" i="2"/>
  <c r="E47" i="4" s="1"/>
  <c r="B13" i="2"/>
  <c r="B48" i="4" s="1"/>
  <c r="C13" i="2"/>
  <c r="D13" i="2"/>
  <c r="E48" i="6" s="1"/>
  <c r="B14" i="2"/>
  <c r="D14" i="2"/>
  <c r="B15" i="2"/>
  <c r="B50" i="4" s="1"/>
  <c r="C15" i="2"/>
  <c r="D15" i="2"/>
  <c r="B16" i="2"/>
  <c r="B51" i="4" s="1"/>
  <c r="C16" i="2"/>
  <c r="D16" i="2"/>
  <c r="E51" i="4" s="1"/>
  <c r="D17" i="2"/>
  <c r="D18" i="2"/>
  <c r="E53" i="6" s="1"/>
  <c r="B19" i="2"/>
  <c r="C19" i="2"/>
  <c r="D19" i="2"/>
  <c r="B20" i="2"/>
  <c r="D20" i="2"/>
  <c r="E55" i="6" s="1"/>
  <c r="C21" i="2"/>
  <c r="D21" i="2"/>
  <c r="D22" i="2"/>
  <c r="B23" i="2"/>
  <c r="C23" i="2"/>
  <c r="C58" i="3" s="1"/>
  <c r="D23" i="2"/>
  <c r="B24" i="2"/>
  <c r="D24" i="2"/>
  <c r="E59" i="4" s="1"/>
  <c r="B25" i="2"/>
  <c r="D25" i="2"/>
  <c r="E60" i="6" s="1"/>
  <c r="D26" i="2"/>
  <c r="B27" i="2"/>
  <c r="C27" i="2"/>
  <c r="C62" i="4" s="1"/>
  <c r="D27" i="2"/>
  <c r="B28" i="2"/>
  <c r="D28" i="2"/>
  <c r="E63" i="4" s="1"/>
  <c r="B29" i="2"/>
  <c r="C29" i="2"/>
  <c r="D29" i="2"/>
  <c r="D64" i="3" s="1"/>
  <c r="B30" i="2"/>
  <c r="D30" i="2"/>
  <c r="B31" i="2"/>
  <c r="C31" i="2"/>
  <c r="D31" i="2"/>
  <c r="E66" i="4" s="1"/>
  <c r="B32" i="2"/>
  <c r="B67" i="4" s="1"/>
  <c r="D32" i="2"/>
  <c r="E67" i="4" s="1"/>
  <c r="D33" i="2"/>
  <c r="E68" i="6" s="1"/>
  <c r="D34" i="2"/>
  <c r="B35" i="2"/>
  <c r="C35" i="2"/>
  <c r="D35" i="2"/>
  <c r="B36" i="2"/>
  <c r="D36" i="2"/>
  <c r="E71" i="4" s="1"/>
  <c r="A15" i="2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D2" i="5"/>
  <c r="C2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A37" i="11" l="1"/>
  <c r="A55" i="11"/>
  <c r="A71" i="11"/>
  <c r="A31" i="11"/>
  <c r="A46" i="11"/>
  <c r="A2" i="11"/>
  <c r="A53" i="11"/>
  <c r="A66" i="11"/>
  <c r="A34" i="11"/>
  <c r="A50" i="11"/>
  <c r="A61" i="11"/>
  <c r="A29" i="11"/>
  <c r="A38" i="11"/>
  <c r="A45" i="11"/>
  <c r="A63" i="11"/>
  <c r="A42" i="11"/>
  <c r="A47" i="11"/>
  <c r="A58" i="11"/>
  <c r="A69" i="11"/>
  <c r="A3" i="11"/>
  <c r="A5" i="11"/>
  <c r="A7" i="11"/>
  <c r="A9" i="11"/>
  <c r="A11" i="11"/>
  <c r="A13" i="11"/>
  <c r="A15" i="11"/>
  <c r="A17" i="11"/>
  <c r="A19" i="11"/>
  <c r="A21" i="11"/>
  <c r="A23" i="11"/>
  <c r="A25" i="11"/>
  <c r="A27" i="11"/>
  <c r="A32" i="11"/>
  <c r="A40" i="11"/>
  <c r="A48" i="11"/>
  <c r="A56" i="11"/>
  <c r="A64" i="11"/>
  <c r="A4" i="11"/>
  <c r="A6" i="11"/>
  <c r="A8" i="11"/>
  <c r="A10" i="11"/>
  <c r="A12" i="11"/>
  <c r="A14" i="11"/>
  <c r="A16" i="11"/>
  <c r="A18" i="11"/>
  <c r="A20" i="11"/>
  <c r="A22" i="11"/>
  <c r="A24" i="11"/>
  <c r="A26" i="11"/>
  <c r="A28" i="11"/>
  <c r="A36" i="11"/>
  <c r="A52" i="11"/>
  <c r="A60" i="11"/>
  <c r="A68" i="11"/>
  <c r="A33" i="11"/>
  <c r="A41" i="11"/>
  <c r="A49" i="11"/>
  <c r="A57" i="11"/>
  <c r="A65" i="11"/>
  <c r="A30" i="11"/>
  <c r="A54" i="11"/>
  <c r="A62" i="11"/>
  <c r="A70" i="11"/>
  <c r="A43" i="11"/>
  <c r="A51" i="11"/>
  <c r="A59" i="11"/>
  <c r="S51" i="10"/>
  <c r="S79" i="10"/>
  <c r="S95" i="10"/>
  <c r="A35" i="10"/>
  <c r="A31" i="10"/>
  <c r="A2" i="10"/>
  <c r="A45" i="10"/>
  <c r="S71" i="10" s="1"/>
  <c r="A53" i="10"/>
  <c r="A70" i="10"/>
  <c r="A66" i="10"/>
  <c r="A62" i="10"/>
  <c r="A68" i="10"/>
  <c r="A64" i="10"/>
  <c r="A60" i="10"/>
  <c r="A56" i="10"/>
  <c r="A52" i="10"/>
  <c r="A48" i="10"/>
  <c r="A44" i="10"/>
  <c r="A67" i="10"/>
  <c r="A59" i="10"/>
  <c r="A43" i="10"/>
  <c r="A39" i="10"/>
  <c r="A71" i="10"/>
  <c r="M97" i="10" s="1"/>
  <c r="P97" i="10" s="1"/>
  <c r="A63" i="10"/>
  <c r="A55" i="10"/>
  <c r="A51" i="10"/>
  <c r="A47" i="10"/>
  <c r="S37" i="10"/>
  <c r="S74" i="10"/>
  <c r="A3" i="10"/>
  <c r="A5" i="10"/>
  <c r="S31" i="10" s="1"/>
  <c r="A7" i="10"/>
  <c r="A9" i="10"/>
  <c r="S35" i="10" s="1"/>
  <c r="A11" i="10"/>
  <c r="A13" i="10"/>
  <c r="S39" i="10" s="1"/>
  <c r="A15" i="10"/>
  <c r="A17" i="10"/>
  <c r="S43" i="10" s="1"/>
  <c r="A19" i="10"/>
  <c r="A21" i="10"/>
  <c r="S47" i="10" s="1"/>
  <c r="A23" i="10"/>
  <c r="A25" i="10"/>
  <c r="A27" i="10"/>
  <c r="S61" i="10"/>
  <c r="S65" i="10"/>
  <c r="S69" i="10"/>
  <c r="S70" i="10"/>
  <c r="S86" i="10"/>
  <c r="S89" i="10"/>
  <c r="S28" i="10"/>
  <c r="S32" i="10"/>
  <c r="S40" i="10"/>
  <c r="A42" i="10"/>
  <c r="A50" i="10"/>
  <c r="A58" i="10"/>
  <c r="S92" i="10"/>
  <c r="S34" i="10"/>
  <c r="S38" i="10"/>
  <c r="A41" i="10"/>
  <c r="S67" i="10" s="1"/>
  <c r="A49" i="10"/>
  <c r="S53" i="10"/>
  <c r="A57" i="10"/>
  <c r="S83" i="10" s="1"/>
  <c r="S75" i="10"/>
  <c r="S78" i="10"/>
  <c r="A29" i="10"/>
  <c r="S55" i="10" s="1"/>
  <c r="A30" i="10"/>
  <c r="A33" i="10"/>
  <c r="S59" i="10" s="1"/>
  <c r="A34" i="10"/>
  <c r="A37" i="10"/>
  <c r="S63" i="10" s="1"/>
  <c r="A38" i="10"/>
  <c r="S84" i="10"/>
  <c r="S90" i="10"/>
  <c r="S93" i="10"/>
  <c r="A4" i="10"/>
  <c r="A6" i="10"/>
  <c r="A8" i="10"/>
  <c r="A10" i="10"/>
  <c r="A12" i="10"/>
  <c r="A14" i="10"/>
  <c r="A16" i="10"/>
  <c r="A18" i="10"/>
  <c r="A20" i="10"/>
  <c r="A22" i="10"/>
  <c r="A24" i="10"/>
  <c r="A26" i="10"/>
  <c r="A28" i="10"/>
  <c r="A32" i="10"/>
  <c r="A36" i="10"/>
  <c r="A40" i="10"/>
  <c r="A61" i="10"/>
  <c r="S87" i="10" s="1"/>
  <c r="A65" i="10"/>
  <c r="S91" i="10" s="1"/>
  <c r="A69" i="10"/>
  <c r="S73" i="10"/>
  <c r="S96" i="10"/>
  <c r="A46" i="10"/>
  <c r="S52" i="10"/>
  <c r="A54" i="10"/>
  <c r="S76" i="10"/>
  <c r="S82" i="10"/>
  <c r="Q97" i="10"/>
  <c r="R97" i="10" s="1"/>
  <c r="S97" i="10" s="1"/>
  <c r="B2" i="2"/>
  <c r="F8" i="1"/>
  <c r="A8" i="2" s="1"/>
  <c r="F2" i="1"/>
  <c r="A2" i="2" s="1"/>
  <c r="F17" i="1"/>
  <c r="A17" i="2" s="1"/>
  <c r="O29" i="1"/>
  <c r="O13" i="1"/>
  <c r="O24" i="1"/>
  <c r="F22" i="1"/>
  <c r="A22" i="2" s="1"/>
  <c r="A57" i="3" s="1"/>
  <c r="O25" i="1"/>
  <c r="O9" i="1"/>
  <c r="F32" i="1"/>
  <c r="A32" i="2" s="1"/>
  <c r="A67" i="4" s="1"/>
  <c r="M93" i="4" s="1"/>
  <c r="O93" i="4" s="1"/>
  <c r="F29" i="1"/>
  <c r="A29" i="2" s="1"/>
  <c r="F13" i="1"/>
  <c r="A13" i="2" s="1"/>
  <c r="A48" i="3" s="1"/>
  <c r="O16" i="1"/>
  <c r="F10" i="1"/>
  <c r="A10" i="2" s="1"/>
  <c r="A45" i="3" s="1"/>
  <c r="O4" i="1"/>
  <c r="O36" i="1"/>
  <c r="F16" i="1"/>
  <c r="A16" i="2" s="1"/>
  <c r="F24" i="1"/>
  <c r="A24" i="2" s="1"/>
  <c r="A59" i="3" s="1"/>
  <c r="O20" i="1"/>
  <c r="C24" i="2"/>
  <c r="C59" i="4" s="1"/>
  <c r="N30" i="1"/>
  <c r="N18" i="1"/>
  <c r="N14" i="1"/>
  <c r="N11" i="1"/>
  <c r="F34" i="1"/>
  <c r="A34" i="2" s="1"/>
  <c r="A69" i="3" s="1"/>
  <c r="N35" i="1"/>
  <c r="N25" i="1"/>
  <c r="N21" i="1"/>
  <c r="N9" i="1"/>
  <c r="N4" i="1"/>
  <c r="N26" i="1"/>
  <c r="N34" i="1"/>
  <c r="B22" i="2"/>
  <c r="B57" i="4" s="1"/>
  <c r="F18" i="1"/>
  <c r="A18" i="2" s="1"/>
  <c r="A53" i="3" s="1"/>
  <c r="B21" i="2"/>
  <c r="F26" i="1"/>
  <c r="A26" i="2" s="1"/>
  <c r="A61" i="3" s="1"/>
  <c r="O33" i="1"/>
  <c r="O28" i="1"/>
  <c r="N23" i="1"/>
  <c r="O17" i="1"/>
  <c r="O12" i="1"/>
  <c r="N7" i="1"/>
  <c r="O6" i="1"/>
  <c r="O8" i="1"/>
  <c r="N12" i="1"/>
  <c r="N6" i="1"/>
  <c r="N24" i="1"/>
  <c r="N13" i="1"/>
  <c r="N17" i="1"/>
  <c r="B26" i="2"/>
  <c r="B18" i="2"/>
  <c r="F30" i="1"/>
  <c r="A30" i="2" s="1"/>
  <c r="A65" i="3" s="1"/>
  <c r="F14" i="1"/>
  <c r="A14" i="2" s="1"/>
  <c r="A49" i="3" s="1"/>
  <c r="O32" i="1"/>
  <c r="O21" i="1"/>
  <c r="O5" i="1"/>
  <c r="C36" i="2"/>
  <c r="C28" i="2"/>
  <c r="C63" i="4" s="1"/>
  <c r="C20" i="2"/>
  <c r="C12" i="2"/>
  <c r="C47" i="3" s="1"/>
  <c r="C4" i="2"/>
  <c r="F21" i="1"/>
  <c r="A21" i="2" s="1"/>
  <c r="A56" i="3" s="1"/>
  <c r="F5" i="1"/>
  <c r="A5" i="2" s="1"/>
  <c r="A40" i="6" s="1"/>
  <c r="N2" i="1"/>
  <c r="N32" i="1"/>
  <c r="N16" i="1"/>
  <c r="N10" i="1"/>
  <c r="N5" i="1"/>
  <c r="N29" i="1"/>
  <c r="N8" i="1"/>
  <c r="N33" i="1"/>
  <c r="N28" i="1"/>
  <c r="N22" i="1"/>
  <c r="F6" i="1"/>
  <c r="A6" i="2" s="1"/>
  <c r="A41" i="3" s="1"/>
  <c r="N27" i="1"/>
  <c r="C25" i="2"/>
  <c r="C60" i="3" s="1"/>
  <c r="C9" i="2"/>
  <c r="F36" i="1"/>
  <c r="A36" i="2" s="1"/>
  <c r="A71" i="6" s="1"/>
  <c r="F20" i="1"/>
  <c r="A20" i="2" s="1"/>
  <c r="A55" i="3" s="1"/>
  <c r="F4" i="1"/>
  <c r="A4" i="2" s="1"/>
  <c r="A39" i="4" s="1"/>
  <c r="M65" i="4" s="1"/>
  <c r="O65" i="4" s="1"/>
  <c r="N31" i="1"/>
  <c r="N15" i="1"/>
  <c r="N36" i="1"/>
  <c r="N20" i="1"/>
  <c r="O2" i="1"/>
  <c r="O35" i="1"/>
  <c r="O31" i="1"/>
  <c r="O27" i="1"/>
  <c r="O23" i="1"/>
  <c r="O19" i="1"/>
  <c r="O15" i="1"/>
  <c r="O11" i="1"/>
  <c r="O7" i="1"/>
  <c r="O3" i="1"/>
  <c r="C2" i="2"/>
  <c r="O34" i="1"/>
  <c r="O30" i="1"/>
  <c r="O26" i="1"/>
  <c r="O22" i="1"/>
  <c r="O18" i="1"/>
  <c r="O14" i="1"/>
  <c r="O10" i="1"/>
  <c r="B61" i="3"/>
  <c r="B59" i="4"/>
  <c r="B59" i="3"/>
  <c r="A59" i="6"/>
  <c r="E41" i="4"/>
  <c r="B68" i="3"/>
  <c r="C65" i="3"/>
  <c r="A70" i="4"/>
  <c r="M96" i="4" s="1"/>
  <c r="O96" i="4" s="1"/>
  <c r="A70" i="6"/>
  <c r="A70" i="3"/>
  <c r="A62" i="3"/>
  <c r="A62" i="4"/>
  <c r="M88" i="4" s="1"/>
  <c r="O88" i="4" s="1"/>
  <c r="A62" i="6"/>
  <c r="A46" i="3"/>
  <c r="A46" i="6"/>
  <c r="A46" i="4"/>
  <c r="M72" i="4" s="1"/>
  <c r="O72" i="4" s="1"/>
  <c r="A38" i="3"/>
  <c r="A38" i="4"/>
  <c r="M64" i="4" s="1"/>
  <c r="O64" i="4" s="1"/>
  <c r="A38" i="6"/>
  <c r="A54" i="3"/>
  <c r="A54" i="6"/>
  <c r="A54" i="4"/>
  <c r="M80" i="4" s="1"/>
  <c r="O80" i="4" s="1"/>
  <c r="A44" i="3"/>
  <c r="A44" i="4"/>
  <c r="M70" i="4" s="1"/>
  <c r="O70" i="4" s="1"/>
  <c r="A44" i="6"/>
  <c r="B71" i="3"/>
  <c r="C68" i="4"/>
  <c r="D65" i="3"/>
  <c r="E65" i="6"/>
  <c r="B63" i="3"/>
  <c r="D57" i="3"/>
  <c r="E57" i="6"/>
  <c r="C52" i="4"/>
  <c r="D49" i="3"/>
  <c r="E49" i="6"/>
  <c r="B39" i="3"/>
  <c r="B55" i="3"/>
  <c r="B49" i="3"/>
  <c r="A67" i="6"/>
  <c r="A66" i="3"/>
  <c r="A66" i="6"/>
  <c r="A66" i="4"/>
  <c r="M92" i="4" s="1"/>
  <c r="O92" i="4" s="1"/>
  <c r="A52" i="3"/>
  <c r="A52" i="6"/>
  <c r="A52" i="4"/>
  <c r="M78" i="4" s="1"/>
  <c r="O78" i="4" s="1"/>
  <c r="A43" i="3"/>
  <c r="A43" i="4"/>
  <c r="M69" i="4" s="1"/>
  <c r="O69" i="4" s="1"/>
  <c r="A43" i="6"/>
  <c r="D70" i="3"/>
  <c r="E70" i="4"/>
  <c r="E70" i="6"/>
  <c r="E62" i="4"/>
  <c r="E62" i="6"/>
  <c r="B60" i="4"/>
  <c r="B60" i="3"/>
  <c r="C57" i="3"/>
  <c r="C57" i="4"/>
  <c r="D54" i="3"/>
  <c r="E54" i="4"/>
  <c r="E54" i="6"/>
  <c r="B52" i="4"/>
  <c r="C49" i="4"/>
  <c r="E46" i="6"/>
  <c r="E46" i="4"/>
  <c r="C41" i="4"/>
  <c r="C41" i="3"/>
  <c r="D38" i="3"/>
  <c r="E38" i="4"/>
  <c r="E38" i="6"/>
  <c r="B65" i="3"/>
  <c r="D53" i="3"/>
  <c r="B48" i="3"/>
  <c r="D41" i="3"/>
  <c r="B41" i="4"/>
  <c r="B49" i="4"/>
  <c r="B65" i="4"/>
  <c r="A63" i="3"/>
  <c r="A63" i="4"/>
  <c r="M89" i="4" s="1"/>
  <c r="O89" i="4" s="1"/>
  <c r="A63" i="6"/>
  <c r="C51" i="3"/>
  <c r="C51" i="4"/>
  <c r="E48" i="4"/>
  <c r="D48" i="3"/>
  <c r="C43" i="4"/>
  <c r="D69" i="3"/>
  <c r="E69" i="6"/>
  <c r="B67" i="3"/>
  <c r="C64" i="4"/>
  <c r="C64" i="3"/>
  <c r="E61" i="6"/>
  <c r="D61" i="3"/>
  <c r="C56" i="4"/>
  <c r="B51" i="3"/>
  <c r="C48" i="3"/>
  <c r="C48" i="4"/>
  <c r="D45" i="3"/>
  <c r="E45" i="6"/>
  <c r="B43" i="3"/>
  <c r="C40" i="4"/>
  <c r="E37" i="6"/>
  <c r="D37" i="3"/>
  <c r="C63" i="3"/>
  <c r="B52" i="3"/>
  <c r="D46" i="3"/>
  <c r="E43" i="4"/>
  <c r="A42" i="3"/>
  <c r="A42" i="6"/>
  <c r="A42" i="4"/>
  <c r="M68" i="4" s="1"/>
  <c r="O68" i="4" s="1"/>
  <c r="C70" i="4"/>
  <c r="D67" i="3"/>
  <c r="E67" i="6"/>
  <c r="B57" i="3"/>
  <c r="C46" i="4"/>
  <c r="C46" i="3"/>
  <c r="C38" i="4"/>
  <c r="E65" i="4"/>
  <c r="A50" i="3"/>
  <c r="A50" i="4"/>
  <c r="M76" i="4" s="1"/>
  <c r="O76" i="4" s="1"/>
  <c r="A50" i="6"/>
  <c r="C67" i="4"/>
  <c r="D56" i="3"/>
  <c r="E56" i="4"/>
  <c r="E56" i="6"/>
  <c r="D40" i="3"/>
  <c r="E40" i="4"/>
  <c r="C52" i="3"/>
  <c r="A37" i="3"/>
  <c r="A37" i="4"/>
  <c r="M63" i="4" s="1"/>
  <c r="O63" i="4" s="1"/>
  <c r="A37" i="6"/>
  <c r="A58" i="3"/>
  <c r="A58" i="6"/>
  <c r="A58" i="4"/>
  <c r="M84" i="4" s="1"/>
  <c r="O84" i="4" s="1"/>
  <c r="A48" i="6"/>
  <c r="A48" i="4"/>
  <c r="M74" i="4" s="1"/>
  <c r="O74" i="4" s="1"/>
  <c r="C69" i="4"/>
  <c r="B64" i="3"/>
  <c r="B64" i="4"/>
  <c r="C61" i="3"/>
  <c r="C61" i="4"/>
  <c r="D58" i="3"/>
  <c r="E58" i="6"/>
  <c r="E58" i="4"/>
  <c r="B56" i="3"/>
  <c r="C53" i="4"/>
  <c r="C53" i="3"/>
  <c r="E50" i="4"/>
  <c r="E50" i="6"/>
  <c r="C45" i="3"/>
  <c r="C45" i="4"/>
  <c r="D42" i="3"/>
  <c r="E42" i="4"/>
  <c r="B40" i="4"/>
  <c r="C37" i="4"/>
  <c r="A67" i="3"/>
  <c r="D62" i="3"/>
  <c r="C56" i="3"/>
  <c r="D50" i="3"/>
  <c r="B45" i="3"/>
  <c r="C38" i="3"/>
  <c r="B37" i="4"/>
  <c r="B45" i="4"/>
  <c r="B53" i="4"/>
  <c r="E42" i="6"/>
  <c r="A64" i="6"/>
  <c r="A64" i="4"/>
  <c r="M90" i="4" s="1"/>
  <c r="O90" i="4" s="1"/>
  <c r="C54" i="3"/>
  <c r="C54" i="4"/>
  <c r="C68" i="3"/>
  <c r="E57" i="4"/>
  <c r="A40" i="3"/>
  <c r="A40" i="4"/>
  <c r="M66" i="4" s="1"/>
  <c r="O66" i="4" s="1"/>
  <c r="B62" i="4"/>
  <c r="B46" i="3"/>
  <c r="B46" i="4"/>
  <c r="A64" i="3"/>
  <c r="A47" i="3"/>
  <c r="A47" i="4"/>
  <c r="M73" i="4" s="1"/>
  <c r="O73" i="4" s="1"/>
  <c r="D71" i="3"/>
  <c r="E71" i="6"/>
  <c r="B69" i="3"/>
  <c r="C66" i="4"/>
  <c r="D63" i="3"/>
  <c r="E63" i="6"/>
  <c r="C58" i="4"/>
  <c r="C50" i="4"/>
  <c r="C50" i="3"/>
  <c r="E47" i="6"/>
  <c r="D47" i="3"/>
  <c r="C42" i="3"/>
  <c r="C42" i="4"/>
  <c r="D39" i="3"/>
  <c r="E39" i="6"/>
  <c r="D66" i="3"/>
  <c r="C62" i="3"/>
  <c r="D55" i="3"/>
  <c r="B50" i="3"/>
  <c r="B44" i="3"/>
  <c r="C70" i="3"/>
  <c r="E37" i="4"/>
  <c r="E45" i="4"/>
  <c r="E53" i="4"/>
  <c r="E61" i="4"/>
  <c r="E69" i="4"/>
  <c r="E66" i="6"/>
  <c r="A51" i="4"/>
  <c r="M77" i="4" s="1"/>
  <c r="O77" i="4" s="1"/>
  <c r="A51" i="3"/>
  <c r="A51" i="6"/>
  <c r="D59" i="3"/>
  <c r="E59" i="6"/>
  <c r="D51" i="3"/>
  <c r="E51" i="6"/>
  <c r="B41" i="3"/>
  <c r="E49" i="4"/>
  <c r="B70" i="4"/>
  <c r="E64" i="6"/>
  <c r="E64" i="4"/>
  <c r="B54" i="3"/>
  <c r="B54" i="4"/>
  <c r="B38" i="4"/>
  <c r="B38" i="3"/>
  <c r="B47" i="3"/>
  <c r="A55" i="4"/>
  <c r="M81" i="4" s="1"/>
  <c r="O81" i="4" s="1"/>
  <c r="C71" i="3"/>
  <c r="D68" i="3"/>
  <c r="E68" i="4"/>
  <c r="B66" i="4"/>
  <c r="B66" i="3"/>
  <c r="D60" i="3"/>
  <c r="E60" i="4"/>
  <c r="B58" i="3"/>
  <c r="B58" i="4"/>
  <c r="C55" i="4"/>
  <c r="D52" i="3"/>
  <c r="E52" i="6"/>
  <c r="E52" i="4"/>
  <c r="C47" i="4"/>
  <c r="D44" i="3"/>
  <c r="E44" i="4"/>
  <c r="E44" i="6"/>
  <c r="B42" i="3"/>
  <c r="B42" i="4"/>
  <c r="C37" i="3"/>
  <c r="C66" i="3"/>
  <c r="B62" i="3"/>
  <c r="C55" i="3"/>
  <c r="C49" i="3"/>
  <c r="D43" i="3"/>
  <c r="B70" i="3"/>
  <c r="B39" i="4"/>
  <c r="B47" i="4"/>
  <c r="B55" i="4"/>
  <c r="B63" i="4"/>
  <c r="B71" i="4"/>
  <c r="A47" i="6"/>
  <c r="A60" i="4"/>
  <c r="M86" i="4" s="1"/>
  <c r="O86" i="4" s="1"/>
  <c r="A68" i="4"/>
  <c r="M94" i="4" s="1"/>
  <c r="O94" i="4" s="1"/>
  <c r="A60" i="6"/>
  <c r="A57" i="6"/>
  <c r="A69" i="4"/>
  <c r="M95" i="4" s="1"/>
  <c r="O95" i="4" s="1"/>
  <c r="A68" i="6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2" i="1"/>
  <c r="S72" i="10" l="1"/>
  <c r="S30" i="10"/>
  <c r="S36" i="10"/>
  <c r="S66" i="10"/>
  <c r="S41" i="10"/>
  <c r="S46" i="10"/>
  <c r="S44" i="10"/>
  <c r="S77" i="10"/>
  <c r="S68" i="10"/>
  <c r="S62" i="10"/>
  <c r="S94" i="10"/>
  <c r="S85" i="10"/>
  <c r="S64" i="10"/>
  <c r="S56" i="10"/>
  <c r="S58" i="10"/>
  <c r="S88" i="10"/>
  <c r="S60" i="10"/>
  <c r="S45" i="10"/>
  <c r="S50" i="10"/>
  <c r="S57" i="10"/>
  <c r="S29" i="10"/>
  <c r="S49" i="10"/>
  <c r="S54" i="10"/>
  <c r="S99" i="10" s="1"/>
  <c r="S81" i="10"/>
  <c r="S48" i="10"/>
  <c r="S80" i="10"/>
  <c r="S42" i="10"/>
  <c r="S33" i="10"/>
  <c r="A57" i="4"/>
  <c r="M83" i="4" s="1"/>
  <c r="O83" i="4" s="1"/>
  <c r="A55" i="6"/>
  <c r="B37" i="3"/>
  <c r="B61" i="4"/>
  <c r="A53" i="4"/>
  <c r="M79" i="4" s="1"/>
  <c r="O79" i="4" s="1"/>
  <c r="C44" i="4"/>
  <c r="A69" i="6"/>
  <c r="C71" i="4"/>
  <c r="A45" i="4"/>
  <c r="M71" i="4" s="1"/>
  <c r="O71" i="4" s="1"/>
  <c r="C39" i="4"/>
  <c r="A53" i="6"/>
  <c r="A41" i="4"/>
  <c r="M67" i="4" s="1"/>
  <c r="O67" i="4" s="1"/>
  <c r="C39" i="3"/>
  <c r="A49" i="6"/>
  <c r="A61" i="6"/>
  <c r="A41" i="6"/>
  <c r="A56" i="6"/>
  <c r="A49" i="4"/>
  <c r="M75" i="4" s="1"/>
  <c r="O75" i="4" s="1"/>
  <c r="C59" i="3"/>
  <c r="A45" i="6"/>
  <c r="A71" i="4"/>
  <c r="M97" i="4" s="1"/>
  <c r="O97" i="4" s="1"/>
  <c r="C44" i="3"/>
  <c r="A59" i="4"/>
  <c r="M85" i="4" s="1"/>
  <c r="O85" i="4" s="1"/>
  <c r="A71" i="3"/>
  <c r="A39" i="6"/>
  <c r="B56" i="4"/>
  <c r="A65" i="4"/>
  <c r="M91" i="4" s="1"/>
  <c r="O91" i="4" s="1"/>
  <c r="B53" i="3"/>
  <c r="A61" i="4"/>
  <c r="M87" i="4" s="1"/>
  <c r="O87" i="4" s="1"/>
  <c r="A39" i="3"/>
  <c r="A56" i="4"/>
  <c r="M82" i="4" s="1"/>
  <c r="O82" i="4" s="1"/>
  <c r="C60" i="4"/>
  <c r="A65" i="6"/>
  <c r="A8" i="5"/>
  <c r="A8" i="6"/>
  <c r="A8" i="4"/>
  <c r="M34" i="4" s="1"/>
  <c r="O34" i="4" s="1"/>
  <c r="A8" i="3"/>
  <c r="A31" i="5"/>
  <c r="A31" i="4"/>
  <c r="M57" i="4" s="1"/>
  <c r="O57" i="4" s="1"/>
  <c r="A31" i="6"/>
  <c r="A31" i="3"/>
  <c r="A23" i="5"/>
  <c r="A23" i="4"/>
  <c r="M49" i="4" s="1"/>
  <c r="O49" i="4" s="1"/>
  <c r="A23" i="3"/>
  <c r="A23" i="6"/>
  <c r="A15" i="5"/>
  <c r="A15" i="4"/>
  <c r="M41" i="4" s="1"/>
  <c r="O41" i="4" s="1"/>
  <c r="A15" i="6"/>
  <c r="A15" i="3"/>
  <c r="A7" i="5"/>
  <c r="A7" i="4"/>
  <c r="M33" i="4" s="1"/>
  <c r="O33" i="4" s="1"/>
  <c r="A7" i="6"/>
  <c r="A7" i="3"/>
  <c r="A30" i="5"/>
  <c r="A30" i="4"/>
  <c r="M56" i="4" s="1"/>
  <c r="O56" i="4" s="1"/>
  <c r="A30" i="3"/>
  <c r="A30" i="6"/>
  <c r="A14" i="5"/>
  <c r="A14" i="6"/>
  <c r="A14" i="4"/>
  <c r="M40" i="4" s="1"/>
  <c r="O40" i="4" s="1"/>
  <c r="A14" i="3"/>
  <c r="A21" i="5"/>
  <c r="A21" i="4"/>
  <c r="M47" i="4" s="1"/>
  <c r="O47" i="4" s="1"/>
  <c r="A21" i="3"/>
  <c r="A21" i="6"/>
  <c r="A36" i="5"/>
  <c r="A36" i="6"/>
  <c r="A36" i="4"/>
  <c r="M62" i="4" s="1"/>
  <c r="O62" i="4" s="1"/>
  <c r="A36" i="3"/>
  <c r="A28" i="5"/>
  <c r="A28" i="6"/>
  <c r="A28" i="4"/>
  <c r="M54" i="4" s="1"/>
  <c r="O54" i="4" s="1"/>
  <c r="A28" i="3"/>
  <c r="A20" i="5"/>
  <c r="A20" i="6"/>
  <c r="A20" i="4"/>
  <c r="M46" i="4" s="1"/>
  <c r="O46" i="4" s="1"/>
  <c r="A20" i="3"/>
  <c r="A12" i="5"/>
  <c r="A12" i="6"/>
  <c r="A12" i="4"/>
  <c r="M38" i="4" s="1"/>
  <c r="O38" i="4" s="1"/>
  <c r="A12" i="3"/>
  <c r="A4" i="5"/>
  <c r="A4" i="6"/>
  <c r="A4" i="4"/>
  <c r="M30" i="4" s="1"/>
  <c r="O30" i="4" s="1"/>
  <c r="A4" i="3"/>
  <c r="A16" i="5"/>
  <c r="A16" i="6"/>
  <c r="A16" i="4"/>
  <c r="M42" i="4" s="1"/>
  <c r="O42" i="4" s="1"/>
  <c r="A16" i="3"/>
  <c r="A6" i="5"/>
  <c r="A6" i="6"/>
  <c r="A6" i="4"/>
  <c r="M32" i="4" s="1"/>
  <c r="O32" i="4" s="1"/>
  <c r="A6" i="3"/>
  <c r="A29" i="5"/>
  <c r="A29" i="4"/>
  <c r="M55" i="4" s="1"/>
  <c r="O55" i="4" s="1"/>
  <c r="A29" i="3"/>
  <c r="A29" i="6"/>
  <c r="A35" i="5"/>
  <c r="A35" i="4"/>
  <c r="M61" i="4" s="1"/>
  <c r="O61" i="4" s="1"/>
  <c r="A35" i="3"/>
  <c r="A35" i="6"/>
  <c r="A27" i="5"/>
  <c r="A27" i="4"/>
  <c r="M53" i="4" s="1"/>
  <c r="O53" i="4" s="1"/>
  <c r="A27" i="3"/>
  <c r="A27" i="6"/>
  <c r="A19" i="5"/>
  <c r="A19" i="4"/>
  <c r="M45" i="4" s="1"/>
  <c r="O45" i="4" s="1"/>
  <c r="A19" i="3"/>
  <c r="A19" i="6"/>
  <c r="A11" i="5"/>
  <c r="A11" i="4"/>
  <c r="M37" i="4" s="1"/>
  <c r="O37" i="4" s="1"/>
  <c r="A11" i="6"/>
  <c r="A11" i="3"/>
  <c r="A3" i="5"/>
  <c r="A3" i="4"/>
  <c r="M29" i="4" s="1"/>
  <c r="O29" i="4" s="1"/>
  <c r="A3" i="6"/>
  <c r="A3" i="3"/>
  <c r="A24" i="5"/>
  <c r="A24" i="6"/>
  <c r="A24" i="4"/>
  <c r="M50" i="4" s="1"/>
  <c r="O50" i="4" s="1"/>
  <c r="A24" i="3"/>
  <c r="A22" i="5"/>
  <c r="A22" i="6"/>
  <c r="A22" i="4"/>
  <c r="M48" i="4" s="1"/>
  <c r="O48" i="4" s="1"/>
  <c r="A22" i="3"/>
  <c r="A13" i="5"/>
  <c r="A13" i="4"/>
  <c r="M39" i="4" s="1"/>
  <c r="O39" i="4" s="1"/>
  <c r="A13" i="6"/>
  <c r="A13" i="3"/>
  <c r="A34" i="5"/>
  <c r="A34" i="6"/>
  <c r="A34" i="4"/>
  <c r="M60" i="4" s="1"/>
  <c r="O60" i="4" s="1"/>
  <c r="A34" i="3"/>
  <c r="A26" i="5"/>
  <c r="A26" i="6"/>
  <c r="A26" i="4"/>
  <c r="M52" i="4" s="1"/>
  <c r="O52" i="4" s="1"/>
  <c r="A26" i="3"/>
  <c r="A18" i="5"/>
  <c r="A18" i="6"/>
  <c r="A18" i="4"/>
  <c r="M44" i="4" s="1"/>
  <c r="O44" i="4" s="1"/>
  <c r="A18" i="3"/>
  <c r="A10" i="5"/>
  <c r="A10" i="6"/>
  <c r="A10" i="4"/>
  <c r="M36" i="4" s="1"/>
  <c r="O36" i="4" s="1"/>
  <c r="A10" i="3"/>
  <c r="A32" i="5"/>
  <c r="A32" i="6"/>
  <c r="A32" i="4"/>
  <c r="M58" i="4" s="1"/>
  <c r="O58" i="4" s="1"/>
  <c r="A32" i="3"/>
  <c r="A2" i="5"/>
  <c r="A2" i="6"/>
  <c r="A2" i="4"/>
  <c r="M28" i="4" s="1"/>
  <c r="O28" i="4" s="1"/>
  <c r="A2" i="3"/>
  <c r="A5" i="5"/>
  <c r="A5" i="4"/>
  <c r="M31" i="4" s="1"/>
  <c r="O31" i="4" s="1"/>
  <c r="A5" i="6"/>
  <c r="A5" i="3"/>
  <c r="A33" i="5"/>
  <c r="A33" i="4"/>
  <c r="M59" i="4" s="1"/>
  <c r="O59" i="4" s="1"/>
  <c r="A33" i="3"/>
  <c r="A33" i="6"/>
  <c r="A25" i="5"/>
  <c r="A25" i="4"/>
  <c r="M51" i="4" s="1"/>
  <c r="O51" i="4" s="1"/>
  <c r="A25" i="3"/>
  <c r="A25" i="6"/>
  <c r="A17" i="5"/>
  <c r="A17" i="4"/>
  <c r="M43" i="4" s="1"/>
  <c r="O43" i="4" s="1"/>
  <c r="A17" i="3"/>
  <c r="A17" i="6"/>
  <c r="A9" i="5"/>
  <c r="A9" i="4"/>
  <c r="M35" i="4" s="1"/>
  <c r="O35" i="4" s="1"/>
  <c r="A9" i="6"/>
  <c r="A9" i="3"/>
  <c r="B39" i="1"/>
  <c r="C39" i="1"/>
  <c r="D39" i="1"/>
  <c r="D39" i="5"/>
  <c r="C39" i="5" l="1"/>
  <c r="B39" i="5"/>
</calcChain>
</file>

<file path=xl/sharedStrings.xml><?xml version="1.0" encoding="utf-8"?>
<sst xmlns="http://schemas.openxmlformats.org/spreadsheetml/2006/main" count="434" uniqueCount="50">
  <si>
    <t>sales</t>
  </si>
  <si>
    <t>price</t>
  </si>
  <si>
    <t>dist</t>
  </si>
  <si>
    <t>elas</t>
  </si>
  <si>
    <t>error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</si>
  <si>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</si>
  <si>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</si>
  <si>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</si>
  <si>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</si>
  <si>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</si>
  <si>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</si>
  <si>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</si>
  <si>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</si>
  <si>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</si>
  <si>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</si>
  <si>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</si>
  <si>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</si>
  <si>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</si>
  <si>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</si>
  <si>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</si>
  <si>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</si>
  <si>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</si>
  <si>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</si>
  <si>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</si>
  <si>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</si>
  <si>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</si>
  <si>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</si>
  <si>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</si>
  <si>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</si>
  <si>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</si>
  <si>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</si>
  <si>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sales</t>
  </si>
  <si>
    <t>Residuals</t>
  </si>
  <si>
    <t>market_indicator</t>
  </si>
  <si>
    <t>org</t>
  </si>
  <si>
    <t>pred</t>
  </si>
  <si>
    <t>res</t>
  </si>
  <si>
    <t>price_n</t>
  </si>
  <si>
    <t>dist_n</t>
  </si>
  <si>
    <t>Mean_of_target</t>
  </si>
  <si>
    <t>target</t>
  </si>
  <si>
    <t>price_scaled</t>
  </si>
  <si>
    <t>dist_scaled</t>
  </si>
  <si>
    <t>price_normalized</t>
  </si>
  <si>
    <t>dist_normaized</t>
  </si>
  <si>
    <t>price1</t>
  </si>
  <si>
    <t>price2</t>
  </si>
  <si>
    <t>actual</t>
  </si>
  <si>
    <t>actual_real</t>
  </si>
  <si>
    <t>pred_real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</si>
</sst>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9" fontId="0" fillId="0" borderId="0" xfId="0" applyNumberFormat="1"/>
    <xf numFmtId="0" fontId="3" fillId="0" borderId="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price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original!$B$2:$B$36</c:f>
              <c:numCache>
                <c:formatCode>General</c:formatCode>
                <c:ptCount val="35"/>
                <c:pt idx="0">
                  <c:v>6</c:v>
                </c:pt>
                <c:pt idx="1">
                  <c:v>4.877419747507493</c:v>
                </c:pt>
                <c:pt idx="2">
                  <c:v>9.711267754492507</c:v>
                </c:pt>
                <c:pt idx="3">
                  <c:v>0.59933167172280033</c:v>
                </c:pt>
                <c:pt idx="4">
                  <c:v>1.5899194962118146</c:v>
                </c:pt>
                <c:pt idx="5">
                  <c:v>6.7902911640197781</c:v>
                </c:pt>
                <c:pt idx="6">
                  <c:v>0.64609703427381038</c:v>
                </c:pt>
                <c:pt idx="7">
                  <c:v>8.8994580687191647</c:v>
                </c:pt>
                <c:pt idx="8">
                  <c:v>2.0157571985175582</c:v>
                </c:pt>
                <c:pt idx="9">
                  <c:v>5.1243560732740114</c:v>
                </c:pt>
                <c:pt idx="10">
                  <c:v>2.8256714404893279</c:v>
                </c:pt>
                <c:pt idx="11">
                  <c:v>6.3880997495658596</c:v>
                </c:pt>
                <c:pt idx="12">
                  <c:v>8.8134027491739548</c:v>
                </c:pt>
                <c:pt idx="13">
                  <c:v>2.0042131085731896</c:v>
                </c:pt>
                <c:pt idx="14">
                  <c:v>0.20741106044425028</c:v>
                </c:pt>
                <c:pt idx="15">
                  <c:v>4.5560531876171098</c:v>
                </c:pt>
                <c:pt idx="16">
                  <c:v>2.8476969670543228</c:v>
                </c:pt>
                <c:pt idx="17">
                  <c:v>8.015301172226847</c:v>
                </c:pt>
                <c:pt idx="18">
                  <c:v>1.3301882992158298</c:v>
                </c:pt>
                <c:pt idx="19">
                  <c:v>4.4405681673556625</c:v>
                </c:pt>
                <c:pt idx="20">
                  <c:v>6.2594830025903399</c:v>
                </c:pt>
                <c:pt idx="21">
                  <c:v>6.5176893323937835</c:v>
                </c:pt>
                <c:pt idx="22">
                  <c:v>7.5020147563089274</c:v>
                </c:pt>
                <c:pt idx="23">
                  <c:v>8.8608506629452073</c:v>
                </c:pt>
                <c:pt idx="24">
                  <c:v>3.4578726872701893</c:v>
                </c:pt>
                <c:pt idx="25">
                  <c:v>0.33817233471690411</c:v>
                </c:pt>
                <c:pt idx="26">
                  <c:v>6.7697785119330032</c:v>
                </c:pt>
                <c:pt idx="27">
                  <c:v>3.0845773946235058</c:v>
                </c:pt>
                <c:pt idx="28">
                  <c:v>4.2153932216693377</c:v>
                </c:pt>
                <c:pt idx="29">
                  <c:v>9.9257468910162778</c:v>
                </c:pt>
                <c:pt idx="30">
                  <c:v>3.7915324960072994</c:v>
                </c:pt>
                <c:pt idx="31">
                  <c:v>0.3073472510403441</c:v>
                </c:pt>
                <c:pt idx="32">
                  <c:v>9.6984109655072217</c:v>
                </c:pt>
                <c:pt idx="33">
                  <c:v>4.2041275252981087</c:v>
                </c:pt>
                <c:pt idx="34">
                  <c:v>5.3926754766060885</c:v>
                </c:pt>
              </c:numCache>
            </c:numRef>
          </c:xVal>
          <c:yVal>
            <c:numRef>
              <c:f>original!$W$27:$W$61</c:f>
              <c:numCache>
                <c:formatCode>General</c:formatCode>
                <c:ptCount val="35"/>
                <c:pt idx="0">
                  <c:v>-491.54301223587322</c:v>
                </c:pt>
                <c:pt idx="1">
                  <c:v>-947.54929232412019</c:v>
                </c:pt>
                <c:pt idx="2">
                  <c:v>1439.0916862708484</c:v>
                </c:pt>
                <c:pt idx="3">
                  <c:v>-444.11608837197173</c:v>
                </c:pt>
                <c:pt idx="4">
                  <c:v>-1839.413098010833</c:v>
                </c:pt>
                <c:pt idx="5">
                  <c:v>-110.78639076653621</c:v>
                </c:pt>
                <c:pt idx="6">
                  <c:v>-630.60573403696981</c:v>
                </c:pt>
                <c:pt idx="7">
                  <c:v>985.1503116526369</c:v>
                </c:pt>
                <c:pt idx="8">
                  <c:v>-2033.1383518808486</c:v>
                </c:pt>
                <c:pt idx="9">
                  <c:v>-749.65358056811669</c:v>
                </c:pt>
                <c:pt idx="10">
                  <c:v>-1703.7925043693799</c:v>
                </c:pt>
                <c:pt idx="11">
                  <c:v>-21.080577398851986</c:v>
                </c:pt>
                <c:pt idx="12">
                  <c:v>1110.1474597380893</c:v>
                </c:pt>
                <c:pt idx="13">
                  <c:v>-2146.4438098646974</c:v>
                </c:pt>
                <c:pt idx="14">
                  <c:v>9817.1420164668034</c:v>
                </c:pt>
                <c:pt idx="15">
                  <c:v>-1102.0575051254539</c:v>
                </c:pt>
                <c:pt idx="16">
                  <c:v>-1893.8948593446371</c:v>
                </c:pt>
                <c:pt idx="17">
                  <c:v>793.08824189234122</c:v>
                </c:pt>
                <c:pt idx="18">
                  <c:v>-1795.3991866425899</c:v>
                </c:pt>
                <c:pt idx="19">
                  <c:v>-943.90991485102847</c:v>
                </c:pt>
                <c:pt idx="20">
                  <c:v>-451.25100835581179</c:v>
                </c:pt>
                <c:pt idx="21">
                  <c:v>-157.95927721239593</c:v>
                </c:pt>
                <c:pt idx="22">
                  <c:v>406.63705823418724</c:v>
                </c:pt>
                <c:pt idx="23">
                  <c:v>927.2642029796782</c:v>
                </c:pt>
                <c:pt idx="24">
                  <c:v>-1786.841041662236</c:v>
                </c:pt>
                <c:pt idx="25">
                  <c:v>3219.9429063265434</c:v>
                </c:pt>
                <c:pt idx="26">
                  <c:v>-160.631321539265</c:v>
                </c:pt>
                <c:pt idx="27">
                  <c:v>-1812.3536842197054</c:v>
                </c:pt>
                <c:pt idx="28">
                  <c:v>-1054.1168066495688</c:v>
                </c:pt>
                <c:pt idx="29">
                  <c:v>1504.7789239214321</c:v>
                </c:pt>
                <c:pt idx="30">
                  <c:v>-1604.5468111135096</c:v>
                </c:pt>
                <c:pt idx="31">
                  <c:v>4254.8199859027836</c:v>
                </c:pt>
                <c:pt idx="32">
                  <c:v>1307.7065222881718</c:v>
                </c:pt>
                <c:pt idx="33">
                  <c:v>-1098.0543375847237</c:v>
                </c:pt>
                <c:pt idx="34">
                  <c:v>-786.63112154440034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19-401B-BBF5-082018EFD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235215"/>
        <c:axId val="913234255"/>
      </c:scatterChart>
      <c:valAx>
        <c:axId val="913235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3234255"/>
        <c:crosses val="autoZero"/>
        <c:crossBetween val="midCat"/>
      </c:valAx>
      <c:valAx>
        <c:axId val="9132342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32352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ln_data2!$O$26</c:f>
              <c:strCache>
                <c:ptCount val="1"/>
                <c:pt idx="0">
                  <c:v>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ln_data2!$O$27:$O$61</c:f>
              <c:numCache>
                <c:formatCode>General</c:formatCode>
                <c:ptCount val="35"/>
                <c:pt idx="0">
                  <c:v>-1557.5195898294769</c:v>
                </c:pt>
                <c:pt idx="1">
                  <c:v>-729.46227334224386</c:v>
                </c:pt>
                <c:pt idx="2">
                  <c:v>-1613.4372451691233</c:v>
                </c:pt>
                <c:pt idx="3">
                  <c:v>-171.22541638536495</c:v>
                </c:pt>
                <c:pt idx="4">
                  <c:v>1029.3988632728724</c:v>
                </c:pt>
                <c:pt idx="5">
                  <c:v>1498.4613442356713</c:v>
                </c:pt>
                <c:pt idx="6">
                  <c:v>-1644.8174089717504</c:v>
                </c:pt>
                <c:pt idx="7">
                  <c:v>87.656205308638164</c:v>
                </c:pt>
                <c:pt idx="8">
                  <c:v>2763.612267134682</c:v>
                </c:pt>
                <c:pt idx="9">
                  <c:v>-661.9843387736837</c:v>
                </c:pt>
                <c:pt idx="10">
                  <c:v>2402.3753268077999</c:v>
                </c:pt>
                <c:pt idx="11">
                  <c:v>1666.0017040864259</c:v>
                </c:pt>
                <c:pt idx="12">
                  <c:v>-1525.964717752664</c:v>
                </c:pt>
                <c:pt idx="13">
                  <c:v>-295.4757253176067</c:v>
                </c:pt>
                <c:pt idx="14">
                  <c:v>-13591.468418040837</c:v>
                </c:pt>
                <c:pt idx="15">
                  <c:v>1986.9486088898557</c:v>
                </c:pt>
                <c:pt idx="16">
                  <c:v>899.51294231669453</c:v>
                </c:pt>
                <c:pt idx="17">
                  <c:v>-1953.2441706022801</c:v>
                </c:pt>
                <c:pt idx="18">
                  <c:v>348.10345537390094</c:v>
                </c:pt>
                <c:pt idx="19">
                  <c:v>-1579.2246390122818</c:v>
                </c:pt>
                <c:pt idx="20">
                  <c:v>387.35798972428165</c:v>
                </c:pt>
                <c:pt idx="21">
                  <c:v>-839.19190269255341</c:v>
                </c:pt>
                <c:pt idx="22">
                  <c:v>1415.9207863633565</c:v>
                </c:pt>
                <c:pt idx="23">
                  <c:v>-1313.5634901863159</c:v>
                </c:pt>
                <c:pt idx="24">
                  <c:v>2524.243023710078</c:v>
                </c:pt>
                <c:pt idx="25">
                  <c:v>-7029.8036805089796</c:v>
                </c:pt>
                <c:pt idx="26">
                  <c:v>794.51545605783758</c:v>
                </c:pt>
                <c:pt idx="27">
                  <c:v>2831.1625045387482</c:v>
                </c:pt>
                <c:pt idx="28">
                  <c:v>2437.9818030552633</c:v>
                </c:pt>
                <c:pt idx="29">
                  <c:v>-918.1196700426226</c:v>
                </c:pt>
                <c:pt idx="30">
                  <c:v>1415.7013004598411</c:v>
                </c:pt>
                <c:pt idx="31">
                  <c:v>-6512.0960815431899</c:v>
                </c:pt>
                <c:pt idx="32">
                  <c:v>-1125.4697934942524</c:v>
                </c:pt>
                <c:pt idx="33">
                  <c:v>1522.4622896029105</c:v>
                </c:pt>
                <c:pt idx="34">
                  <c:v>-305.88190712254436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FD-4BB9-9C18-B546DFF1E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3072672"/>
        <c:axId val="1523066432"/>
      </c:barChart>
      <c:lineChart>
        <c:grouping val="standard"/>
        <c:varyColors val="0"/>
        <c:ser>
          <c:idx val="0"/>
          <c:order val="0"/>
          <c:tx>
            <c:strRef>
              <c:f>ln_data2!$M$26</c:f>
              <c:strCache>
                <c:ptCount val="1"/>
                <c:pt idx="0">
                  <c:v>org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ln_data2!$M$27:$M$61</c:f>
              <c:numCache>
                <c:formatCode>General</c:formatCode>
                <c:ptCount val="35"/>
                <c:pt idx="0">
                  <c:v>50818.561550186445</c:v>
                </c:pt>
                <c:pt idx="1">
                  <c:v>56634.617902657752</c:v>
                </c:pt>
                <c:pt idx="2">
                  <c:v>36710.061431819871</c:v>
                </c:pt>
                <c:pt idx="3">
                  <c:v>238604.24483444172</c:v>
                </c:pt>
                <c:pt idx="4">
                  <c:v>114094.59812511217</c:v>
                </c:pt>
                <c:pt idx="5">
                  <c:v>43809.703400803912</c:v>
                </c:pt>
                <c:pt idx="6">
                  <c:v>223866.88283055634</c:v>
                </c:pt>
                <c:pt idx="7">
                  <c:v>37396.469119038396</c:v>
                </c:pt>
                <c:pt idx="8">
                  <c:v>98831.765609166512</c:v>
                </c:pt>
                <c:pt idx="9">
                  <c:v>53986.449814523876</c:v>
                </c:pt>
                <c:pt idx="10">
                  <c:v>76777.251520288104</c:v>
                </c:pt>
                <c:pt idx="11">
                  <c:v>43296.976138246166</c:v>
                </c:pt>
                <c:pt idx="12">
                  <c:v>38224.366228309991</c:v>
                </c:pt>
                <c:pt idx="13">
                  <c:v>104360.18092638582</c:v>
                </c:pt>
                <c:pt idx="14">
                  <c:v>486209.98237180151</c:v>
                </c:pt>
                <c:pt idx="15">
                  <c:v>56554.412858264492</c:v>
                </c:pt>
                <c:pt idx="16">
                  <c:v>80627.388585333014</c:v>
                </c:pt>
                <c:pt idx="17">
                  <c:v>40521.946242970436</c:v>
                </c:pt>
                <c:pt idx="18">
                  <c:v>130477.71806784668</c:v>
                </c:pt>
                <c:pt idx="19">
                  <c:v>59072.92476846018</c:v>
                </c:pt>
                <c:pt idx="20">
                  <c:v>48118.022884735525</c:v>
                </c:pt>
                <c:pt idx="21">
                  <c:v>46794.869849139446</c:v>
                </c:pt>
                <c:pt idx="22">
                  <c:v>39795.720142568971</c:v>
                </c:pt>
                <c:pt idx="23">
                  <c:v>39161.124656807755</c:v>
                </c:pt>
                <c:pt idx="24">
                  <c:v>70391.795470749901</c:v>
                </c:pt>
                <c:pt idx="25">
                  <c:v>355825.98713254504</c:v>
                </c:pt>
                <c:pt idx="26">
                  <c:v>44908.11681975994</c:v>
                </c:pt>
                <c:pt idx="27">
                  <c:v>74408.777774043658</c:v>
                </c:pt>
                <c:pt idx="28">
                  <c:v>57114.313364150621</c:v>
                </c:pt>
                <c:pt idx="29">
                  <c:v>35736.175064519979</c:v>
                </c:pt>
                <c:pt idx="30">
                  <c:v>66657.224400239778</c:v>
                </c:pt>
                <c:pt idx="31">
                  <c:v>361283.67223744147</c:v>
                </c:pt>
                <c:pt idx="32">
                  <c:v>36967.912273369053</c:v>
                </c:pt>
                <c:pt idx="33">
                  <c:v>58573.638969824766</c:v>
                </c:pt>
                <c:pt idx="34">
                  <c:v>53252.087504796393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D-4BB9-9C18-B546DFF1E70F}"/>
            </c:ext>
          </c:extLst>
        </c:ser>
        <c:ser>
          <c:idx val="1"/>
          <c:order val="1"/>
          <c:tx>
            <c:strRef>
              <c:f>ln_data2!$N$26</c:f>
              <c:strCache>
                <c:ptCount val="1"/>
                <c:pt idx="0">
                  <c:v>pred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ln_data2!$N$27:$N$61</c:f>
              <c:numCache>
                <c:formatCode>General</c:formatCode>
                <c:ptCount val="35"/>
                <c:pt idx="0">
                  <c:v>49261.041960356968</c:v>
                </c:pt>
                <c:pt idx="1">
                  <c:v>55905.155629315508</c:v>
                </c:pt>
                <c:pt idx="2">
                  <c:v>35096.624186650748</c:v>
                </c:pt>
                <c:pt idx="3">
                  <c:v>238433.01941805636</c:v>
                </c:pt>
                <c:pt idx="4">
                  <c:v>115123.99698838504</c:v>
                </c:pt>
                <c:pt idx="5">
                  <c:v>45308.164745039583</c:v>
                </c:pt>
                <c:pt idx="6">
                  <c:v>222222.06542158459</c:v>
                </c:pt>
                <c:pt idx="7">
                  <c:v>37484.125324347035</c:v>
                </c:pt>
                <c:pt idx="8">
                  <c:v>101595.37787630119</c:v>
                </c:pt>
                <c:pt idx="9">
                  <c:v>53324.465475750192</c:v>
                </c:pt>
                <c:pt idx="10">
                  <c:v>79179.626847095904</c:v>
                </c:pt>
                <c:pt idx="11">
                  <c:v>44962.977842332592</c:v>
                </c:pt>
                <c:pt idx="12">
                  <c:v>36698.401510557327</c:v>
                </c:pt>
                <c:pt idx="13">
                  <c:v>104064.70520106821</c:v>
                </c:pt>
                <c:pt idx="14">
                  <c:v>472618.51395376067</c:v>
                </c:pt>
                <c:pt idx="15">
                  <c:v>58541.361467154347</c:v>
                </c:pt>
                <c:pt idx="16">
                  <c:v>81526.901527649708</c:v>
                </c:pt>
                <c:pt idx="17">
                  <c:v>38568.702072368156</c:v>
                </c:pt>
                <c:pt idx="18">
                  <c:v>130825.82152322058</c:v>
                </c:pt>
                <c:pt idx="19">
                  <c:v>57493.700129447898</c:v>
                </c:pt>
                <c:pt idx="20">
                  <c:v>48505.380874459806</c:v>
                </c:pt>
                <c:pt idx="21">
                  <c:v>45955.677946446893</c:v>
                </c:pt>
                <c:pt idx="22">
                  <c:v>41211.640928932327</c:v>
                </c:pt>
                <c:pt idx="23">
                  <c:v>37847.561166621439</c:v>
                </c:pt>
                <c:pt idx="24">
                  <c:v>72916.038494459979</c:v>
                </c:pt>
                <c:pt idx="25">
                  <c:v>348796.18345203606</c:v>
                </c:pt>
                <c:pt idx="26">
                  <c:v>45702.632275817778</c:v>
                </c:pt>
                <c:pt idx="27">
                  <c:v>77239.940278582406</c:v>
                </c:pt>
                <c:pt idx="28">
                  <c:v>59552.295167205884</c:v>
                </c:pt>
                <c:pt idx="29">
                  <c:v>34818.055394477356</c:v>
                </c:pt>
                <c:pt idx="30">
                  <c:v>68072.925700699619</c:v>
                </c:pt>
                <c:pt idx="31">
                  <c:v>354771.57615589828</c:v>
                </c:pt>
                <c:pt idx="32">
                  <c:v>35842.4424798748</c:v>
                </c:pt>
                <c:pt idx="33">
                  <c:v>60096.101259427676</c:v>
                </c:pt>
                <c:pt idx="34">
                  <c:v>52946.205597673848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D-4BB9-9C18-B546DFF1E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436880"/>
        <c:axId val="1144437840"/>
      </c:lineChart>
      <c:catAx>
        <c:axId val="114443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437840"/>
        <c:crosses val="autoZero"/>
        <c:auto val="1"/>
        <c:lblAlgn val="ctr"/>
        <c:lblOffset val="100"/>
        <c:noMultiLvlLbl val="0"/>
      </c:catAx>
      <c:valAx>
        <c:axId val="11444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436880"/>
        <c:crosses val="autoZero"/>
        <c:crossBetween val="between"/>
      </c:valAx>
      <c:valAx>
        <c:axId val="1523066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072672"/>
        <c:crosses val="max"/>
        <c:crossBetween val="between"/>
      </c:valAx>
      <c:catAx>
        <c:axId val="1523072672"/>
        <c:scaling>
          <c:orientation val="minMax"/>
        </c:scaling>
        <c:delete val="1"/>
        <c:axPos val="b"/>
        <c:majorTickMark val="out"/>
        <c:minorTickMark val="none"/>
        <c:tickLblPos val="nextTo"/>
        <c:crossAx val="15230664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price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merged!$B$2:$B$71</c:f>
              <c:numCache>
                <c:formatCode>General</c:formatCode>
                <c:ptCount val="70"/>
                <c:pt idx="0">
                  <c:v>1.791759469228055</c:v>
                </c:pt>
                <c:pt idx="1">
                  <c:v>1.5846163397677717</c:v>
                </c:pt>
                <c:pt idx="2">
                  <c:v>2.2732868355204934</c:v>
                </c:pt>
                <c:pt idx="3">
                  <c:v>-0.51194012505389197</c:v>
                </c:pt>
                <c:pt idx="4">
                  <c:v>0.46368338363700778</c:v>
                </c:pt>
                <c:pt idx="5">
                  <c:v>1.9154938219501645</c:v>
                </c:pt>
                <c:pt idx="6">
                  <c:v>-0.43680557862540975</c:v>
                </c:pt>
                <c:pt idx="7">
                  <c:v>2.1859903837290027</c:v>
                </c:pt>
                <c:pt idx="8">
                  <c:v>0.70099490571270029</c:v>
                </c:pt>
                <c:pt idx="9">
                  <c:v>1.6340048728913559</c:v>
                </c:pt>
                <c:pt idx="10">
                  <c:v>1.0387460144067711</c:v>
                </c:pt>
                <c:pt idx="11">
                  <c:v>1.8544368453789191</c:v>
                </c:pt>
                <c:pt idx="12">
                  <c:v>2.1762736025143838</c:v>
                </c:pt>
                <c:pt idx="13">
                  <c:v>0.6952515191721389</c:v>
                </c:pt>
                <c:pt idx="14">
                  <c:v>-1.5730526555621234</c:v>
                </c:pt>
                <c:pt idx="15">
                  <c:v>1.5164567197084324</c:v>
                </c:pt>
                <c:pt idx="16">
                  <c:v>1.0465105858711903</c:v>
                </c:pt>
                <c:pt idx="17">
                  <c:v>2.0813523614287721</c:v>
                </c:pt>
                <c:pt idx="18">
                  <c:v>0.28532051057015934</c:v>
                </c:pt>
                <c:pt idx="19">
                  <c:v>1.4907823338778765</c:v>
                </c:pt>
                <c:pt idx="20">
                  <c:v>1.8340975942558437</c:v>
                </c:pt>
                <c:pt idx="21">
                  <c:v>1.8745199162530299</c:v>
                </c:pt>
                <c:pt idx="22">
                  <c:v>2.0151716186410891</c:v>
                </c:pt>
                <c:pt idx="23">
                  <c:v>2.1816427716272671</c:v>
                </c:pt>
                <c:pt idx="24">
                  <c:v>1.2406535697152641</c:v>
                </c:pt>
                <c:pt idx="25">
                  <c:v>-1.084199647410292</c:v>
                </c:pt>
                <c:pt idx="26">
                  <c:v>1.9124683702786607</c:v>
                </c:pt>
                <c:pt idx="27">
                  <c:v>1.1264146608176777</c:v>
                </c:pt>
                <c:pt idx="28">
                  <c:v>1.4387428781272356</c:v>
                </c:pt>
                <c:pt idx="29">
                  <c:v>2.2951320772447508</c:v>
                </c:pt>
                <c:pt idx="30">
                  <c:v>1.3327702898744123</c:v>
                </c:pt>
                <c:pt idx="31">
                  <c:v>-1.1797770597382755</c:v>
                </c:pt>
                <c:pt idx="32">
                  <c:v>2.2719620541007584</c:v>
                </c:pt>
                <c:pt idx="33">
                  <c:v>1.436066786831059</c:v>
                </c:pt>
                <c:pt idx="34">
                  <c:v>1.6850416396151697</c:v>
                </c:pt>
                <c:pt idx="35">
                  <c:v>2.1972245773362196</c:v>
                </c:pt>
                <c:pt idx="36">
                  <c:v>1.9900814478759363</c:v>
                </c:pt>
                <c:pt idx="37">
                  <c:v>2.678751943628658</c:v>
                </c:pt>
                <c:pt idx="38">
                  <c:v>-0.10647501694572761</c:v>
                </c:pt>
                <c:pt idx="39">
                  <c:v>0.86914849174517217</c:v>
                </c:pt>
                <c:pt idx="40">
                  <c:v>2.3209589300583291</c:v>
                </c:pt>
                <c:pt idx="41">
                  <c:v>-3.1340470517245367E-2</c:v>
                </c:pt>
                <c:pt idx="42">
                  <c:v>2.5914554918371668</c:v>
                </c:pt>
                <c:pt idx="43">
                  <c:v>1.1064600138208647</c:v>
                </c:pt>
                <c:pt idx="44">
                  <c:v>2.0394699809995203</c:v>
                </c:pt>
                <c:pt idx="45">
                  <c:v>1.4442111225149354</c:v>
                </c:pt>
                <c:pt idx="46">
                  <c:v>2.2599019534870832</c:v>
                </c:pt>
                <c:pt idx="47">
                  <c:v>2.581738710622548</c:v>
                </c:pt>
                <c:pt idx="48">
                  <c:v>1.1007166272803033</c:v>
                </c:pt>
                <c:pt idx="49">
                  <c:v>-1.167587547453959</c:v>
                </c:pt>
                <c:pt idx="50">
                  <c:v>1.9219218278165968</c:v>
                </c:pt>
                <c:pt idx="51">
                  <c:v>1.4519756939793547</c:v>
                </c:pt>
                <c:pt idx="52">
                  <c:v>2.4868174695369363</c:v>
                </c:pt>
                <c:pt idx="53">
                  <c:v>0.69078561867832378</c:v>
                </c:pt>
                <c:pt idx="54">
                  <c:v>1.8962474419860409</c:v>
                </c:pt>
                <c:pt idx="55">
                  <c:v>2.2395627023640081</c:v>
                </c:pt>
                <c:pt idx="56">
                  <c:v>2.2799850243611943</c:v>
                </c:pt>
                <c:pt idx="57">
                  <c:v>2.4206367267492537</c:v>
                </c:pt>
                <c:pt idx="58">
                  <c:v>2.5871078797354312</c:v>
                </c:pt>
                <c:pt idx="59">
                  <c:v>1.6461186778234285</c:v>
                </c:pt>
                <c:pt idx="60">
                  <c:v>-0.67873453930212746</c:v>
                </c:pt>
                <c:pt idx="61">
                  <c:v>2.3179334783868248</c:v>
                </c:pt>
                <c:pt idx="62">
                  <c:v>1.5318797689258423</c:v>
                </c:pt>
                <c:pt idx="63">
                  <c:v>1.8442079862353999</c:v>
                </c:pt>
                <c:pt idx="64">
                  <c:v>2.7005971853529154</c:v>
                </c:pt>
                <c:pt idx="65">
                  <c:v>1.7382353979825766</c:v>
                </c:pt>
                <c:pt idx="66">
                  <c:v>-0.77431195163011124</c:v>
                </c:pt>
                <c:pt idx="67">
                  <c:v>2.677427162208923</c:v>
                </c:pt>
                <c:pt idx="68">
                  <c:v>1.8415318949392234</c:v>
                </c:pt>
                <c:pt idx="69">
                  <c:v>2.0905067477233343</c:v>
                </c:pt>
              </c:numCache>
            </c:numRef>
          </c:xVal>
          <c:yVal>
            <c:numRef>
              <c:f>merged!$L$27:$L$96</c:f>
              <c:numCache>
                <c:formatCode>General</c:formatCode>
                <c:ptCount val="70"/>
                <c:pt idx="0">
                  <c:v>-1.2370200241697633</c:v>
                </c:pt>
                <c:pt idx="1">
                  <c:v>-0.55279322214469406</c:v>
                </c:pt>
                <c:pt idx="2">
                  <c:v>-0.82537974737993913</c:v>
                </c:pt>
                <c:pt idx="3">
                  <c:v>-1.009723467455796</c:v>
                </c:pt>
                <c:pt idx="4">
                  <c:v>1.562539154941093</c:v>
                </c:pt>
                <c:pt idx="5">
                  <c:v>-1.3462051325137185</c:v>
                </c:pt>
                <c:pt idx="6">
                  <c:v>-0.16933590988073899</c:v>
                </c:pt>
                <c:pt idx="7">
                  <c:v>-1.1411645417048248</c:v>
                </c:pt>
                <c:pt idx="8">
                  <c:v>-0.14538469507631913</c:v>
                </c:pt>
                <c:pt idx="9">
                  <c:v>4.3900675478634632E-2</c:v>
                </c:pt>
                <c:pt idx="10">
                  <c:v>0.62195946420052017</c:v>
                </c:pt>
                <c:pt idx="11">
                  <c:v>0.8658496464291936</c:v>
                </c:pt>
                <c:pt idx="12">
                  <c:v>0.14555686984485305</c:v>
                </c:pt>
                <c:pt idx="13">
                  <c:v>-1.0315865596375984</c:v>
                </c:pt>
                <c:pt idx="14">
                  <c:v>1.0121856823594619</c:v>
                </c:pt>
                <c:pt idx="15">
                  <c:v>-0.55154207291411783</c:v>
                </c:pt>
                <c:pt idx="16">
                  <c:v>-0.91348032851267646</c:v>
                </c:pt>
                <c:pt idx="17">
                  <c:v>0.83905006718817621</c:v>
                </c:pt>
                <c:pt idx="18">
                  <c:v>1.3278418812257975</c:v>
                </c:pt>
                <c:pt idx="19">
                  <c:v>1.0822507884813755</c:v>
                </c:pt>
                <c:pt idx="20">
                  <c:v>-1.875291992948207</c:v>
                </c:pt>
                <c:pt idx="21">
                  <c:v>-0.68080687521799099</c:v>
                </c:pt>
                <c:pt idx="22">
                  <c:v>-0.1707097909356543</c:v>
                </c:pt>
                <c:pt idx="23">
                  <c:v>-1.4022058562061481</c:v>
                </c:pt>
                <c:pt idx="24">
                  <c:v>-1.8977130832280613</c:v>
                </c:pt>
                <c:pt idx="25">
                  <c:v>-0.42904870622749769</c:v>
                </c:pt>
                <c:pt idx="26">
                  <c:v>-1.6271936146570622</c:v>
                </c:pt>
                <c:pt idx="27">
                  <c:v>-0.96524548358909179</c:v>
                </c:pt>
                <c:pt idx="28">
                  <c:v>1.0650691368284226</c:v>
                </c:pt>
                <c:pt idx="29">
                  <c:v>-1.1581276764108592</c:v>
                </c:pt>
                <c:pt idx="30">
                  <c:v>-1.6463531359040742</c:v>
                </c:pt>
                <c:pt idx="31">
                  <c:v>1.7488256600847727</c:v>
                </c:pt>
                <c:pt idx="32">
                  <c:v>-1.738666351948229</c:v>
                </c:pt>
                <c:pt idx="33">
                  <c:v>0.75048163042489779</c:v>
                </c:pt>
                <c:pt idx="34">
                  <c:v>-1.2078657479964185</c:v>
                </c:pt>
                <c:pt idx="35">
                  <c:v>-9.4078919026156171E-2</c:v>
                </c:pt>
                <c:pt idx="36">
                  <c:v>0.44184842980979155</c:v>
                </c:pt>
                <c:pt idx="37">
                  <c:v>0.62142786922967019</c:v>
                </c:pt>
                <c:pt idx="38">
                  <c:v>-1.4874190246366226</c:v>
                </c:pt>
                <c:pt idx="39">
                  <c:v>1.7486422823102732</c:v>
                </c:pt>
                <c:pt idx="40">
                  <c:v>-0.13231995759021409</c:v>
                </c:pt>
                <c:pt idx="41">
                  <c:v>-0.59546344988135047</c:v>
                </c:pt>
                <c:pt idx="42">
                  <c:v>0.25421888399006143</c:v>
                </c:pt>
                <c:pt idx="43">
                  <c:v>0.21192600383862192</c:v>
                </c:pt>
                <c:pt idx="44">
                  <c:v>1.0664718019730941</c:v>
                </c:pt>
                <c:pt idx="45">
                  <c:v>1.2094227849702897</c:v>
                </c:pt>
                <c:pt idx="46">
                  <c:v>2.0179367699819917</c:v>
                </c:pt>
                <c:pt idx="47">
                  <c:v>1.5247707410007898</c:v>
                </c:pt>
                <c:pt idx="48">
                  <c:v>-0.65081648865450781</c:v>
                </c:pt>
                <c:pt idx="49">
                  <c:v>-0.21952170630876822</c:v>
                </c:pt>
                <c:pt idx="50">
                  <c:v>0.37974619379134467</c:v>
                </c:pt>
                <c:pt idx="51">
                  <c:v>-0.29602502724689472</c:v>
                </c:pt>
                <c:pt idx="52">
                  <c:v>2.1537290173731112</c:v>
                </c:pt>
                <c:pt idx="53">
                  <c:v>1.3941571383730551</c:v>
                </c:pt>
                <c:pt idx="54">
                  <c:v>2.0048515111204672</c:v>
                </c:pt>
                <c:pt idx="55">
                  <c:v>-0.70729047799728484</c:v>
                </c:pt>
                <c:pt idx="56">
                  <c:v>0.50911353714067076</c:v>
                </c:pt>
                <c:pt idx="57">
                  <c:v>1.1008650381483971</c:v>
                </c:pt>
                <c:pt idx="58">
                  <c:v>-7.528430436053668E-3</c:v>
                </c:pt>
                <c:pt idx="59">
                  <c:v>-1.1477491718744339</c:v>
                </c:pt>
                <c:pt idx="60">
                  <c:v>-1.3047741899696472</c:v>
                </c:pt>
                <c:pt idx="61">
                  <c:v>-0.41031263348781799</c:v>
                </c:pt>
                <c:pt idx="62">
                  <c:v>-0.30514793829194709</c:v>
                </c:pt>
                <c:pt idx="63">
                  <c:v>1.9248009089967368</c:v>
                </c:pt>
                <c:pt idx="64">
                  <c:v>0.30597898996233752</c:v>
                </c:pt>
                <c:pt idx="65">
                  <c:v>-0.82773421718804485</c:v>
                </c:pt>
                <c:pt idx="66">
                  <c:v>0.78294412118174783</c:v>
                </c:pt>
                <c:pt idx="67">
                  <c:v>-0.28481027158357541</c:v>
                </c:pt>
                <c:pt idx="68">
                  <c:v>1.6177916842662565</c:v>
                </c:pt>
                <c:pt idx="69">
                  <c:v>-0.14231844411468941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67-49C8-8C60-1FF209DA8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887248"/>
        <c:axId val="1161890608"/>
      </c:scatterChart>
      <c:valAx>
        <c:axId val="116188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1890608"/>
        <c:crosses val="autoZero"/>
        <c:crossBetween val="midCat"/>
      </c:valAx>
      <c:valAx>
        <c:axId val="1161890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18872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dist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merged!$C$2:$C$71</c:f>
              <c:numCache>
                <c:formatCode>General</c:formatCode>
                <c:ptCount val="70"/>
                <c:pt idx="0">
                  <c:v>4.3438054218536841</c:v>
                </c:pt>
                <c:pt idx="1">
                  <c:v>4.3174881135363101</c:v>
                </c:pt>
                <c:pt idx="2">
                  <c:v>4.3174881135363101</c:v>
                </c:pt>
                <c:pt idx="3">
                  <c:v>4.3820266346738812</c:v>
                </c:pt>
                <c:pt idx="4">
                  <c:v>4.2484952420493594</c:v>
                </c:pt>
                <c:pt idx="5">
                  <c:v>4.3438054218536841</c:v>
                </c:pt>
                <c:pt idx="6">
                  <c:v>4.3438054218536841</c:v>
                </c:pt>
                <c:pt idx="7">
                  <c:v>4.3307333402863311</c:v>
                </c:pt>
                <c:pt idx="8">
                  <c:v>4.3174881135363101</c:v>
                </c:pt>
                <c:pt idx="9">
                  <c:v>4.290459441148391</c:v>
                </c:pt>
                <c:pt idx="10">
                  <c:v>4.2766661190160553</c:v>
                </c:pt>
                <c:pt idx="11">
                  <c:v>4.2484952420493594</c:v>
                </c:pt>
                <c:pt idx="12">
                  <c:v>4.2766661190160553</c:v>
                </c:pt>
                <c:pt idx="13">
                  <c:v>4.3567088266895917</c:v>
                </c:pt>
                <c:pt idx="14">
                  <c:v>4.3174881135363101</c:v>
                </c:pt>
                <c:pt idx="15">
                  <c:v>4.3174881135363101</c:v>
                </c:pt>
                <c:pt idx="16">
                  <c:v>4.3438054218536841</c:v>
                </c:pt>
                <c:pt idx="17">
                  <c:v>4.2484952420493594</c:v>
                </c:pt>
                <c:pt idx="18">
                  <c:v>4.2626798770413155</c:v>
                </c:pt>
                <c:pt idx="19">
                  <c:v>4.2484952420493594</c:v>
                </c:pt>
                <c:pt idx="20">
                  <c:v>4.3694478524670215</c:v>
                </c:pt>
                <c:pt idx="21">
                  <c:v>4.3174881135363101</c:v>
                </c:pt>
                <c:pt idx="22">
                  <c:v>4.290459441148391</c:v>
                </c:pt>
                <c:pt idx="23">
                  <c:v>4.3438054218536841</c:v>
                </c:pt>
                <c:pt idx="24">
                  <c:v>4.3820266346738812</c:v>
                </c:pt>
                <c:pt idx="25">
                  <c:v>4.3694478524670215</c:v>
                </c:pt>
                <c:pt idx="26">
                  <c:v>4.3567088266895917</c:v>
                </c:pt>
                <c:pt idx="27">
                  <c:v>4.3438054218536841</c:v>
                </c:pt>
                <c:pt idx="28">
                  <c:v>4.2484952420493594</c:v>
                </c:pt>
                <c:pt idx="29">
                  <c:v>4.3307333402863311</c:v>
                </c:pt>
                <c:pt idx="30">
                  <c:v>4.3694478524670215</c:v>
                </c:pt>
                <c:pt idx="31">
                  <c:v>4.2766661190160553</c:v>
                </c:pt>
                <c:pt idx="32">
                  <c:v>4.3567088266895917</c:v>
                </c:pt>
                <c:pt idx="33">
                  <c:v>4.2626798770413155</c:v>
                </c:pt>
                <c:pt idx="34">
                  <c:v>4.3438054218536841</c:v>
                </c:pt>
                <c:pt idx="35">
                  <c:v>4.5669489731678938</c:v>
                </c:pt>
                <c:pt idx="36">
                  <c:v>4.5406316648505198</c:v>
                </c:pt>
                <c:pt idx="37">
                  <c:v>4.5406316648505198</c:v>
                </c:pt>
                <c:pt idx="38">
                  <c:v>4.6051701859880918</c:v>
                </c:pt>
                <c:pt idx="39">
                  <c:v>4.4716387933635691</c:v>
                </c:pt>
                <c:pt idx="40">
                  <c:v>4.5669489731678938</c:v>
                </c:pt>
                <c:pt idx="41">
                  <c:v>4.5669489731678938</c:v>
                </c:pt>
                <c:pt idx="42">
                  <c:v>4.5538768916005408</c:v>
                </c:pt>
                <c:pt idx="43">
                  <c:v>4.5406316648505198</c:v>
                </c:pt>
                <c:pt idx="44">
                  <c:v>4.5136029924626007</c:v>
                </c:pt>
                <c:pt idx="45">
                  <c:v>4.499809670330265</c:v>
                </c:pt>
                <c:pt idx="46">
                  <c:v>4.4716387933635691</c:v>
                </c:pt>
                <c:pt idx="47">
                  <c:v>4.499809670330265</c:v>
                </c:pt>
                <c:pt idx="48">
                  <c:v>4.5798523780038014</c:v>
                </c:pt>
                <c:pt idx="49">
                  <c:v>4.5406316648505198</c:v>
                </c:pt>
                <c:pt idx="50">
                  <c:v>4.5406316648505198</c:v>
                </c:pt>
                <c:pt idx="51">
                  <c:v>4.5669489731678938</c:v>
                </c:pt>
                <c:pt idx="52">
                  <c:v>4.4716387933635691</c:v>
                </c:pt>
                <c:pt idx="53">
                  <c:v>4.4858234283555252</c:v>
                </c:pt>
                <c:pt idx="54">
                  <c:v>4.4716387933635691</c:v>
                </c:pt>
                <c:pt idx="55">
                  <c:v>4.5925914037812312</c:v>
                </c:pt>
                <c:pt idx="56">
                  <c:v>4.5406316648505198</c:v>
                </c:pt>
                <c:pt idx="57">
                  <c:v>4.5136029924626007</c:v>
                </c:pt>
                <c:pt idx="58">
                  <c:v>4.5669489731678938</c:v>
                </c:pt>
                <c:pt idx="59">
                  <c:v>4.6051701859880918</c:v>
                </c:pt>
                <c:pt idx="60">
                  <c:v>4.5925914037812312</c:v>
                </c:pt>
                <c:pt idx="61">
                  <c:v>4.5798523780038014</c:v>
                </c:pt>
                <c:pt idx="62">
                  <c:v>4.5669489731678938</c:v>
                </c:pt>
                <c:pt idx="63">
                  <c:v>4.4716387933635691</c:v>
                </c:pt>
                <c:pt idx="64">
                  <c:v>4.5538768916005408</c:v>
                </c:pt>
                <c:pt idx="65">
                  <c:v>4.5925914037812312</c:v>
                </c:pt>
                <c:pt idx="66">
                  <c:v>4.499809670330265</c:v>
                </c:pt>
                <c:pt idx="67">
                  <c:v>4.5798523780038014</c:v>
                </c:pt>
                <c:pt idx="68">
                  <c:v>4.4858234283555252</c:v>
                </c:pt>
                <c:pt idx="69">
                  <c:v>4.5669489731678938</c:v>
                </c:pt>
              </c:numCache>
            </c:numRef>
          </c:xVal>
          <c:yVal>
            <c:numRef>
              <c:f>merged!$L$27:$L$96</c:f>
              <c:numCache>
                <c:formatCode>General</c:formatCode>
                <c:ptCount val="70"/>
                <c:pt idx="0">
                  <c:v>-1.2370200241697633</c:v>
                </c:pt>
                <c:pt idx="1">
                  <c:v>-0.55279322214469406</c:v>
                </c:pt>
                <c:pt idx="2">
                  <c:v>-0.82537974737993913</c:v>
                </c:pt>
                <c:pt idx="3">
                  <c:v>-1.009723467455796</c:v>
                </c:pt>
                <c:pt idx="4">
                  <c:v>1.562539154941093</c:v>
                </c:pt>
                <c:pt idx="5">
                  <c:v>-1.3462051325137185</c:v>
                </c:pt>
                <c:pt idx="6">
                  <c:v>-0.16933590988073899</c:v>
                </c:pt>
                <c:pt idx="7">
                  <c:v>-1.1411645417048248</c:v>
                </c:pt>
                <c:pt idx="8">
                  <c:v>-0.14538469507631913</c:v>
                </c:pt>
                <c:pt idx="9">
                  <c:v>4.3900675478634632E-2</c:v>
                </c:pt>
                <c:pt idx="10">
                  <c:v>0.62195946420052017</c:v>
                </c:pt>
                <c:pt idx="11">
                  <c:v>0.8658496464291936</c:v>
                </c:pt>
                <c:pt idx="12">
                  <c:v>0.14555686984485305</c:v>
                </c:pt>
                <c:pt idx="13">
                  <c:v>-1.0315865596375984</c:v>
                </c:pt>
                <c:pt idx="14">
                  <c:v>1.0121856823594619</c:v>
                </c:pt>
                <c:pt idx="15">
                  <c:v>-0.55154207291411783</c:v>
                </c:pt>
                <c:pt idx="16">
                  <c:v>-0.91348032851267646</c:v>
                </c:pt>
                <c:pt idx="17">
                  <c:v>0.83905006718817621</c:v>
                </c:pt>
                <c:pt idx="18">
                  <c:v>1.3278418812257975</c:v>
                </c:pt>
                <c:pt idx="19">
                  <c:v>1.0822507884813755</c:v>
                </c:pt>
                <c:pt idx="20">
                  <c:v>-1.875291992948207</c:v>
                </c:pt>
                <c:pt idx="21">
                  <c:v>-0.68080687521799099</c:v>
                </c:pt>
                <c:pt idx="22">
                  <c:v>-0.1707097909356543</c:v>
                </c:pt>
                <c:pt idx="23">
                  <c:v>-1.4022058562061481</c:v>
                </c:pt>
                <c:pt idx="24">
                  <c:v>-1.8977130832280613</c:v>
                </c:pt>
                <c:pt idx="25">
                  <c:v>-0.42904870622749769</c:v>
                </c:pt>
                <c:pt idx="26">
                  <c:v>-1.6271936146570622</c:v>
                </c:pt>
                <c:pt idx="27">
                  <c:v>-0.96524548358909179</c:v>
                </c:pt>
                <c:pt idx="28">
                  <c:v>1.0650691368284226</c:v>
                </c:pt>
                <c:pt idx="29">
                  <c:v>-1.1581276764108592</c:v>
                </c:pt>
                <c:pt idx="30">
                  <c:v>-1.6463531359040742</c:v>
                </c:pt>
                <c:pt idx="31">
                  <c:v>1.7488256600847727</c:v>
                </c:pt>
                <c:pt idx="32">
                  <c:v>-1.738666351948229</c:v>
                </c:pt>
                <c:pt idx="33">
                  <c:v>0.75048163042489779</c:v>
                </c:pt>
                <c:pt idx="34">
                  <c:v>-1.2078657479964185</c:v>
                </c:pt>
                <c:pt idx="35">
                  <c:v>-9.4078919026156171E-2</c:v>
                </c:pt>
                <c:pt idx="36">
                  <c:v>0.44184842980979155</c:v>
                </c:pt>
                <c:pt idx="37">
                  <c:v>0.62142786922967019</c:v>
                </c:pt>
                <c:pt idx="38">
                  <c:v>-1.4874190246366226</c:v>
                </c:pt>
                <c:pt idx="39">
                  <c:v>1.7486422823102732</c:v>
                </c:pt>
                <c:pt idx="40">
                  <c:v>-0.13231995759021409</c:v>
                </c:pt>
                <c:pt idx="41">
                  <c:v>-0.59546344988135047</c:v>
                </c:pt>
                <c:pt idx="42">
                  <c:v>0.25421888399006143</c:v>
                </c:pt>
                <c:pt idx="43">
                  <c:v>0.21192600383862192</c:v>
                </c:pt>
                <c:pt idx="44">
                  <c:v>1.0664718019730941</c:v>
                </c:pt>
                <c:pt idx="45">
                  <c:v>1.2094227849702897</c:v>
                </c:pt>
                <c:pt idx="46">
                  <c:v>2.0179367699819917</c:v>
                </c:pt>
                <c:pt idx="47">
                  <c:v>1.5247707410007898</c:v>
                </c:pt>
                <c:pt idx="48">
                  <c:v>-0.65081648865450781</c:v>
                </c:pt>
                <c:pt idx="49">
                  <c:v>-0.21952170630876822</c:v>
                </c:pt>
                <c:pt idx="50">
                  <c:v>0.37974619379134467</c:v>
                </c:pt>
                <c:pt idx="51">
                  <c:v>-0.29602502724689472</c:v>
                </c:pt>
                <c:pt idx="52">
                  <c:v>2.1537290173731112</c:v>
                </c:pt>
                <c:pt idx="53">
                  <c:v>1.3941571383730551</c:v>
                </c:pt>
                <c:pt idx="54">
                  <c:v>2.0048515111204672</c:v>
                </c:pt>
                <c:pt idx="55">
                  <c:v>-0.70729047799728484</c:v>
                </c:pt>
                <c:pt idx="56">
                  <c:v>0.50911353714067076</c:v>
                </c:pt>
                <c:pt idx="57">
                  <c:v>1.1008650381483971</c:v>
                </c:pt>
                <c:pt idx="58">
                  <c:v>-7.528430436053668E-3</c:v>
                </c:pt>
                <c:pt idx="59">
                  <c:v>-1.1477491718744339</c:v>
                </c:pt>
                <c:pt idx="60">
                  <c:v>-1.3047741899696472</c:v>
                </c:pt>
                <c:pt idx="61">
                  <c:v>-0.41031263348781799</c:v>
                </c:pt>
                <c:pt idx="62">
                  <c:v>-0.30514793829194709</c:v>
                </c:pt>
                <c:pt idx="63">
                  <c:v>1.9248009089967368</c:v>
                </c:pt>
                <c:pt idx="64">
                  <c:v>0.30597898996233752</c:v>
                </c:pt>
                <c:pt idx="65">
                  <c:v>-0.82773421718804485</c:v>
                </c:pt>
                <c:pt idx="66">
                  <c:v>0.78294412118174783</c:v>
                </c:pt>
                <c:pt idx="67">
                  <c:v>-0.28481027158357541</c:v>
                </c:pt>
                <c:pt idx="68">
                  <c:v>1.6177916842662565</c:v>
                </c:pt>
                <c:pt idx="69">
                  <c:v>-0.14231844411468941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5B-4367-8855-663674A31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363759"/>
        <c:axId val="916369039"/>
      </c:scatterChart>
      <c:valAx>
        <c:axId val="916363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dist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6369039"/>
        <c:crosses val="autoZero"/>
        <c:crossBetween val="midCat"/>
      </c:valAx>
      <c:valAx>
        <c:axId val="9163690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63637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price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merged!$B$2:$B$71</c:f>
              <c:numCache>
                <c:formatCode>General</c:formatCode>
                <c:ptCount val="70"/>
                <c:pt idx="0">
                  <c:v>1.791759469228055</c:v>
                </c:pt>
                <c:pt idx="1">
                  <c:v>1.5846163397677717</c:v>
                </c:pt>
                <c:pt idx="2">
                  <c:v>2.2732868355204934</c:v>
                </c:pt>
                <c:pt idx="3">
                  <c:v>-0.51194012505389197</c:v>
                </c:pt>
                <c:pt idx="4">
                  <c:v>0.46368338363700778</c:v>
                </c:pt>
                <c:pt idx="5">
                  <c:v>1.9154938219501645</c:v>
                </c:pt>
                <c:pt idx="6">
                  <c:v>-0.43680557862540975</c:v>
                </c:pt>
                <c:pt idx="7">
                  <c:v>2.1859903837290027</c:v>
                </c:pt>
                <c:pt idx="8">
                  <c:v>0.70099490571270029</c:v>
                </c:pt>
                <c:pt idx="9">
                  <c:v>1.6340048728913559</c:v>
                </c:pt>
                <c:pt idx="10">
                  <c:v>1.0387460144067711</c:v>
                </c:pt>
                <c:pt idx="11">
                  <c:v>1.8544368453789191</c:v>
                </c:pt>
                <c:pt idx="12">
                  <c:v>2.1762736025143838</c:v>
                </c:pt>
                <c:pt idx="13">
                  <c:v>0.6952515191721389</c:v>
                </c:pt>
                <c:pt idx="14">
                  <c:v>-1.5730526555621234</c:v>
                </c:pt>
                <c:pt idx="15">
                  <c:v>1.5164567197084324</c:v>
                </c:pt>
                <c:pt idx="16">
                  <c:v>1.0465105858711903</c:v>
                </c:pt>
                <c:pt idx="17">
                  <c:v>2.0813523614287721</c:v>
                </c:pt>
                <c:pt idx="18">
                  <c:v>0.28532051057015934</c:v>
                </c:pt>
                <c:pt idx="19">
                  <c:v>1.4907823338778765</c:v>
                </c:pt>
                <c:pt idx="20">
                  <c:v>1.8340975942558437</c:v>
                </c:pt>
                <c:pt idx="21">
                  <c:v>1.8745199162530299</c:v>
                </c:pt>
                <c:pt idx="22">
                  <c:v>2.0151716186410891</c:v>
                </c:pt>
                <c:pt idx="23">
                  <c:v>2.1816427716272671</c:v>
                </c:pt>
                <c:pt idx="24">
                  <c:v>1.2406535697152641</c:v>
                </c:pt>
                <c:pt idx="25">
                  <c:v>-1.084199647410292</c:v>
                </c:pt>
                <c:pt idx="26">
                  <c:v>1.9124683702786607</c:v>
                </c:pt>
                <c:pt idx="27">
                  <c:v>1.1264146608176777</c:v>
                </c:pt>
                <c:pt idx="28">
                  <c:v>1.4387428781272356</c:v>
                </c:pt>
                <c:pt idx="29">
                  <c:v>2.2951320772447508</c:v>
                </c:pt>
                <c:pt idx="30">
                  <c:v>1.3327702898744123</c:v>
                </c:pt>
                <c:pt idx="31">
                  <c:v>-1.1797770597382755</c:v>
                </c:pt>
                <c:pt idx="32">
                  <c:v>2.2719620541007584</c:v>
                </c:pt>
                <c:pt idx="33">
                  <c:v>1.436066786831059</c:v>
                </c:pt>
                <c:pt idx="34">
                  <c:v>1.6850416396151697</c:v>
                </c:pt>
                <c:pt idx="35">
                  <c:v>2.1972245773362196</c:v>
                </c:pt>
                <c:pt idx="36">
                  <c:v>1.9900814478759363</c:v>
                </c:pt>
                <c:pt idx="37">
                  <c:v>2.678751943628658</c:v>
                </c:pt>
                <c:pt idx="38">
                  <c:v>-0.10647501694572761</c:v>
                </c:pt>
                <c:pt idx="39">
                  <c:v>0.86914849174517217</c:v>
                </c:pt>
                <c:pt idx="40">
                  <c:v>2.3209589300583291</c:v>
                </c:pt>
                <c:pt idx="41">
                  <c:v>-3.1340470517245367E-2</c:v>
                </c:pt>
                <c:pt idx="42">
                  <c:v>2.5914554918371668</c:v>
                </c:pt>
                <c:pt idx="43">
                  <c:v>1.1064600138208647</c:v>
                </c:pt>
                <c:pt idx="44">
                  <c:v>2.0394699809995203</c:v>
                </c:pt>
                <c:pt idx="45">
                  <c:v>1.4442111225149354</c:v>
                </c:pt>
                <c:pt idx="46">
                  <c:v>2.2599019534870832</c:v>
                </c:pt>
                <c:pt idx="47">
                  <c:v>2.581738710622548</c:v>
                </c:pt>
                <c:pt idx="48">
                  <c:v>1.1007166272803033</c:v>
                </c:pt>
                <c:pt idx="49">
                  <c:v>-1.167587547453959</c:v>
                </c:pt>
                <c:pt idx="50">
                  <c:v>1.9219218278165968</c:v>
                </c:pt>
                <c:pt idx="51">
                  <c:v>1.4519756939793547</c:v>
                </c:pt>
                <c:pt idx="52">
                  <c:v>2.4868174695369363</c:v>
                </c:pt>
                <c:pt idx="53">
                  <c:v>0.69078561867832378</c:v>
                </c:pt>
                <c:pt idx="54">
                  <c:v>1.8962474419860409</c:v>
                </c:pt>
                <c:pt idx="55">
                  <c:v>2.2395627023640081</c:v>
                </c:pt>
                <c:pt idx="56">
                  <c:v>2.2799850243611943</c:v>
                </c:pt>
                <c:pt idx="57">
                  <c:v>2.4206367267492537</c:v>
                </c:pt>
                <c:pt idx="58">
                  <c:v>2.5871078797354312</c:v>
                </c:pt>
                <c:pt idx="59">
                  <c:v>1.6461186778234285</c:v>
                </c:pt>
                <c:pt idx="60">
                  <c:v>-0.67873453930212746</c:v>
                </c:pt>
                <c:pt idx="61">
                  <c:v>2.3179334783868248</c:v>
                </c:pt>
                <c:pt idx="62">
                  <c:v>1.5318797689258423</c:v>
                </c:pt>
                <c:pt idx="63">
                  <c:v>1.8442079862353999</c:v>
                </c:pt>
                <c:pt idx="64">
                  <c:v>2.7005971853529154</c:v>
                </c:pt>
                <c:pt idx="65">
                  <c:v>1.7382353979825766</c:v>
                </c:pt>
                <c:pt idx="66">
                  <c:v>-0.77431195163011124</c:v>
                </c:pt>
                <c:pt idx="67">
                  <c:v>2.677427162208923</c:v>
                </c:pt>
                <c:pt idx="68">
                  <c:v>1.8415318949392234</c:v>
                </c:pt>
                <c:pt idx="69">
                  <c:v>2.0905067477233343</c:v>
                </c:pt>
              </c:numCache>
            </c:numRef>
          </c:xVal>
          <c:yVal>
            <c:numRef>
              <c:f>merged!$L$27:$L$96</c:f>
              <c:numCache>
                <c:formatCode>General</c:formatCode>
                <c:ptCount val="70"/>
                <c:pt idx="0">
                  <c:v>-1.2370200241697633</c:v>
                </c:pt>
                <c:pt idx="1">
                  <c:v>-0.55279322214469406</c:v>
                </c:pt>
                <c:pt idx="2">
                  <c:v>-0.82537974737993913</c:v>
                </c:pt>
                <c:pt idx="3">
                  <c:v>-1.009723467455796</c:v>
                </c:pt>
                <c:pt idx="4">
                  <c:v>1.562539154941093</c:v>
                </c:pt>
                <c:pt idx="5">
                  <c:v>-1.3462051325137185</c:v>
                </c:pt>
                <c:pt idx="6">
                  <c:v>-0.16933590988073899</c:v>
                </c:pt>
                <c:pt idx="7">
                  <c:v>-1.1411645417048248</c:v>
                </c:pt>
                <c:pt idx="8">
                  <c:v>-0.14538469507631913</c:v>
                </c:pt>
                <c:pt idx="9">
                  <c:v>4.3900675478634632E-2</c:v>
                </c:pt>
                <c:pt idx="10">
                  <c:v>0.62195946420052017</c:v>
                </c:pt>
                <c:pt idx="11">
                  <c:v>0.8658496464291936</c:v>
                </c:pt>
                <c:pt idx="12">
                  <c:v>0.14555686984485305</c:v>
                </c:pt>
                <c:pt idx="13">
                  <c:v>-1.0315865596375984</c:v>
                </c:pt>
                <c:pt idx="14">
                  <c:v>1.0121856823594619</c:v>
                </c:pt>
                <c:pt idx="15">
                  <c:v>-0.55154207291411783</c:v>
                </c:pt>
                <c:pt idx="16">
                  <c:v>-0.91348032851267646</c:v>
                </c:pt>
                <c:pt idx="17">
                  <c:v>0.83905006718817621</c:v>
                </c:pt>
                <c:pt idx="18">
                  <c:v>1.3278418812257975</c:v>
                </c:pt>
                <c:pt idx="19">
                  <c:v>1.0822507884813755</c:v>
                </c:pt>
                <c:pt idx="20">
                  <c:v>-1.875291992948207</c:v>
                </c:pt>
                <c:pt idx="21">
                  <c:v>-0.68080687521799099</c:v>
                </c:pt>
                <c:pt idx="22">
                  <c:v>-0.1707097909356543</c:v>
                </c:pt>
                <c:pt idx="23">
                  <c:v>-1.4022058562061481</c:v>
                </c:pt>
                <c:pt idx="24">
                  <c:v>-1.8977130832280613</c:v>
                </c:pt>
                <c:pt idx="25">
                  <c:v>-0.42904870622749769</c:v>
                </c:pt>
                <c:pt idx="26">
                  <c:v>-1.6271936146570622</c:v>
                </c:pt>
                <c:pt idx="27">
                  <c:v>-0.96524548358909179</c:v>
                </c:pt>
                <c:pt idx="28">
                  <c:v>1.0650691368284226</c:v>
                </c:pt>
                <c:pt idx="29">
                  <c:v>-1.1581276764108592</c:v>
                </c:pt>
                <c:pt idx="30">
                  <c:v>-1.6463531359040742</c:v>
                </c:pt>
                <c:pt idx="31">
                  <c:v>1.7488256600847727</c:v>
                </c:pt>
                <c:pt idx="32">
                  <c:v>-1.738666351948229</c:v>
                </c:pt>
                <c:pt idx="33">
                  <c:v>0.75048163042489779</c:v>
                </c:pt>
                <c:pt idx="34">
                  <c:v>-1.2078657479964185</c:v>
                </c:pt>
                <c:pt idx="35">
                  <c:v>-9.4078919026156171E-2</c:v>
                </c:pt>
                <c:pt idx="36">
                  <c:v>0.44184842980979155</c:v>
                </c:pt>
                <c:pt idx="37">
                  <c:v>0.62142786922967019</c:v>
                </c:pt>
                <c:pt idx="38">
                  <c:v>-1.4874190246366226</c:v>
                </c:pt>
                <c:pt idx="39">
                  <c:v>1.7486422823102732</c:v>
                </c:pt>
                <c:pt idx="40">
                  <c:v>-0.13231995759021409</c:v>
                </c:pt>
                <c:pt idx="41">
                  <c:v>-0.59546344988135047</c:v>
                </c:pt>
                <c:pt idx="42">
                  <c:v>0.25421888399006143</c:v>
                </c:pt>
                <c:pt idx="43">
                  <c:v>0.21192600383862192</c:v>
                </c:pt>
                <c:pt idx="44">
                  <c:v>1.0664718019730941</c:v>
                </c:pt>
                <c:pt idx="45">
                  <c:v>1.2094227849702897</c:v>
                </c:pt>
                <c:pt idx="46">
                  <c:v>2.0179367699819917</c:v>
                </c:pt>
                <c:pt idx="47">
                  <c:v>1.5247707410007898</c:v>
                </c:pt>
                <c:pt idx="48">
                  <c:v>-0.65081648865450781</c:v>
                </c:pt>
                <c:pt idx="49">
                  <c:v>-0.21952170630876822</c:v>
                </c:pt>
                <c:pt idx="50">
                  <c:v>0.37974619379134467</c:v>
                </c:pt>
                <c:pt idx="51">
                  <c:v>-0.29602502724689472</c:v>
                </c:pt>
                <c:pt idx="52">
                  <c:v>2.1537290173731112</c:v>
                </c:pt>
                <c:pt idx="53">
                  <c:v>1.3941571383730551</c:v>
                </c:pt>
                <c:pt idx="54">
                  <c:v>2.0048515111204672</c:v>
                </c:pt>
                <c:pt idx="55">
                  <c:v>-0.70729047799728484</c:v>
                </c:pt>
                <c:pt idx="56">
                  <c:v>0.50911353714067076</c:v>
                </c:pt>
                <c:pt idx="57">
                  <c:v>1.1008650381483971</c:v>
                </c:pt>
                <c:pt idx="58">
                  <c:v>-7.528430436053668E-3</c:v>
                </c:pt>
                <c:pt idx="59">
                  <c:v>-1.1477491718744339</c:v>
                </c:pt>
                <c:pt idx="60">
                  <c:v>-1.3047741899696472</c:v>
                </c:pt>
                <c:pt idx="61">
                  <c:v>-0.41031263348781799</c:v>
                </c:pt>
                <c:pt idx="62">
                  <c:v>-0.30514793829194709</c:v>
                </c:pt>
                <c:pt idx="63">
                  <c:v>1.9248009089967368</c:v>
                </c:pt>
                <c:pt idx="64">
                  <c:v>0.30597898996233752</c:v>
                </c:pt>
                <c:pt idx="65">
                  <c:v>-0.82773421718804485</c:v>
                </c:pt>
                <c:pt idx="66">
                  <c:v>0.78294412118174783</c:v>
                </c:pt>
                <c:pt idx="67">
                  <c:v>-0.28481027158357541</c:v>
                </c:pt>
                <c:pt idx="68">
                  <c:v>1.6177916842662565</c:v>
                </c:pt>
                <c:pt idx="69">
                  <c:v>-0.14231844411468941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00-4495-83E8-8D7CF38B9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080112"/>
        <c:axId val="1145087792"/>
      </c:scatterChart>
      <c:valAx>
        <c:axId val="114508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5087792"/>
        <c:crosses val="autoZero"/>
        <c:crossBetween val="midCat"/>
      </c:valAx>
      <c:valAx>
        <c:axId val="1145087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50801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dist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merged!$C$2:$C$71</c:f>
              <c:numCache>
                <c:formatCode>General</c:formatCode>
                <c:ptCount val="70"/>
                <c:pt idx="0">
                  <c:v>4.3438054218536841</c:v>
                </c:pt>
                <c:pt idx="1">
                  <c:v>4.3174881135363101</c:v>
                </c:pt>
                <c:pt idx="2">
                  <c:v>4.3174881135363101</c:v>
                </c:pt>
                <c:pt idx="3">
                  <c:v>4.3820266346738812</c:v>
                </c:pt>
                <c:pt idx="4">
                  <c:v>4.2484952420493594</c:v>
                </c:pt>
                <c:pt idx="5">
                  <c:v>4.3438054218536841</c:v>
                </c:pt>
                <c:pt idx="6">
                  <c:v>4.3438054218536841</c:v>
                </c:pt>
                <c:pt idx="7">
                  <c:v>4.3307333402863311</c:v>
                </c:pt>
                <c:pt idx="8">
                  <c:v>4.3174881135363101</c:v>
                </c:pt>
                <c:pt idx="9">
                  <c:v>4.290459441148391</c:v>
                </c:pt>
                <c:pt idx="10">
                  <c:v>4.2766661190160553</c:v>
                </c:pt>
                <c:pt idx="11">
                  <c:v>4.2484952420493594</c:v>
                </c:pt>
                <c:pt idx="12">
                  <c:v>4.2766661190160553</c:v>
                </c:pt>
                <c:pt idx="13">
                  <c:v>4.3567088266895917</c:v>
                </c:pt>
                <c:pt idx="14">
                  <c:v>4.3174881135363101</c:v>
                </c:pt>
                <c:pt idx="15">
                  <c:v>4.3174881135363101</c:v>
                </c:pt>
                <c:pt idx="16">
                  <c:v>4.3438054218536841</c:v>
                </c:pt>
                <c:pt idx="17">
                  <c:v>4.2484952420493594</c:v>
                </c:pt>
                <c:pt idx="18">
                  <c:v>4.2626798770413155</c:v>
                </c:pt>
                <c:pt idx="19">
                  <c:v>4.2484952420493594</c:v>
                </c:pt>
                <c:pt idx="20">
                  <c:v>4.3694478524670215</c:v>
                </c:pt>
                <c:pt idx="21">
                  <c:v>4.3174881135363101</c:v>
                </c:pt>
                <c:pt idx="22">
                  <c:v>4.290459441148391</c:v>
                </c:pt>
                <c:pt idx="23">
                  <c:v>4.3438054218536841</c:v>
                </c:pt>
                <c:pt idx="24">
                  <c:v>4.3820266346738812</c:v>
                </c:pt>
                <c:pt idx="25">
                  <c:v>4.3694478524670215</c:v>
                </c:pt>
                <c:pt idx="26">
                  <c:v>4.3567088266895917</c:v>
                </c:pt>
                <c:pt idx="27">
                  <c:v>4.3438054218536841</c:v>
                </c:pt>
                <c:pt idx="28">
                  <c:v>4.2484952420493594</c:v>
                </c:pt>
                <c:pt idx="29">
                  <c:v>4.3307333402863311</c:v>
                </c:pt>
                <c:pt idx="30">
                  <c:v>4.3694478524670215</c:v>
                </c:pt>
                <c:pt idx="31">
                  <c:v>4.2766661190160553</c:v>
                </c:pt>
                <c:pt idx="32">
                  <c:v>4.3567088266895917</c:v>
                </c:pt>
                <c:pt idx="33">
                  <c:v>4.2626798770413155</c:v>
                </c:pt>
                <c:pt idx="34">
                  <c:v>4.3438054218536841</c:v>
                </c:pt>
                <c:pt idx="35">
                  <c:v>4.5669489731678938</c:v>
                </c:pt>
                <c:pt idx="36">
                  <c:v>4.5406316648505198</c:v>
                </c:pt>
                <c:pt idx="37">
                  <c:v>4.5406316648505198</c:v>
                </c:pt>
                <c:pt idx="38">
                  <c:v>4.6051701859880918</c:v>
                </c:pt>
                <c:pt idx="39">
                  <c:v>4.4716387933635691</c:v>
                </c:pt>
                <c:pt idx="40">
                  <c:v>4.5669489731678938</c:v>
                </c:pt>
                <c:pt idx="41">
                  <c:v>4.5669489731678938</c:v>
                </c:pt>
                <c:pt idx="42">
                  <c:v>4.5538768916005408</c:v>
                </c:pt>
                <c:pt idx="43">
                  <c:v>4.5406316648505198</c:v>
                </c:pt>
                <c:pt idx="44">
                  <c:v>4.5136029924626007</c:v>
                </c:pt>
                <c:pt idx="45">
                  <c:v>4.499809670330265</c:v>
                </c:pt>
                <c:pt idx="46">
                  <c:v>4.4716387933635691</c:v>
                </c:pt>
                <c:pt idx="47">
                  <c:v>4.499809670330265</c:v>
                </c:pt>
                <c:pt idx="48">
                  <c:v>4.5798523780038014</c:v>
                </c:pt>
                <c:pt idx="49">
                  <c:v>4.5406316648505198</c:v>
                </c:pt>
                <c:pt idx="50">
                  <c:v>4.5406316648505198</c:v>
                </c:pt>
                <c:pt idx="51">
                  <c:v>4.5669489731678938</c:v>
                </c:pt>
                <c:pt idx="52">
                  <c:v>4.4716387933635691</c:v>
                </c:pt>
                <c:pt idx="53">
                  <c:v>4.4858234283555252</c:v>
                </c:pt>
                <c:pt idx="54">
                  <c:v>4.4716387933635691</c:v>
                </c:pt>
                <c:pt idx="55">
                  <c:v>4.5925914037812312</c:v>
                </c:pt>
                <c:pt idx="56">
                  <c:v>4.5406316648505198</c:v>
                </c:pt>
                <c:pt idx="57">
                  <c:v>4.5136029924626007</c:v>
                </c:pt>
                <c:pt idx="58">
                  <c:v>4.5669489731678938</c:v>
                </c:pt>
                <c:pt idx="59">
                  <c:v>4.6051701859880918</c:v>
                </c:pt>
                <c:pt idx="60">
                  <c:v>4.5925914037812312</c:v>
                </c:pt>
                <c:pt idx="61">
                  <c:v>4.5798523780038014</c:v>
                </c:pt>
                <c:pt idx="62">
                  <c:v>4.5669489731678938</c:v>
                </c:pt>
                <c:pt idx="63">
                  <c:v>4.4716387933635691</c:v>
                </c:pt>
                <c:pt idx="64">
                  <c:v>4.5538768916005408</c:v>
                </c:pt>
                <c:pt idx="65">
                  <c:v>4.5925914037812312</c:v>
                </c:pt>
                <c:pt idx="66">
                  <c:v>4.499809670330265</c:v>
                </c:pt>
                <c:pt idx="67">
                  <c:v>4.5798523780038014</c:v>
                </c:pt>
                <c:pt idx="68">
                  <c:v>4.4858234283555252</c:v>
                </c:pt>
                <c:pt idx="69">
                  <c:v>4.5669489731678938</c:v>
                </c:pt>
              </c:numCache>
            </c:numRef>
          </c:xVal>
          <c:yVal>
            <c:numRef>
              <c:f>merged!$L$27:$L$96</c:f>
              <c:numCache>
                <c:formatCode>General</c:formatCode>
                <c:ptCount val="70"/>
                <c:pt idx="0">
                  <c:v>-1.2370200241697633</c:v>
                </c:pt>
                <c:pt idx="1">
                  <c:v>-0.55279322214469406</c:v>
                </c:pt>
                <c:pt idx="2">
                  <c:v>-0.82537974737993913</c:v>
                </c:pt>
                <c:pt idx="3">
                  <c:v>-1.009723467455796</c:v>
                </c:pt>
                <c:pt idx="4">
                  <c:v>1.562539154941093</c:v>
                </c:pt>
                <c:pt idx="5">
                  <c:v>-1.3462051325137185</c:v>
                </c:pt>
                <c:pt idx="6">
                  <c:v>-0.16933590988073899</c:v>
                </c:pt>
                <c:pt idx="7">
                  <c:v>-1.1411645417048248</c:v>
                </c:pt>
                <c:pt idx="8">
                  <c:v>-0.14538469507631913</c:v>
                </c:pt>
                <c:pt idx="9">
                  <c:v>4.3900675478634632E-2</c:v>
                </c:pt>
                <c:pt idx="10">
                  <c:v>0.62195946420052017</c:v>
                </c:pt>
                <c:pt idx="11">
                  <c:v>0.8658496464291936</c:v>
                </c:pt>
                <c:pt idx="12">
                  <c:v>0.14555686984485305</c:v>
                </c:pt>
                <c:pt idx="13">
                  <c:v>-1.0315865596375984</c:v>
                </c:pt>
                <c:pt idx="14">
                  <c:v>1.0121856823594619</c:v>
                </c:pt>
                <c:pt idx="15">
                  <c:v>-0.55154207291411783</c:v>
                </c:pt>
                <c:pt idx="16">
                  <c:v>-0.91348032851267646</c:v>
                </c:pt>
                <c:pt idx="17">
                  <c:v>0.83905006718817621</c:v>
                </c:pt>
                <c:pt idx="18">
                  <c:v>1.3278418812257975</c:v>
                </c:pt>
                <c:pt idx="19">
                  <c:v>1.0822507884813755</c:v>
                </c:pt>
                <c:pt idx="20">
                  <c:v>-1.875291992948207</c:v>
                </c:pt>
                <c:pt idx="21">
                  <c:v>-0.68080687521799099</c:v>
                </c:pt>
                <c:pt idx="22">
                  <c:v>-0.1707097909356543</c:v>
                </c:pt>
                <c:pt idx="23">
                  <c:v>-1.4022058562061481</c:v>
                </c:pt>
                <c:pt idx="24">
                  <c:v>-1.8977130832280613</c:v>
                </c:pt>
                <c:pt idx="25">
                  <c:v>-0.42904870622749769</c:v>
                </c:pt>
                <c:pt idx="26">
                  <c:v>-1.6271936146570622</c:v>
                </c:pt>
                <c:pt idx="27">
                  <c:v>-0.96524548358909179</c:v>
                </c:pt>
                <c:pt idx="28">
                  <c:v>1.0650691368284226</c:v>
                </c:pt>
                <c:pt idx="29">
                  <c:v>-1.1581276764108592</c:v>
                </c:pt>
                <c:pt idx="30">
                  <c:v>-1.6463531359040742</c:v>
                </c:pt>
                <c:pt idx="31">
                  <c:v>1.7488256600847727</c:v>
                </c:pt>
                <c:pt idx="32">
                  <c:v>-1.738666351948229</c:v>
                </c:pt>
                <c:pt idx="33">
                  <c:v>0.75048163042489779</c:v>
                </c:pt>
                <c:pt idx="34">
                  <c:v>-1.2078657479964185</c:v>
                </c:pt>
                <c:pt idx="35">
                  <c:v>-9.4078919026156171E-2</c:v>
                </c:pt>
                <c:pt idx="36">
                  <c:v>0.44184842980979155</c:v>
                </c:pt>
                <c:pt idx="37">
                  <c:v>0.62142786922967019</c:v>
                </c:pt>
                <c:pt idx="38">
                  <c:v>-1.4874190246366226</c:v>
                </c:pt>
                <c:pt idx="39">
                  <c:v>1.7486422823102732</c:v>
                </c:pt>
                <c:pt idx="40">
                  <c:v>-0.13231995759021409</c:v>
                </c:pt>
                <c:pt idx="41">
                  <c:v>-0.59546344988135047</c:v>
                </c:pt>
                <c:pt idx="42">
                  <c:v>0.25421888399006143</c:v>
                </c:pt>
                <c:pt idx="43">
                  <c:v>0.21192600383862192</c:v>
                </c:pt>
                <c:pt idx="44">
                  <c:v>1.0664718019730941</c:v>
                </c:pt>
                <c:pt idx="45">
                  <c:v>1.2094227849702897</c:v>
                </c:pt>
                <c:pt idx="46">
                  <c:v>2.0179367699819917</c:v>
                </c:pt>
                <c:pt idx="47">
                  <c:v>1.5247707410007898</c:v>
                </c:pt>
                <c:pt idx="48">
                  <c:v>-0.65081648865450781</c:v>
                </c:pt>
                <c:pt idx="49">
                  <c:v>-0.21952170630876822</c:v>
                </c:pt>
                <c:pt idx="50">
                  <c:v>0.37974619379134467</c:v>
                </c:pt>
                <c:pt idx="51">
                  <c:v>-0.29602502724689472</c:v>
                </c:pt>
                <c:pt idx="52">
                  <c:v>2.1537290173731112</c:v>
                </c:pt>
                <c:pt idx="53">
                  <c:v>1.3941571383730551</c:v>
                </c:pt>
                <c:pt idx="54">
                  <c:v>2.0048515111204672</c:v>
                </c:pt>
                <c:pt idx="55">
                  <c:v>-0.70729047799728484</c:v>
                </c:pt>
                <c:pt idx="56">
                  <c:v>0.50911353714067076</c:v>
                </c:pt>
                <c:pt idx="57">
                  <c:v>1.1008650381483971</c:v>
                </c:pt>
                <c:pt idx="58">
                  <c:v>-7.528430436053668E-3</c:v>
                </c:pt>
                <c:pt idx="59">
                  <c:v>-1.1477491718744339</c:v>
                </c:pt>
                <c:pt idx="60">
                  <c:v>-1.3047741899696472</c:v>
                </c:pt>
                <c:pt idx="61">
                  <c:v>-0.41031263348781799</c:v>
                </c:pt>
                <c:pt idx="62">
                  <c:v>-0.30514793829194709</c:v>
                </c:pt>
                <c:pt idx="63">
                  <c:v>1.9248009089967368</c:v>
                </c:pt>
                <c:pt idx="64">
                  <c:v>0.30597898996233752</c:v>
                </c:pt>
                <c:pt idx="65">
                  <c:v>-0.82773421718804485</c:v>
                </c:pt>
                <c:pt idx="66">
                  <c:v>0.78294412118174783</c:v>
                </c:pt>
                <c:pt idx="67">
                  <c:v>-0.28481027158357541</c:v>
                </c:pt>
                <c:pt idx="68">
                  <c:v>1.6177916842662565</c:v>
                </c:pt>
                <c:pt idx="69">
                  <c:v>-0.14231844411468941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A6-4E82-90CC-C5958E186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076752"/>
        <c:axId val="1145089712"/>
      </c:scatterChart>
      <c:valAx>
        <c:axId val="114507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dist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5089712"/>
        <c:crosses val="autoZero"/>
        <c:crossBetween val="midCat"/>
      </c:valAx>
      <c:valAx>
        <c:axId val="1145089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50767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price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merged!$B$2:$B$71</c:f>
              <c:numCache>
                <c:formatCode>General</c:formatCode>
                <c:ptCount val="70"/>
                <c:pt idx="0">
                  <c:v>1.791759469228055</c:v>
                </c:pt>
                <c:pt idx="1">
                  <c:v>1.5846163397677717</c:v>
                </c:pt>
                <c:pt idx="2">
                  <c:v>2.2732868355204934</c:v>
                </c:pt>
                <c:pt idx="3">
                  <c:v>-0.51194012505389197</c:v>
                </c:pt>
                <c:pt idx="4">
                  <c:v>0.46368338363700778</c:v>
                </c:pt>
                <c:pt idx="5">
                  <c:v>1.9154938219501645</c:v>
                </c:pt>
                <c:pt idx="6">
                  <c:v>-0.43680557862540975</c:v>
                </c:pt>
                <c:pt idx="7">
                  <c:v>2.1859903837290027</c:v>
                </c:pt>
                <c:pt idx="8">
                  <c:v>0.70099490571270029</c:v>
                </c:pt>
                <c:pt idx="9">
                  <c:v>1.6340048728913559</c:v>
                </c:pt>
                <c:pt idx="10">
                  <c:v>1.0387460144067711</c:v>
                </c:pt>
                <c:pt idx="11">
                  <c:v>1.8544368453789191</c:v>
                </c:pt>
                <c:pt idx="12">
                  <c:v>2.1762736025143838</c:v>
                </c:pt>
                <c:pt idx="13">
                  <c:v>0.6952515191721389</c:v>
                </c:pt>
                <c:pt idx="14">
                  <c:v>-1.5730526555621234</c:v>
                </c:pt>
                <c:pt idx="15">
                  <c:v>1.5164567197084324</c:v>
                </c:pt>
                <c:pt idx="16">
                  <c:v>1.0465105858711903</c:v>
                </c:pt>
                <c:pt idx="17">
                  <c:v>2.0813523614287721</c:v>
                </c:pt>
                <c:pt idx="18">
                  <c:v>0.28532051057015934</c:v>
                </c:pt>
                <c:pt idx="19">
                  <c:v>1.4907823338778765</c:v>
                </c:pt>
                <c:pt idx="20">
                  <c:v>1.8340975942558437</c:v>
                </c:pt>
                <c:pt idx="21">
                  <c:v>1.8745199162530299</c:v>
                </c:pt>
                <c:pt idx="22">
                  <c:v>2.0151716186410891</c:v>
                </c:pt>
                <c:pt idx="23">
                  <c:v>2.1816427716272671</c:v>
                </c:pt>
                <c:pt idx="24">
                  <c:v>1.2406535697152641</c:v>
                </c:pt>
                <c:pt idx="25">
                  <c:v>-1.084199647410292</c:v>
                </c:pt>
                <c:pt idx="26">
                  <c:v>1.9124683702786607</c:v>
                </c:pt>
                <c:pt idx="27">
                  <c:v>1.1264146608176777</c:v>
                </c:pt>
                <c:pt idx="28">
                  <c:v>1.4387428781272356</c:v>
                </c:pt>
                <c:pt idx="29">
                  <c:v>2.2951320772447508</c:v>
                </c:pt>
                <c:pt idx="30">
                  <c:v>1.3327702898744123</c:v>
                </c:pt>
                <c:pt idx="31">
                  <c:v>-1.1797770597382755</c:v>
                </c:pt>
                <c:pt idx="32">
                  <c:v>2.2719620541007584</c:v>
                </c:pt>
                <c:pt idx="33">
                  <c:v>1.436066786831059</c:v>
                </c:pt>
                <c:pt idx="34">
                  <c:v>1.6850416396151697</c:v>
                </c:pt>
                <c:pt idx="35">
                  <c:v>2.1972245773362196</c:v>
                </c:pt>
                <c:pt idx="36">
                  <c:v>1.9900814478759363</c:v>
                </c:pt>
                <c:pt idx="37">
                  <c:v>2.678751943628658</c:v>
                </c:pt>
                <c:pt idx="38">
                  <c:v>-0.10647501694572761</c:v>
                </c:pt>
                <c:pt idx="39">
                  <c:v>0.86914849174517217</c:v>
                </c:pt>
                <c:pt idx="40">
                  <c:v>2.3209589300583291</c:v>
                </c:pt>
                <c:pt idx="41">
                  <c:v>-3.1340470517245367E-2</c:v>
                </c:pt>
                <c:pt idx="42">
                  <c:v>2.5914554918371668</c:v>
                </c:pt>
                <c:pt idx="43">
                  <c:v>1.1064600138208647</c:v>
                </c:pt>
                <c:pt idx="44">
                  <c:v>2.0394699809995203</c:v>
                </c:pt>
                <c:pt idx="45">
                  <c:v>1.4442111225149354</c:v>
                </c:pt>
                <c:pt idx="46">
                  <c:v>2.2599019534870832</c:v>
                </c:pt>
                <c:pt idx="47">
                  <c:v>2.581738710622548</c:v>
                </c:pt>
                <c:pt idx="48">
                  <c:v>1.1007166272803033</c:v>
                </c:pt>
                <c:pt idx="49">
                  <c:v>-1.167587547453959</c:v>
                </c:pt>
                <c:pt idx="50">
                  <c:v>1.9219218278165968</c:v>
                </c:pt>
                <c:pt idx="51">
                  <c:v>1.4519756939793547</c:v>
                </c:pt>
                <c:pt idx="52">
                  <c:v>2.4868174695369363</c:v>
                </c:pt>
                <c:pt idx="53">
                  <c:v>0.69078561867832378</c:v>
                </c:pt>
                <c:pt idx="54">
                  <c:v>1.8962474419860409</c:v>
                </c:pt>
                <c:pt idx="55">
                  <c:v>2.2395627023640081</c:v>
                </c:pt>
                <c:pt idx="56">
                  <c:v>2.2799850243611943</c:v>
                </c:pt>
                <c:pt idx="57">
                  <c:v>2.4206367267492537</c:v>
                </c:pt>
                <c:pt idx="58">
                  <c:v>2.5871078797354312</c:v>
                </c:pt>
                <c:pt idx="59">
                  <c:v>1.6461186778234285</c:v>
                </c:pt>
                <c:pt idx="60">
                  <c:v>-0.67873453930212746</c:v>
                </c:pt>
                <c:pt idx="61">
                  <c:v>2.3179334783868248</c:v>
                </c:pt>
                <c:pt idx="62">
                  <c:v>1.5318797689258423</c:v>
                </c:pt>
                <c:pt idx="63">
                  <c:v>1.8442079862353999</c:v>
                </c:pt>
                <c:pt idx="64">
                  <c:v>2.7005971853529154</c:v>
                </c:pt>
                <c:pt idx="65">
                  <c:v>1.7382353979825766</c:v>
                </c:pt>
                <c:pt idx="66">
                  <c:v>-0.77431195163011124</c:v>
                </c:pt>
                <c:pt idx="67">
                  <c:v>2.677427162208923</c:v>
                </c:pt>
                <c:pt idx="68">
                  <c:v>1.8415318949392234</c:v>
                </c:pt>
                <c:pt idx="69">
                  <c:v>2.0905067477233343</c:v>
                </c:pt>
              </c:numCache>
            </c:numRef>
          </c:xVal>
          <c:yVal>
            <c:numRef>
              <c:f>merged!$L$27:$L$96</c:f>
              <c:numCache>
                <c:formatCode>General</c:formatCode>
                <c:ptCount val="70"/>
                <c:pt idx="0">
                  <c:v>-1.2370200241697633</c:v>
                </c:pt>
                <c:pt idx="1">
                  <c:v>-0.55279322214469406</c:v>
                </c:pt>
                <c:pt idx="2">
                  <c:v>-0.82537974737993913</c:v>
                </c:pt>
                <c:pt idx="3">
                  <c:v>-1.009723467455796</c:v>
                </c:pt>
                <c:pt idx="4">
                  <c:v>1.562539154941093</c:v>
                </c:pt>
                <c:pt idx="5">
                  <c:v>-1.3462051325137185</c:v>
                </c:pt>
                <c:pt idx="6">
                  <c:v>-0.16933590988073899</c:v>
                </c:pt>
                <c:pt idx="7">
                  <c:v>-1.1411645417048248</c:v>
                </c:pt>
                <c:pt idx="8">
                  <c:v>-0.14538469507631913</c:v>
                </c:pt>
                <c:pt idx="9">
                  <c:v>4.3900675478634632E-2</c:v>
                </c:pt>
                <c:pt idx="10">
                  <c:v>0.62195946420052017</c:v>
                </c:pt>
                <c:pt idx="11">
                  <c:v>0.8658496464291936</c:v>
                </c:pt>
                <c:pt idx="12">
                  <c:v>0.14555686984485305</c:v>
                </c:pt>
                <c:pt idx="13">
                  <c:v>-1.0315865596375984</c:v>
                </c:pt>
                <c:pt idx="14">
                  <c:v>1.0121856823594619</c:v>
                </c:pt>
                <c:pt idx="15">
                  <c:v>-0.55154207291411783</c:v>
                </c:pt>
                <c:pt idx="16">
                  <c:v>-0.91348032851267646</c:v>
                </c:pt>
                <c:pt idx="17">
                  <c:v>0.83905006718817621</c:v>
                </c:pt>
                <c:pt idx="18">
                  <c:v>1.3278418812257975</c:v>
                </c:pt>
                <c:pt idx="19">
                  <c:v>1.0822507884813755</c:v>
                </c:pt>
                <c:pt idx="20">
                  <c:v>-1.875291992948207</c:v>
                </c:pt>
                <c:pt idx="21">
                  <c:v>-0.68080687521799099</c:v>
                </c:pt>
                <c:pt idx="22">
                  <c:v>-0.1707097909356543</c:v>
                </c:pt>
                <c:pt idx="23">
                  <c:v>-1.4022058562061481</c:v>
                </c:pt>
                <c:pt idx="24">
                  <c:v>-1.8977130832280613</c:v>
                </c:pt>
                <c:pt idx="25">
                  <c:v>-0.42904870622749769</c:v>
                </c:pt>
                <c:pt idx="26">
                  <c:v>-1.6271936146570622</c:v>
                </c:pt>
                <c:pt idx="27">
                  <c:v>-0.96524548358909179</c:v>
                </c:pt>
                <c:pt idx="28">
                  <c:v>1.0650691368284226</c:v>
                </c:pt>
                <c:pt idx="29">
                  <c:v>-1.1581276764108592</c:v>
                </c:pt>
                <c:pt idx="30">
                  <c:v>-1.6463531359040742</c:v>
                </c:pt>
                <c:pt idx="31">
                  <c:v>1.7488256600847727</c:v>
                </c:pt>
                <c:pt idx="32">
                  <c:v>-1.738666351948229</c:v>
                </c:pt>
                <c:pt idx="33">
                  <c:v>0.75048163042489779</c:v>
                </c:pt>
                <c:pt idx="34">
                  <c:v>-1.2078657479964185</c:v>
                </c:pt>
                <c:pt idx="35">
                  <c:v>-9.4078919026156171E-2</c:v>
                </c:pt>
                <c:pt idx="36">
                  <c:v>0.44184842980979155</c:v>
                </c:pt>
                <c:pt idx="37">
                  <c:v>0.62142786922967019</c:v>
                </c:pt>
                <c:pt idx="38">
                  <c:v>-1.4874190246366226</c:v>
                </c:pt>
                <c:pt idx="39">
                  <c:v>1.7486422823102732</c:v>
                </c:pt>
                <c:pt idx="40">
                  <c:v>-0.13231995759021409</c:v>
                </c:pt>
                <c:pt idx="41">
                  <c:v>-0.59546344988135047</c:v>
                </c:pt>
                <c:pt idx="42">
                  <c:v>0.25421888399006143</c:v>
                </c:pt>
                <c:pt idx="43">
                  <c:v>0.21192600383862192</c:v>
                </c:pt>
                <c:pt idx="44">
                  <c:v>1.0664718019730941</c:v>
                </c:pt>
                <c:pt idx="45">
                  <c:v>1.2094227849702897</c:v>
                </c:pt>
                <c:pt idx="46">
                  <c:v>2.0179367699819917</c:v>
                </c:pt>
                <c:pt idx="47">
                  <c:v>1.5247707410007898</c:v>
                </c:pt>
                <c:pt idx="48">
                  <c:v>-0.65081648865450781</c:v>
                </c:pt>
                <c:pt idx="49">
                  <c:v>-0.21952170630876822</c:v>
                </c:pt>
                <c:pt idx="50">
                  <c:v>0.37974619379134467</c:v>
                </c:pt>
                <c:pt idx="51">
                  <c:v>-0.29602502724689472</c:v>
                </c:pt>
                <c:pt idx="52">
                  <c:v>2.1537290173731112</c:v>
                </c:pt>
                <c:pt idx="53">
                  <c:v>1.3941571383730551</c:v>
                </c:pt>
                <c:pt idx="54">
                  <c:v>2.0048515111204672</c:v>
                </c:pt>
                <c:pt idx="55">
                  <c:v>-0.70729047799728484</c:v>
                </c:pt>
                <c:pt idx="56">
                  <c:v>0.50911353714067076</c:v>
                </c:pt>
                <c:pt idx="57">
                  <c:v>1.1008650381483971</c:v>
                </c:pt>
                <c:pt idx="58">
                  <c:v>-7.528430436053668E-3</c:v>
                </c:pt>
                <c:pt idx="59">
                  <c:v>-1.1477491718744339</c:v>
                </c:pt>
                <c:pt idx="60">
                  <c:v>-1.3047741899696472</c:v>
                </c:pt>
                <c:pt idx="61">
                  <c:v>-0.41031263348781799</c:v>
                </c:pt>
                <c:pt idx="62">
                  <c:v>-0.30514793829194709</c:v>
                </c:pt>
                <c:pt idx="63">
                  <c:v>1.9248009089967368</c:v>
                </c:pt>
                <c:pt idx="64">
                  <c:v>0.30597898996233752</c:v>
                </c:pt>
                <c:pt idx="65">
                  <c:v>-0.82773421718804485</c:v>
                </c:pt>
                <c:pt idx="66">
                  <c:v>0.78294412118174783</c:v>
                </c:pt>
                <c:pt idx="67">
                  <c:v>-0.28481027158357541</c:v>
                </c:pt>
                <c:pt idx="68">
                  <c:v>1.6177916842662565</c:v>
                </c:pt>
                <c:pt idx="69">
                  <c:v>-0.14231844411468941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FD-466F-B7B9-B305279EE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077712"/>
        <c:axId val="1145093072"/>
      </c:scatterChart>
      <c:valAx>
        <c:axId val="114507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5093072"/>
        <c:crosses val="autoZero"/>
        <c:crossBetween val="midCat"/>
      </c:valAx>
      <c:valAx>
        <c:axId val="1145093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50777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dist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merged!$C$2:$C$71</c:f>
              <c:numCache>
                <c:formatCode>General</c:formatCode>
                <c:ptCount val="70"/>
                <c:pt idx="0">
                  <c:v>4.3438054218536841</c:v>
                </c:pt>
                <c:pt idx="1">
                  <c:v>4.3174881135363101</c:v>
                </c:pt>
                <c:pt idx="2">
                  <c:v>4.3174881135363101</c:v>
                </c:pt>
                <c:pt idx="3">
                  <c:v>4.3820266346738812</c:v>
                </c:pt>
                <c:pt idx="4">
                  <c:v>4.2484952420493594</c:v>
                </c:pt>
                <c:pt idx="5">
                  <c:v>4.3438054218536841</c:v>
                </c:pt>
                <c:pt idx="6">
                  <c:v>4.3438054218536841</c:v>
                </c:pt>
                <c:pt idx="7">
                  <c:v>4.3307333402863311</c:v>
                </c:pt>
                <c:pt idx="8">
                  <c:v>4.3174881135363101</c:v>
                </c:pt>
                <c:pt idx="9">
                  <c:v>4.290459441148391</c:v>
                </c:pt>
                <c:pt idx="10">
                  <c:v>4.2766661190160553</c:v>
                </c:pt>
                <c:pt idx="11">
                  <c:v>4.2484952420493594</c:v>
                </c:pt>
                <c:pt idx="12">
                  <c:v>4.2766661190160553</c:v>
                </c:pt>
                <c:pt idx="13">
                  <c:v>4.3567088266895917</c:v>
                </c:pt>
                <c:pt idx="14">
                  <c:v>4.3174881135363101</c:v>
                </c:pt>
                <c:pt idx="15">
                  <c:v>4.3174881135363101</c:v>
                </c:pt>
                <c:pt idx="16">
                  <c:v>4.3438054218536841</c:v>
                </c:pt>
                <c:pt idx="17">
                  <c:v>4.2484952420493594</c:v>
                </c:pt>
                <c:pt idx="18">
                  <c:v>4.2626798770413155</c:v>
                </c:pt>
                <c:pt idx="19">
                  <c:v>4.2484952420493594</c:v>
                </c:pt>
                <c:pt idx="20">
                  <c:v>4.3694478524670215</c:v>
                </c:pt>
                <c:pt idx="21">
                  <c:v>4.3174881135363101</c:v>
                </c:pt>
                <c:pt idx="22">
                  <c:v>4.290459441148391</c:v>
                </c:pt>
                <c:pt idx="23">
                  <c:v>4.3438054218536841</c:v>
                </c:pt>
                <c:pt idx="24">
                  <c:v>4.3820266346738812</c:v>
                </c:pt>
                <c:pt idx="25">
                  <c:v>4.3694478524670215</c:v>
                </c:pt>
                <c:pt idx="26">
                  <c:v>4.3567088266895917</c:v>
                </c:pt>
                <c:pt idx="27">
                  <c:v>4.3438054218536841</c:v>
                </c:pt>
                <c:pt idx="28">
                  <c:v>4.2484952420493594</c:v>
                </c:pt>
                <c:pt idx="29">
                  <c:v>4.3307333402863311</c:v>
                </c:pt>
                <c:pt idx="30">
                  <c:v>4.3694478524670215</c:v>
                </c:pt>
                <c:pt idx="31">
                  <c:v>4.2766661190160553</c:v>
                </c:pt>
                <c:pt idx="32">
                  <c:v>4.3567088266895917</c:v>
                </c:pt>
                <c:pt idx="33">
                  <c:v>4.2626798770413155</c:v>
                </c:pt>
                <c:pt idx="34">
                  <c:v>4.3438054218536841</c:v>
                </c:pt>
                <c:pt idx="35">
                  <c:v>4.5669489731678938</c:v>
                </c:pt>
                <c:pt idx="36">
                  <c:v>4.5406316648505198</c:v>
                </c:pt>
                <c:pt idx="37">
                  <c:v>4.5406316648505198</c:v>
                </c:pt>
                <c:pt idx="38">
                  <c:v>4.6051701859880918</c:v>
                </c:pt>
                <c:pt idx="39">
                  <c:v>4.4716387933635691</c:v>
                </c:pt>
                <c:pt idx="40">
                  <c:v>4.5669489731678938</c:v>
                </c:pt>
                <c:pt idx="41">
                  <c:v>4.5669489731678938</c:v>
                </c:pt>
                <c:pt idx="42">
                  <c:v>4.5538768916005408</c:v>
                </c:pt>
                <c:pt idx="43">
                  <c:v>4.5406316648505198</c:v>
                </c:pt>
                <c:pt idx="44">
                  <c:v>4.5136029924626007</c:v>
                </c:pt>
                <c:pt idx="45">
                  <c:v>4.499809670330265</c:v>
                </c:pt>
                <c:pt idx="46">
                  <c:v>4.4716387933635691</c:v>
                </c:pt>
                <c:pt idx="47">
                  <c:v>4.499809670330265</c:v>
                </c:pt>
                <c:pt idx="48">
                  <c:v>4.5798523780038014</c:v>
                </c:pt>
                <c:pt idx="49">
                  <c:v>4.5406316648505198</c:v>
                </c:pt>
                <c:pt idx="50">
                  <c:v>4.5406316648505198</c:v>
                </c:pt>
                <c:pt idx="51">
                  <c:v>4.5669489731678938</c:v>
                </c:pt>
                <c:pt idx="52">
                  <c:v>4.4716387933635691</c:v>
                </c:pt>
                <c:pt idx="53">
                  <c:v>4.4858234283555252</c:v>
                </c:pt>
                <c:pt idx="54">
                  <c:v>4.4716387933635691</c:v>
                </c:pt>
                <c:pt idx="55">
                  <c:v>4.5925914037812312</c:v>
                </c:pt>
                <c:pt idx="56">
                  <c:v>4.5406316648505198</c:v>
                </c:pt>
                <c:pt idx="57">
                  <c:v>4.5136029924626007</c:v>
                </c:pt>
                <c:pt idx="58">
                  <c:v>4.5669489731678938</c:v>
                </c:pt>
                <c:pt idx="59">
                  <c:v>4.6051701859880918</c:v>
                </c:pt>
                <c:pt idx="60">
                  <c:v>4.5925914037812312</c:v>
                </c:pt>
                <c:pt idx="61">
                  <c:v>4.5798523780038014</c:v>
                </c:pt>
                <c:pt idx="62">
                  <c:v>4.5669489731678938</c:v>
                </c:pt>
                <c:pt idx="63">
                  <c:v>4.4716387933635691</c:v>
                </c:pt>
                <c:pt idx="64">
                  <c:v>4.5538768916005408</c:v>
                </c:pt>
                <c:pt idx="65">
                  <c:v>4.5925914037812312</c:v>
                </c:pt>
                <c:pt idx="66">
                  <c:v>4.499809670330265</c:v>
                </c:pt>
                <c:pt idx="67">
                  <c:v>4.5798523780038014</c:v>
                </c:pt>
                <c:pt idx="68">
                  <c:v>4.4858234283555252</c:v>
                </c:pt>
                <c:pt idx="69">
                  <c:v>4.5669489731678938</c:v>
                </c:pt>
              </c:numCache>
            </c:numRef>
          </c:xVal>
          <c:yVal>
            <c:numRef>
              <c:f>merged!$L$27:$L$96</c:f>
              <c:numCache>
                <c:formatCode>General</c:formatCode>
                <c:ptCount val="70"/>
                <c:pt idx="0">
                  <c:v>-1.2370200241697633</c:v>
                </c:pt>
                <c:pt idx="1">
                  <c:v>-0.55279322214469406</c:v>
                </c:pt>
                <c:pt idx="2">
                  <c:v>-0.82537974737993913</c:v>
                </c:pt>
                <c:pt idx="3">
                  <c:v>-1.009723467455796</c:v>
                </c:pt>
                <c:pt idx="4">
                  <c:v>1.562539154941093</c:v>
                </c:pt>
                <c:pt idx="5">
                  <c:v>-1.3462051325137185</c:v>
                </c:pt>
                <c:pt idx="6">
                  <c:v>-0.16933590988073899</c:v>
                </c:pt>
                <c:pt idx="7">
                  <c:v>-1.1411645417048248</c:v>
                </c:pt>
                <c:pt idx="8">
                  <c:v>-0.14538469507631913</c:v>
                </c:pt>
                <c:pt idx="9">
                  <c:v>4.3900675478634632E-2</c:v>
                </c:pt>
                <c:pt idx="10">
                  <c:v>0.62195946420052017</c:v>
                </c:pt>
                <c:pt idx="11">
                  <c:v>0.8658496464291936</c:v>
                </c:pt>
                <c:pt idx="12">
                  <c:v>0.14555686984485305</c:v>
                </c:pt>
                <c:pt idx="13">
                  <c:v>-1.0315865596375984</c:v>
                </c:pt>
                <c:pt idx="14">
                  <c:v>1.0121856823594619</c:v>
                </c:pt>
                <c:pt idx="15">
                  <c:v>-0.55154207291411783</c:v>
                </c:pt>
                <c:pt idx="16">
                  <c:v>-0.91348032851267646</c:v>
                </c:pt>
                <c:pt idx="17">
                  <c:v>0.83905006718817621</c:v>
                </c:pt>
                <c:pt idx="18">
                  <c:v>1.3278418812257975</c:v>
                </c:pt>
                <c:pt idx="19">
                  <c:v>1.0822507884813755</c:v>
                </c:pt>
                <c:pt idx="20">
                  <c:v>-1.875291992948207</c:v>
                </c:pt>
                <c:pt idx="21">
                  <c:v>-0.68080687521799099</c:v>
                </c:pt>
                <c:pt idx="22">
                  <c:v>-0.1707097909356543</c:v>
                </c:pt>
                <c:pt idx="23">
                  <c:v>-1.4022058562061481</c:v>
                </c:pt>
                <c:pt idx="24">
                  <c:v>-1.8977130832280613</c:v>
                </c:pt>
                <c:pt idx="25">
                  <c:v>-0.42904870622749769</c:v>
                </c:pt>
                <c:pt idx="26">
                  <c:v>-1.6271936146570622</c:v>
                </c:pt>
                <c:pt idx="27">
                  <c:v>-0.96524548358909179</c:v>
                </c:pt>
                <c:pt idx="28">
                  <c:v>1.0650691368284226</c:v>
                </c:pt>
                <c:pt idx="29">
                  <c:v>-1.1581276764108592</c:v>
                </c:pt>
                <c:pt idx="30">
                  <c:v>-1.6463531359040742</c:v>
                </c:pt>
                <c:pt idx="31">
                  <c:v>1.7488256600847727</c:v>
                </c:pt>
                <c:pt idx="32">
                  <c:v>-1.738666351948229</c:v>
                </c:pt>
                <c:pt idx="33">
                  <c:v>0.75048163042489779</c:v>
                </c:pt>
                <c:pt idx="34">
                  <c:v>-1.2078657479964185</c:v>
                </c:pt>
                <c:pt idx="35">
                  <c:v>-9.4078919026156171E-2</c:v>
                </c:pt>
                <c:pt idx="36">
                  <c:v>0.44184842980979155</c:v>
                </c:pt>
                <c:pt idx="37">
                  <c:v>0.62142786922967019</c:v>
                </c:pt>
                <c:pt idx="38">
                  <c:v>-1.4874190246366226</c:v>
                </c:pt>
                <c:pt idx="39">
                  <c:v>1.7486422823102732</c:v>
                </c:pt>
                <c:pt idx="40">
                  <c:v>-0.13231995759021409</c:v>
                </c:pt>
                <c:pt idx="41">
                  <c:v>-0.59546344988135047</c:v>
                </c:pt>
                <c:pt idx="42">
                  <c:v>0.25421888399006143</c:v>
                </c:pt>
                <c:pt idx="43">
                  <c:v>0.21192600383862192</c:v>
                </c:pt>
                <c:pt idx="44">
                  <c:v>1.0664718019730941</c:v>
                </c:pt>
                <c:pt idx="45">
                  <c:v>1.2094227849702897</c:v>
                </c:pt>
                <c:pt idx="46">
                  <c:v>2.0179367699819917</c:v>
                </c:pt>
                <c:pt idx="47">
                  <c:v>1.5247707410007898</c:v>
                </c:pt>
                <c:pt idx="48">
                  <c:v>-0.65081648865450781</c:v>
                </c:pt>
                <c:pt idx="49">
                  <c:v>-0.21952170630876822</c:v>
                </c:pt>
                <c:pt idx="50">
                  <c:v>0.37974619379134467</c:v>
                </c:pt>
                <c:pt idx="51">
                  <c:v>-0.29602502724689472</c:v>
                </c:pt>
                <c:pt idx="52">
                  <c:v>2.1537290173731112</c:v>
                </c:pt>
                <c:pt idx="53">
                  <c:v>1.3941571383730551</c:v>
                </c:pt>
                <c:pt idx="54">
                  <c:v>2.0048515111204672</c:v>
                </c:pt>
                <c:pt idx="55">
                  <c:v>-0.70729047799728484</c:v>
                </c:pt>
                <c:pt idx="56">
                  <c:v>0.50911353714067076</c:v>
                </c:pt>
                <c:pt idx="57">
                  <c:v>1.1008650381483971</c:v>
                </c:pt>
                <c:pt idx="58">
                  <c:v>-7.528430436053668E-3</c:v>
                </c:pt>
                <c:pt idx="59">
                  <c:v>-1.1477491718744339</c:v>
                </c:pt>
                <c:pt idx="60">
                  <c:v>-1.3047741899696472</c:v>
                </c:pt>
                <c:pt idx="61">
                  <c:v>-0.41031263348781799</c:v>
                </c:pt>
                <c:pt idx="62">
                  <c:v>-0.30514793829194709</c:v>
                </c:pt>
                <c:pt idx="63">
                  <c:v>1.9248009089967368</c:v>
                </c:pt>
                <c:pt idx="64">
                  <c:v>0.30597898996233752</c:v>
                </c:pt>
                <c:pt idx="65">
                  <c:v>-0.82773421718804485</c:v>
                </c:pt>
                <c:pt idx="66">
                  <c:v>0.78294412118174783</c:v>
                </c:pt>
                <c:pt idx="67">
                  <c:v>-0.28481027158357541</c:v>
                </c:pt>
                <c:pt idx="68">
                  <c:v>1.6177916842662565</c:v>
                </c:pt>
                <c:pt idx="69">
                  <c:v>-0.14231844411468941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D0-4C18-B582-38C730A69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077712"/>
        <c:axId val="1145094992"/>
      </c:scatterChart>
      <c:valAx>
        <c:axId val="114507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dist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5094992"/>
        <c:crosses val="autoZero"/>
        <c:crossBetween val="midCat"/>
      </c:valAx>
      <c:valAx>
        <c:axId val="1145094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50777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price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merged_with_market_indicator!$B$2:$B$71</c:f>
              <c:numCache>
                <c:formatCode>General</c:formatCode>
                <c:ptCount val="70"/>
                <c:pt idx="0">
                  <c:v>1.791759469228055</c:v>
                </c:pt>
                <c:pt idx="1">
                  <c:v>1.5846163397677717</c:v>
                </c:pt>
                <c:pt idx="2">
                  <c:v>2.2732868355204934</c:v>
                </c:pt>
                <c:pt idx="3">
                  <c:v>-0.51194012505389197</c:v>
                </c:pt>
                <c:pt idx="4">
                  <c:v>0.46368338363700778</c:v>
                </c:pt>
                <c:pt idx="5">
                  <c:v>1.9154938219501645</c:v>
                </c:pt>
                <c:pt idx="6">
                  <c:v>-0.43680557862540975</c:v>
                </c:pt>
                <c:pt idx="7">
                  <c:v>2.1859903837290027</c:v>
                </c:pt>
                <c:pt idx="8">
                  <c:v>0.70099490571270029</c:v>
                </c:pt>
                <c:pt idx="9">
                  <c:v>1.6340048728913559</c:v>
                </c:pt>
                <c:pt idx="10">
                  <c:v>1.0387460144067711</c:v>
                </c:pt>
                <c:pt idx="11">
                  <c:v>1.8544368453789191</c:v>
                </c:pt>
                <c:pt idx="12">
                  <c:v>2.1762736025143838</c:v>
                </c:pt>
                <c:pt idx="13">
                  <c:v>0.6952515191721389</c:v>
                </c:pt>
                <c:pt idx="14">
                  <c:v>-1.5730526555621234</c:v>
                </c:pt>
                <c:pt idx="15">
                  <c:v>1.5164567197084324</c:v>
                </c:pt>
                <c:pt idx="16">
                  <c:v>1.0465105858711903</c:v>
                </c:pt>
                <c:pt idx="17">
                  <c:v>2.0813523614287721</c:v>
                </c:pt>
                <c:pt idx="18">
                  <c:v>0.28532051057015934</c:v>
                </c:pt>
                <c:pt idx="19">
                  <c:v>1.4907823338778765</c:v>
                </c:pt>
                <c:pt idx="20">
                  <c:v>1.8340975942558437</c:v>
                </c:pt>
                <c:pt idx="21">
                  <c:v>1.8745199162530299</c:v>
                </c:pt>
                <c:pt idx="22">
                  <c:v>2.0151716186410891</c:v>
                </c:pt>
                <c:pt idx="23">
                  <c:v>2.1816427716272671</c:v>
                </c:pt>
                <c:pt idx="24">
                  <c:v>1.2406535697152641</c:v>
                </c:pt>
                <c:pt idx="25">
                  <c:v>-1.084199647410292</c:v>
                </c:pt>
                <c:pt idx="26">
                  <c:v>1.9124683702786607</c:v>
                </c:pt>
                <c:pt idx="27">
                  <c:v>1.1264146608176777</c:v>
                </c:pt>
                <c:pt idx="28">
                  <c:v>1.4387428781272356</c:v>
                </c:pt>
                <c:pt idx="29">
                  <c:v>2.2951320772447508</c:v>
                </c:pt>
                <c:pt idx="30">
                  <c:v>1.3327702898744123</c:v>
                </c:pt>
                <c:pt idx="31">
                  <c:v>-1.1797770597382755</c:v>
                </c:pt>
                <c:pt idx="32">
                  <c:v>2.2719620541007584</c:v>
                </c:pt>
                <c:pt idx="33">
                  <c:v>1.436066786831059</c:v>
                </c:pt>
                <c:pt idx="34">
                  <c:v>1.6850416396151697</c:v>
                </c:pt>
                <c:pt idx="35">
                  <c:v>2.1972245773362196</c:v>
                </c:pt>
                <c:pt idx="36">
                  <c:v>1.9900814478759363</c:v>
                </c:pt>
                <c:pt idx="37">
                  <c:v>2.678751943628658</c:v>
                </c:pt>
                <c:pt idx="38">
                  <c:v>-0.10647501694572761</c:v>
                </c:pt>
                <c:pt idx="39">
                  <c:v>0.86914849174517217</c:v>
                </c:pt>
                <c:pt idx="40">
                  <c:v>2.3209589300583291</c:v>
                </c:pt>
                <c:pt idx="41">
                  <c:v>-3.1340470517245367E-2</c:v>
                </c:pt>
                <c:pt idx="42">
                  <c:v>2.5914554918371668</c:v>
                </c:pt>
                <c:pt idx="43">
                  <c:v>1.1064600138208647</c:v>
                </c:pt>
                <c:pt idx="44">
                  <c:v>2.0394699809995203</c:v>
                </c:pt>
                <c:pt idx="45">
                  <c:v>1.4442111225149354</c:v>
                </c:pt>
                <c:pt idx="46">
                  <c:v>2.2599019534870832</c:v>
                </c:pt>
                <c:pt idx="47">
                  <c:v>2.581738710622548</c:v>
                </c:pt>
                <c:pt idx="48">
                  <c:v>1.1007166272803033</c:v>
                </c:pt>
                <c:pt idx="49">
                  <c:v>-1.167587547453959</c:v>
                </c:pt>
                <c:pt idx="50">
                  <c:v>1.9219218278165968</c:v>
                </c:pt>
                <c:pt idx="51">
                  <c:v>1.4519756939793547</c:v>
                </c:pt>
                <c:pt idx="52">
                  <c:v>2.4868174695369363</c:v>
                </c:pt>
                <c:pt idx="53">
                  <c:v>0.69078561867832378</c:v>
                </c:pt>
                <c:pt idx="54">
                  <c:v>1.8962474419860409</c:v>
                </c:pt>
                <c:pt idx="55">
                  <c:v>2.2395627023640081</c:v>
                </c:pt>
                <c:pt idx="56">
                  <c:v>2.2799850243611943</c:v>
                </c:pt>
                <c:pt idx="57">
                  <c:v>2.4206367267492537</c:v>
                </c:pt>
                <c:pt idx="58">
                  <c:v>2.5871078797354312</c:v>
                </c:pt>
                <c:pt idx="59">
                  <c:v>1.6461186778234285</c:v>
                </c:pt>
                <c:pt idx="60">
                  <c:v>-0.67873453930212746</c:v>
                </c:pt>
                <c:pt idx="61">
                  <c:v>2.3179334783868248</c:v>
                </c:pt>
                <c:pt idx="62">
                  <c:v>1.5318797689258423</c:v>
                </c:pt>
                <c:pt idx="63">
                  <c:v>1.8442079862353999</c:v>
                </c:pt>
                <c:pt idx="64">
                  <c:v>2.7005971853529154</c:v>
                </c:pt>
                <c:pt idx="65">
                  <c:v>1.7382353979825766</c:v>
                </c:pt>
                <c:pt idx="66">
                  <c:v>-0.77431195163011124</c:v>
                </c:pt>
                <c:pt idx="67">
                  <c:v>2.677427162208923</c:v>
                </c:pt>
                <c:pt idx="68">
                  <c:v>1.8415318949392234</c:v>
                </c:pt>
                <c:pt idx="69">
                  <c:v>2.0905067477233343</c:v>
                </c:pt>
              </c:numCache>
            </c:numRef>
          </c:xVal>
          <c:yVal>
            <c:numRef>
              <c:f>merged_with_market_indicator!$L$28:$L$97</c:f>
              <c:numCache>
                <c:formatCode>General</c:formatCode>
                <c:ptCount val="70"/>
                <c:pt idx="0">
                  <c:v>-0.18543735981888254</c:v>
                </c:pt>
                <c:pt idx="1">
                  <c:v>-0.12996579725859547</c:v>
                </c:pt>
                <c:pt idx="2">
                  <c:v>-0.30965077405834851</c:v>
                </c:pt>
                <c:pt idx="3">
                  <c:v>0.60366261439401914</c:v>
                </c:pt>
                <c:pt idx="4">
                  <c:v>0.25907836894499248</c:v>
                </c:pt>
                <c:pt idx="5">
                  <c:v>-0.27793072220677661</c:v>
                </c:pt>
                <c:pt idx="6">
                  <c:v>0.58161365778361329</c:v>
                </c:pt>
                <c:pt idx="7">
                  <c:v>-0.33482960478157775</c:v>
                </c:pt>
                <c:pt idx="8">
                  <c:v>0.1582423285136958</c:v>
                </c:pt>
                <c:pt idx="9">
                  <c:v>-0.14366115980627647</c:v>
                </c:pt>
                <c:pt idx="10">
                  <c:v>3.9202296981311058E-2</c:v>
                </c:pt>
                <c:pt idx="11">
                  <c:v>-0.24999870243669431</c:v>
                </c:pt>
                <c:pt idx="12">
                  <c:v>-0.2837479932971041</c:v>
                </c:pt>
                <c:pt idx="13">
                  <c:v>0.16665595374542264</c:v>
                </c:pt>
                <c:pt idx="14">
                  <c:v>1.009044024902007</c:v>
                </c:pt>
                <c:pt idx="15">
                  <c:v>-0.1379093707340644</c:v>
                </c:pt>
                <c:pt idx="16">
                  <c:v>3.7568371248947408E-2</c:v>
                </c:pt>
                <c:pt idx="17">
                  <c:v>-0.24618741198737659</c:v>
                </c:pt>
                <c:pt idx="18">
                  <c:v>0.32414845644710422</c:v>
                </c:pt>
                <c:pt idx="19">
                  <c:v>-8.2654500419481636E-2</c:v>
                </c:pt>
                <c:pt idx="20">
                  <c:v>-0.23259339772087984</c:v>
                </c:pt>
                <c:pt idx="21">
                  <c:v>-0.218871500566995</c:v>
                </c:pt>
                <c:pt idx="22">
                  <c:v>-0.30685228836500755</c:v>
                </c:pt>
                <c:pt idx="23">
                  <c:v>-0.29802799179165174</c:v>
                </c:pt>
                <c:pt idx="24">
                  <c:v>-4.7902370111932768E-2</c:v>
                </c:pt>
                <c:pt idx="25">
                  <c:v>0.81997202096592403</c:v>
                </c:pt>
                <c:pt idx="26">
                  <c:v>-0.26474872735650301</c:v>
                </c:pt>
                <c:pt idx="27">
                  <c:v>-3.4177358871056995E-3</c:v>
                </c:pt>
                <c:pt idx="28">
                  <c:v>-0.10685626698776574</c:v>
                </c:pt>
                <c:pt idx="29">
                  <c:v>-0.33706954110896703</c:v>
                </c:pt>
                <c:pt idx="30">
                  <c:v>-7.1283520192007899E-2</c:v>
                </c:pt>
                <c:pt idx="31">
                  <c:v>0.86679005695311773</c:v>
                </c:pt>
                <c:pt idx="32">
                  <c:v>-0.32772581965369252</c:v>
                </c:pt>
                <c:pt idx="33">
                  <c:v>-9.7976291191782749E-2</c:v>
                </c:pt>
                <c:pt idx="34">
                  <c:v>-0.17067930314072388</c:v>
                </c:pt>
                <c:pt idx="35">
                  <c:v>0.2342275533720688</c:v>
                </c:pt>
                <c:pt idx="36">
                  <c:v>0.14139966274323434</c:v>
                </c:pt>
                <c:pt idx="37">
                  <c:v>0.41388065059860679</c:v>
                </c:pt>
                <c:pt idx="38">
                  <c:v>-0.5973091347394508</c:v>
                </c:pt>
                <c:pt idx="39">
                  <c:v>-0.27809469563848488</c:v>
                </c:pt>
                <c:pt idx="40">
                  <c:v>0.21267826076408802</c:v>
                </c:pt>
                <c:pt idx="41">
                  <c:v>-0.56779007416963978</c:v>
                </c:pt>
                <c:pt idx="42">
                  <c:v>0.33727762896065094</c:v>
                </c:pt>
                <c:pt idx="43">
                  <c:v>-0.20772316452401896</c:v>
                </c:pt>
                <c:pt idx="44">
                  <c:v>0.1556337747355272</c:v>
                </c:pt>
                <c:pt idx="45">
                  <c:v>-9.6610574201577037E-2</c:v>
                </c:pt>
                <c:pt idx="46">
                  <c:v>0.17881222916344974</c:v>
                </c:pt>
                <c:pt idx="47">
                  <c:v>0.37218968590617685</c:v>
                </c:pt>
                <c:pt idx="48">
                  <c:v>-0.1758501672241426</c:v>
                </c:pt>
                <c:pt idx="49">
                  <c:v>-0.94593955571887811</c:v>
                </c:pt>
                <c:pt idx="50">
                  <c:v>7.0102704018729867E-2</c:v>
                </c:pt>
                <c:pt idx="51">
                  <c:v>-6.825251943791244E-2</c:v>
                </c:pt>
                <c:pt idx="52">
                  <c:v>0.3452153462449008</c:v>
                </c:pt>
                <c:pt idx="53">
                  <c:v>-0.33281247835828154</c:v>
                </c:pt>
                <c:pt idx="54">
                  <c:v>0.11667003026695433</c:v>
                </c:pt>
                <c:pt idx="55">
                  <c:v>0.21213192527738833</c:v>
                </c:pt>
                <c:pt idx="56">
                  <c:v>0.24777271983901095</c:v>
                </c:pt>
                <c:pt idx="57">
                  <c:v>0.24144634876638982</c:v>
                </c:pt>
                <c:pt idx="58">
                  <c:v>0.37337324202579936</c:v>
                </c:pt>
                <c:pt idx="59">
                  <c:v>-2.121465071094697E-2</c:v>
                </c:pt>
                <c:pt idx="60">
                  <c:v>-0.77902965472888219</c:v>
                </c:pt>
                <c:pt idx="61">
                  <c:v>0.22885606186008545</c:v>
                </c:pt>
                <c:pt idx="62">
                  <c:v>-6.6596382542600807E-2</c:v>
                </c:pt>
                <c:pt idx="63">
                  <c:v>2.9599313227890889E-2</c:v>
                </c:pt>
                <c:pt idx="64">
                  <c:v>0.40376093331157392</c:v>
                </c:pt>
                <c:pt idx="65">
                  <c:v>2.4059206571365621E-2</c:v>
                </c:pt>
                <c:pt idx="66">
                  <c:v>-0.8223676739025656</c:v>
                </c:pt>
                <c:pt idx="67">
                  <c:v>0.40285406875830532</c:v>
                </c:pt>
                <c:pt idx="68">
                  <c:v>4.6057570696932615E-2</c:v>
                </c:pt>
                <c:pt idx="69">
                  <c:v>0.17159180878836366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13-43F7-9FF0-BA6F2875D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074832"/>
        <c:axId val="1145092592"/>
      </c:scatterChart>
      <c:valAx>
        <c:axId val="114507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5092592"/>
        <c:crosses val="autoZero"/>
        <c:crossBetween val="midCat"/>
      </c:valAx>
      <c:valAx>
        <c:axId val="1145092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50748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dist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merged_with_market_indicator!$C$2:$C$71</c:f>
              <c:numCache>
                <c:formatCode>General</c:formatCode>
                <c:ptCount val="70"/>
                <c:pt idx="0">
                  <c:v>4.3438054218536841</c:v>
                </c:pt>
                <c:pt idx="1">
                  <c:v>4.3174881135363101</c:v>
                </c:pt>
                <c:pt idx="2">
                  <c:v>4.3174881135363101</c:v>
                </c:pt>
                <c:pt idx="3">
                  <c:v>4.3820266346738812</c:v>
                </c:pt>
                <c:pt idx="4">
                  <c:v>4.2484952420493594</c:v>
                </c:pt>
                <c:pt idx="5">
                  <c:v>4.3438054218536841</c:v>
                </c:pt>
                <c:pt idx="6">
                  <c:v>4.3438054218536841</c:v>
                </c:pt>
                <c:pt idx="7">
                  <c:v>4.3307333402863311</c:v>
                </c:pt>
                <c:pt idx="8">
                  <c:v>4.3174881135363101</c:v>
                </c:pt>
                <c:pt idx="9">
                  <c:v>4.290459441148391</c:v>
                </c:pt>
                <c:pt idx="10">
                  <c:v>4.2766661190160553</c:v>
                </c:pt>
                <c:pt idx="11">
                  <c:v>4.2484952420493594</c:v>
                </c:pt>
                <c:pt idx="12">
                  <c:v>4.2766661190160553</c:v>
                </c:pt>
                <c:pt idx="13">
                  <c:v>4.3567088266895917</c:v>
                </c:pt>
                <c:pt idx="14">
                  <c:v>4.3174881135363101</c:v>
                </c:pt>
                <c:pt idx="15">
                  <c:v>4.3174881135363101</c:v>
                </c:pt>
                <c:pt idx="16">
                  <c:v>4.3438054218536841</c:v>
                </c:pt>
                <c:pt idx="17">
                  <c:v>4.2484952420493594</c:v>
                </c:pt>
                <c:pt idx="18">
                  <c:v>4.2626798770413155</c:v>
                </c:pt>
                <c:pt idx="19">
                  <c:v>4.2484952420493594</c:v>
                </c:pt>
                <c:pt idx="20">
                  <c:v>4.3694478524670215</c:v>
                </c:pt>
                <c:pt idx="21">
                  <c:v>4.3174881135363101</c:v>
                </c:pt>
                <c:pt idx="22">
                  <c:v>4.290459441148391</c:v>
                </c:pt>
                <c:pt idx="23">
                  <c:v>4.3438054218536841</c:v>
                </c:pt>
                <c:pt idx="24">
                  <c:v>4.3820266346738812</c:v>
                </c:pt>
                <c:pt idx="25">
                  <c:v>4.3694478524670215</c:v>
                </c:pt>
                <c:pt idx="26">
                  <c:v>4.3567088266895917</c:v>
                </c:pt>
                <c:pt idx="27">
                  <c:v>4.3438054218536841</c:v>
                </c:pt>
                <c:pt idx="28">
                  <c:v>4.2484952420493594</c:v>
                </c:pt>
                <c:pt idx="29">
                  <c:v>4.3307333402863311</c:v>
                </c:pt>
                <c:pt idx="30">
                  <c:v>4.3694478524670215</c:v>
                </c:pt>
                <c:pt idx="31">
                  <c:v>4.2766661190160553</c:v>
                </c:pt>
                <c:pt idx="32">
                  <c:v>4.3567088266895917</c:v>
                </c:pt>
                <c:pt idx="33">
                  <c:v>4.2626798770413155</c:v>
                </c:pt>
                <c:pt idx="34">
                  <c:v>4.3438054218536841</c:v>
                </c:pt>
                <c:pt idx="35">
                  <c:v>4.5669489731678938</c:v>
                </c:pt>
                <c:pt idx="36">
                  <c:v>4.5406316648505198</c:v>
                </c:pt>
                <c:pt idx="37">
                  <c:v>4.5406316648505198</c:v>
                </c:pt>
                <c:pt idx="38">
                  <c:v>4.6051701859880918</c:v>
                </c:pt>
                <c:pt idx="39">
                  <c:v>4.4716387933635691</c:v>
                </c:pt>
                <c:pt idx="40">
                  <c:v>4.5669489731678938</c:v>
                </c:pt>
                <c:pt idx="41">
                  <c:v>4.5669489731678938</c:v>
                </c:pt>
                <c:pt idx="42">
                  <c:v>4.5538768916005408</c:v>
                </c:pt>
                <c:pt idx="43">
                  <c:v>4.5406316648505198</c:v>
                </c:pt>
                <c:pt idx="44">
                  <c:v>4.5136029924626007</c:v>
                </c:pt>
                <c:pt idx="45">
                  <c:v>4.499809670330265</c:v>
                </c:pt>
                <c:pt idx="46">
                  <c:v>4.4716387933635691</c:v>
                </c:pt>
                <c:pt idx="47">
                  <c:v>4.499809670330265</c:v>
                </c:pt>
                <c:pt idx="48">
                  <c:v>4.5798523780038014</c:v>
                </c:pt>
                <c:pt idx="49">
                  <c:v>4.5406316648505198</c:v>
                </c:pt>
                <c:pt idx="50">
                  <c:v>4.5406316648505198</c:v>
                </c:pt>
                <c:pt idx="51">
                  <c:v>4.5669489731678938</c:v>
                </c:pt>
                <c:pt idx="52">
                  <c:v>4.4716387933635691</c:v>
                </c:pt>
                <c:pt idx="53">
                  <c:v>4.4858234283555252</c:v>
                </c:pt>
                <c:pt idx="54">
                  <c:v>4.4716387933635691</c:v>
                </c:pt>
                <c:pt idx="55">
                  <c:v>4.5925914037812312</c:v>
                </c:pt>
                <c:pt idx="56">
                  <c:v>4.5406316648505198</c:v>
                </c:pt>
                <c:pt idx="57">
                  <c:v>4.5136029924626007</c:v>
                </c:pt>
                <c:pt idx="58">
                  <c:v>4.5669489731678938</c:v>
                </c:pt>
                <c:pt idx="59">
                  <c:v>4.6051701859880918</c:v>
                </c:pt>
                <c:pt idx="60">
                  <c:v>4.5925914037812312</c:v>
                </c:pt>
                <c:pt idx="61">
                  <c:v>4.5798523780038014</c:v>
                </c:pt>
                <c:pt idx="62">
                  <c:v>4.5669489731678938</c:v>
                </c:pt>
                <c:pt idx="63">
                  <c:v>4.4716387933635691</c:v>
                </c:pt>
                <c:pt idx="64">
                  <c:v>4.5538768916005408</c:v>
                </c:pt>
                <c:pt idx="65">
                  <c:v>4.5925914037812312</c:v>
                </c:pt>
                <c:pt idx="66">
                  <c:v>4.499809670330265</c:v>
                </c:pt>
                <c:pt idx="67">
                  <c:v>4.5798523780038014</c:v>
                </c:pt>
                <c:pt idx="68">
                  <c:v>4.4858234283555252</c:v>
                </c:pt>
                <c:pt idx="69">
                  <c:v>4.5669489731678938</c:v>
                </c:pt>
              </c:numCache>
            </c:numRef>
          </c:xVal>
          <c:yVal>
            <c:numRef>
              <c:f>merged_with_market_indicator!$L$28:$L$97</c:f>
              <c:numCache>
                <c:formatCode>General</c:formatCode>
                <c:ptCount val="70"/>
                <c:pt idx="0">
                  <c:v>-0.18543735981888254</c:v>
                </c:pt>
                <c:pt idx="1">
                  <c:v>-0.12996579725859547</c:v>
                </c:pt>
                <c:pt idx="2">
                  <c:v>-0.30965077405834851</c:v>
                </c:pt>
                <c:pt idx="3">
                  <c:v>0.60366261439401914</c:v>
                </c:pt>
                <c:pt idx="4">
                  <c:v>0.25907836894499248</c:v>
                </c:pt>
                <c:pt idx="5">
                  <c:v>-0.27793072220677661</c:v>
                </c:pt>
                <c:pt idx="6">
                  <c:v>0.58161365778361329</c:v>
                </c:pt>
                <c:pt idx="7">
                  <c:v>-0.33482960478157775</c:v>
                </c:pt>
                <c:pt idx="8">
                  <c:v>0.1582423285136958</c:v>
                </c:pt>
                <c:pt idx="9">
                  <c:v>-0.14366115980627647</c:v>
                </c:pt>
                <c:pt idx="10">
                  <c:v>3.9202296981311058E-2</c:v>
                </c:pt>
                <c:pt idx="11">
                  <c:v>-0.24999870243669431</c:v>
                </c:pt>
                <c:pt idx="12">
                  <c:v>-0.2837479932971041</c:v>
                </c:pt>
                <c:pt idx="13">
                  <c:v>0.16665595374542264</c:v>
                </c:pt>
                <c:pt idx="14">
                  <c:v>1.009044024902007</c:v>
                </c:pt>
                <c:pt idx="15">
                  <c:v>-0.1379093707340644</c:v>
                </c:pt>
                <c:pt idx="16">
                  <c:v>3.7568371248947408E-2</c:v>
                </c:pt>
                <c:pt idx="17">
                  <c:v>-0.24618741198737659</c:v>
                </c:pt>
                <c:pt idx="18">
                  <c:v>0.32414845644710422</c:v>
                </c:pt>
                <c:pt idx="19">
                  <c:v>-8.2654500419481636E-2</c:v>
                </c:pt>
                <c:pt idx="20">
                  <c:v>-0.23259339772087984</c:v>
                </c:pt>
                <c:pt idx="21">
                  <c:v>-0.218871500566995</c:v>
                </c:pt>
                <c:pt idx="22">
                  <c:v>-0.30685228836500755</c:v>
                </c:pt>
                <c:pt idx="23">
                  <c:v>-0.29802799179165174</c:v>
                </c:pt>
                <c:pt idx="24">
                  <c:v>-4.7902370111932768E-2</c:v>
                </c:pt>
                <c:pt idx="25">
                  <c:v>0.81997202096592403</c:v>
                </c:pt>
                <c:pt idx="26">
                  <c:v>-0.26474872735650301</c:v>
                </c:pt>
                <c:pt idx="27">
                  <c:v>-3.4177358871056995E-3</c:v>
                </c:pt>
                <c:pt idx="28">
                  <c:v>-0.10685626698776574</c:v>
                </c:pt>
                <c:pt idx="29">
                  <c:v>-0.33706954110896703</c:v>
                </c:pt>
                <c:pt idx="30">
                  <c:v>-7.1283520192007899E-2</c:v>
                </c:pt>
                <c:pt idx="31">
                  <c:v>0.86679005695311773</c:v>
                </c:pt>
                <c:pt idx="32">
                  <c:v>-0.32772581965369252</c:v>
                </c:pt>
                <c:pt idx="33">
                  <c:v>-9.7976291191782749E-2</c:v>
                </c:pt>
                <c:pt idx="34">
                  <c:v>-0.17067930314072388</c:v>
                </c:pt>
                <c:pt idx="35">
                  <c:v>0.2342275533720688</c:v>
                </c:pt>
                <c:pt idx="36">
                  <c:v>0.14139966274323434</c:v>
                </c:pt>
                <c:pt idx="37">
                  <c:v>0.41388065059860679</c:v>
                </c:pt>
                <c:pt idx="38">
                  <c:v>-0.5973091347394508</c:v>
                </c:pt>
                <c:pt idx="39">
                  <c:v>-0.27809469563848488</c:v>
                </c:pt>
                <c:pt idx="40">
                  <c:v>0.21267826076408802</c:v>
                </c:pt>
                <c:pt idx="41">
                  <c:v>-0.56779007416963978</c:v>
                </c:pt>
                <c:pt idx="42">
                  <c:v>0.33727762896065094</c:v>
                </c:pt>
                <c:pt idx="43">
                  <c:v>-0.20772316452401896</c:v>
                </c:pt>
                <c:pt idx="44">
                  <c:v>0.1556337747355272</c:v>
                </c:pt>
                <c:pt idx="45">
                  <c:v>-9.6610574201577037E-2</c:v>
                </c:pt>
                <c:pt idx="46">
                  <c:v>0.17881222916344974</c:v>
                </c:pt>
                <c:pt idx="47">
                  <c:v>0.37218968590617685</c:v>
                </c:pt>
                <c:pt idx="48">
                  <c:v>-0.1758501672241426</c:v>
                </c:pt>
                <c:pt idx="49">
                  <c:v>-0.94593955571887811</c:v>
                </c:pt>
                <c:pt idx="50">
                  <c:v>7.0102704018729867E-2</c:v>
                </c:pt>
                <c:pt idx="51">
                  <c:v>-6.825251943791244E-2</c:v>
                </c:pt>
                <c:pt idx="52">
                  <c:v>0.3452153462449008</c:v>
                </c:pt>
                <c:pt idx="53">
                  <c:v>-0.33281247835828154</c:v>
                </c:pt>
                <c:pt idx="54">
                  <c:v>0.11667003026695433</c:v>
                </c:pt>
                <c:pt idx="55">
                  <c:v>0.21213192527738833</c:v>
                </c:pt>
                <c:pt idx="56">
                  <c:v>0.24777271983901095</c:v>
                </c:pt>
                <c:pt idx="57">
                  <c:v>0.24144634876638982</c:v>
                </c:pt>
                <c:pt idx="58">
                  <c:v>0.37337324202579936</c:v>
                </c:pt>
                <c:pt idx="59">
                  <c:v>-2.121465071094697E-2</c:v>
                </c:pt>
                <c:pt idx="60">
                  <c:v>-0.77902965472888219</c:v>
                </c:pt>
                <c:pt idx="61">
                  <c:v>0.22885606186008545</c:v>
                </c:pt>
                <c:pt idx="62">
                  <c:v>-6.6596382542600807E-2</c:v>
                </c:pt>
                <c:pt idx="63">
                  <c:v>2.9599313227890889E-2</c:v>
                </c:pt>
                <c:pt idx="64">
                  <c:v>0.40376093331157392</c:v>
                </c:pt>
                <c:pt idx="65">
                  <c:v>2.4059206571365621E-2</c:v>
                </c:pt>
                <c:pt idx="66">
                  <c:v>-0.8223676739025656</c:v>
                </c:pt>
                <c:pt idx="67">
                  <c:v>0.40285406875830532</c:v>
                </c:pt>
                <c:pt idx="68">
                  <c:v>4.6057570696932615E-2</c:v>
                </c:pt>
                <c:pt idx="69">
                  <c:v>0.17159180878836366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AE-40E3-A788-C03B205FE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097872"/>
        <c:axId val="1145098352"/>
      </c:scatterChart>
      <c:valAx>
        <c:axId val="114509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dist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5098352"/>
        <c:crosses val="autoZero"/>
        <c:crossBetween val="midCat"/>
      </c:valAx>
      <c:valAx>
        <c:axId val="1145098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50978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market_indicator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merged_with_market_indicator!$D$2:$D$71</c:f>
              <c:numCache>
                <c:formatCode>General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xVal>
          <c:yVal>
            <c:numRef>
              <c:f>merged_with_market_indicator!$L$28:$L$97</c:f>
              <c:numCache>
                <c:formatCode>General</c:formatCode>
                <c:ptCount val="70"/>
                <c:pt idx="0">
                  <c:v>-0.18543735981888254</c:v>
                </c:pt>
                <c:pt idx="1">
                  <c:v>-0.12996579725859547</c:v>
                </c:pt>
                <c:pt idx="2">
                  <c:v>-0.30965077405834851</c:v>
                </c:pt>
                <c:pt idx="3">
                  <c:v>0.60366261439401914</c:v>
                </c:pt>
                <c:pt idx="4">
                  <c:v>0.25907836894499248</c:v>
                </c:pt>
                <c:pt idx="5">
                  <c:v>-0.27793072220677661</c:v>
                </c:pt>
                <c:pt idx="6">
                  <c:v>0.58161365778361329</c:v>
                </c:pt>
                <c:pt idx="7">
                  <c:v>-0.33482960478157775</c:v>
                </c:pt>
                <c:pt idx="8">
                  <c:v>0.1582423285136958</c:v>
                </c:pt>
                <c:pt idx="9">
                  <c:v>-0.14366115980627647</c:v>
                </c:pt>
                <c:pt idx="10">
                  <c:v>3.9202296981311058E-2</c:v>
                </c:pt>
                <c:pt idx="11">
                  <c:v>-0.24999870243669431</c:v>
                </c:pt>
                <c:pt idx="12">
                  <c:v>-0.2837479932971041</c:v>
                </c:pt>
                <c:pt idx="13">
                  <c:v>0.16665595374542264</c:v>
                </c:pt>
                <c:pt idx="14">
                  <c:v>1.009044024902007</c:v>
                </c:pt>
                <c:pt idx="15">
                  <c:v>-0.1379093707340644</c:v>
                </c:pt>
                <c:pt idx="16">
                  <c:v>3.7568371248947408E-2</c:v>
                </c:pt>
                <c:pt idx="17">
                  <c:v>-0.24618741198737659</c:v>
                </c:pt>
                <c:pt idx="18">
                  <c:v>0.32414845644710422</c:v>
                </c:pt>
                <c:pt idx="19">
                  <c:v>-8.2654500419481636E-2</c:v>
                </c:pt>
                <c:pt idx="20">
                  <c:v>-0.23259339772087984</c:v>
                </c:pt>
                <c:pt idx="21">
                  <c:v>-0.218871500566995</c:v>
                </c:pt>
                <c:pt idx="22">
                  <c:v>-0.30685228836500755</c:v>
                </c:pt>
                <c:pt idx="23">
                  <c:v>-0.29802799179165174</c:v>
                </c:pt>
                <c:pt idx="24">
                  <c:v>-4.7902370111932768E-2</c:v>
                </c:pt>
                <c:pt idx="25">
                  <c:v>0.81997202096592403</c:v>
                </c:pt>
                <c:pt idx="26">
                  <c:v>-0.26474872735650301</c:v>
                </c:pt>
                <c:pt idx="27">
                  <c:v>-3.4177358871056995E-3</c:v>
                </c:pt>
                <c:pt idx="28">
                  <c:v>-0.10685626698776574</c:v>
                </c:pt>
                <c:pt idx="29">
                  <c:v>-0.33706954110896703</c:v>
                </c:pt>
                <c:pt idx="30">
                  <c:v>-7.1283520192007899E-2</c:v>
                </c:pt>
                <c:pt idx="31">
                  <c:v>0.86679005695311773</c:v>
                </c:pt>
                <c:pt idx="32">
                  <c:v>-0.32772581965369252</c:v>
                </c:pt>
                <c:pt idx="33">
                  <c:v>-9.7976291191782749E-2</c:v>
                </c:pt>
                <c:pt idx="34">
                  <c:v>-0.17067930314072388</c:v>
                </c:pt>
                <c:pt idx="35">
                  <c:v>0.2342275533720688</c:v>
                </c:pt>
                <c:pt idx="36">
                  <c:v>0.14139966274323434</c:v>
                </c:pt>
                <c:pt idx="37">
                  <c:v>0.41388065059860679</c:v>
                </c:pt>
                <c:pt idx="38">
                  <c:v>-0.5973091347394508</c:v>
                </c:pt>
                <c:pt idx="39">
                  <c:v>-0.27809469563848488</c:v>
                </c:pt>
                <c:pt idx="40">
                  <c:v>0.21267826076408802</c:v>
                </c:pt>
                <c:pt idx="41">
                  <c:v>-0.56779007416963978</c:v>
                </c:pt>
                <c:pt idx="42">
                  <c:v>0.33727762896065094</c:v>
                </c:pt>
                <c:pt idx="43">
                  <c:v>-0.20772316452401896</c:v>
                </c:pt>
                <c:pt idx="44">
                  <c:v>0.1556337747355272</c:v>
                </c:pt>
                <c:pt idx="45">
                  <c:v>-9.6610574201577037E-2</c:v>
                </c:pt>
                <c:pt idx="46">
                  <c:v>0.17881222916344974</c:v>
                </c:pt>
                <c:pt idx="47">
                  <c:v>0.37218968590617685</c:v>
                </c:pt>
                <c:pt idx="48">
                  <c:v>-0.1758501672241426</c:v>
                </c:pt>
                <c:pt idx="49">
                  <c:v>-0.94593955571887811</c:v>
                </c:pt>
                <c:pt idx="50">
                  <c:v>7.0102704018729867E-2</c:v>
                </c:pt>
                <c:pt idx="51">
                  <c:v>-6.825251943791244E-2</c:v>
                </c:pt>
                <c:pt idx="52">
                  <c:v>0.3452153462449008</c:v>
                </c:pt>
                <c:pt idx="53">
                  <c:v>-0.33281247835828154</c:v>
                </c:pt>
                <c:pt idx="54">
                  <c:v>0.11667003026695433</c:v>
                </c:pt>
                <c:pt idx="55">
                  <c:v>0.21213192527738833</c:v>
                </c:pt>
                <c:pt idx="56">
                  <c:v>0.24777271983901095</c:v>
                </c:pt>
                <c:pt idx="57">
                  <c:v>0.24144634876638982</c:v>
                </c:pt>
                <c:pt idx="58">
                  <c:v>0.37337324202579936</c:v>
                </c:pt>
                <c:pt idx="59">
                  <c:v>-2.121465071094697E-2</c:v>
                </c:pt>
                <c:pt idx="60">
                  <c:v>-0.77902965472888219</c:v>
                </c:pt>
                <c:pt idx="61">
                  <c:v>0.22885606186008545</c:v>
                </c:pt>
                <c:pt idx="62">
                  <c:v>-6.6596382542600807E-2</c:v>
                </c:pt>
                <c:pt idx="63">
                  <c:v>2.9599313227890889E-2</c:v>
                </c:pt>
                <c:pt idx="64">
                  <c:v>0.40376093331157392</c:v>
                </c:pt>
                <c:pt idx="65">
                  <c:v>2.4059206571365621E-2</c:v>
                </c:pt>
                <c:pt idx="66">
                  <c:v>-0.8223676739025656</c:v>
                </c:pt>
                <c:pt idx="67">
                  <c:v>0.40285406875830532</c:v>
                </c:pt>
                <c:pt idx="68">
                  <c:v>4.6057570696932615E-2</c:v>
                </c:pt>
                <c:pt idx="69">
                  <c:v>0.17159180878836366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EA-4909-875D-49B5AAEF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084912"/>
        <c:axId val="1145096432"/>
      </c:scatterChart>
      <c:valAx>
        <c:axId val="114508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market_indicator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5096432"/>
        <c:crosses val="autoZero"/>
        <c:crossBetween val="midCat"/>
      </c:valAx>
      <c:valAx>
        <c:axId val="1145096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50849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dist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original!$C$2:$C$36</c:f>
              <c:numCache>
                <c:formatCode>General</c:formatCode>
                <c:ptCount val="35"/>
                <c:pt idx="0">
                  <c:v>77</c:v>
                </c:pt>
                <c:pt idx="1">
                  <c:v>75</c:v>
                </c:pt>
                <c:pt idx="2">
                  <c:v>75</c:v>
                </c:pt>
                <c:pt idx="3">
                  <c:v>80</c:v>
                </c:pt>
                <c:pt idx="4">
                  <c:v>70</c:v>
                </c:pt>
                <c:pt idx="5">
                  <c:v>77</c:v>
                </c:pt>
                <c:pt idx="6">
                  <c:v>77</c:v>
                </c:pt>
                <c:pt idx="7">
                  <c:v>76</c:v>
                </c:pt>
                <c:pt idx="8">
                  <c:v>75</c:v>
                </c:pt>
                <c:pt idx="9">
                  <c:v>73</c:v>
                </c:pt>
                <c:pt idx="10">
                  <c:v>72</c:v>
                </c:pt>
                <c:pt idx="11">
                  <c:v>70</c:v>
                </c:pt>
                <c:pt idx="12">
                  <c:v>72</c:v>
                </c:pt>
                <c:pt idx="13">
                  <c:v>78</c:v>
                </c:pt>
                <c:pt idx="14">
                  <c:v>75</c:v>
                </c:pt>
                <c:pt idx="15">
                  <c:v>75</c:v>
                </c:pt>
                <c:pt idx="16">
                  <c:v>77</c:v>
                </c:pt>
                <c:pt idx="17">
                  <c:v>70</c:v>
                </c:pt>
                <c:pt idx="18">
                  <c:v>71</c:v>
                </c:pt>
                <c:pt idx="19">
                  <c:v>70</c:v>
                </c:pt>
                <c:pt idx="20">
                  <c:v>79</c:v>
                </c:pt>
                <c:pt idx="21">
                  <c:v>75</c:v>
                </c:pt>
                <c:pt idx="22">
                  <c:v>73</c:v>
                </c:pt>
                <c:pt idx="23">
                  <c:v>77</c:v>
                </c:pt>
                <c:pt idx="24">
                  <c:v>80</c:v>
                </c:pt>
                <c:pt idx="25">
                  <c:v>79</c:v>
                </c:pt>
                <c:pt idx="26">
                  <c:v>78</c:v>
                </c:pt>
                <c:pt idx="27">
                  <c:v>77</c:v>
                </c:pt>
                <c:pt idx="28">
                  <c:v>70</c:v>
                </c:pt>
                <c:pt idx="29">
                  <c:v>76</c:v>
                </c:pt>
                <c:pt idx="30">
                  <c:v>79</c:v>
                </c:pt>
                <c:pt idx="31">
                  <c:v>72</c:v>
                </c:pt>
                <c:pt idx="32">
                  <c:v>78</c:v>
                </c:pt>
                <c:pt idx="33">
                  <c:v>71</c:v>
                </c:pt>
                <c:pt idx="34">
                  <c:v>77</c:v>
                </c:pt>
              </c:numCache>
            </c:numRef>
          </c:xVal>
          <c:yVal>
            <c:numRef>
              <c:f>original!$W$27:$W$61</c:f>
              <c:numCache>
                <c:formatCode>General</c:formatCode>
                <c:ptCount val="35"/>
                <c:pt idx="0">
                  <c:v>-491.54301223587322</c:v>
                </c:pt>
                <c:pt idx="1">
                  <c:v>-947.54929232412019</c:v>
                </c:pt>
                <c:pt idx="2">
                  <c:v>1439.0916862708484</c:v>
                </c:pt>
                <c:pt idx="3">
                  <c:v>-444.11608837197173</c:v>
                </c:pt>
                <c:pt idx="4">
                  <c:v>-1839.413098010833</c:v>
                </c:pt>
                <c:pt idx="5">
                  <c:v>-110.78639076653621</c:v>
                </c:pt>
                <c:pt idx="6">
                  <c:v>-630.60573403696981</c:v>
                </c:pt>
                <c:pt idx="7">
                  <c:v>985.1503116526369</c:v>
                </c:pt>
                <c:pt idx="8">
                  <c:v>-2033.1383518808486</c:v>
                </c:pt>
                <c:pt idx="9">
                  <c:v>-749.65358056811669</c:v>
                </c:pt>
                <c:pt idx="10">
                  <c:v>-1703.7925043693799</c:v>
                </c:pt>
                <c:pt idx="11">
                  <c:v>-21.080577398851986</c:v>
                </c:pt>
                <c:pt idx="12">
                  <c:v>1110.1474597380893</c:v>
                </c:pt>
                <c:pt idx="13">
                  <c:v>-2146.4438098646974</c:v>
                </c:pt>
                <c:pt idx="14">
                  <c:v>9817.1420164668034</c:v>
                </c:pt>
                <c:pt idx="15">
                  <c:v>-1102.0575051254539</c:v>
                </c:pt>
                <c:pt idx="16">
                  <c:v>-1893.8948593446371</c:v>
                </c:pt>
                <c:pt idx="17">
                  <c:v>793.08824189234122</c:v>
                </c:pt>
                <c:pt idx="18">
                  <c:v>-1795.3991866425899</c:v>
                </c:pt>
                <c:pt idx="19">
                  <c:v>-943.90991485102847</c:v>
                </c:pt>
                <c:pt idx="20">
                  <c:v>-451.25100835581179</c:v>
                </c:pt>
                <c:pt idx="21">
                  <c:v>-157.95927721239593</c:v>
                </c:pt>
                <c:pt idx="22">
                  <c:v>406.63705823418724</c:v>
                </c:pt>
                <c:pt idx="23">
                  <c:v>927.2642029796782</c:v>
                </c:pt>
                <c:pt idx="24">
                  <c:v>-1786.841041662236</c:v>
                </c:pt>
                <c:pt idx="25">
                  <c:v>3219.9429063265434</c:v>
                </c:pt>
                <c:pt idx="26">
                  <c:v>-160.631321539265</c:v>
                </c:pt>
                <c:pt idx="27">
                  <c:v>-1812.3536842197054</c:v>
                </c:pt>
                <c:pt idx="28">
                  <c:v>-1054.1168066495688</c:v>
                </c:pt>
                <c:pt idx="29">
                  <c:v>1504.7789239214321</c:v>
                </c:pt>
                <c:pt idx="30">
                  <c:v>-1604.5468111135096</c:v>
                </c:pt>
                <c:pt idx="31">
                  <c:v>4254.8199859027836</c:v>
                </c:pt>
                <c:pt idx="32">
                  <c:v>1307.7065222881718</c:v>
                </c:pt>
                <c:pt idx="33">
                  <c:v>-1098.0543375847237</c:v>
                </c:pt>
                <c:pt idx="34">
                  <c:v>-786.63112154440034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6C-44B6-97C8-0F1829553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456079"/>
        <c:axId val="812357919"/>
      </c:scatterChart>
      <c:valAx>
        <c:axId val="815456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dist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2357919"/>
        <c:crosses val="autoZero"/>
        <c:crossBetween val="midCat"/>
      </c:valAx>
      <c:valAx>
        <c:axId val="8123579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54560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merged_with_market_indicator!$O$27</c:f>
              <c:strCache>
                <c:ptCount val="1"/>
                <c:pt idx="0">
                  <c:v>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merged_with_market_indicator!$O$28:$O$97</c:f>
              <c:numCache>
                <c:formatCode>General</c:formatCode>
                <c:ptCount val="70"/>
                <c:pt idx="0">
                  <c:v>26.419378560286248</c:v>
                </c:pt>
                <c:pt idx="1">
                  <c:v>23.262571356097993</c:v>
                </c:pt>
                <c:pt idx="2">
                  <c:v>25.088629536618953</c:v>
                </c:pt>
                <c:pt idx="3">
                  <c:v>-1395.1160181951102</c:v>
                </c:pt>
                <c:pt idx="4">
                  <c:v>-172.9876796010318</c:v>
                </c:pt>
                <c:pt idx="5">
                  <c:v>33.362512794021086</c:v>
                </c:pt>
                <c:pt idx="6">
                  <c:v>-1209.7185112522184</c:v>
                </c:pt>
                <c:pt idx="7">
                  <c:v>29.482750497104632</c:v>
                </c:pt>
                <c:pt idx="8">
                  <c:v>-80.969046116868412</c:v>
                </c:pt>
                <c:pt idx="9">
                  <c:v>24.003959733638311</c:v>
                </c:pt>
                <c:pt idx="10">
                  <c:v>-13.125439629846255</c:v>
                </c:pt>
                <c:pt idx="11">
                  <c:v>31.092372850251735</c:v>
                </c:pt>
                <c:pt idx="12">
                  <c:v>25.266546722161138</c:v>
                </c:pt>
                <c:pt idx="13">
                  <c:v>-87.597080776381972</c:v>
                </c:pt>
                <c:pt idx="14">
                  <c:v>-8472.3493643329239</c:v>
                </c:pt>
                <c:pt idx="15">
                  <c:v>26.368437000681553</c:v>
                </c:pt>
                <c:pt idx="16">
                  <c:v>-12.829269402664067</c:v>
                </c:pt>
                <c:pt idx="17">
                  <c:v>24.307492201358855</c:v>
                </c:pt>
                <c:pt idx="18">
                  <c:v>-270.50694748224339</c:v>
                </c:pt>
                <c:pt idx="19">
                  <c:v>16.189487989745459</c:v>
                </c:pt>
                <c:pt idx="20">
                  <c:v>31.356010966949441</c:v>
                </c:pt>
                <c:pt idx="21">
                  <c:v>27.873542978039197</c:v>
                </c:pt>
                <c:pt idx="22">
                  <c:v>32.066323571121643</c:v>
                </c:pt>
                <c:pt idx="23">
                  <c:v>26.972441333014345</c:v>
                </c:pt>
                <c:pt idx="24">
                  <c:v>13.055814445289059</c:v>
                </c:pt>
                <c:pt idx="25">
                  <c:v>-3824.6412573968946</c:v>
                </c:pt>
                <c:pt idx="26">
                  <c:v>32.2565431520175</c:v>
                </c:pt>
                <c:pt idx="27">
                  <c:v>1.0534526853322177</c:v>
                </c:pt>
                <c:pt idx="28">
                  <c:v>21.815494454534274</c:v>
                </c:pt>
                <c:pt idx="29">
                  <c:v>26.509929901490494</c:v>
                </c:pt>
                <c:pt idx="30">
                  <c:v>17.380904514762534</c:v>
                </c:pt>
                <c:pt idx="31">
                  <c:v>-4402.673594751981</c:v>
                </c:pt>
                <c:pt idx="32">
                  <c:v>26.8057027965869</c:v>
                </c:pt>
                <c:pt idx="33">
                  <c:v>20.267068143865828</c:v>
                </c:pt>
                <c:pt idx="34">
                  <c:v>27.323257143827419</c:v>
                </c:pt>
                <c:pt idx="35">
                  <c:v>-10611.842616144379</c:v>
                </c:pt>
                <c:pt idx="36">
                  <c:v>-7467.7116899771281</c:v>
                </c:pt>
                <c:pt idx="37">
                  <c:v>-12441.779672291228</c:v>
                </c:pt>
                <c:pt idx="38">
                  <c:v>194992.7133456977</c:v>
                </c:pt>
                <c:pt idx="39">
                  <c:v>36580.011428024111</c:v>
                </c:pt>
                <c:pt idx="40">
                  <c:v>-8393.2296915119223</c:v>
                </c:pt>
                <c:pt idx="41">
                  <c:v>171115.70255454213</c:v>
                </c:pt>
                <c:pt idx="42">
                  <c:v>-10706.210251345685</c:v>
                </c:pt>
                <c:pt idx="43">
                  <c:v>22817.524277635544</c:v>
                </c:pt>
                <c:pt idx="44">
                  <c:v>-7780.9279889394165</c:v>
                </c:pt>
                <c:pt idx="45">
                  <c:v>7787.621369239685</c:v>
                </c:pt>
                <c:pt idx="46">
                  <c:v>-7089.320859547428</c:v>
                </c:pt>
                <c:pt idx="47">
                  <c:v>-11879.234975108669</c:v>
                </c:pt>
                <c:pt idx="48">
                  <c:v>20064.22636685209</c:v>
                </c:pt>
                <c:pt idx="49">
                  <c:v>765893.43351913011</c:v>
                </c:pt>
                <c:pt idx="50">
                  <c:v>-3828.8432267873795</c:v>
                </c:pt>
                <c:pt idx="51">
                  <c:v>5695.1664407260687</c:v>
                </c:pt>
                <c:pt idx="52">
                  <c:v>-11829.658593309599</c:v>
                </c:pt>
                <c:pt idx="53">
                  <c:v>51523.785384107978</c:v>
                </c:pt>
                <c:pt idx="54">
                  <c:v>-6505.1826752303386</c:v>
                </c:pt>
                <c:pt idx="55">
                  <c:v>-9197.3760101303851</c:v>
                </c:pt>
                <c:pt idx="56">
                  <c:v>-10269.727371004286</c:v>
                </c:pt>
                <c:pt idx="57">
                  <c:v>-8536.5423122029788</c:v>
                </c:pt>
                <c:pt idx="58">
                  <c:v>-12202.283677063002</c:v>
                </c:pt>
                <c:pt idx="59">
                  <c:v>1509.290281212976</c:v>
                </c:pt>
                <c:pt idx="60">
                  <c:v>419645.694662778</c:v>
                </c:pt>
                <c:pt idx="61">
                  <c:v>-9186.2687606891195</c:v>
                </c:pt>
                <c:pt idx="62">
                  <c:v>5124.0845054832462</c:v>
                </c:pt>
                <c:pt idx="63">
                  <c:v>-1665.7700109007201</c:v>
                </c:pt>
                <c:pt idx="64">
                  <c:v>-11871.423280792205</c:v>
                </c:pt>
                <c:pt idx="65">
                  <c:v>-1584.5816082845267</c:v>
                </c:pt>
                <c:pt idx="66">
                  <c:v>460955.33785800257</c:v>
                </c:pt>
                <c:pt idx="67">
                  <c:v>-12258.203558965244</c:v>
                </c:pt>
                <c:pt idx="68">
                  <c:v>-2636.5763038151272</c:v>
                </c:pt>
                <c:pt idx="69">
                  <c:v>-8396.6330321025816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F0-4DF9-AC18-1DB078046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2788688"/>
        <c:axId val="1312791088"/>
      </c:barChart>
      <c:lineChart>
        <c:grouping val="standard"/>
        <c:varyColors val="0"/>
        <c:ser>
          <c:idx val="0"/>
          <c:order val="0"/>
          <c:tx>
            <c:strRef>
              <c:f>merged_with_market_indicator!$M$27</c:f>
              <c:strCache>
                <c:ptCount val="1"/>
                <c:pt idx="0">
                  <c:v>org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merged_with_market_indicator!$M$28:$M$97</c:f>
              <c:numCache>
                <c:formatCode>General</c:formatCode>
                <c:ptCount val="70"/>
                <c:pt idx="0">
                  <c:v>129.66897441166458</c:v>
                </c:pt>
                <c:pt idx="1">
                  <c:v>167.61053679414155</c:v>
                </c:pt>
                <c:pt idx="2">
                  <c:v>69.124383356031274</c:v>
                </c:pt>
                <c:pt idx="3">
                  <c:v>3078.4027138096367</c:v>
                </c:pt>
                <c:pt idx="4">
                  <c:v>757.92851196345998</c:v>
                </c:pt>
                <c:pt idx="5">
                  <c:v>104.12940885286775</c:v>
                </c:pt>
                <c:pt idx="6">
                  <c:v>2743.0985740845408</c:v>
                </c:pt>
                <c:pt idx="7">
                  <c:v>74.132731131411632</c:v>
                </c:pt>
                <c:pt idx="8">
                  <c:v>553.22934991802265</c:v>
                </c:pt>
                <c:pt idx="9">
                  <c:v>155.37262187194642</c:v>
                </c:pt>
                <c:pt idx="10">
                  <c:v>341.41862242504737</c:v>
                </c:pt>
                <c:pt idx="11">
                  <c:v>109.4710311593997</c:v>
                </c:pt>
                <c:pt idx="12">
                  <c:v>77.009099119220537</c:v>
                </c:pt>
                <c:pt idx="13">
                  <c:v>570.63079550880263</c:v>
                </c:pt>
                <c:pt idx="14">
                  <c:v>13333.197628464617</c:v>
                </c:pt>
                <c:pt idx="15">
                  <c:v>178.31992209636405</c:v>
                </c:pt>
                <c:pt idx="16">
                  <c:v>347.94603086862122</c:v>
                </c:pt>
                <c:pt idx="17">
                  <c:v>87.080157449434509</c:v>
                </c:pt>
                <c:pt idx="18">
                  <c:v>977.06335559993579</c:v>
                </c:pt>
                <c:pt idx="19">
                  <c:v>187.88616156143888</c:v>
                </c:pt>
                <c:pt idx="20">
                  <c:v>119.73962250729619</c:v>
                </c:pt>
                <c:pt idx="21">
                  <c:v>113.9223926920791</c:v>
                </c:pt>
                <c:pt idx="22">
                  <c:v>89.286368520051681</c:v>
                </c:pt>
                <c:pt idx="23">
                  <c:v>77.685715266735059</c:v>
                </c:pt>
                <c:pt idx="24">
                  <c:v>266.07469780391381</c:v>
                </c:pt>
                <c:pt idx="25">
                  <c:v>6835.1355428516863</c:v>
                </c:pt>
                <c:pt idx="26">
                  <c:v>106.42088630452481</c:v>
                </c:pt>
                <c:pt idx="27">
                  <c:v>307.70473026218519</c:v>
                </c:pt>
                <c:pt idx="28">
                  <c:v>193.4438461770809</c:v>
                </c:pt>
                <c:pt idx="29">
                  <c:v>66.136520710837814</c:v>
                </c:pt>
                <c:pt idx="30">
                  <c:v>235.24059522986411</c:v>
                </c:pt>
                <c:pt idx="31">
                  <c:v>7594.7254765686966</c:v>
                </c:pt>
                <c:pt idx="32">
                  <c:v>69.1209939820057</c:v>
                </c:pt>
                <c:pt idx="33">
                  <c:v>196.88877578235409</c:v>
                </c:pt>
                <c:pt idx="34">
                  <c:v>146.81216589172828</c:v>
                </c:pt>
                <c:pt idx="35">
                  <c:v>50818.561550186445</c:v>
                </c:pt>
                <c:pt idx="36">
                  <c:v>56634.617902657752</c:v>
                </c:pt>
                <c:pt idx="37">
                  <c:v>36710.061431819871</c:v>
                </c:pt>
                <c:pt idx="38">
                  <c:v>238604.24483444172</c:v>
                </c:pt>
                <c:pt idx="39">
                  <c:v>114094.59812511217</c:v>
                </c:pt>
                <c:pt idx="40">
                  <c:v>43809.703400803912</c:v>
                </c:pt>
                <c:pt idx="41">
                  <c:v>223866.88283055634</c:v>
                </c:pt>
                <c:pt idx="42">
                  <c:v>37396.469119038396</c:v>
                </c:pt>
                <c:pt idx="43">
                  <c:v>98831.765609166512</c:v>
                </c:pt>
                <c:pt idx="44">
                  <c:v>53986.449814523876</c:v>
                </c:pt>
                <c:pt idx="45">
                  <c:v>76777.251520288104</c:v>
                </c:pt>
                <c:pt idx="46">
                  <c:v>43296.976138246166</c:v>
                </c:pt>
                <c:pt idx="47">
                  <c:v>38224.366228309991</c:v>
                </c:pt>
                <c:pt idx="48">
                  <c:v>104360.18092638582</c:v>
                </c:pt>
                <c:pt idx="49">
                  <c:v>486209.98237180151</c:v>
                </c:pt>
                <c:pt idx="50">
                  <c:v>56554.412858264492</c:v>
                </c:pt>
                <c:pt idx="51">
                  <c:v>80627.388585333014</c:v>
                </c:pt>
                <c:pt idx="52">
                  <c:v>40521.946242970436</c:v>
                </c:pt>
                <c:pt idx="53">
                  <c:v>130477.71806784668</c:v>
                </c:pt>
                <c:pt idx="54">
                  <c:v>59072.92476846018</c:v>
                </c:pt>
                <c:pt idx="55">
                  <c:v>48118.022884735525</c:v>
                </c:pt>
                <c:pt idx="56">
                  <c:v>46794.869849139446</c:v>
                </c:pt>
                <c:pt idx="57">
                  <c:v>39795.720142568971</c:v>
                </c:pt>
                <c:pt idx="58">
                  <c:v>39161.124656807755</c:v>
                </c:pt>
                <c:pt idx="59">
                  <c:v>70391.795470749901</c:v>
                </c:pt>
                <c:pt idx="60">
                  <c:v>355825.98713254504</c:v>
                </c:pt>
                <c:pt idx="61">
                  <c:v>44908.11681975994</c:v>
                </c:pt>
                <c:pt idx="62">
                  <c:v>74408.777774043658</c:v>
                </c:pt>
                <c:pt idx="63">
                  <c:v>57114.313364150621</c:v>
                </c:pt>
                <c:pt idx="64">
                  <c:v>35736.175064519979</c:v>
                </c:pt>
                <c:pt idx="65">
                  <c:v>66657.224400239778</c:v>
                </c:pt>
                <c:pt idx="66">
                  <c:v>361283.67223744147</c:v>
                </c:pt>
                <c:pt idx="67">
                  <c:v>36967.912273369053</c:v>
                </c:pt>
                <c:pt idx="68">
                  <c:v>58573.638969824766</c:v>
                </c:pt>
                <c:pt idx="69">
                  <c:v>53252.087504796393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F0-4DF9-AC18-1DB0780465FC}"/>
            </c:ext>
          </c:extLst>
        </c:ser>
        <c:ser>
          <c:idx val="1"/>
          <c:order val="1"/>
          <c:tx>
            <c:strRef>
              <c:f>merged_with_market_indicator!$N$27</c:f>
              <c:strCache>
                <c:ptCount val="1"/>
                <c:pt idx="0">
                  <c:v>pred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merged_with_market_indicator!$N$28:$N$97</c:f>
              <c:numCache>
                <c:formatCode>General</c:formatCode>
                <c:ptCount val="70"/>
                <c:pt idx="0">
                  <c:v>156.08835297195083</c:v>
                </c:pt>
                <c:pt idx="1">
                  <c:v>190.87310815023955</c:v>
                </c:pt>
                <c:pt idx="2">
                  <c:v>94.213012892650227</c:v>
                </c:pt>
                <c:pt idx="3">
                  <c:v>1683.2866956145265</c:v>
                </c:pt>
                <c:pt idx="4">
                  <c:v>584.94083236242818</c:v>
                </c:pt>
                <c:pt idx="5">
                  <c:v>137.49192164688884</c:v>
                </c:pt>
                <c:pt idx="6">
                  <c:v>1533.3800628323224</c:v>
                </c:pt>
                <c:pt idx="7">
                  <c:v>103.61548162851626</c:v>
                </c:pt>
                <c:pt idx="8">
                  <c:v>472.26030380115424</c:v>
                </c:pt>
                <c:pt idx="9">
                  <c:v>179.37658160558473</c:v>
                </c:pt>
                <c:pt idx="10">
                  <c:v>328.29318279520112</c:v>
                </c:pt>
                <c:pt idx="11">
                  <c:v>140.56340400965144</c:v>
                </c:pt>
                <c:pt idx="12">
                  <c:v>102.27564584138167</c:v>
                </c:pt>
                <c:pt idx="13">
                  <c:v>483.03371473242066</c:v>
                </c:pt>
                <c:pt idx="14">
                  <c:v>4860.8482641316923</c:v>
                </c:pt>
                <c:pt idx="15">
                  <c:v>204.68835909704561</c:v>
                </c:pt>
                <c:pt idx="16">
                  <c:v>335.11676146595715</c:v>
                </c:pt>
                <c:pt idx="17">
                  <c:v>111.38764965079336</c:v>
                </c:pt>
                <c:pt idx="18">
                  <c:v>706.5564081176924</c:v>
                </c:pt>
                <c:pt idx="19">
                  <c:v>204.07564955118434</c:v>
                </c:pt>
                <c:pt idx="20">
                  <c:v>151.09563347424563</c:v>
                </c:pt>
                <c:pt idx="21">
                  <c:v>141.7959356701183</c:v>
                </c:pt>
                <c:pt idx="22">
                  <c:v>121.35269209117332</c:v>
                </c:pt>
                <c:pt idx="23">
                  <c:v>104.6581565997494</c:v>
                </c:pt>
                <c:pt idx="24">
                  <c:v>279.13051224920287</c:v>
                </c:pt>
                <c:pt idx="25">
                  <c:v>3010.4942854547917</c:v>
                </c:pt>
                <c:pt idx="26">
                  <c:v>138.67742945654231</c:v>
                </c:pt>
                <c:pt idx="27">
                  <c:v>308.75818294751741</c:v>
                </c:pt>
                <c:pt idx="28">
                  <c:v>215.25934063161517</c:v>
                </c:pt>
                <c:pt idx="29">
                  <c:v>92.646450612328309</c:v>
                </c:pt>
                <c:pt idx="30">
                  <c:v>252.62149974462665</c:v>
                </c:pt>
                <c:pt idx="31">
                  <c:v>3192.0518818167161</c:v>
                </c:pt>
                <c:pt idx="32">
                  <c:v>95.9266967785926</c:v>
                </c:pt>
                <c:pt idx="33">
                  <c:v>217.15584392621992</c:v>
                </c:pt>
                <c:pt idx="34">
                  <c:v>174.1354230355557</c:v>
                </c:pt>
                <c:pt idx="35">
                  <c:v>40206.718934042066</c:v>
                </c:pt>
                <c:pt idx="36">
                  <c:v>49166.906212680624</c:v>
                </c:pt>
                <c:pt idx="37">
                  <c:v>24268.281759528643</c:v>
                </c:pt>
                <c:pt idx="38">
                  <c:v>433596.95818013942</c:v>
                </c:pt>
                <c:pt idx="39">
                  <c:v>150674.60955313628</c:v>
                </c:pt>
                <c:pt idx="40">
                  <c:v>35416.47370929199</c:v>
                </c:pt>
                <c:pt idx="41">
                  <c:v>394982.58538509847</c:v>
                </c:pt>
                <c:pt idx="42">
                  <c:v>26690.258867692712</c:v>
                </c:pt>
                <c:pt idx="43">
                  <c:v>121649.28988680206</c:v>
                </c:pt>
                <c:pt idx="44">
                  <c:v>46205.521825584459</c:v>
                </c:pt>
                <c:pt idx="45">
                  <c:v>84564.872889527789</c:v>
                </c:pt>
                <c:pt idx="46">
                  <c:v>36207.655278698738</c:v>
                </c:pt>
                <c:pt idx="47">
                  <c:v>26345.131253201322</c:v>
                </c:pt>
                <c:pt idx="48">
                  <c:v>124424.40729323791</c:v>
                </c:pt>
                <c:pt idx="49">
                  <c:v>1252103.4158909316</c:v>
                </c:pt>
                <c:pt idx="50">
                  <c:v>52725.569631477112</c:v>
                </c:pt>
                <c:pt idx="51">
                  <c:v>86322.555026059083</c:v>
                </c:pt>
                <c:pt idx="52">
                  <c:v>28692.287649660837</c:v>
                </c:pt>
                <c:pt idx="53">
                  <c:v>182001.50345195466</c:v>
                </c:pt>
                <c:pt idx="54">
                  <c:v>52567.742093229841</c:v>
                </c:pt>
                <c:pt idx="55">
                  <c:v>38920.64687460514</c:v>
                </c:pt>
                <c:pt idx="56">
                  <c:v>36525.14247813516</c:v>
                </c:pt>
                <c:pt idx="57">
                  <c:v>31259.177830365992</c:v>
                </c:pt>
                <c:pt idx="58">
                  <c:v>26958.840979744753</c:v>
                </c:pt>
                <c:pt idx="59">
                  <c:v>71901.085751962877</c:v>
                </c:pt>
                <c:pt idx="60">
                  <c:v>775471.68179532303</c:v>
                </c:pt>
                <c:pt idx="61">
                  <c:v>35721.84805907082</c:v>
                </c:pt>
                <c:pt idx="62">
                  <c:v>79532.862279526904</c:v>
                </c:pt>
                <c:pt idx="63">
                  <c:v>55448.543353249901</c:v>
                </c:pt>
                <c:pt idx="64">
                  <c:v>23864.751783727774</c:v>
                </c:pt>
                <c:pt idx="65">
                  <c:v>65072.642791955252</c:v>
                </c:pt>
                <c:pt idx="66">
                  <c:v>822239.01009544404</c:v>
                </c:pt>
                <c:pt idx="67">
                  <c:v>24709.708714403809</c:v>
                </c:pt>
                <c:pt idx="68">
                  <c:v>55937.062666009639</c:v>
                </c:pt>
                <c:pt idx="69">
                  <c:v>44855.454472693811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F0-4DF9-AC18-1DB078046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492528"/>
        <c:axId val="1325425408"/>
      </c:lineChart>
      <c:catAx>
        <c:axId val="131249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25408"/>
        <c:crosses val="autoZero"/>
        <c:auto val="1"/>
        <c:lblAlgn val="ctr"/>
        <c:lblOffset val="100"/>
        <c:noMultiLvlLbl val="0"/>
      </c:catAx>
      <c:valAx>
        <c:axId val="132542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92528"/>
        <c:crosses val="autoZero"/>
        <c:crossBetween val="between"/>
      </c:valAx>
      <c:valAx>
        <c:axId val="1312791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788688"/>
        <c:crosses val="max"/>
        <c:crossBetween val="between"/>
      </c:valAx>
      <c:catAx>
        <c:axId val="1312788688"/>
        <c:scaling>
          <c:orientation val="minMax"/>
        </c:scaling>
        <c:delete val="1"/>
        <c:axPos val="b"/>
        <c:majorTickMark val="out"/>
        <c:minorTickMark val="none"/>
        <c:tickLblPos val="nextTo"/>
        <c:crossAx val="13127910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price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merged_with_normal!$B$2:$B$71</c:f>
              <c:numCache>
                <c:formatCode>General</c:formatCode>
                <c:ptCount val="70"/>
                <c:pt idx="0">
                  <c:v>0.22309488213915762</c:v>
                </c:pt>
                <c:pt idx="1">
                  <c:v>1.5951752678874512E-2</c:v>
                </c:pt>
                <c:pt idx="2">
                  <c:v>0.70462224843159615</c:v>
                </c:pt>
                <c:pt idx="3">
                  <c:v>-2.0806047121427893</c:v>
                </c:pt>
                <c:pt idx="4">
                  <c:v>-1.1049812034518895</c:v>
                </c:pt>
                <c:pt idx="5">
                  <c:v>0.34682923486126715</c:v>
                </c:pt>
                <c:pt idx="6">
                  <c:v>-2.005470165714307</c:v>
                </c:pt>
                <c:pt idx="7">
                  <c:v>0.61732579664010512</c:v>
                </c:pt>
                <c:pt idx="8">
                  <c:v>-0.86766968137619704</c:v>
                </c:pt>
                <c:pt idx="9">
                  <c:v>6.5340285802458709E-2</c:v>
                </c:pt>
                <c:pt idx="10">
                  <c:v>-0.52991857268212617</c:v>
                </c:pt>
                <c:pt idx="11">
                  <c:v>0.28577225829002173</c:v>
                </c:pt>
                <c:pt idx="12">
                  <c:v>0.60760901542548629</c:v>
                </c:pt>
                <c:pt idx="13">
                  <c:v>-0.87341306791675843</c:v>
                </c:pt>
                <c:pt idx="14">
                  <c:v>-3.1417172426510205</c:v>
                </c:pt>
                <c:pt idx="15">
                  <c:v>-5.2207867380464928E-2</c:v>
                </c:pt>
                <c:pt idx="16">
                  <c:v>-0.52215400121770705</c:v>
                </c:pt>
                <c:pt idx="17">
                  <c:v>0.51268777433987456</c:v>
                </c:pt>
                <c:pt idx="18">
                  <c:v>-1.2833440765187381</c:v>
                </c:pt>
                <c:pt idx="19">
                  <c:v>-7.7882253211020852E-2</c:v>
                </c:pt>
                <c:pt idx="20">
                  <c:v>0.26543300716694623</c:v>
                </c:pt>
                <c:pt idx="21">
                  <c:v>0.30585532916413272</c:v>
                </c:pt>
                <c:pt idx="22">
                  <c:v>0.44650703155219185</c:v>
                </c:pt>
                <c:pt idx="23">
                  <c:v>0.61297818453836961</c:v>
                </c:pt>
                <c:pt idx="24">
                  <c:v>-0.32801101737363325</c:v>
                </c:pt>
                <c:pt idx="25">
                  <c:v>-2.6528642344991891</c:v>
                </c:pt>
                <c:pt idx="26">
                  <c:v>0.3438037831897634</c:v>
                </c:pt>
                <c:pt idx="27">
                  <c:v>-0.44224992627121962</c:v>
                </c:pt>
                <c:pt idx="28">
                  <c:v>-0.12992170896166166</c:v>
                </c:pt>
                <c:pt idx="29">
                  <c:v>0.72646749015585355</c:v>
                </c:pt>
                <c:pt idx="30">
                  <c:v>-0.23589429721448502</c:v>
                </c:pt>
                <c:pt idx="31">
                  <c:v>-2.7484416468271728</c:v>
                </c:pt>
                <c:pt idx="32">
                  <c:v>0.70329746701186113</c:v>
                </c:pt>
                <c:pt idx="33">
                  <c:v>-0.13259780025783821</c:v>
                </c:pt>
                <c:pt idx="34">
                  <c:v>0.11637705252627241</c:v>
                </c:pt>
                <c:pt idx="35">
                  <c:v>0.22309488213915762</c:v>
                </c:pt>
                <c:pt idx="36">
                  <c:v>1.5951752678874512E-2</c:v>
                </c:pt>
                <c:pt idx="37">
                  <c:v>0.70462224843159615</c:v>
                </c:pt>
                <c:pt idx="38">
                  <c:v>-2.0806047121427893</c:v>
                </c:pt>
                <c:pt idx="39">
                  <c:v>-1.1049812034518898</c:v>
                </c:pt>
                <c:pt idx="40">
                  <c:v>0.34682923486126715</c:v>
                </c:pt>
                <c:pt idx="41">
                  <c:v>-2.005470165714307</c:v>
                </c:pt>
                <c:pt idx="42">
                  <c:v>0.61732579664010512</c:v>
                </c:pt>
                <c:pt idx="43">
                  <c:v>-0.86766968137619715</c:v>
                </c:pt>
                <c:pt idx="44">
                  <c:v>6.53402858024585E-2</c:v>
                </c:pt>
                <c:pt idx="45">
                  <c:v>-0.52991857268212639</c:v>
                </c:pt>
                <c:pt idx="46">
                  <c:v>0.28577225829002156</c:v>
                </c:pt>
                <c:pt idx="47">
                  <c:v>0.60760901542548629</c:v>
                </c:pt>
                <c:pt idx="48">
                  <c:v>-0.87341306791675843</c:v>
                </c:pt>
                <c:pt idx="49">
                  <c:v>-3.1417172426510205</c:v>
                </c:pt>
                <c:pt idx="50">
                  <c:v>-5.2207867380465039E-2</c:v>
                </c:pt>
                <c:pt idx="51">
                  <c:v>-0.52215400121770705</c:v>
                </c:pt>
                <c:pt idx="52">
                  <c:v>0.51268777433987445</c:v>
                </c:pt>
                <c:pt idx="53">
                  <c:v>-1.2833440765187381</c:v>
                </c:pt>
                <c:pt idx="54">
                  <c:v>-7.7882253211020963E-2</c:v>
                </c:pt>
                <c:pt idx="55">
                  <c:v>0.26543300716694623</c:v>
                </c:pt>
                <c:pt idx="56">
                  <c:v>0.30585532916413255</c:v>
                </c:pt>
                <c:pt idx="57">
                  <c:v>0.44650703155219174</c:v>
                </c:pt>
                <c:pt idx="58">
                  <c:v>0.61297818453836961</c:v>
                </c:pt>
                <c:pt idx="59">
                  <c:v>-0.32801101737363325</c:v>
                </c:pt>
                <c:pt idx="60">
                  <c:v>-2.6528642344991895</c:v>
                </c:pt>
                <c:pt idx="61">
                  <c:v>0.34380378318976323</c:v>
                </c:pt>
                <c:pt idx="62">
                  <c:v>-0.44224992627121945</c:v>
                </c:pt>
                <c:pt idx="63">
                  <c:v>-0.12992170896166177</c:v>
                </c:pt>
                <c:pt idx="64">
                  <c:v>0.72646749015585332</c:v>
                </c:pt>
                <c:pt idx="65">
                  <c:v>-0.23589429721448502</c:v>
                </c:pt>
                <c:pt idx="66">
                  <c:v>-2.7484416468271733</c:v>
                </c:pt>
                <c:pt idx="67">
                  <c:v>0.70329746701186113</c:v>
                </c:pt>
                <c:pt idx="68">
                  <c:v>-0.13259780025783832</c:v>
                </c:pt>
                <c:pt idx="69">
                  <c:v>0.11637705252627241</c:v>
                </c:pt>
              </c:numCache>
            </c:numRef>
          </c:xVal>
          <c:yVal>
            <c:numRef>
              <c:f>merged_with_normal!$L$28:$L$97</c:f>
              <c:numCache>
                <c:formatCode>General</c:formatCode>
                <c:ptCount val="70"/>
                <c:pt idx="0">
                  <c:v>-2.9056493903454941</c:v>
                </c:pt>
                <c:pt idx="1">
                  <c:v>-3.0853343671452471</c:v>
                </c:pt>
                <c:pt idx="2">
                  <c:v>-2.1720209786928759</c:v>
                </c:pt>
                <c:pt idx="3">
                  <c:v>-2.5166052241419115</c:v>
                </c:pt>
                <c:pt idx="4">
                  <c:v>-3.0536143152936734</c:v>
                </c:pt>
                <c:pt idx="5">
                  <c:v>-2.1940699353032835</c:v>
                </c:pt>
                <c:pt idx="6">
                  <c:v>-3.1105131978684772</c:v>
                </c:pt>
                <c:pt idx="7">
                  <c:v>-2.6174412645732028</c:v>
                </c:pt>
                <c:pt idx="8">
                  <c:v>-2.9193447528931769</c:v>
                </c:pt>
                <c:pt idx="9">
                  <c:v>-2.7364812961055911</c:v>
                </c:pt>
                <c:pt idx="10">
                  <c:v>-3.0256822955235974</c:v>
                </c:pt>
                <c:pt idx="11">
                  <c:v>-3.0594315863840071</c:v>
                </c:pt>
                <c:pt idx="12">
                  <c:v>-2.6090276393414742</c:v>
                </c:pt>
                <c:pt idx="13">
                  <c:v>-1.7666395681848908</c:v>
                </c:pt>
                <c:pt idx="14">
                  <c:v>-2.913592963820963</c:v>
                </c:pt>
                <c:pt idx="15">
                  <c:v>-2.7381152218379494</c:v>
                </c:pt>
                <c:pt idx="16">
                  <c:v>-3.0218710050742814</c:v>
                </c:pt>
                <c:pt idx="17">
                  <c:v>-2.4515351366397979</c:v>
                </c:pt>
                <c:pt idx="18">
                  <c:v>-2.8583380935063856</c:v>
                </c:pt>
                <c:pt idx="19">
                  <c:v>-3.0082769908077749</c:v>
                </c:pt>
                <c:pt idx="20">
                  <c:v>-2.9945550936538936</c:v>
                </c:pt>
                <c:pt idx="21">
                  <c:v>-3.0825358814519079</c:v>
                </c:pt>
                <c:pt idx="22">
                  <c:v>-3.0737115848785495</c:v>
                </c:pt>
                <c:pt idx="23">
                  <c:v>-2.823585963198826</c:v>
                </c:pt>
                <c:pt idx="24">
                  <c:v>-1.9557115721209719</c:v>
                </c:pt>
                <c:pt idx="25">
                  <c:v>-3.0404323204433998</c:v>
                </c:pt>
                <c:pt idx="26">
                  <c:v>-2.7791013289740025</c:v>
                </c:pt>
                <c:pt idx="27">
                  <c:v>-2.8825398600746697</c:v>
                </c:pt>
                <c:pt idx="28">
                  <c:v>-3.1127531341958656</c:v>
                </c:pt>
                <c:pt idx="29">
                  <c:v>-2.8469671132789029</c:v>
                </c:pt>
                <c:pt idx="30">
                  <c:v>-1.9088935361337853</c:v>
                </c:pt>
                <c:pt idx="31">
                  <c:v>-3.1034094127405902</c:v>
                </c:pt>
                <c:pt idx="32">
                  <c:v>-2.8736598842786849</c:v>
                </c:pt>
                <c:pt idx="33">
                  <c:v>-2.9463628962276216</c:v>
                </c:pt>
                <c:pt idx="34">
                  <c:v>3.0099111464589692</c:v>
                </c:pt>
                <c:pt idx="35">
                  <c:v>2.9170832558301338</c:v>
                </c:pt>
                <c:pt idx="36">
                  <c:v>3.1895642436855045</c:v>
                </c:pt>
                <c:pt idx="37">
                  <c:v>2.178374458347454</c:v>
                </c:pt>
                <c:pt idx="38">
                  <c:v>2.4975888974484111</c:v>
                </c:pt>
                <c:pt idx="39">
                  <c:v>2.9883618538509875</c:v>
                </c:pt>
                <c:pt idx="40">
                  <c:v>2.2078935189172615</c:v>
                </c:pt>
                <c:pt idx="41">
                  <c:v>3.1129612220475513</c:v>
                </c:pt>
                <c:pt idx="42">
                  <c:v>2.5679604285628788</c:v>
                </c:pt>
                <c:pt idx="43">
                  <c:v>2.9313173678224249</c:v>
                </c:pt>
                <c:pt idx="44">
                  <c:v>2.6790730188853207</c:v>
                </c:pt>
                <c:pt idx="45">
                  <c:v>2.954495822250343</c:v>
                </c:pt>
                <c:pt idx="46">
                  <c:v>3.1478732789930719</c:v>
                </c:pt>
                <c:pt idx="47">
                  <c:v>2.5998334258627587</c:v>
                </c:pt>
                <c:pt idx="48">
                  <c:v>1.8297440373680214</c:v>
                </c:pt>
                <c:pt idx="49">
                  <c:v>2.8457862971056276</c:v>
                </c:pt>
                <c:pt idx="50">
                  <c:v>2.7074310736489888</c:v>
                </c:pt>
                <c:pt idx="51">
                  <c:v>3.1208989393317959</c:v>
                </c:pt>
                <c:pt idx="52">
                  <c:v>2.4428711147286162</c:v>
                </c:pt>
                <c:pt idx="53">
                  <c:v>2.8923536233538485</c:v>
                </c:pt>
                <c:pt idx="54">
                  <c:v>2.9878155183642896</c:v>
                </c:pt>
                <c:pt idx="55">
                  <c:v>3.0234563129259104</c:v>
                </c:pt>
                <c:pt idx="56">
                  <c:v>3.0171299418532858</c:v>
                </c:pt>
                <c:pt idx="57">
                  <c:v>3.1490568351127015</c:v>
                </c:pt>
                <c:pt idx="58">
                  <c:v>2.7544689423759579</c:v>
                </c:pt>
                <c:pt idx="59">
                  <c:v>1.9966539383580209</c:v>
                </c:pt>
                <c:pt idx="60">
                  <c:v>3.0045396549469858</c:v>
                </c:pt>
                <c:pt idx="61">
                  <c:v>2.7090872105442987</c:v>
                </c:pt>
                <c:pt idx="62">
                  <c:v>2.8052829063147868</c:v>
                </c:pt>
                <c:pt idx="63">
                  <c:v>3.1794445263984734</c:v>
                </c:pt>
                <c:pt idx="64">
                  <c:v>2.7997427996582687</c:v>
                </c:pt>
                <c:pt idx="65">
                  <c:v>1.9533159191843321</c:v>
                </c:pt>
                <c:pt idx="66">
                  <c:v>3.1785376618452057</c:v>
                </c:pt>
                <c:pt idx="67">
                  <c:v>2.8217411637838303</c:v>
                </c:pt>
                <c:pt idx="68">
                  <c:v>2.947275401875264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D8-4B09-9FAD-63AC92EC9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074832"/>
        <c:axId val="1145092592"/>
      </c:scatterChart>
      <c:valAx>
        <c:axId val="114507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5092592"/>
        <c:crosses val="autoZero"/>
        <c:crossBetween val="midCat"/>
      </c:valAx>
      <c:valAx>
        <c:axId val="1145092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50748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dist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merged_with_normal!$C$2:$C$71</c:f>
              <c:numCache>
                <c:formatCode>General</c:formatCode>
                <c:ptCount val="70"/>
                <c:pt idx="0">
                  <c:v>2.5936428480355989E-2</c:v>
                </c:pt>
                <c:pt idx="1">
                  <c:v>-3.8087983701735932E-4</c:v>
                </c:pt>
                <c:pt idx="2">
                  <c:v>-3.8087983701735932E-4</c:v>
                </c:pt>
                <c:pt idx="3">
                  <c:v>6.4157641300553764E-2</c:v>
                </c:pt>
                <c:pt idx="4">
                  <c:v>-6.9373751323968766E-2</c:v>
                </c:pt>
                <c:pt idx="5">
                  <c:v>2.5936428480355989E-2</c:v>
                </c:pt>
                <c:pt idx="6">
                  <c:v>2.5936428480355989E-2</c:v>
                </c:pt>
                <c:pt idx="7">
                  <c:v>1.2864346913003357E-2</c:v>
                </c:pt>
                <c:pt idx="8">
                  <c:v>-3.8087983701735932E-4</c:v>
                </c:pt>
                <c:pt idx="9">
                  <c:v>-2.7409552224936608E-2</c:v>
                </c:pt>
                <c:pt idx="10">
                  <c:v>-4.1202874357272511E-2</c:v>
                </c:pt>
                <c:pt idx="11">
                  <c:v>-6.9373751323968766E-2</c:v>
                </c:pt>
                <c:pt idx="12">
                  <c:v>-4.1202874357272511E-2</c:v>
                </c:pt>
                <c:pt idx="13">
                  <c:v>3.8839833316263957E-2</c:v>
                </c:pt>
                <c:pt idx="14">
                  <c:v>-3.8087983701735932E-4</c:v>
                </c:pt>
                <c:pt idx="15">
                  <c:v>-3.8087983701735932E-4</c:v>
                </c:pt>
                <c:pt idx="16">
                  <c:v>2.5936428480355989E-2</c:v>
                </c:pt>
                <c:pt idx="17">
                  <c:v>-6.9373751323968766E-2</c:v>
                </c:pt>
                <c:pt idx="18">
                  <c:v>-5.5189116332012365E-2</c:v>
                </c:pt>
                <c:pt idx="19">
                  <c:v>-6.9373751323968766E-2</c:v>
                </c:pt>
                <c:pt idx="20">
                  <c:v>5.1578859093693787E-2</c:v>
                </c:pt>
                <c:pt idx="21">
                  <c:v>-3.8087983701735932E-4</c:v>
                </c:pt>
                <c:pt idx="22">
                  <c:v>-2.7409552224936608E-2</c:v>
                </c:pt>
                <c:pt idx="23">
                  <c:v>2.5936428480355989E-2</c:v>
                </c:pt>
                <c:pt idx="24">
                  <c:v>6.4157641300553764E-2</c:v>
                </c:pt>
                <c:pt idx="25">
                  <c:v>5.1578859093693787E-2</c:v>
                </c:pt>
                <c:pt idx="26">
                  <c:v>3.8839833316263957E-2</c:v>
                </c:pt>
                <c:pt idx="27">
                  <c:v>2.5936428480355989E-2</c:v>
                </c:pt>
                <c:pt idx="28">
                  <c:v>-6.9373751323968766E-2</c:v>
                </c:pt>
                <c:pt idx="29">
                  <c:v>1.2864346913003357E-2</c:v>
                </c:pt>
                <c:pt idx="30">
                  <c:v>5.1578859093693787E-2</c:v>
                </c:pt>
                <c:pt idx="31">
                  <c:v>-4.1202874357272511E-2</c:v>
                </c:pt>
                <c:pt idx="32">
                  <c:v>3.8839833316263957E-2</c:v>
                </c:pt>
                <c:pt idx="33">
                  <c:v>-5.5189116332012365E-2</c:v>
                </c:pt>
                <c:pt idx="34">
                  <c:v>2.5936428480355989E-2</c:v>
                </c:pt>
                <c:pt idx="35">
                  <c:v>2.5936428480355989E-2</c:v>
                </c:pt>
                <c:pt idx="36">
                  <c:v>-3.8087983701747035E-4</c:v>
                </c:pt>
                <c:pt idx="37">
                  <c:v>-3.8087983701747035E-4</c:v>
                </c:pt>
                <c:pt idx="38">
                  <c:v>6.4157641300553764E-2</c:v>
                </c:pt>
                <c:pt idx="39">
                  <c:v>-6.9373751323968877E-2</c:v>
                </c:pt>
                <c:pt idx="40">
                  <c:v>2.5936428480355989E-2</c:v>
                </c:pt>
                <c:pt idx="41">
                  <c:v>2.5936428480355989E-2</c:v>
                </c:pt>
                <c:pt idx="42">
                  <c:v>1.2864346913003139E-2</c:v>
                </c:pt>
                <c:pt idx="43">
                  <c:v>-3.8087983701747035E-4</c:v>
                </c:pt>
                <c:pt idx="44">
                  <c:v>-2.7409552224936722E-2</c:v>
                </c:pt>
                <c:pt idx="45">
                  <c:v>-4.1202874357272622E-2</c:v>
                </c:pt>
                <c:pt idx="46">
                  <c:v>-6.9373751323968877E-2</c:v>
                </c:pt>
                <c:pt idx="47">
                  <c:v>-4.1202874357272622E-2</c:v>
                </c:pt>
                <c:pt idx="48">
                  <c:v>3.8839833316263957E-2</c:v>
                </c:pt>
                <c:pt idx="49">
                  <c:v>-3.8087983701747035E-4</c:v>
                </c:pt>
                <c:pt idx="50">
                  <c:v>-3.8087983701747035E-4</c:v>
                </c:pt>
                <c:pt idx="51">
                  <c:v>2.5936428480355989E-2</c:v>
                </c:pt>
                <c:pt idx="52">
                  <c:v>-6.9373751323968877E-2</c:v>
                </c:pt>
                <c:pt idx="53">
                  <c:v>-5.5189116332012483E-2</c:v>
                </c:pt>
                <c:pt idx="54">
                  <c:v>-6.9373751323968877E-2</c:v>
                </c:pt>
                <c:pt idx="55">
                  <c:v>5.1578859093693578E-2</c:v>
                </c:pt>
                <c:pt idx="56">
                  <c:v>-3.8087983701747035E-4</c:v>
                </c:pt>
                <c:pt idx="57">
                  <c:v>-2.7409552224936722E-2</c:v>
                </c:pt>
                <c:pt idx="58">
                  <c:v>2.5936428480355989E-2</c:v>
                </c:pt>
                <c:pt idx="59">
                  <c:v>6.4157641300553764E-2</c:v>
                </c:pt>
                <c:pt idx="60">
                  <c:v>5.1578859093693578E-2</c:v>
                </c:pt>
                <c:pt idx="61">
                  <c:v>3.8839833316263957E-2</c:v>
                </c:pt>
                <c:pt idx="62">
                  <c:v>2.5936428480355989E-2</c:v>
                </c:pt>
                <c:pt idx="63">
                  <c:v>-6.9373751323968877E-2</c:v>
                </c:pt>
                <c:pt idx="64">
                  <c:v>1.2864346913003139E-2</c:v>
                </c:pt>
                <c:pt idx="65">
                  <c:v>5.1578859093693578E-2</c:v>
                </c:pt>
                <c:pt idx="66">
                  <c:v>-4.1202874357272622E-2</c:v>
                </c:pt>
                <c:pt idx="67">
                  <c:v>3.8839833316263957E-2</c:v>
                </c:pt>
                <c:pt idx="68">
                  <c:v>-5.5189116332012483E-2</c:v>
                </c:pt>
                <c:pt idx="69">
                  <c:v>2.5936428480355989E-2</c:v>
                </c:pt>
              </c:numCache>
            </c:numRef>
          </c:xVal>
          <c:yVal>
            <c:numRef>
              <c:f>merged_with_normal!$L$28:$L$97</c:f>
              <c:numCache>
                <c:formatCode>General</c:formatCode>
                <c:ptCount val="70"/>
                <c:pt idx="0">
                  <c:v>-2.9056493903454941</c:v>
                </c:pt>
                <c:pt idx="1">
                  <c:v>-3.0853343671452471</c:v>
                </c:pt>
                <c:pt idx="2">
                  <c:v>-2.1720209786928759</c:v>
                </c:pt>
                <c:pt idx="3">
                  <c:v>-2.5166052241419115</c:v>
                </c:pt>
                <c:pt idx="4">
                  <c:v>-3.0536143152936734</c:v>
                </c:pt>
                <c:pt idx="5">
                  <c:v>-2.1940699353032835</c:v>
                </c:pt>
                <c:pt idx="6">
                  <c:v>-3.1105131978684772</c:v>
                </c:pt>
                <c:pt idx="7">
                  <c:v>-2.6174412645732028</c:v>
                </c:pt>
                <c:pt idx="8">
                  <c:v>-2.9193447528931769</c:v>
                </c:pt>
                <c:pt idx="9">
                  <c:v>-2.7364812961055911</c:v>
                </c:pt>
                <c:pt idx="10">
                  <c:v>-3.0256822955235974</c:v>
                </c:pt>
                <c:pt idx="11">
                  <c:v>-3.0594315863840071</c:v>
                </c:pt>
                <c:pt idx="12">
                  <c:v>-2.6090276393414742</c:v>
                </c:pt>
                <c:pt idx="13">
                  <c:v>-1.7666395681848908</c:v>
                </c:pt>
                <c:pt idx="14">
                  <c:v>-2.913592963820963</c:v>
                </c:pt>
                <c:pt idx="15">
                  <c:v>-2.7381152218379494</c:v>
                </c:pt>
                <c:pt idx="16">
                  <c:v>-3.0218710050742814</c:v>
                </c:pt>
                <c:pt idx="17">
                  <c:v>-2.4515351366397979</c:v>
                </c:pt>
                <c:pt idx="18">
                  <c:v>-2.8583380935063856</c:v>
                </c:pt>
                <c:pt idx="19">
                  <c:v>-3.0082769908077749</c:v>
                </c:pt>
                <c:pt idx="20">
                  <c:v>-2.9945550936538936</c:v>
                </c:pt>
                <c:pt idx="21">
                  <c:v>-3.0825358814519079</c:v>
                </c:pt>
                <c:pt idx="22">
                  <c:v>-3.0737115848785495</c:v>
                </c:pt>
                <c:pt idx="23">
                  <c:v>-2.823585963198826</c:v>
                </c:pt>
                <c:pt idx="24">
                  <c:v>-1.9557115721209719</c:v>
                </c:pt>
                <c:pt idx="25">
                  <c:v>-3.0404323204433998</c:v>
                </c:pt>
                <c:pt idx="26">
                  <c:v>-2.7791013289740025</c:v>
                </c:pt>
                <c:pt idx="27">
                  <c:v>-2.8825398600746697</c:v>
                </c:pt>
                <c:pt idx="28">
                  <c:v>-3.1127531341958656</c:v>
                </c:pt>
                <c:pt idx="29">
                  <c:v>-2.8469671132789029</c:v>
                </c:pt>
                <c:pt idx="30">
                  <c:v>-1.9088935361337853</c:v>
                </c:pt>
                <c:pt idx="31">
                  <c:v>-3.1034094127405902</c:v>
                </c:pt>
                <c:pt idx="32">
                  <c:v>-2.8736598842786849</c:v>
                </c:pt>
                <c:pt idx="33">
                  <c:v>-2.9463628962276216</c:v>
                </c:pt>
                <c:pt idx="34">
                  <c:v>3.0099111464589692</c:v>
                </c:pt>
                <c:pt idx="35">
                  <c:v>2.9170832558301338</c:v>
                </c:pt>
                <c:pt idx="36">
                  <c:v>3.1895642436855045</c:v>
                </c:pt>
                <c:pt idx="37">
                  <c:v>2.178374458347454</c:v>
                </c:pt>
                <c:pt idx="38">
                  <c:v>2.4975888974484111</c:v>
                </c:pt>
                <c:pt idx="39">
                  <c:v>2.9883618538509875</c:v>
                </c:pt>
                <c:pt idx="40">
                  <c:v>2.2078935189172615</c:v>
                </c:pt>
                <c:pt idx="41">
                  <c:v>3.1129612220475513</c:v>
                </c:pt>
                <c:pt idx="42">
                  <c:v>2.5679604285628788</c:v>
                </c:pt>
                <c:pt idx="43">
                  <c:v>2.9313173678224249</c:v>
                </c:pt>
                <c:pt idx="44">
                  <c:v>2.6790730188853207</c:v>
                </c:pt>
                <c:pt idx="45">
                  <c:v>2.954495822250343</c:v>
                </c:pt>
                <c:pt idx="46">
                  <c:v>3.1478732789930719</c:v>
                </c:pt>
                <c:pt idx="47">
                  <c:v>2.5998334258627587</c:v>
                </c:pt>
                <c:pt idx="48">
                  <c:v>1.8297440373680214</c:v>
                </c:pt>
                <c:pt idx="49">
                  <c:v>2.8457862971056276</c:v>
                </c:pt>
                <c:pt idx="50">
                  <c:v>2.7074310736489888</c:v>
                </c:pt>
                <c:pt idx="51">
                  <c:v>3.1208989393317959</c:v>
                </c:pt>
                <c:pt idx="52">
                  <c:v>2.4428711147286162</c:v>
                </c:pt>
                <c:pt idx="53">
                  <c:v>2.8923536233538485</c:v>
                </c:pt>
                <c:pt idx="54">
                  <c:v>2.9878155183642896</c:v>
                </c:pt>
                <c:pt idx="55">
                  <c:v>3.0234563129259104</c:v>
                </c:pt>
                <c:pt idx="56">
                  <c:v>3.0171299418532858</c:v>
                </c:pt>
                <c:pt idx="57">
                  <c:v>3.1490568351127015</c:v>
                </c:pt>
                <c:pt idx="58">
                  <c:v>2.7544689423759579</c:v>
                </c:pt>
                <c:pt idx="59">
                  <c:v>1.9966539383580209</c:v>
                </c:pt>
                <c:pt idx="60">
                  <c:v>3.0045396549469858</c:v>
                </c:pt>
                <c:pt idx="61">
                  <c:v>2.7090872105442987</c:v>
                </c:pt>
                <c:pt idx="62">
                  <c:v>2.8052829063147868</c:v>
                </c:pt>
                <c:pt idx="63">
                  <c:v>3.1794445263984734</c:v>
                </c:pt>
                <c:pt idx="64">
                  <c:v>2.7997427996582687</c:v>
                </c:pt>
                <c:pt idx="65">
                  <c:v>1.9533159191843321</c:v>
                </c:pt>
                <c:pt idx="66">
                  <c:v>3.1785376618452057</c:v>
                </c:pt>
                <c:pt idx="67">
                  <c:v>2.8217411637838303</c:v>
                </c:pt>
                <c:pt idx="68">
                  <c:v>2.947275401875264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A7-453A-B579-64F609DA5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097872"/>
        <c:axId val="1145098352"/>
      </c:scatterChart>
      <c:valAx>
        <c:axId val="114509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dist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5098352"/>
        <c:crosses val="autoZero"/>
        <c:crossBetween val="midCat"/>
      </c:valAx>
      <c:valAx>
        <c:axId val="1145098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50978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market_indicator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merged_with_normal!$D$2:$D$71</c:f>
              <c:numCache>
                <c:formatCode>General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xVal>
          <c:yVal>
            <c:numRef>
              <c:f>merged_with_normal!$L$28:$L$97</c:f>
              <c:numCache>
                <c:formatCode>General</c:formatCode>
                <c:ptCount val="70"/>
                <c:pt idx="0">
                  <c:v>-2.9056493903454941</c:v>
                </c:pt>
                <c:pt idx="1">
                  <c:v>-3.0853343671452471</c:v>
                </c:pt>
                <c:pt idx="2">
                  <c:v>-2.1720209786928759</c:v>
                </c:pt>
                <c:pt idx="3">
                  <c:v>-2.5166052241419115</c:v>
                </c:pt>
                <c:pt idx="4">
                  <c:v>-3.0536143152936734</c:v>
                </c:pt>
                <c:pt idx="5">
                  <c:v>-2.1940699353032835</c:v>
                </c:pt>
                <c:pt idx="6">
                  <c:v>-3.1105131978684772</c:v>
                </c:pt>
                <c:pt idx="7">
                  <c:v>-2.6174412645732028</c:v>
                </c:pt>
                <c:pt idx="8">
                  <c:v>-2.9193447528931769</c:v>
                </c:pt>
                <c:pt idx="9">
                  <c:v>-2.7364812961055911</c:v>
                </c:pt>
                <c:pt idx="10">
                  <c:v>-3.0256822955235974</c:v>
                </c:pt>
                <c:pt idx="11">
                  <c:v>-3.0594315863840071</c:v>
                </c:pt>
                <c:pt idx="12">
                  <c:v>-2.6090276393414742</c:v>
                </c:pt>
                <c:pt idx="13">
                  <c:v>-1.7666395681848908</c:v>
                </c:pt>
                <c:pt idx="14">
                  <c:v>-2.913592963820963</c:v>
                </c:pt>
                <c:pt idx="15">
                  <c:v>-2.7381152218379494</c:v>
                </c:pt>
                <c:pt idx="16">
                  <c:v>-3.0218710050742814</c:v>
                </c:pt>
                <c:pt idx="17">
                  <c:v>-2.4515351366397979</c:v>
                </c:pt>
                <c:pt idx="18">
                  <c:v>-2.8583380935063856</c:v>
                </c:pt>
                <c:pt idx="19">
                  <c:v>-3.0082769908077749</c:v>
                </c:pt>
                <c:pt idx="20">
                  <c:v>-2.9945550936538936</c:v>
                </c:pt>
                <c:pt idx="21">
                  <c:v>-3.0825358814519079</c:v>
                </c:pt>
                <c:pt idx="22">
                  <c:v>-3.0737115848785495</c:v>
                </c:pt>
                <c:pt idx="23">
                  <c:v>-2.823585963198826</c:v>
                </c:pt>
                <c:pt idx="24">
                  <c:v>-1.9557115721209719</c:v>
                </c:pt>
                <c:pt idx="25">
                  <c:v>-3.0404323204433998</c:v>
                </c:pt>
                <c:pt idx="26">
                  <c:v>-2.7791013289740025</c:v>
                </c:pt>
                <c:pt idx="27">
                  <c:v>-2.8825398600746697</c:v>
                </c:pt>
                <c:pt idx="28">
                  <c:v>-3.1127531341958656</c:v>
                </c:pt>
                <c:pt idx="29">
                  <c:v>-2.8469671132789029</c:v>
                </c:pt>
                <c:pt idx="30">
                  <c:v>-1.9088935361337853</c:v>
                </c:pt>
                <c:pt idx="31">
                  <c:v>-3.1034094127405902</c:v>
                </c:pt>
                <c:pt idx="32">
                  <c:v>-2.8736598842786849</c:v>
                </c:pt>
                <c:pt idx="33">
                  <c:v>-2.9463628962276216</c:v>
                </c:pt>
                <c:pt idx="34">
                  <c:v>3.0099111464589692</c:v>
                </c:pt>
                <c:pt idx="35">
                  <c:v>2.9170832558301338</c:v>
                </c:pt>
                <c:pt idx="36">
                  <c:v>3.1895642436855045</c:v>
                </c:pt>
                <c:pt idx="37">
                  <c:v>2.178374458347454</c:v>
                </c:pt>
                <c:pt idx="38">
                  <c:v>2.4975888974484111</c:v>
                </c:pt>
                <c:pt idx="39">
                  <c:v>2.9883618538509875</c:v>
                </c:pt>
                <c:pt idx="40">
                  <c:v>2.2078935189172615</c:v>
                </c:pt>
                <c:pt idx="41">
                  <c:v>3.1129612220475513</c:v>
                </c:pt>
                <c:pt idx="42">
                  <c:v>2.5679604285628788</c:v>
                </c:pt>
                <c:pt idx="43">
                  <c:v>2.9313173678224249</c:v>
                </c:pt>
                <c:pt idx="44">
                  <c:v>2.6790730188853207</c:v>
                </c:pt>
                <c:pt idx="45">
                  <c:v>2.954495822250343</c:v>
                </c:pt>
                <c:pt idx="46">
                  <c:v>3.1478732789930719</c:v>
                </c:pt>
                <c:pt idx="47">
                  <c:v>2.5998334258627587</c:v>
                </c:pt>
                <c:pt idx="48">
                  <c:v>1.8297440373680214</c:v>
                </c:pt>
                <c:pt idx="49">
                  <c:v>2.8457862971056276</c:v>
                </c:pt>
                <c:pt idx="50">
                  <c:v>2.7074310736489888</c:v>
                </c:pt>
                <c:pt idx="51">
                  <c:v>3.1208989393317959</c:v>
                </c:pt>
                <c:pt idx="52">
                  <c:v>2.4428711147286162</c:v>
                </c:pt>
                <c:pt idx="53">
                  <c:v>2.8923536233538485</c:v>
                </c:pt>
                <c:pt idx="54">
                  <c:v>2.9878155183642896</c:v>
                </c:pt>
                <c:pt idx="55">
                  <c:v>3.0234563129259104</c:v>
                </c:pt>
                <c:pt idx="56">
                  <c:v>3.0171299418532858</c:v>
                </c:pt>
                <c:pt idx="57">
                  <c:v>3.1490568351127015</c:v>
                </c:pt>
                <c:pt idx="58">
                  <c:v>2.7544689423759579</c:v>
                </c:pt>
                <c:pt idx="59">
                  <c:v>1.9966539383580209</c:v>
                </c:pt>
                <c:pt idx="60">
                  <c:v>3.0045396549469858</c:v>
                </c:pt>
                <c:pt idx="61">
                  <c:v>2.7090872105442987</c:v>
                </c:pt>
                <c:pt idx="62">
                  <c:v>2.8052829063147868</c:v>
                </c:pt>
                <c:pt idx="63">
                  <c:v>3.1794445263984734</c:v>
                </c:pt>
                <c:pt idx="64">
                  <c:v>2.7997427996582687</c:v>
                </c:pt>
                <c:pt idx="65">
                  <c:v>1.9533159191843321</c:v>
                </c:pt>
                <c:pt idx="66">
                  <c:v>3.1785376618452057</c:v>
                </c:pt>
                <c:pt idx="67">
                  <c:v>2.8217411637838303</c:v>
                </c:pt>
                <c:pt idx="68">
                  <c:v>2.947275401875264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8C-4834-AEAA-01081E18A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084912"/>
        <c:axId val="1145096432"/>
      </c:scatterChart>
      <c:valAx>
        <c:axId val="114508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market_indicator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5096432"/>
        <c:crosses val="autoZero"/>
        <c:crossBetween val="midCat"/>
      </c:valAx>
      <c:valAx>
        <c:axId val="1145096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50849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merged_with_normal!$O$27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merged_with_normal!$O$28:$O$97</c:f>
              <c:numCache>
                <c:formatCode>General</c:formatCode>
                <c:ptCount val="70"/>
              </c:numCache>
            </c:numRef>
          </c:val>
          <c:extLst>
            <c:ext xmlns:c16="http://schemas.microsoft.com/office/drawing/2014/chart" uri="{C3380CC4-5D6E-409C-BE32-E72D297353CC}">
              <c16:uniqueId val="{00000000-9640-4808-8281-FA2B72134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2788688"/>
        <c:axId val="1312791088"/>
      </c:barChart>
      <c:lineChart>
        <c:grouping val="standard"/>
        <c:varyColors val="0"/>
        <c:ser>
          <c:idx val="0"/>
          <c:order val="0"/>
          <c:tx>
            <c:strRef>
              <c:f>merged_with_normal!$M$27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merged_with_normal!$M$28:$M$97</c:f>
              <c:numCache>
                <c:formatCode>General</c:formatCode>
                <c:ptCount val="7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40-4808-8281-FA2B72134514}"/>
            </c:ext>
          </c:extLst>
        </c:ser>
        <c:ser>
          <c:idx val="1"/>
          <c:order val="1"/>
          <c:tx>
            <c:strRef>
              <c:f>merged_with_normal!$N$27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merged_with_normal!$N$28:$N$97</c:f>
              <c:numCache>
                <c:formatCode>General</c:formatCode>
                <c:ptCount val="7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40-4808-8281-FA2B72134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492528"/>
        <c:axId val="1325425408"/>
      </c:lineChart>
      <c:catAx>
        <c:axId val="131249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25408"/>
        <c:crosses val="autoZero"/>
        <c:auto val="1"/>
        <c:lblAlgn val="ctr"/>
        <c:lblOffset val="100"/>
        <c:noMultiLvlLbl val="0"/>
      </c:catAx>
      <c:valAx>
        <c:axId val="132542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92528"/>
        <c:crosses val="autoZero"/>
        <c:crossBetween val="between"/>
      </c:valAx>
      <c:valAx>
        <c:axId val="1312791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788688"/>
        <c:crosses val="max"/>
        <c:crossBetween val="between"/>
      </c:valAx>
      <c:catAx>
        <c:axId val="1312788688"/>
        <c:scaling>
          <c:orientation val="minMax"/>
        </c:scaling>
        <c:delete val="1"/>
        <c:axPos val="b"/>
        <c:majorTickMark val="out"/>
        <c:minorTickMark val="none"/>
        <c:tickLblPos val="nextTo"/>
        <c:crossAx val="1312791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price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merged_with_normal!$B$2:$B$71</c:f>
              <c:numCache>
                <c:formatCode>General</c:formatCode>
                <c:ptCount val="70"/>
                <c:pt idx="0">
                  <c:v>0.22309488213915762</c:v>
                </c:pt>
                <c:pt idx="1">
                  <c:v>1.5951752678874512E-2</c:v>
                </c:pt>
                <c:pt idx="2">
                  <c:v>0.70462224843159615</c:v>
                </c:pt>
                <c:pt idx="3">
                  <c:v>-2.0806047121427893</c:v>
                </c:pt>
                <c:pt idx="4">
                  <c:v>-1.1049812034518895</c:v>
                </c:pt>
                <c:pt idx="5">
                  <c:v>0.34682923486126715</c:v>
                </c:pt>
                <c:pt idx="6">
                  <c:v>-2.005470165714307</c:v>
                </c:pt>
                <c:pt idx="7">
                  <c:v>0.61732579664010512</c:v>
                </c:pt>
                <c:pt idx="8">
                  <c:v>-0.86766968137619704</c:v>
                </c:pt>
                <c:pt idx="9">
                  <c:v>6.5340285802458709E-2</c:v>
                </c:pt>
                <c:pt idx="10">
                  <c:v>-0.52991857268212617</c:v>
                </c:pt>
                <c:pt idx="11">
                  <c:v>0.28577225829002173</c:v>
                </c:pt>
                <c:pt idx="12">
                  <c:v>0.60760901542548629</c:v>
                </c:pt>
                <c:pt idx="13">
                  <c:v>-0.87341306791675843</c:v>
                </c:pt>
                <c:pt idx="14">
                  <c:v>-3.1417172426510205</c:v>
                </c:pt>
                <c:pt idx="15">
                  <c:v>-5.2207867380464928E-2</c:v>
                </c:pt>
                <c:pt idx="16">
                  <c:v>-0.52215400121770705</c:v>
                </c:pt>
                <c:pt idx="17">
                  <c:v>0.51268777433987456</c:v>
                </c:pt>
                <c:pt idx="18">
                  <c:v>-1.2833440765187381</c:v>
                </c:pt>
                <c:pt idx="19">
                  <c:v>-7.7882253211020852E-2</c:v>
                </c:pt>
                <c:pt idx="20">
                  <c:v>0.26543300716694623</c:v>
                </c:pt>
                <c:pt idx="21">
                  <c:v>0.30585532916413272</c:v>
                </c:pt>
                <c:pt idx="22">
                  <c:v>0.44650703155219185</c:v>
                </c:pt>
                <c:pt idx="23">
                  <c:v>0.61297818453836961</c:v>
                </c:pt>
                <c:pt idx="24">
                  <c:v>-0.32801101737363325</c:v>
                </c:pt>
                <c:pt idx="25">
                  <c:v>-2.6528642344991891</c:v>
                </c:pt>
                <c:pt idx="26">
                  <c:v>0.3438037831897634</c:v>
                </c:pt>
                <c:pt idx="27">
                  <c:v>-0.44224992627121962</c:v>
                </c:pt>
                <c:pt idx="28">
                  <c:v>-0.12992170896166166</c:v>
                </c:pt>
                <c:pt idx="29">
                  <c:v>0.72646749015585355</c:v>
                </c:pt>
                <c:pt idx="30">
                  <c:v>-0.23589429721448502</c:v>
                </c:pt>
                <c:pt idx="31">
                  <c:v>-2.7484416468271728</c:v>
                </c:pt>
                <c:pt idx="32">
                  <c:v>0.70329746701186113</c:v>
                </c:pt>
                <c:pt idx="33">
                  <c:v>-0.13259780025783821</c:v>
                </c:pt>
                <c:pt idx="34">
                  <c:v>0.11637705252627241</c:v>
                </c:pt>
                <c:pt idx="35">
                  <c:v>0.22309488213915762</c:v>
                </c:pt>
                <c:pt idx="36">
                  <c:v>1.5951752678874512E-2</c:v>
                </c:pt>
                <c:pt idx="37">
                  <c:v>0.70462224843159615</c:v>
                </c:pt>
                <c:pt idx="38">
                  <c:v>-2.0806047121427893</c:v>
                </c:pt>
                <c:pt idx="39">
                  <c:v>-1.1049812034518898</c:v>
                </c:pt>
                <c:pt idx="40">
                  <c:v>0.34682923486126715</c:v>
                </c:pt>
                <c:pt idx="41">
                  <c:v>-2.005470165714307</c:v>
                </c:pt>
                <c:pt idx="42">
                  <c:v>0.61732579664010512</c:v>
                </c:pt>
                <c:pt idx="43">
                  <c:v>-0.86766968137619715</c:v>
                </c:pt>
                <c:pt idx="44">
                  <c:v>6.53402858024585E-2</c:v>
                </c:pt>
                <c:pt idx="45">
                  <c:v>-0.52991857268212639</c:v>
                </c:pt>
                <c:pt idx="46">
                  <c:v>0.28577225829002156</c:v>
                </c:pt>
                <c:pt idx="47">
                  <c:v>0.60760901542548629</c:v>
                </c:pt>
                <c:pt idx="48">
                  <c:v>-0.87341306791675843</c:v>
                </c:pt>
                <c:pt idx="49">
                  <c:v>-3.1417172426510205</c:v>
                </c:pt>
                <c:pt idx="50">
                  <c:v>-5.2207867380465039E-2</c:v>
                </c:pt>
                <c:pt idx="51">
                  <c:v>-0.52215400121770705</c:v>
                </c:pt>
                <c:pt idx="52">
                  <c:v>0.51268777433987445</c:v>
                </c:pt>
                <c:pt idx="53">
                  <c:v>-1.2833440765187381</c:v>
                </c:pt>
                <c:pt idx="54">
                  <c:v>-7.7882253211020963E-2</c:v>
                </c:pt>
                <c:pt idx="55">
                  <c:v>0.26543300716694623</c:v>
                </c:pt>
                <c:pt idx="56">
                  <c:v>0.30585532916413255</c:v>
                </c:pt>
                <c:pt idx="57">
                  <c:v>0.44650703155219174</c:v>
                </c:pt>
                <c:pt idx="58">
                  <c:v>0.61297818453836961</c:v>
                </c:pt>
                <c:pt idx="59">
                  <c:v>-0.32801101737363325</c:v>
                </c:pt>
                <c:pt idx="60">
                  <c:v>-2.6528642344991895</c:v>
                </c:pt>
                <c:pt idx="61">
                  <c:v>0.34380378318976323</c:v>
                </c:pt>
                <c:pt idx="62">
                  <c:v>-0.44224992627121945</c:v>
                </c:pt>
                <c:pt idx="63">
                  <c:v>-0.12992170896166177</c:v>
                </c:pt>
                <c:pt idx="64">
                  <c:v>0.72646749015585332</c:v>
                </c:pt>
                <c:pt idx="65">
                  <c:v>-0.23589429721448502</c:v>
                </c:pt>
                <c:pt idx="66">
                  <c:v>-2.7484416468271733</c:v>
                </c:pt>
                <c:pt idx="67">
                  <c:v>0.70329746701186113</c:v>
                </c:pt>
                <c:pt idx="68">
                  <c:v>-0.13259780025783832</c:v>
                </c:pt>
                <c:pt idx="69">
                  <c:v>0.11637705252627241</c:v>
                </c:pt>
              </c:numCache>
            </c:numRef>
          </c:xVal>
          <c:yVal>
            <c:numRef>
              <c:f>merged_with_normal!$L$27:$L$96</c:f>
              <c:numCache>
                <c:formatCode>General</c:formatCode>
                <c:ptCount val="70"/>
                <c:pt idx="0">
                  <c:v>-2.9611209529057803</c:v>
                </c:pt>
                <c:pt idx="1">
                  <c:v>-2.9056493903454941</c:v>
                </c:pt>
                <c:pt idx="2">
                  <c:v>-3.0853343671452471</c:v>
                </c:pt>
                <c:pt idx="3">
                  <c:v>-2.1720209786928759</c:v>
                </c:pt>
                <c:pt idx="4">
                  <c:v>-2.5166052241419115</c:v>
                </c:pt>
                <c:pt idx="5">
                  <c:v>-3.0536143152936734</c:v>
                </c:pt>
                <c:pt idx="6">
                  <c:v>-2.1940699353032835</c:v>
                </c:pt>
                <c:pt idx="7">
                  <c:v>-3.1105131978684772</c:v>
                </c:pt>
                <c:pt idx="8">
                  <c:v>-2.6174412645732028</c:v>
                </c:pt>
                <c:pt idx="9">
                  <c:v>-2.9193447528931769</c:v>
                </c:pt>
                <c:pt idx="10">
                  <c:v>-2.7364812961055911</c:v>
                </c:pt>
                <c:pt idx="11">
                  <c:v>-3.0256822955235974</c:v>
                </c:pt>
                <c:pt idx="12">
                  <c:v>-3.0594315863840071</c:v>
                </c:pt>
                <c:pt idx="13">
                  <c:v>-2.6090276393414742</c:v>
                </c:pt>
                <c:pt idx="14">
                  <c:v>-1.7666395681848908</c:v>
                </c:pt>
                <c:pt idx="15">
                  <c:v>-2.913592963820963</c:v>
                </c:pt>
                <c:pt idx="16">
                  <c:v>-2.7381152218379494</c:v>
                </c:pt>
                <c:pt idx="17">
                  <c:v>-3.0218710050742814</c:v>
                </c:pt>
                <c:pt idx="18">
                  <c:v>-2.4515351366397979</c:v>
                </c:pt>
                <c:pt idx="19">
                  <c:v>-2.8583380935063856</c:v>
                </c:pt>
                <c:pt idx="20">
                  <c:v>-3.0082769908077749</c:v>
                </c:pt>
                <c:pt idx="21">
                  <c:v>-2.9945550936538936</c:v>
                </c:pt>
                <c:pt idx="22">
                  <c:v>-3.0825358814519079</c:v>
                </c:pt>
                <c:pt idx="23">
                  <c:v>-3.0737115848785495</c:v>
                </c:pt>
                <c:pt idx="24">
                  <c:v>-2.823585963198826</c:v>
                </c:pt>
                <c:pt idx="25">
                  <c:v>-1.9557115721209719</c:v>
                </c:pt>
                <c:pt idx="26">
                  <c:v>-3.0404323204433998</c:v>
                </c:pt>
                <c:pt idx="27">
                  <c:v>-2.7791013289740025</c:v>
                </c:pt>
                <c:pt idx="28">
                  <c:v>-2.8825398600746697</c:v>
                </c:pt>
                <c:pt idx="29">
                  <c:v>-3.1127531341958656</c:v>
                </c:pt>
                <c:pt idx="30">
                  <c:v>-2.8469671132789029</c:v>
                </c:pt>
                <c:pt idx="31">
                  <c:v>-1.9088935361337853</c:v>
                </c:pt>
                <c:pt idx="32">
                  <c:v>-3.1034094127405902</c:v>
                </c:pt>
                <c:pt idx="33">
                  <c:v>-2.8736598842786849</c:v>
                </c:pt>
                <c:pt idx="34">
                  <c:v>-2.9463628962276216</c:v>
                </c:pt>
                <c:pt idx="35">
                  <c:v>3.0099111464589692</c:v>
                </c:pt>
                <c:pt idx="36">
                  <c:v>2.9170832558301338</c:v>
                </c:pt>
                <c:pt idx="37">
                  <c:v>3.1895642436855045</c:v>
                </c:pt>
                <c:pt idx="38">
                  <c:v>2.178374458347454</c:v>
                </c:pt>
                <c:pt idx="39">
                  <c:v>2.4975888974484111</c:v>
                </c:pt>
                <c:pt idx="40">
                  <c:v>2.9883618538509875</c:v>
                </c:pt>
                <c:pt idx="41">
                  <c:v>2.2078935189172615</c:v>
                </c:pt>
                <c:pt idx="42">
                  <c:v>3.1129612220475513</c:v>
                </c:pt>
                <c:pt idx="43">
                  <c:v>2.5679604285628788</c:v>
                </c:pt>
                <c:pt idx="44">
                  <c:v>2.9313173678224249</c:v>
                </c:pt>
                <c:pt idx="45">
                  <c:v>2.6790730188853207</c:v>
                </c:pt>
                <c:pt idx="46">
                  <c:v>2.954495822250343</c:v>
                </c:pt>
                <c:pt idx="47">
                  <c:v>3.1478732789930719</c:v>
                </c:pt>
                <c:pt idx="48">
                  <c:v>2.5998334258627587</c:v>
                </c:pt>
                <c:pt idx="49">
                  <c:v>1.8297440373680214</c:v>
                </c:pt>
                <c:pt idx="50">
                  <c:v>2.8457862971056276</c:v>
                </c:pt>
                <c:pt idx="51">
                  <c:v>2.7074310736489888</c:v>
                </c:pt>
                <c:pt idx="52">
                  <c:v>3.1208989393317959</c:v>
                </c:pt>
                <c:pt idx="53">
                  <c:v>2.4428711147286162</c:v>
                </c:pt>
                <c:pt idx="54">
                  <c:v>2.8923536233538485</c:v>
                </c:pt>
                <c:pt idx="55">
                  <c:v>2.9878155183642896</c:v>
                </c:pt>
                <c:pt idx="56">
                  <c:v>3.0234563129259104</c:v>
                </c:pt>
                <c:pt idx="57">
                  <c:v>3.0171299418532858</c:v>
                </c:pt>
                <c:pt idx="58">
                  <c:v>3.1490568351127015</c:v>
                </c:pt>
                <c:pt idx="59">
                  <c:v>2.7544689423759579</c:v>
                </c:pt>
                <c:pt idx="60">
                  <c:v>1.9966539383580209</c:v>
                </c:pt>
                <c:pt idx="61">
                  <c:v>3.0045396549469858</c:v>
                </c:pt>
                <c:pt idx="62">
                  <c:v>2.7090872105442987</c:v>
                </c:pt>
                <c:pt idx="63">
                  <c:v>2.8052829063147868</c:v>
                </c:pt>
                <c:pt idx="64">
                  <c:v>3.1794445263984734</c:v>
                </c:pt>
                <c:pt idx="65">
                  <c:v>2.7997427996582687</c:v>
                </c:pt>
                <c:pt idx="66">
                  <c:v>1.9533159191843321</c:v>
                </c:pt>
                <c:pt idx="67">
                  <c:v>3.1785376618452057</c:v>
                </c:pt>
                <c:pt idx="68">
                  <c:v>2.8217411637838303</c:v>
                </c:pt>
                <c:pt idx="69">
                  <c:v>2.947275401875264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31-40D7-BA24-8C1E755C5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811632"/>
        <c:axId val="1010807312"/>
      </c:scatterChart>
      <c:valAx>
        <c:axId val="101081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0807312"/>
        <c:crosses val="autoZero"/>
        <c:crossBetween val="midCat"/>
      </c:valAx>
      <c:valAx>
        <c:axId val="1010807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08116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dist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merged_with_normal!$C$2:$C$71</c:f>
              <c:numCache>
                <c:formatCode>General</c:formatCode>
                <c:ptCount val="70"/>
                <c:pt idx="0">
                  <c:v>2.5936428480355989E-2</c:v>
                </c:pt>
                <c:pt idx="1">
                  <c:v>-3.8087983701735932E-4</c:v>
                </c:pt>
                <c:pt idx="2">
                  <c:v>-3.8087983701735932E-4</c:v>
                </c:pt>
                <c:pt idx="3">
                  <c:v>6.4157641300553764E-2</c:v>
                </c:pt>
                <c:pt idx="4">
                  <c:v>-6.9373751323968766E-2</c:v>
                </c:pt>
                <c:pt idx="5">
                  <c:v>2.5936428480355989E-2</c:v>
                </c:pt>
                <c:pt idx="6">
                  <c:v>2.5936428480355989E-2</c:v>
                </c:pt>
                <c:pt idx="7">
                  <c:v>1.2864346913003357E-2</c:v>
                </c:pt>
                <c:pt idx="8">
                  <c:v>-3.8087983701735932E-4</c:v>
                </c:pt>
                <c:pt idx="9">
                  <c:v>-2.7409552224936608E-2</c:v>
                </c:pt>
                <c:pt idx="10">
                  <c:v>-4.1202874357272511E-2</c:v>
                </c:pt>
                <c:pt idx="11">
                  <c:v>-6.9373751323968766E-2</c:v>
                </c:pt>
                <c:pt idx="12">
                  <c:v>-4.1202874357272511E-2</c:v>
                </c:pt>
                <c:pt idx="13">
                  <c:v>3.8839833316263957E-2</c:v>
                </c:pt>
                <c:pt idx="14">
                  <c:v>-3.8087983701735932E-4</c:v>
                </c:pt>
                <c:pt idx="15">
                  <c:v>-3.8087983701735932E-4</c:v>
                </c:pt>
                <c:pt idx="16">
                  <c:v>2.5936428480355989E-2</c:v>
                </c:pt>
                <c:pt idx="17">
                  <c:v>-6.9373751323968766E-2</c:v>
                </c:pt>
                <c:pt idx="18">
                  <c:v>-5.5189116332012365E-2</c:v>
                </c:pt>
                <c:pt idx="19">
                  <c:v>-6.9373751323968766E-2</c:v>
                </c:pt>
                <c:pt idx="20">
                  <c:v>5.1578859093693787E-2</c:v>
                </c:pt>
                <c:pt idx="21">
                  <c:v>-3.8087983701735932E-4</c:v>
                </c:pt>
                <c:pt idx="22">
                  <c:v>-2.7409552224936608E-2</c:v>
                </c:pt>
                <c:pt idx="23">
                  <c:v>2.5936428480355989E-2</c:v>
                </c:pt>
                <c:pt idx="24">
                  <c:v>6.4157641300553764E-2</c:v>
                </c:pt>
                <c:pt idx="25">
                  <c:v>5.1578859093693787E-2</c:v>
                </c:pt>
                <c:pt idx="26">
                  <c:v>3.8839833316263957E-2</c:v>
                </c:pt>
                <c:pt idx="27">
                  <c:v>2.5936428480355989E-2</c:v>
                </c:pt>
                <c:pt idx="28">
                  <c:v>-6.9373751323968766E-2</c:v>
                </c:pt>
                <c:pt idx="29">
                  <c:v>1.2864346913003357E-2</c:v>
                </c:pt>
                <c:pt idx="30">
                  <c:v>5.1578859093693787E-2</c:v>
                </c:pt>
                <c:pt idx="31">
                  <c:v>-4.1202874357272511E-2</c:v>
                </c:pt>
                <c:pt idx="32">
                  <c:v>3.8839833316263957E-2</c:v>
                </c:pt>
                <c:pt idx="33">
                  <c:v>-5.5189116332012365E-2</c:v>
                </c:pt>
                <c:pt idx="34">
                  <c:v>2.5936428480355989E-2</c:v>
                </c:pt>
                <c:pt idx="35">
                  <c:v>2.5936428480355989E-2</c:v>
                </c:pt>
                <c:pt idx="36">
                  <c:v>-3.8087983701747035E-4</c:v>
                </c:pt>
                <c:pt idx="37">
                  <c:v>-3.8087983701747035E-4</c:v>
                </c:pt>
                <c:pt idx="38">
                  <c:v>6.4157641300553764E-2</c:v>
                </c:pt>
                <c:pt idx="39">
                  <c:v>-6.9373751323968877E-2</c:v>
                </c:pt>
                <c:pt idx="40">
                  <c:v>2.5936428480355989E-2</c:v>
                </c:pt>
                <c:pt idx="41">
                  <c:v>2.5936428480355989E-2</c:v>
                </c:pt>
                <c:pt idx="42">
                  <c:v>1.2864346913003139E-2</c:v>
                </c:pt>
                <c:pt idx="43">
                  <c:v>-3.8087983701747035E-4</c:v>
                </c:pt>
                <c:pt idx="44">
                  <c:v>-2.7409552224936722E-2</c:v>
                </c:pt>
                <c:pt idx="45">
                  <c:v>-4.1202874357272622E-2</c:v>
                </c:pt>
                <c:pt idx="46">
                  <c:v>-6.9373751323968877E-2</c:v>
                </c:pt>
                <c:pt idx="47">
                  <c:v>-4.1202874357272622E-2</c:v>
                </c:pt>
                <c:pt idx="48">
                  <c:v>3.8839833316263957E-2</c:v>
                </c:pt>
                <c:pt idx="49">
                  <c:v>-3.8087983701747035E-4</c:v>
                </c:pt>
                <c:pt idx="50">
                  <c:v>-3.8087983701747035E-4</c:v>
                </c:pt>
                <c:pt idx="51">
                  <c:v>2.5936428480355989E-2</c:v>
                </c:pt>
                <c:pt idx="52">
                  <c:v>-6.9373751323968877E-2</c:v>
                </c:pt>
                <c:pt idx="53">
                  <c:v>-5.5189116332012483E-2</c:v>
                </c:pt>
                <c:pt idx="54">
                  <c:v>-6.9373751323968877E-2</c:v>
                </c:pt>
                <c:pt idx="55">
                  <c:v>5.1578859093693578E-2</c:v>
                </c:pt>
                <c:pt idx="56">
                  <c:v>-3.8087983701747035E-4</c:v>
                </c:pt>
                <c:pt idx="57">
                  <c:v>-2.7409552224936722E-2</c:v>
                </c:pt>
                <c:pt idx="58">
                  <c:v>2.5936428480355989E-2</c:v>
                </c:pt>
                <c:pt idx="59">
                  <c:v>6.4157641300553764E-2</c:v>
                </c:pt>
                <c:pt idx="60">
                  <c:v>5.1578859093693578E-2</c:v>
                </c:pt>
                <c:pt idx="61">
                  <c:v>3.8839833316263957E-2</c:v>
                </c:pt>
                <c:pt idx="62">
                  <c:v>2.5936428480355989E-2</c:v>
                </c:pt>
                <c:pt idx="63">
                  <c:v>-6.9373751323968877E-2</c:v>
                </c:pt>
                <c:pt idx="64">
                  <c:v>1.2864346913003139E-2</c:v>
                </c:pt>
                <c:pt idx="65">
                  <c:v>5.1578859093693578E-2</c:v>
                </c:pt>
                <c:pt idx="66">
                  <c:v>-4.1202874357272622E-2</c:v>
                </c:pt>
                <c:pt idx="67">
                  <c:v>3.8839833316263957E-2</c:v>
                </c:pt>
                <c:pt idx="68">
                  <c:v>-5.5189116332012483E-2</c:v>
                </c:pt>
                <c:pt idx="69">
                  <c:v>2.5936428480355989E-2</c:v>
                </c:pt>
              </c:numCache>
            </c:numRef>
          </c:xVal>
          <c:yVal>
            <c:numRef>
              <c:f>merged_with_normal!$L$27:$L$96</c:f>
              <c:numCache>
                <c:formatCode>General</c:formatCode>
                <c:ptCount val="70"/>
                <c:pt idx="0">
                  <c:v>-2.9611209529057803</c:v>
                </c:pt>
                <c:pt idx="1">
                  <c:v>-2.9056493903454941</c:v>
                </c:pt>
                <c:pt idx="2">
                  <c:v>-3.0853343671452471</c:v>
                </c:pt>
                <c:pt idx="3">
                  <c:v>-2.1720209786928759</c:v>
                </c:pt>
                <c:pt idx="4">
                  <c:v>-2.5166052241419115</c:v>
                </c:pt>
                <c:pt idx="5">
                  <c:v>-3.0536143152936734</c:v>
                </c:pt>
                <c:pt idx="6">
                  <c:v>-2.1940699353032835</c:v>
                </c:pt>
                <c:pt idx="7">
                  <c:v>-3.1105131978684772</c:v>
                </c:pt>
                <c:pt idx="8">
                  <c:v>-2.6174412645732028</c:v>
                </c:pt>
                <c:pt idx="9">
                  <c:v>-2.9193447528931769</c:v>
                </c:pt>
                <c:pt idx="10">
                  <c:v>-2.7364812961055911</c:v>
                </c:pt>
                <c:pt idx="11">
                  <c:v>-3.0256822955235974</c:v>
                </c:pt>
                <c:pt idx="12">
                  <c:v>-3.0594315863840071</c:v>
                </c:pt>
                <c:pt idx="13">
                  <c:v>-2.6090276393414742</c:v>
                </c:pt>
                <c:pt idx="14">
                  <c:v>-1.7666395681848908</c:v>
                </c:pt>
                <c:pt idx="15">
                  <c:v>-2.913592963820963</c:v>
                </c:pt>
                <c:pt idx="16">
                  <c:v>-2.7381152218379494</c:v>
                </c:pt>
                <c:pt idx="17">
                  <c:v>-3.0218710050742814</c:v>
                </c:pt>
                <c:pt idx="18">
                  <c:v>-2.4515351366397979</c:v>
                </c:pt>
                <c:pt idx="19">
                  <c:v>-2.8583380935063856</c:v>
                </c:pt>
                <c:pt idx="20">
                  <c:v>-3.0082769908077749</c:v>
                </c:pt>
                <c:pt idx="21">
                  <c:v>-2.9945550936538936</c:v>
                </c:pt>
                <c:pt idx="22">
                  <c:v>-3.0825358814519079</c:v>
                </c:pt>
                <c:pt idx="23">
                  <c:v>-3.0737115848785495</c:v>
                </c:pt>
                <c:pt idx="24">
                  <c:v>-2.823585963198826</c:v>
                </c:pt>
                <c:pt idx="25">
                  <c:v>-1.9557115721209719</c:v>
                </c:pt>
                <c:pt idx="26">
                  <c:v>-3.0404323204433998</c:v>
                </c:pt>
                <c:pt idx="27">
                  <c:v>-2.7791013289740025</c:v>
                </c:pt>
                <c:pt idx="28">
                  <c:v>-2.8825398600746697</c:v>
                </c:pt>
                <c:pt idx="29">
                  <c:v>-3.1127531341958656</c:v>
                </c:pt>
                <c:pt idx="30">
                  <c:v>-2.8469671132789029</c:v>
                </c:pt>
                <c:pt idx="31">
                  <c:v>-1.9088935361337853</c:v>
                </c:pt>
                <c:pt idx="32">
                  <c:v>-3.1034094127405902</c:v>
                </c:pt>
                <c:pt idx="33">
                  <c:v>-2.8736598842786849</c:v>
                </c:pt>
                <c:pt idx="34">
                  <c:v>-2.9463628962276216</c:v>
                </c:pt>
                <c:pt idx="35">
                  <c:v>3.0099111464589692</c:v>
                </c:pt>
                <c:pt idx="36">
                  <c:v>2.9170832558301338</c:v>
                </c:pt>
                <c:pt idx="37">
                  <c:v>3.1895642436855045</c:v>
                </c:pt>
                <c:pt idx="38">
                  <c:v>2.178374458347454</c:v>
                </c:pt>
                <c:pt idx="39">
                  <c:v>2.4975888974484111</c:v>
                </c:pt>
                <c:pt idx="40">
                  <c:v>2.9883618538509875</c:v>
                </c:pt>
                <c:pt idx="41">
                  <c:v>2.2078935189172615</c:v>
                </c:pt>
                <c:pt idx="42">
                  <c:v>3.1129612220475513</c:v>
                </c:pt>
                <c:pt idx="43">
                  <c:v>2.5679604285628788</c:v>
                </c:pt>
                <c:pt idx="44">
                  <c:v>2.9313173678224249</c:v>
                </c:pt>
                <c:pt idx="45">
                  <c:v>2.6790730188853207</c:v>
                </c:pt>
                <c:pt idx="46">
                  <c:v>2.954495822250343</c:v>
                </c:pt>
                <c:pt idx="47">
                  <c:v>3.1478732789930719</c:v>
                </c:pt>
                <c:pt idx="48">
                  <c:v>2.5998334258627587</c:v>
                </c:pt>
                <c:pt idx="49">
                  <c:v>1.8297440373680214</c:v>
                </c:pt>
                <c:pt idx="50">
                  <c:v>2.8457862971056276</c:v>
                </c:pt>
                <c:pt idx="51">
                  <c:v>2.7074310736489888</c:v>
                </c:pt>
                <c:pt idx="52">
                  <c:v>3.1208989393317959</c:v>
                </c:pt>
                <c:pt idx="53">
                  <c:v>2.4428711147286162</c:v>
                </c:pt>
                <c:pt idx="54">
                  <c:v>2.8923536233538485</c:v>
                </c:pt>
                <c:pt idx="55">
                  <c:v>2.9878155183642896</c:v>
                </c:pt>
                <c:pt idx="56">
                  <c:v>3.0234563129259104</c:v>
                </c:pt>
                <c:pt idx="57">
                  <c:v>3.0171299418532858</c:v>
                </c:pt>
                <c:pt idx="58">
                  <c:v>3.1490568351127015</c:v>
                </c:pt>
                <c:pt idx="59">
                  <c:v>2.7544689423759579</c:v>
                </c:pt>
                <c:pt idx="60">
                  <c:v>1.9966539383580209</c:v>
                </c:pt>
                <c:pt idx="61">
                  <c:v>3.0045396549469858</c:v>
                </c:pt>
                <c:pt idx="62">
                  <c:v>2.7090872105442987</c:v>
                </c:pt>
                <c:pt idx="63">
                  <c:v>2.8052829063147868</c:v>
                </c:pt>
                <c:pt idx="64">
                  <c:v>3.1794445263984734</c:v>
                </c:pt>
                <c:pt idx="65">
                  <c:v>2.7997427996582687</c:v>
                </c:pt>
                <c:pt idx="66">
                  <c:v>1.9533159191843321</c:v>
                </c:pt>
                <c:pt idx="67">
                  <c:v>3.1785376618452057</c:v>
                </c:pt>
                <c:pt idx="68">
                  <c:v>2.8217411637838303</c:v>
                </c:pt>
                <c:pt idx="69">
                  <c:v>2.947275401875264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79-44E0-9F14-AA212145B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791568"/>
        <c:axId val="1312795888"/>
      </c:scatterChart>
      <c:valAx>
        <c:axId val="131279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dist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2795888"/>
        <c:crosses val="autoZero"/>
        <c:crossBetween val="midCat"/>
      </c:valAx>
      <c:valAx>
        <c:axId val="1312795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27915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price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merged_with_market_normal!$B$2:$B$71</c:f>
              <c:numCache>
                <c:formatCode>General</c:formatCode>
                <c:ptCount val="70"/>
                <c:pt idx="0">
                  <c:v>0.22309488213915762</c:v>
                </c:pt>
                <c:pt idx="1">
                  <c:v>1.5951752678874512E-2</c:v>
                </c:pt>
                <c:pt idx="2">
                  <c:v>0.70462224843159615</c:v>
                </c:pt>
                <c:pt idx="3">
                  <c:v>-2.0806047121427893</c:v>
                </c:pt>
                <c:pt idx="4">
                  <c:v>-1.1049812034518895</c:v>
                </c:pt>
                <c:pt idx="5">
                  <c:v>0.34682923486126715</c:v>
                </c:pt>
                <c:pt idx="6">
                  <c:v>-2.005470165714307</c:v>
                </c:pt>
                <c:pt idx="7">
                  <c:v>0.61732579664010512</c:v>
                </c:pt>
                <c:pt idx="8">
                  <c:v>-0.86766968137619704</c:v>
                </c:pt>
                <c:pt idx="9">
                  <c:v>6.5340285802458709E-2</c:v>
                </c:pt>
                <c:pt idx="10">
                  <c:v>-0.52991857268212617</c:v>
                </c:pt>
                <c:pt idx="11">
                  <c:v>0.28577225829002173</c:v>
                </c:pt>
                <c:pt idx="12">
                  <c:v>0.60760901542548629</c:v>
                </c:pt>
                <c:pt idx="13">
                  <c:v>-0.87341306791675843</c:v>
                </c:pt>
                <c:pt idx="14">
                  <c:v>-3.1417172426510205</c:v>
                </c:pt>
                <c:pt idx="15">
                  <c:v>-5.2207867380464928E-2</c:v>
                </c:pt>
                <c:pt idx="16">
                  <c:v>-0.52215400121770705</c:v>
                </c:pt>
                <c:pt idx="17">
                  <c:v>0.51268777433987456</c:v>
                </c:pt>
                <c:pt idx="18">
                  <c:v>-1.2833440765187381</c:v>
                </c:pt>
                <c:pt idx="19">
                  <c:v>-7.7882253211020852E-2</c:v>
                </c:pt>
                <c:pt idx="20">
                  <c:v>0.26543300716694623</c:v>
                </c:pt>
                <c:pt idx="21">
                  <c:v>0.30585532916413272</c:v>
                </c:pt>
                <c:pt idx="22">
                  <c:v>0.44650703155219185</c:v>
                </c:pt>
                <c:pt idx="23">
                  <c:v>0.61297818453836961</c:v>
                </c:pt>
                <c:pt idx="24">
                  <c:v>-0.32801101737363325</c:v>
                </c:pt>
                <c:pt idx="25">
                  <c:v>-2.6528642344991891</c:v>
                </c:pt>
                <c:pt idx="26">
                  <c:v>0.3438037831897634</c:v>
                </c:pt>
                <c:pt idx="27">
                  <c:v>-0.44224992627121962</c:v>
                </c:pt>
                <c:pt idx="28">
                  <c:v>-0.12992170896166166</c:v>
                </c:pt>
                <c:pt idx="29">
                  <c:v>0.72646749015585355</c:v>
                </c:pt>
                <c:pt idx="30">
                  <c:v>-0.23589429721448502</c:v>
                </c:pt>
                <c:pt idx="31">
                  <c:v>-2.7484416468271728</c:v>
                </c:pt>
                <c:pt idx="32">
                  <c:v>0.70329746701186113</c:v>
                </c:pt>
                <c:pt idx="33">
                  <c:v>-0.13259780025783821</c:v>
                </c:pt>
                <c:pt idx="34">
                  <c:v>0.11637705252627241</c:v>
                </c:pt>
                <c:pt idx="35">
                  <c:v>0.22309488213915762</c:v>
                </c:pt>
                <c:pt idx="36">
                  <c:v>1.5951752678874512E-2</c:v>
                </c:pt>
                <c:pt idx="37">
                  <c:v>0.70462224843159615</c:v>
                </c:pt>
                <c:pt idx="38">
                  <c:v>-2.0806047121427893</c:v>
                </c:pt>
                <c:pt idx="39">
                  <c:v>-1.1049812034518898</c:v>
                </c:pt>
                <c:pt idx="40">
                  <c:v>0.34682923486126715</c:v>
                </c:pt>
                <c:pt idx="41">
                  <c:v>-2.005470165714307</c:v>
                </c:pt>
                <c:pt idx="42">
                  <c:v>0.61732579664010512</c:v>
                </c:pt>
                <c:pt idx="43">
                  <c:v>-0.86766968137619715</c:v>
                </c:pt>
                <c:pt idx="44">
                  <c:v>6.53402858024585E-2</c:v>
                </c:pt>
                <c:pt idx="45">
                  <c:v>-0.52991857268212639</c:v>
                </c:pt>
                <c:pt idx="46">
                  <c:v>0.28577225829002156</c:v>
                </c:pt>
                <c:pt idx="47">
                  <c:v>0.60760901542548629</c:v>
                </c:pt>
                <c:pt idx="48">
                  <c:v>-0.87341306791675843</c:v>
                </c:pt>
                <c:pt idx="49">
                  <c:v>-3.1417172426510205</c:v>
                </c:pt>
                <c:pt idx="50">
                  <c:v>-5.2207867380465039E-2</c:v>
                </c:pt>
                <c:pt idx="51">
                  <c:v>-0.52215400121770705</c:v>
                </c:pt>
                <c:pt idx="52">
                  <c:v>0.51268777433987445</c:v>
                </c:pt>
                <c:pt idx="53">
                  <c:v>-1.2833440765187381</c:v>
                </c:pt>
                <c:pt idx="54">
                  <c:v>-7.7882253211020963E-2</c:v>
                </c:pt>
                <c:pt idx="55">
                  <c:v>0.26543300716694623</c:v>
                </c:pt>
                <c:pt idx="56">
                  <c:v>0.30585532916413255</c:v>
                </c:pt>
                <c:pt idx="57">
                  <c:v>0.44650703155219174</c:v>
                </c:pt>
                <c:pt idx="58">
                  <c:v>0.61297818453836961</c:v>
                </c:pt>
                <c:pt idx="59">
                  <c:v>-0.32801101737363325</c:v>
                </c:pt>
                <c:pt idx="60">
                  <c:v>-2.6528642344991895</c:v>
                </c:pt>
                <c:pt idx="61">
                  <c:v>0.34380378318976323</c:v>
                </c:pt>
                <c:pt idx="62">
                  <c:v>-0.44224992627121945</c:v>
                </c:pt>
                <c:pt idx="63">
                  <c:v>-0.12992170896166177</c:v>
                </c:pt>
                <c:pt idx="64">
                  <c:v>0.72646749015585332</c:v>
                </c:pt>
                <c:pt idx="65">
                  <c:v>-0.23589429721448502</c:v>
                </c:pt>
                <c:pt idx="66">
                  <c:v>-2.7484416468271733</c:v>
                </c:pt>
                <c:pt idx="67">
                  <c:v>0.70329746701186113</c:v>
                </c:pt>
                <c:pt idx="68">
                  <c:v>-0.13259780025783832</c:v>
                </c:pt>
                <c:pt idx="69">
                  <c:v>0.11637705252627241</c:v>
                </c:pt>
              </c:numCache>
            </c:numRef>
          </c:xVal>
          <c:yVal>
            <c:numRef>
              <c:f>merged_with_market_normal!$L$28:$L$97</c:f>
              <c:numCache>
                <c:formatCode>General</c:formatCode>
                <c:ptCount val="70"/>
                <c:pt idx="0">
                  <c:v>-0.18543735981888076</c:v>
                </c:pt>
                <c:pt idx="1">
                  <c:v>-0.1299657972585937</c:v>
                </c:pt>
                <c:pt idx="2">
                  <c:v>-0.30965077405834673</c:v>
                </c:pt>
                <c:pt idx="3">
                  <c:v>0.60366261439401914</c:v>
                </c:pt>
                <c:pt idx="4">
                  <c:v>0.25907836894499425</c:v>
                </c:pt>
                <c:pt idx="5">
                  <c:v>-0.27793072220677484</c:v>
                </c:pt>
                <c:pt idx="6">
                  <c:v>0.58161365778361684</c:v>
                </c:pt>
                <c:pt idx="7">
                  <c:v>-0.33482960478157775</c:v>
                </c:pt>
                <c:pt idx="8">
                  <c:v>0.15824232851369757</c:v>
                </c:pt>
                <c:pt idx="9">
                  <c:v>-0.1436611598062747</c:v>
                </c:pt>
                <c:pt idx="10">
                  <c:v>3.9202296981312834E-2</c:v>
                </c:pt>
                <c:pt idx="11">
                  <c:v>-0.24999870243669076</c:v>
                </c:pt>
                <c:pt idx="12">
                  <c:v>-0.28374799329710232</c:v>
                </c:pt>
                <c:pt idx="13">
                  <c:v>0.16665595374542264</c:v>
                </c:pt>
                <c:pt idx="14">
                  <c:v>1.0090440249020105</c:v>
                </c:pt>
                <c:pt idx="15">
                  <c:v>-0.13790937073406262</c:v>
                </c:pt>
                <c:pt idx="16">
                  <c:v>3.7568371248949184E-2</c:v>
                </c:pt>
                <c:pt idx="17">
                  <c:v>-0.24618741198737482</c:v>
                </c:pt>
                <c:pt idx="18">
                  <c:v>0.32414845644710599</c:v>
                </c:pt>
                <c:pt idx="19">
                  <c:v>-8.2654500419479859E-2</c:v>
                </c:pt>
                <c:pt idx="20">
                  <c:v>-0.23259339772087806</c:v>
                </c:pt>
                <c:pt idx="21">
                  <c:v>-0.21887150056699323</c:v>
                </c:pt>
                <c:pt idx="22">
                  <c:v>-0.30685228836500578</c:v>
                </c:pt>
                <c:pt idx="23">
                  <c:v>-0.29802799179165174</c:v>
                </c:pt>
                <c:pt idx="24">
                  <c:v>-4.7902370111930992E-2</c:v>
                </c:pt>
                <c:pt idx="25">
                  <c:v>0.81997202096592758</c:v>
                </c:pt>
                <c:pt idx="26">
                  <c:v>-0.26474872735650301</c:v>
                </c:pt>
                <c:pt idx="27">
                  <c:v>-3.4177358871039232E-3</c:v>
                </c:pt>
                <c:pt idx="28">
                  <c:v>-0.10685626698776396</c:v>
                </c:pt>
                <c:pt idx="29">
                  <c:v>-0.33706954110896525</c:v>
                </c:pt>
                <c:pt idx="30">
                  <c:v>-7.1283520192006122E-2</c:v>
                </c:pt>
                <c:pt idx="31">
                  <c:v>0.86679005695312128</c:v>
                </c:pt>
                <c:pt idx="32">
                  <c:v>-0.32772581965369252</c:v>
                </c:pt>
                <c:pt idx="33">
                  <c:v>-9.7976291191780973E-2</c:v>
                </c:pt>
                <c:pt idx="34">
                  <c:v>-0.17067930314072388</c:v>
                </c:pt>
                <c:pt idx="35">
                  <c:v>0.2342275533720688</c:v>
                </c:pt>
                <c:pt idx="36">
                  <c:v>0.14139966274323434</c:v>
                </c:pt>
                <c:pt idx="37">
                  <c:v>0.41388065059860502</c:v>
                </c:pt>
                <c:pt idx="38">
                  <c:v>-0.5973091347394508</c:v>
                </c:pt>
                <c:pt idx="39">
                  <c:v>-0.2780946956384831</c:v>
                </c:pt>
                <c:pt idx="40">
                  <c:v>0.21267826076408625</c:v>
                </c:pt>
                <c:pt idx="41">
                  <c:v>-0.567790074169638</c:v>
                </c:pt>
                <c:pt idx="42">
                  <c:v>0.33727762896065094</c:v>
                </c:pt>
                <c:pt idx="43">
                  <c:v>-0.20772316452401896</c:v>
                </c:pt>
                <c:pt idx="44">
                  <c:v>0.1556337747355272</c:v>
                </c:pt>
                <c:pt idx="45">
                  <c:v>-9.6610574201575261E-2</c:v>
                </c:pt>
                <c:pt idx="46">
                  <c:v>0.17881222916344974</c:v>
                </c:pt>
                <c:pt idx="47">
                  <c:v>0.37218968590617685</c:v>
                </c:pt>
                <c:pt idx="48">
                  <c:v>-0.17585016722414437</c:v>
                </c:pt>
                <c:pt idx="49">
                  <c:v>-0.94593955571887633</c:v>
                </c:pt>
                <c:pt idx="50">
                  <c:v>7.010270401872809E-2</c:v>
                </c:pt>
                <c:pt idx="51">
                  <c:v>-6.825251943791244E-2</c:v>
                </c:pt>
                <c:pt idx="52">
                  <c:v>0.34521534624490258</c:v>
                </c:pt>
                <c:pt idx="53">
                  <c:v>-0.33281247835827976</c:v>
                </c:pt>
                <c:pt idx="54">
                  <c:v>0.11667003026695433</c:v>
                </c:pt>
                <c:pt idx="55">
                  <c:v>0.21213192527738656</c:v>
                </c:pt>
                <c:pt idx="56">
                  <c:v>0.24777271983901095</c:v>
                </c:pt>
                <c:pt idx="57">
                  <c:v>0.24144634876638804</c:v>
                </c:pt>
                <c:pt idx="58">
                  <c:v>0.37337324202579936</c:v>
                </c:pt>
                <c:pt idx="59">
                  <c:v>-2.121465071094697E-2</c:v>
                </c:pt>
                <c:pt idx="60">
                  <c:v>-0.77902965472888042</c:v>
                </c:pt>
                <c:pt idx="61">
                  <c:v>0.22885606186008367</c:v>
                </c:pt>
                <c:pt idx="62">
                  <c:v>-6.6596382542602583E-2</c:v>
                </c:pt>
                <c:pt idx="63">
                  <c:v>2.9599313227892665E-2</c:v>
                </c:pt>
                <c:pt idx="64">
                  <c:v>0.40376093331157392</c:v>
                </c:pt>
                <c:pt idx="65">
                  <c:v>2.4059206571365621E-2</c:v>
                </c:pt>
                <c:pt idx="66">
                  <c:v>-0.82236767390256205</c:v>
                </c:pt>
                <c:pt idx="67">
                  <c:v>0.40285406875830354</c:v>
                </c:pt>
                <c:pt idx="68">
                  <c:v>4.6057570696934391E-2</c:v>
                </c:pt>
                <c:pt idx="69">
                  <c:v>0.17159180878836189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D7-4FB1-9975-9B75F4997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074832"/>
        <c:axId val="1145092592"/>
      </c:scatterChart>
      <c:valAx>
        <c:axId val="114507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5092592"/>
        <c:crosses val="autoZero"/>
        <c:crossBetween val="midCat"/>
      </c:valAx>
      <c:valAx>
        <c:axId val="1145092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50748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dist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merged_with_market_normal!$C$2:$C$71</c:f>
              <c:numCache>
                <c:formatCode>General</c:formatCode>
                <c:ptCount val="70"/>
                <c:pt idx="0">
                  <c:v>2.5936428480355989E-2</c:v>
                </c:pt>
                <c:pt idx="1">
                  <c:v>-3.8087983701735932E-4</c:v>
                </c:pt>
                <c:pt idx="2">
                  <c:v>-3.8087983701735932E-4</c:v>
                </c:pt>
                <c:pt idx="3">
                  <c:v>6.4157641300553764E-2</c:v>
                </c:pt>
                <c:pt idx="4">
                  <c:v>-6.9373751323968766E-2</c:v>
                </c:pt>
                <c:pt idx="5">
                  <c:v>2.5936428480355989E-2</c:v>
                </c:pt>
                <c:pt idx="6">
                  <c:v>2.5936428480355989E-2</c:v>
                </c:pt>
                <c:pt idx="7">
                  <c:v>1.2864346913003357E-2</c:v>
                </c:pt>
                <c:pt idx="8">
                  <c:v>-3.8087983701735932E-4</c:v>
                </c:pt>
                <c:pt idx="9">
                  <c:v>-2.7409552224936608E-2</c:v>
                </c:pt>
                <c:pt idx="10">
                  <c:v>-4.1202874357272511E-2</c:v>
                </c:pt>
                <c:pt idx="11">
                  <c:v>-6.9373751323968766E-2</c:v>
                </c:pt>
                <c:pt idx="12">
                  <c:v>-4.1202874357272511E-2</c:v>
                </c:pt>
                <c:pt idx="13">
                  <c:v>3.8839833316263957E-2</c:v>
                </c:pt>
                <c:pt idx="14">
                  <c:v>-3.8087983701735932E-4</c:v>
                </c:pt>
                <c:pt idx="15">
                  <c:v>-3.8087983701735932E-4</c:v>
                </c:pt>
                <c:pt idx="16">
                  <c:v>2.5936428480355989E-2</c:v>
                </c:pt>
                <c:pt idx="17">
                  <c:v>-6.9373751323968766E-2</c:v>
                </c:pt>
                <c:pt idx="18">
                  <c:v>-5.5189116332012365E-2</c:v>
                </c:pt>
                <c:pt idx="19">
                  <c:v>-6.9373751323968766E-2</c:v>
                </c:pt>
                <c:pt idx="20">
                  <c:v>5.1578859093693787E-2</c:v>
                </c:pt>
                <c:pt idx="21">
                  <c:v>-3.8087983701735932E-4</c:v>
                </c:pt>
                <c:pt idx="22">
                  <c:v>-2.7409552224936608E-2</c:v>
                </c:pt>
                <c:pt idx="23">
                  <c:v>2.5936428480355989E-2</c:v>
                </c:pt>
                <c:pt idx="24">
                  <c:v>6.4157641300553764E-2</c:v>
                </c:pt>
                <c:pt idx="25">
                  <c:v>5.1578859093693787E-2</c:v>
                </c:pt>
                <c:pt idx="26">
                  <c:v>3.8839833316263957E-2</c:v>
                </c:pt>
                <c:pt idx="27">
                  <c:v>2.5936428480355989E-2</c:v>
                </c:pt>
                <c:pt idx="28">
                  <c:v>-6.9373751323968766E-2</c:v>
                </c:pt>
                <c:pt idx="29">
                  <c:v>1.2864346913003357E-2</c:v>
                </c:pt>
                <c:pt idx="30">
                  <c:v>5.1578859093693787E-2</c:v>
                </c:pt>
                <c:pt idx="31">
                  <c:v>-4.1202874357272511E-2</c:v>
                </c:pt>
                <c:pt idx="32">
                  <c:v>3.8839833316263957E-2</c:v>
                </c:pt>
                <c:pt idx="33">
                  <c:v>-5.5189116332012365E-2</c:v>
                </c:pt>
                <c:pt idx="34">
                  <c:v>2.5936428480355989E-2</c:v>
                </c:pt>
                <c:pt idx="35">
                  <c:v>2.5936428480355989E-2</c:v>
                </c:pt>
                <c:pt idx="36">
                  <c:v>-3.8087983701747035E-4</c:v>
                </c:pt>
                <c:pt idx="37">
                  <c:v>-3.8087983701747035E-4</c:v>
                </c:pt>
                <c:pt idx="38">
                  <c:v>6.4157641300553764E-2</c:v>
                </c:pt>
                <c:pt idx="39">
                  <c:v>-6.9373751323968877E-2</c:v>
                </c:pt>
                <c:pt idx="40">
                  <c:v>2.5936428480355989E-2</c:v>
                </c:pt>
                <c:pt idx="41">
                  <c:v>2.5936428480355989E-2</c:v>
                </c:pt>
                <c:pt idx="42">
                  <c:v>1.2864346913003139E-2</c:v>
                </c:pt>
                <c:pt idx="43">
                  <c:v>-3.8087983701747035E-4</c:v>
                </c:pt>
                <c:pt idx="44">
                  <c:v>-2.7409552224936722E-2</c:v>
                </c:pt>
                <c:pt idx="45">
                  <c:v>-4.1202874357272622E-2</c:v>
                </c:pt>
                <c:pt idx="46">
                  <c:v>-6.9373751323968877E-2</c:v>
                </c:pt>
                <c:pt idx="47">
                  <c:v>-4.1202874357272622E-2</c:v>
                </c:pt>
                <c:pt idx="48">
                  <c:v>3.8839833316263957E-2</c:v>
                </c:pt>
                <c:pt idx="49">
                  <c:v>-3.8087983701747035E-4</c:v>
                </c:pt>
                <c:pt idx="50">
                  <c:v>-3.8087983701747035E-4</c:v>
                </c:pt>
                <c:pt idx="51">
                  <c:v>2.5936428480355989E-2</c:v>
                </c:pt>
                <c:pt idx="52">
                  <c:v>-6.9373751323968877E-2</c:v>
                </c:pt>
                <c:pt idx="53">
                  <c:v>-5.5189116332012483E-2</c:v>
                </c:pt>
                <c:pt idx="54">
                  <c:v>-6.9373751323968877E-2</c:v>
                </c:pt>
                <c:pt idx="55">
                  <c:v>5.1578859093693578E-2</c:v>
                </c:pt>
                <c:pt idx="56">
                  <c:v>-3.8087983701747035E-4</c:v>
                </c:pt>
                <c:pt idx="57">
                  <c:v>-2.7409552224936722E-2</c:v>
                </c:pt>
                <c:pt idx="58">
                  <c:v>2.5936428480355989E-2</c:v>
                </c:pt>
                <c:pt idx="59">
                  <c:v>6.4157641300553764E-2</c:v>
                </c:pt>
                <c:pt idx="60">
                  <c:v>5.1578859093693578E-2</c:v>
                </c:pt>
                <c:pt idx="61">
                  <c:v>3.8839833316263957E-2</c:v>
                </c:pt>
                <c:pt idx="62">
                  <c:v>2.5936428480355989E-2</c:v>
                </c:pt>
                <c:pt idx="63">
                  <c:v>-6.9373751323968877E-2</c:v>
                </c:pt>
                <c:pt idx="64">
                  <c:v>1.2864346913003139E-2</c:v>
                </c:pt>
                <c:pt idx="65">
                  <c:v>5.1578859093693578E-2</c:v>
                </c:pt>
                <c:pt idx="66">
                  <c:v>-4.1202874357272622E-2</c:v>
                </c:pt>
                <c:pt idx="67">
                  <c:v>3.8839833316263957E-2</c:v>
                </c:pt>
                <c:pt idx="68">
                  <c:v>-5.5189116332012483E-2</c:v>
                </c:pt>
                <c:pt idx="69">
                  <c:v>2.5936428480355989E-2</c:v>
                </c:pt>
              </c:numCache>
            </c:numRef>
          </c:xVal>
          <c:yVal>
            <c:numRef>
              <c:f>merged_with_market_normal!$L$28:$L$97</c:f>
              <c:numCache>
                <c:formatCode>General</c:formatCode>
                <c:ptCount val="70"/>
                <c:pt idx="0">
                  <c:v>-0.18543735981888076</c:v>
                </c:pt>
                <c:pt idx="1">
                  <c:v>-0.1299657972585937</c:v>
                </c:pt>
                <c:pt idx="2">
                  <c:v>-0.30965077405834673</c:v>
                </c:pt>
                <c:pt idx="3">
                  <c:v>0.60366261439401914</c:v>
                </c:pt>
                <c:pt idx="4">
                  <c:v>0.25907836894499425</c:v>
                </c:pt>
                <c:pt idx="5">
                  <c:v>-0.27793072220677484</c:v>
                </c:pt>
                <c:pt idx="6">
                  <c:v>0.58161365778361684</c:v>
                </c:pt>
                <c:pt idx="7">
                  <c:v>-0.33482960478157775</c:v>
                </c:pt>
                <c:pt idx="8">
                  <c:v>0.15824232851369757</c:v>
                </c:pt>
                <c:pt idx="9">
                  <c:v>-0.1436611598062747</c:v>
                </c:pt>
                <c:pt idx="10">
                  <c:v>3.9202296981312834E-2</c:v>
                </c:pt>
                <c:pt idx="11">
                  <c:v>-0.24999870243669076</c:v>
                </c:pt>
                <c:pt idx="12">
                  <c:v>-0.28374799329710232</c:v>
                </c:pt>
                <c:pt idx="13">
                  <c:v>0.16665595374542264</c:v>
                </c:pt>
                <c:pt idx="14">
                  <c:v>1.0090440249020105</c:v>
                </c:pt>
                <c:pt idx="15">
                  <c:v>-0.13790937073406262</c:v>
                </c:pt>
                <c:pt idx="16">
                  <c:v>3.7568371248949184E-2</c:v>
                </c:pt>
                <c:pt idx="17">
                  <c:v>-0.24618741198737482</c:v>
                </c:pt>
                <c:pt idx="18">
                  <c:v>0.32414845644710599</c:v>
                </c:pt>
                <c:pt idx="19">
                  <c:v>-8.2654500419479859E-2</c:v>
                </c:pt>
                <c:pt idx="20">
                  <c:v>-0.23259339772087806</c:v>
                </c:pt>
                <c:pt idx="21">
                  <c:v>-0.21887150056699323</c:v>
                </c:pt>
                <c:pt idx="22">
                  <c:v>-0.30685228836500578</c:v>
                </c:pt>
                <c:pt idx="23">
                  <c:v>-0.29802799179165174</c:v>
                </c:pt>
                <c:pt idx="24">
                  <c:v>-4.7902370111930992E-2</c:v>
                </c:pt>
                <c:pt idx="25">
                  <c:v>0.81997202096592758</c:v>
                </c:pt>
                <c:pt idx="26">
                  <c:v>-0.26474872735650301</c:v>
                </c:pt>
                <c:pt idx="27">
                  <c:v>-3.4177358871039232E-3</c:v>
                </c:pt>
                <c:pt idx="28">
                  <c:v>-0.10685626698776396</c:v>
                </c:pt>
                <c:pt idx="29">
                  <c:v>-0.33706954110896525</c:v>
                </c:pt>
                <c:pt idx="30">
                  <c:v>-7.1283520192006122E-2</c:v>
                </c:pt>
                <c:pt idx="31">
                  <c:v>0.86679005695312128</c:v>
                </c:pt>
                <c:pt idx="32">
                  <c:v>-0.32772581965369252</c:v>
                </c:pt>
                <c:pt idx="33">
                  <c:v>-9.7976291191780973E-2</c:v>
                </c:pt>
                <c:pt idx="34">
                  <c:v>-0.17067930314072388</c:v>
                </c:pt>
                <c:pt idx="35">
                  <c:v>0.2342275533720688</c:v>
                </c:pt>
                <c:pt idx="36">
                  <c:v>0.14139966274323434</c:v>
                </c:pt>
                <c:pt idx="37">
                  <c:v>0.41388065059860502</c:v>
                </c:pt>
                <c:pt idx="38">
                  <c:v>-0.5973091347394508</c:v>
                </c:pt>
                <c:pt idx="39">
                  <c:v>-0.2780946956384831</c:v>
                </c:pt>
                <c:pt idx="40">
                  <c:v>0.21267826076408625</c:v>
                </c:pt>
                <c:pt idx="41">
                  <c:v>-0.567790074169638</c:v>
                </c:pt>
                <c:pt idx="42">
                  <c:v>0.33727762896065094</c:v>
                </c:pt>
                <c:pt idx="43">
                  <c:v>-0.20772316452401896</c:v>
                </c:pt>
                <c:pt idx="44">
                  <c:v>0.1556337747355272</c:v>
                </c:pt>
                <c:pt idx="45">
                  <c:v>-9.6610574201575261E-2</c:v>
                </c:pt>
                <c:pt idx="46">
                  <c:v>0.17881222916344974</c:v>
                </c:pt>
                <c:pt idx="47">
                  <c:v>0.37218968590617685</c:v>
                </c:pt>
                <c:pt idx="48">
                  <c:v>-0.17585016722414437</c:v>
                </c:pt>
                <c:pt idx="49">
                  <c:v>-0.94593955571887633</c:v>
                </c:pt>
                <c:pt idx="50">
                  <c:v>7.010270401872809E-2</c:v>
                </c:pt>
                <c:pt idx="51">
                  <c:v>-6.825251943791244E-2</c:v>
                </c:pt>
                <c:pt idx="52">
                  <c:v>0.34521534624490258</c:v>
                </c:pt>
                <c:pt idx="53">
                  <c:v>-0.33281247835827976</c:v>
                </c:pt>
                <c:pt idx="54">
                  <c:v>0.11667003026695433</c:v>
                </c:pt>
                <c:pt idx="55">
                  <c:v>0.21213192527738656</c:v>
                </c:pt>
                <c:pt idx="56">
                  <c:v>0.24777271983901095</c:v>
                </c:pt>
                <c:pt idx="57">
                  <c:v>0.24144634876638804</c:v>
                </c:pt>
                <c:pt idx="58">
                  <c:v>0.37337324202579936</c:v>
                </c:pt>
                <c:pt idx="59">
                  <c:v>-2.121465071094697E-2</c:v>
                </c:pt>
                <c:pt idx="60">
                  <c:v>-0.77902965472888042</c:v>
                </c:pt>
                <c:pt idx="61">
                  <c:v>0.22885606186008367</c:v>
                </c:pt>
                <c:pt idx="62">
                  <c:v>-6.6596382542602583E-2</c:v>
                </c:pt>
                <c:pt idx="63">
                  <c:v>2.9599313227892665E-2</c:v>
                </c:pt>
                <c:pt idx="64">
                  <c:v>0.40376093331157392</c:v>
                </c:pt>
                <c:pt idx="65">
                  <c:v>2.4059206571365621E-2</c:v>
                </c:pt>
                <c:pt idx="66">
                  <c:v>-0.82236767390256205</c:v>
                </c:pt>
                <c:pt idx="67">
                  <c:v>0.40285406875830354</c:v>
                </c:pt>
                <c:pt idx="68">
                  <c:v>4.6057570696934391E-2</c:v>
                </c:pt>
                <c:pt idx="69">
                  <c:v>0.17159180878836189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62-43D2-9445-8182D24B7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097872"/>
        <c:axId val="1145098352"/>
      </c:scatterChart>
      <c:valAx>
        <c:axId val="114509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dist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5098352"/>
        <c:crosses val="autoZero"/>
        <c:crossBetween val="midCat"/>
      </c:valAx>
      <c:valAx>
        <c:axId val="1145098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50978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market_indicator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merged_with_market_normal!$D$2:$D$71</c:f>
              <c:numCache>
                <c:formatCode>General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xVal>
          <c:yVal>
            <c:numRef>
              <c:f>merged_with_market_normal!$L$28:$L$97</c:f>
              <c:numCache>
                <c:formatCode>General</c:formatCode>
                <c:ptCount val="70"/>
                <c:pt idx="0">
                  <c:v>-0.18543735981888076</c:v>
                </c:pt>
                <c:pt idx="1">
                  <c:v>-0.1299657972585937</c:v>
                </c:pt>
                <c:pt idx="2">
                  <c:v>-0.30965077405834673</c:v>
                </c:pt>
                <c:pt idx="3">
                  <c:v>0.60366261439401914</c:v>
                </c:pt>
                <c:pt idx="4">
                  <c:v>0.25907836894499425</c:v>
                </c:pt>
                <c:pt idx="5">
                  <c:v>-0.27793072220677484</c:v>
                </c:pt>
                <c:pt idx="6">
                  <c:v>0.58161365778361684</c:v>
                </c:pt>
                <c:pt idx="7">
                  <c:v>-0.33482960478157775</c:v>
                </c:pt>
                <c:pt idx="8">
                  <c:v>0.15824232851369757</c:v>
                </c:pt>
                <c:pt idx="9">
                  <c:v>-0.1436611598062747</c:v>
                </c:pt>
                <c:pt idx="10">
                  <c:v>3.9202296981312834E-2</c:v>
                </c:pt>
                <c:pt idx="11">
                  <c:v>-0.24999870243669076</c:v>
                </c:pt>
                <c:pt idx="12">
                  <c:v>-0.28374799329710232</c:v>
                </c:pt>
                <c:pt idx="13">
                  <c:v>0.16665595374542264</c:v>
                </c:pt>
                <c:pt idx="14">
                  <c:v>1.0090440249020105</c:v>
                </c:pt>
                <c:pt idx="15">
                  <c:v>-0.13790937073406262</c:v>
                </c:pt>
                <c:pt idx="16">
                  <c:v>3.7568371248949184E-2</c:v>
                </c:pt>
                <c:pt idx="17">
                  <c:v>-0.24618741198737482</c:v>
                </c:pt>
                <c:pt idx="18">
                  <c:v>0.32414845644710599</c:v>
                </c:pt>
                <c:pt idx="19">
                  <c:v>-8.2654500419479859E-2</c:v>
                </c:pt>
                <c:pt idx="20">
                  <c:v>-0.23259339772087806</c:v>
                </c:pt>
                <c:pt idx="21">
                  <c:v>-0.21887150056699323</c:v>
                </c:pt>
                <c:pt idx="22">
                  <c:v>-0.30685228836500578</c:v>
                </c:pt>
                <c:pt idx="23">
                  <c:v>-0.29802799179165174</c:v>
                </c:pt>
                <c:pt idx="24">
                  <c:v>-4.7902370111930992E-2</c:v>
                </c:pt>
                <c:pt idx="25">
                  <c:v>0.81997202096592758</c:v>
                </c:pt>
                <c:pt idx="26">
                  <c:v>-0.26474872735650301</c:v>
                </c:pt>
                <c:pt idx="27">
                  <c:v>-3.4177358871039232E-3</c:v>
                </c:pt>
                <c:pt idx="28">
                  <c:v>-0.10685626698776396</c:v>
                </c:pt>
                <c:pt idx="29">
                  <c:v>-0.33706954110896525</c:v>
                </c:pt>
                <c:pt idx="30">
                  <c:v>-7.1283520192006122E-2</c:v>
                </c:pt>
                <c:pt idx="31">
                  <c:v>0.86679005695312128</c:v>
                </c:pt>
                <c:pt idx="32">
                  <c:v>-0.32772581965369252</c:v>
                </c:pt>
                <c:pt idx="33">
                  <c:v>-9.7976291191780973E-2</c:v>
                </c:pt>
                <c:pt idx="34">
                  <c:v>-0.17067930314072388</c:v>
                </c:pt>
                <c:pt idx="35">
                  <c:v>0.2342275533720688</c:v>
                </c:pt>
                <c:pt idx="36">
                  <c:v>0.14139966274323434</c:v>
                </c:pt>
                <c:pt idx="37">
                  <c:v>0.41388065059860502</c:v>
                </c:pt>
                <c:pt idx="38">
                  <c:v>-0.5973091347394508</c:v>
                </c:pt>
                <c:pt idx="39">
                  <c:v>-0.2780946956384831</c:v>
                </c:pt>
                <c:pt idx="40">
                  <c:v>0.21267826076408625</c:v>
                </c:pt>
                <c:pt idx="41">
                  <c:v>-0.567790074169638</c:v>
                </c:pt>
                <c:pt idx="42">
                  <c:v>0.33727762896065094</c:v>
                </c:pt>
                <c:pt idx="43">
                  <c:v>-0.20772316452401896</c:v>
                </c:pt>
                <c:pt idx="44">
                  <c:v>0.1556337747355272</c:v>
                </c:pt>
                <c:pt idx="45">
                  <c:v>-9.6610574201575261E-2</c:v>
                </c:pt>
                <c:pt idx="46">
                  <c:v>0.17881222916344974</c:v>
                </c:pt>
                <c:pt idx="47">
                  <c:v>0.37218968590617685</c:v>
                </c:pt>
                <c:pt idx="48">
                  <c:v>-0.17585016722414437</c:v>
                </c:pt>
                <c:pt idx="49">
                  <c:v>-0.94593955571887633</c:v>
                </c:pt>
                <c:pt idx="50">
                  <c:v>7.010270401872809E-2</c:v>
                </c:pt>
                <c:pt idx="51">
                  <c:v>-6.825251943791244E-2</c:v>
                </c:pt>
                <c:pt idx="52">
                  <c:v>0.34521534624490258</c:v>
                </c:pt>
                <c:pt idx="53">
                  <c:v>-0.33281247835827976</c:v>
                </c:pt>
                <c:pt idx="54">
                  <c:v>0.11667003026695433</c:v>
                </c:pt>
                <c:pt idx="55">
                  <c:v>0.21213192527738656</c:v>
                </c:pt>
                <c:pt idx="56">
                  <c:v>0.24777271983901095</c:v>
                </c:pt>
                <c:pt idx="57">
                  <c:v>0.24144634876638804</c:v>
                </c:pt>
                <c:pt idx="58">
                  <c:v>0.37337324202579936</c:v>
                </c:pt>
                <c:pt idx="59">
                  <c:v>-2.121465071094697E-2</c:v>
                </c:pt>
                <c:pt idx="60">
                  <c:v>-0.77902965472888042</c:v>
                </c:pt>
                <c:pt idx="61">
                  <c:v>0.22885606186008367</c:v>
                </c:pt>
                <c:pt idx="62">
                  <c:v>-6.6596382542602583E-2</c:v>
                </c:pt>
                <c:pt idx="63">
                  <c:v>2.9599313227892665E-2</c:v>
                </c:pt>
                <c:pt idx="64">
                  <c:v>0.40376093331157392</c:v>
                </c:pt>
                <c:pt idx="65">
                  <c:v>2.4059206571365621E-2</c:v>
                </c:pt>
                <c:pt idx="66">
                  <c:v>-0.82236767390256205</c:v>
                </c:pt>
                <c:pt idx="67">
                  <c:v>0.40285406875830354</c:v>
                </c:pt>
                <c:pt idx="68">
                  <c:v>4.6057570696934391E-2</c:v>
                </c:pt>
                <c:pt idx="69">
                  <c:v>0.17159180878836189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BB-4407-A299-959CD4353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084912"/>
        <c:axId val="1145096432"/>
      </c:scatterChart>
      <c:valAx>
        <c:axId val="114508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market_indicator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5096432"/>
        <c:crosses val="autoZero"/>
        <c:crossBetween val="midCat"/>
      </c:valAx>
      <c:valAx>
        <c:axId val="1145096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50849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original!$A$1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original!$A$2:$A$36</c:f>
              <c:numCache>
                <c:formatCode>General</c:formatCode>
                <c:ptCount val="35"/>
                <c:pt idx="0">
                  <c:v>129.66897441166452</c:v>
                </c:pt>
                <c:pt idx="1">
                  <c:v>167.61053679414161</c:v>
                </c:pt>
                <c:pt idx="2">
                  <c:v>69.124383356031259</c:v>
                </c:pt>
                <c:pt idx="3">
                  <c:v>3078.4027138096394</c:v>
                </c:pt>
                <c:pt idx="4">
                  <c:v>757.92851196345964</c:v>
                </c:pt>
                <c:pt idx="5">
                  <c:v>104.12940885286775</c:v>
                </c:pt>
                <c:pt idx="6">
                  <c:v>2743.0985740845413</c:v>
                </c:pt>
                <c:pt idx="7">
                  <c:v>74.132731131411617</c:v>
                </c:pt>
                <c:pt idx="8">
                  <c:v>553.22934991802254</c:v>
                </c:pt>
                <c:pt idx="9">
                  <c:v>155.37262187194645</c:v>
                </c:pt>
                <c:pt idx="10">
                  <c:v>341.41862242504743</c:v>
                </c:pt>
                <c:pt idx="11">
                  <c:v>109.47103115939971</c:v>
                </c:pt>
                <c:pt idx="12">
                  <c:v>77.009099119220522</c:v>
                </c:pt>
                <c:pt idx="13">
                  <c:v>570.63079550880263</c:v>
                </c:pt>
                <c:pt idx="14">
                  <c:v>13333.197628464615</c:v>
                </c:pt>
                <c:pt idx="15">
                  <c:v>178.31992209636402</c:v>
                </c:pt>
                <c:pt idx="16">
                  <c:v>347.94603086862116</c:v>
                </c:pt>
                <c:pt idx="17">
                  <c:v>87.080157449434481</c:v>
                </c:pt>
                <c:pt idx="18">
                  <c:v>977.06335559993568</c:v>
                </c:pt>
                <c:pt idx="19">
                  <c:v>187.88616156143885</c:v>
                </c:pt>
                <c:pt idx="20">
                  <c:v>119.73962250729619</c:v>
                </c:pt>
                <c:pt idx="21">
                  <c:v>113.92239269207913</c:v>
                </c:pt>
                <c:pt idx="22">
                  <c:v>89.286368520051681</c:v>
                </c:pt>
                <c:pt idx="23">
                  <c:v>77.685715266735059</c:v>
                </c:pt>
                <c:pt idx="24">
                  <c:v>266.07469780391369</c:v>
                </c:pt>
                <c:pt idx="25">
                  <c:v>6835.1355428516808</c:v>
                </c:pt>
                <c:pt idx="26">
                  <c:v>106.42088630452481</c:v>
                </c:pt>
                <c:pt idx="27">
                  <c:v>307.70473026218508</c:v>
                </c:pt>
                <c:pt idx="28">
                  <c:v>193.4438461770809</c:v>
                </c:pt>
                <c:pt idx="29">
                  <c:v>66.136520710837843</c:v>
                </c:pt>
                <c:pt idx="30">
                  <c:v>235.24059522986406</c:v>
                </c:pt>
                <c:pt idx="31">
                  <c:v>7594.7254765686903</c:v>
                </c:pt>
                <c:pt idx="32">
                  <c:v>69.120993982005686</c:v>
                </c:pt>
                <c:pt idx="33">
                  <c:v>196.88877578235403</c:v>
                </c:pt>
                <c:pt idx="34">
                  <c:v>146.81216589172834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25-49A9-B416-313E506F6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878128"/>
        <c:axId val="1161869968"/>
      </c:lineChart>
      <c:lineChart>
        <c:grouping val="standard"/>
        <c:varyColors val="0"/>
        <c:ser>
          <c:idx val="1"/>
          <c:order val="1"/>
          <c:tx>
            <c:strRef>
              <c:f>original!$B$1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original!$B$2:$B$36</c:f>
              <c:numCache>
                <c:formatCode>General</c:formatCode>
                <c:ptCount val="35"/>
                <c:pt idx="0">
                  <c:v>6</c:v>
                </c:pt>
                <c:pt idx="1">
                  <c:v>4.877419747507493</c:v>
                </c:pt>
                <c:pt idx="2">
                  <c:v>9.711267754492507</c:v>
                </c:pt>
                <c:pt idx="3">
                  <c:v>0.59933167172280033</c:v>
                </c:pt>
                <c:pt idx="4">
                  <c:v>1.5899194962118146</c:v>
                </c:pt>
                <c:pt idx="5">
                  <c:v>6.7902911640197781</c:v>
                </c:pt>
                <c:pt idx="6">
                  <c:v>0.64609703427381038</c:v>
                </c:pt>
                <c:pt idx="7">
                  <c:v>8.8994580687191647</c:v>
                </c:pt>
                <c:pt idx="8">
                  <c:v>2.0157571985175582</c:v>
                </c:pt>
                <c:pt idx="9">
                  <c:v>5.1243560732740114</c:v>
                </c:pt>
                <c:pt idx="10">
                  <c:v>2.8256714404893279</c:v>
                </c:pt>
                <c:pt idx="11">
                  <c:v>6.3880997495658596</c:v>
                </c:pt>
                <c:pt idx="12">
                  <c:v>8.8134027491739548</c:v>
                </c:pt>
                <c:pt idx="13">
                  <c:v>2.0042131085731896</c:v>
                </c:pt>
                <c:pt idx="14">
                  <c:v>0.20741106044425028</c:v>
                </c:pt>
                <c:pt idx="15">
                  <c:v>4.5560531876171098</c:v>
                </c:pt>
                <c:pt idx="16">
                  <c:v>2.8476969670543228</c:v>
                </c:pt>
                <c:pt idx="17">
                  <c:v>8.015301172226847</c:v>
                </c:pt>
                <c:pt idx="18">
                  <c:v>1.3301882992158298</c:v>
                </c:pt>
                <c:pt idx="19">
                  <c:v>4.4405681673556625</c:v>
                </c:pt>
                <c:pt idx="20">
                  <c:v>6.2594830025903399</c:v>
                </c:pt>
                <c:pt idx="21">
                  <c:v>6.5176893323937835</c:v>
                </c:pt>
                <c:pt idx="22">
                  <c:v>7.5020147563089274</c:v>
                </c:pt>
                <c:pt idx="23">
                  <c:v>8.8608506629452073</c:v>
                </c:pt>
                <c:pt idx="24">
                  <c:v>3.4578726872701893</c:v>
                </c:pt>
                <c:pt idx="25">
                  <c:v>0.33817233471690411</c:v>
                </c:pt>
                <c:pt idx="26">
                  <c:v>6.7697785119330032</c:v>
                </c:pt>
                <c:pt idx="27">
                  <c:v>3.0845773946235058</c:v>
                </c:pt>
                <c:pt idx="28">
                  <c:v>4.2153932216693377</c:v>
                </c:pt>
                <c:pt idx="29">
                  <c:v>9.9257468910162778</c:v>
                </c:pt>
                <c:pt idx="30">
                  <c:v>3.7915324960072994</c:v>
                </c:pt>
                <c:pt idx="31">
                  <c:v>0.3073472510403441</c:v>
                </c:pt>
                <c:pt idx="32">
                  <c:v>9.6984109655072217</c:v>
                </c:pt>
                <c:pt idx="33">
                  <c:v>4.2041275252981087</c:v>
                </c:pt>
                <c:pt idx="34">
                  <c:v>5.3926754766060885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25-49A9-B416-313E506F6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881968"/>
        <c:axId val="1161876688"/>
      </c:lineChart>
      <c:catAx>
        <c:axId val="11618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869968"/>
        <c:crosses val="autoZero"/>
        <c:auto val="1"/>
        <c:lblAlgn val="ctr"/>
        <c:lblOffset val="100"/>
        <c:noMultiLvlLbl val="0"/>
      </c:catAx>
      <c:valAx>
        <c:axId val="116186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878128"/>
        <c:crosses val="autoZero"/>
        <c:crossBetween val="between"/>
      </c:valAx>
      <c:valAx>
        <c:axId val="11618766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881968"/>
        <c:crosses val="max"/>
        <c:crossBetween val="between"/>
      </c:valAx>
      <c:catAx>
        <c:axId val="1161881968"/>
        <c:scaling>
          <c:orientation val="minMax"/>
        </c:scaling>
        <c:delete val="1"/>
        <c:axPos val="b"/>
        <c:majorTickMark val="out"/>
        <c:minorTickMark val="none"/>
        <c:tickLblPos val="nextTo"/>
        <c:crossAx val="1161876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merged_with_market_normal!$O$27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merged_with_market_normal!$O$28:$O$97</c:f>
              <c:numCache>
                <c:formatCode>General</c:formatCode>
                <c:ptCount val="70"/>
                <c:pt idx="0">
                  <c:v>26.419378560285963</c:v>
                </c:pt>
                <c:pt idx="1">
                  <c:v>23.262571356097652</c:v>
                </c:pt>
                <c:pt idx="2">
                  <c:v>25.088629536618782</c:v>
                </c:pt>
                <c:pt idx="3">
                  <c:v>-1395.1160181951102</c:v>
                </c:pt>
                <c:pt idx="4">
                  <c:v>-172.98767960103282</c:v>
                </c:pt>
                <c:pt idx="5">
                  <c:v>33.362512794020859</c:v>
                </c:pt>
                <c:pt idx="6">
                  <c:v>-1209.7185112522238</c:v>
                </c:pt>
                <c:pt idx="7">
                  <c:v>29.482750497104632</c:v>
                </c:pt>
                <c:pt idx="8">
                  <c:v>-80.969046116869265</c:v>
                </c:pt>
                <c:pt idx="9">
                  <c:v>24.00395973363797</c:v>
                </c:pt>
                <c:pt idx="10">
                  <c:v>-13.125439629846824</c:v>
                </c:pt>
                <c:pt idx="11">
                  <c:v>31.092372850251252</c:v>
                </c:pt>
                <c:pt idx="12">
                  <c:v>25.266546722160953</c:v>
                </c:pt>
                <c:pt idx="13">
                  <c:v>-87.597080776381972</c:v>
                </c:pt>
                <c:pt idx="14">
                  <c:v>-8472.3493643329421</c:v>
                </c:pt>
                <c:pt idx="15">
                  <c:v>26.368437000681183</c:v>
                </c:pt>
                <c:pt idx="16">
                  <c:v>-12.829269402664693</c:v>
                </c:pt>
                <c:pt idx="17">
                  <c:v>24.307492201358656</c:v>
                </c:pt>
                <c:pt idx="18">
                  <c:v>-270.50694748224464</c:v>
                </c:pt>
                <c:pt idx="19">
                  <c:v>16.189487989745089</c:v>
                </c:pt>
                <c:pt idx="20">
                  <c:v>31.356010966949185</c:v>
                </c:pt>
                <c:pt idx="21">
                  <c:v>27.873542978038941</c:v>
                </c:pt>
                <c:pt idx="22">
                  <c:v>32.06632357112143</c:v>
                </c:pt>
                <c:pt idx="23">
                  <c:v>26.972441333014345</c:v>
                </c:pt>
                <c:pt idx="24">
                  <c:v>13.055814445288547</c:v>
                </c:pt>
                <c:pt idx="25">
                  <c:v>-3824.6412573969051</c:v>
                </c:pt>
                <c:pt idx="26">
                  <c:v>32.2565431520175</c:v>
                </c:pt>
                <c:pt idx="27">
                  <c:v>1.0534526853316493</c:v>
                </c:pt>
                <c:pt idx="28">
                  <c:v>21.815494454533905</c:v>
                </c:pt>
                <c:pt idx="29">
                  <c:v>26.509929901490338</c:v>
                </c:pt>
                <c:pt idx="30">
                  <c:v>17.380904514762079</c:v>
                </c:pt>
                <c:pt idx="31">
                  <c:v>-4402.6735947519919</c:v>
                </c:pt>
                <c:pt idx="32">
                  <c:v>26.8057027965869</c:v>
                </c:pt>
                <c:pt idx="33">
                  <c:v>20.267068143865458</c:v>
                </c:pt>
                <c:pt idx="34">
                  <c:v>27.323257143827419</c:v>
                </c:pt>
                <c:pt idx="35">
                  <c:v>-10611.842616144379</c:v>
                </c:pt>
                <c:pt idx="36">
                  <c:v>-7467.7116899771281</c:v>
                </c:pt>
                <c:pt idx="37">
                  <c:v>-12441.779672291184</c:v>
                </c:pt>
                <c:pt idx="38">
                  <c:v>194992.7133456977</c:v>
                </c:pt>
                <c:pt idx="39">
                  <c:v>36580.011428023849</c:v>
                </c:pt>
                <c:pt idx="40">
                  <c:v>-8393.2296915118568</c:v>
                </c:pt>
                <c:pt idx="41">
                  <c:v>171115.70255454144</c:v>
                </c:pt>
                <c:pt idx="42">
                  <c:v>-10706.210251345685</c:v>
                </c:pt>
                <c:pt idx="43">
                  <c:v>22817.524277635544</c:v>
                </c:pt>
                <c:pt idx="44">
                  <c:v>-7780.9279889394165</c:v>
                </c:pt>
                <c:pt idx="45">
                  <c:v>7787.6213692395395</c:v>
                </c:pt>
                <c:pt idx="46">
                  <c:v>-7089.320859547428</c:v>
                </c:pt>
                <c:pt idx="47">
                  <c:v>-11879.234975108669</c:v>
                </c:pt>
                <c:pt idx="48">
                  <c:v>20064.226366852308</c:v>
                </c:pt>
                <c:pt idx="49">
                  <c:v>765893.43351912778</c:v>
                </c:pt>
                <c:pt idx="50">
                  <c:v>-3828.8432267872849</c:v>
                </c:pt>
                <c:pt idx="51">
                  <c:v>5695.1664407260687</c:v>
                </c:pt>
                <c:pt idx="52">
                  <c:v>-11829.65859330965</c:v>
                </c:pt>
                <c:pt idx="53">
                  <c:v>51523.785384107658</c:v>
                </c:pt>
                <c:pt idx="54">
                  <c:v>-6505.1826752303386</c:v>
                </c:pt>
                <c:pt idx="55">
                  <c:v>-9197.3760101303196</c:v>
                </c:pt>
                <c:pt idx="56">
                  <c:v>-10269.727371004286</c:v>
                </c:pt>
                <c:pt idx="57">
                  <c:v>-8536.5423122029242</c:v>
                </c:pt>
                <c:pt idx="58">
                  <c:v>-12202.283677063002</c:v>
                </c:pt>
                <c:pt idx="59">
                  <c:v>1509.290281212976</c:v>
                </c:pt>
                <c:pt idx="60">
                  <c:v>419645.69466277672</c:v>
                </c:pt>
                <c:pt idx="61">
                  <c:v>-9186.2687606890613</c:v>
                </c:pt>
                <c:pt idx="62">
                  <c:v>5124.0845054833917</c:v>
                </c:pt>
                <c:pt idx="63">
                  <c:v>-1665.7700109008219</c:v>
                </c:pt>
                <c:pt idx="64">
                  <c:v>-11871.423280792205</c:v>
                </c:pt>
                <c:pt idx="65">
                  <c:v>-1584.5816082845267</c:v>
                </c:pt>
                <c:pt idx="66">
                  <c:v>460955.33785799966</c:v>
                </c:pt>
                <c:pt idx="67">
                  <c:v>-12258.203558965201</c:v>
                </c:pt>
                <c:pt idx="68">
                  <c:v>-2636.5763038152218</c:v>
                </c:pt>
                <c:pt idx="69">
                  <c:v>-8396.6330321025016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E-4373-B2DD-922181E1F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2788688"/>
        <c:axId val="1312791088"/>
      </c:barChart>
      <c:lineChart>
        <c:grouping val="standard"/>
        <c:varyColors val="0"/>
        <c:ser>
          <c:idx val="0"/>
          <c:order val="0"/>
          <c:tx>
            <c:strRef>
              <c:f>merged_with_market_normal!$M$27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merged_with_market_normal!$M$28:$M$97</c:f>
              <c:numCache>
                <c:formatCode>General</c:formatCode>
                <c:ptCount val="70"/>
                <c:pt idx="0">
                  <c:v>129.66897441166458</c:v>
                </c:pt>
                <c:pt idx="1">
                  <c:v>167.61053679414155</c:v>
                </c:pt>
                <c:pt idx="2">
                  <c:v>69.124383356031274</c:v>
                </c:pt>
                <c:pt idx="3">
                  <c:v>3078.4027138096367</c:v>
                </c:pt>
                <c:pt idx="4">
                  <c:v>757.92851196345998</c:v>
                </c:pt>
                <c:pt idx="5">
                  <c:v>104.12940885286775</c:v>
                </c:pt>
                <c:pt idx="6">
                  <c:v>2743.0985740845408</c:v>
                </c:pt>
                <c:pt idx="7">
                  <c:v>74.132731131411632</c:v>
                </c:pt>
                <c:pt idx="8">
                  <c:v>553.22934991802265</c:v>
                </c:pt>
                <c:pt idx="9">
                  <c:v>155.37262187194642</c:v>
                </c:pt>
                <c:pt idx="10">
                  <c:v>341.41862242504737</c:v>
                </c:pt>
                <c:pt idx="11">
                  <c:v>109.4710311593997</c:v>
                </c:pt>
                <c:pt idx="12">
                  <c:v>77.009099119220537</c:v>
                </c:pt>
                <c:pt idx="13">
                  <c:v>570.63079550880263</c:v>
                </c:pt>
                <c:pt idx="14">
                  <c:v>13333.197628464617</c:v>
                </c:pt>
                <c:pt idx="15">
                  <c:v>178.31992209636405</c:v>
                </c:pt>
                <c:pt idx="16">
                  <c:v>347.94603086862122</c:v>
                </c:pt>
                <c:pt idx="17">
                  <c:v>87.080157449434509</c:v>
                </c:pt>
                <c:pt idx="18">
                  <c:v>977.06335559993579</c:v>
                </c:pt>
                <c:pt idx="19">
                  <c:v>187.88616156143888</c:v>
                </c:pt>
                <c:pt idx="20">
                  <c:v>119.73962250729619</c:v>
                </c:pt>
                <c:pt idx="21">
                  <c:v>113.9223926920791</c:v>
                </c:pt>
                <c:pt idx="22">
                  <c:v>89.286368520051681</c:v>
                </c:pt>
                <c:pt idx="23">
                  <c:v>77.685715266735059</c:v>
                </c:pt>
                <c:pt idx="24">
                  <c:v>266.07469780391381</c:v>
                </c:pt>
                <c:pt idx="25">
                  <c:v>6835.1355428516863</c:v>
                </c:pt>
                <c:pt idx="26">
                  <c:v>106.42088630452481</c:v>
                </c:pt>
                <c:pt idx="27">
                  <c:v>307.70473026218519</c:v>
                </c:pt>
                <c:pt idx="28">
                  <c:v>193.4438461770809</c:v>
                </c:pt>
                <c:pt idx="29">
                  <c:v>66.136520710837814</c:v>
                </c:pt>
                <c:pt idx="30">
                  <c:v>235.24059522986411</c:v>
                </c:pt>
                <c:pt idx="31">
                  <c:v>7594.7254765686966</c:v>
                </c:pt>
                <c:pt idx="32">
                  <c:v>69.1209939820057</c:v>
                </c:pt>
                <c:pt idx="33">
                  <c:v>196.88877578235409</c:v>
                </c:pt>
                <c:pt idx="34">
                  <c:v>146.81216589172828</c:v>
                </c:pt>
                <c:pt idx="35">
                  <c:v>50818.561550186445</c:v>
                </c:pt>
                <c:pt idx="36">
                  <c:v>56634.617902657752</c:v>
                </c:pt>
                <c:pt idx="37">
                  <c:v>36710.061431819871</c:v>
                </c:pt>
                <c:pt idx="38">
                  <c:v>238604.24483444172</c:v>
                </c:pt>
                <c:pt idx="39">
                  <c:v>114094.59812511217</c:v>
                </c:pt>
                <c:pt idx="40">
                  <c:v>43809.703400803912</c:v>
                </c:pt>
                <c:pt idx="41">
                  <c:v>223866.88283055634</c:v>
                </c:pt>
                <c:pt idx="42">
                  <c:v>37396.469119038396</c:v>
                </c:pt>
                <c:pt idx="43">
                  <c:v>98831.765609166512</c:v>
                </c:pt>
                <c:pt idx="44">
                  <c:v>53986.449814523876</c:v>
                </c:pt>
                <c:pt idx="45">
                  <c:v>76777.251520288104</c:v>
                </c:pt>
                <c:pt idx="46">
                  <c:v>43296.976138246166</c:v>
                </c:pt>
                <c:pt idx="47">
                  <c:v>38224.366228309991</c:v>
                </c:pt>
                <c:pt idx="48">
                  <c:v>104360.18092638582</c:v>
                </c:pt>
                <c:pt idx="49">
                  <c:v>486209.98237180151</c:v>
                </c:pt>
                <c:pt idx="50">
                  <c:v>56554.412858264492</c:v>
                </c:pt>
                <c:pt idx="51">
                  <c:v>80627.388585333014</c:v>
                </c:pt>
                <c:pt idx="52">
                  <c:v>40521.946242970436</c:v>
                </c:pt>
                <c:pt idx="53">
                  <c:v>130477.71806784668</c:v>
                </c:pt>
                <c:pt idx="54">
                  <c:v>59072.92476846018</c:v>
                </c:pt>
                <c:pt idx="55">
                  <c:v>48118.022884735525</c:v>
                </c:pt>
                <c:pt idx="56">
                  <c:v>46794.869849139446</c:v>
                </c:pt>
                <c:pt idx="57">
                  <c:v>39795.720142568971</c:v>
                </c:pt>
                <c:pt idx="58">
                  <c:v>39161.124656807755</c:v>
                </c:pt>
                <c:pt idx="59">
                  <c:v>70391.795470749901</c:v>
                </c:pt>
                <c:pt idx="60">
                  <c:v>355825.98713254504</c:v>
                </c:pt>
                <c:pt idx="61">
                  <c:v>44908.11681975994</c:v>
                </c:pt>
                <c:pt idx="62">
                  <c:v>74408.777774043658</c:v>
                </c:pt>
                <c:pt idx="63">
                  <c:v>57114.313364150621</c:v>
                </c:pt>
                <c:pt idx="64">
                  <c:v>35736.175064519979</c:v>
                </c:pt>
                <c:pt idx="65">
                  <c:v>66657.224400239778</c:v>
                </c:pt>
                <c:pt idx="66">
                  <c:v>361283.67223744147</c:v>
                </c:pt>
                <c:pt idx="67">
                  <c:v>36967.912273369053</c:v>
                </c:pt>
                <c:pt idx="68">
                  <c:v>58573.638969824766</c:v>
                </c:pt>
                <c:pt idx="69">
                  <c:v>53252.087504796393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2E-4373-B2DD-922181E1F904}"/>
            </c:ext>
          </c:extLst>
        </c:ser>
        <c:ser>
          <c:idx val="1"/>
          <c:order val="1"/>
          <c:tx>
            <c:strRef>
              <c:f>merged_with_market_normal!$N$27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merged_with_market_normal!$N$28:$N$97</c:f>
              <c:numCache>
                <c:formatCode>General</c:formatCode>
                <c:ptCount val="70"/>
                <c:pt idx="0">
                  <c:v>156.08835297195054</c:v>
                </c:pt>
                <c:pt idx="1">
                  <c:v>190.8731081502392</c:v>
                </c:pt>
                <c:pt idx="2">
                  <c:v>94.213012892650056</c:v>
                </c:pt>
                <c:pt idx="3">
                  <c:v>1683.2866956145265</c:v>
                </c:pt>
                <c:pt idx="4">
                  <c:v>584.94083236242716</c:v>
                </c:pt>
                <c:pt idx="5">
                  <c:v>137.49192164688861</c:v>
                </c:pt>
                <c:pt idx="6">
                  <c:v>1533.380062832317</c:v>
                </c:pt>
                <c:pt idx="7">
                  <c:v>103.61548162851626</c:v>
                </c:pt>
                <c:pt idx="8">
                  <c:v>472.26030380115338</c:v>
                </c:pt>
                <c:pt idx="9">
                  <c:v>179.37658160558439</c:v>
                </c:pt>
                <c:pt idx="10">
                  <c:v>328.29318279520055</c:v>
                </c:pt>
                <c:pt idx="11">
                  <c:v>140.56340400965095</c:v>
                </c:pt>
                <c:pt idx="12">
                  <c:v>102.27564584138149</c:v>
                </c:pt>
                <c:pt idx="13">
                  <c:v>483.03371473242066</c:v>
                </c:pt>
                <c:pt idx="14">
                  <c:v>4860.848264131675</c:v>
                </c:pt>
                <c:pt idx="15">
                  <c:v>204.68835909704524</c:v>
                </c:pt>
                <c:pt idx="16">
                  <c:v>335.11676146595653</c:v>
                </c:pt>
                <c:pt idx="17">
                  <c:v>111.38764965079316</c:v>
                </c:pt>
                <c:pt idx="18">
                  <c:v>706.55640811769115</c:v>
                </c:pt>
                <c:pt idx="19">
                  <c:v>204.07564955118397</c:v>
                </c:pt>
                <c:pt idx="20">
                  <c:v>151.09563347424537</c:v>
                </c:pt>
                <c:pt idx="21">
                  <c:v>141.79593567011804</c:v>
                </c:pt>
                <c:pt idx="22">
                  <c:v>121.35269209117311</c:v>
                </c:pt>
                <c:pt idx="23">
                  <c:v>104.6581565997494</c:v>
                </c:pt>
                <c:pt idx="24">
                  <c:v>279.13051224920235</c:v>
                </c:pt>
                <c:pt idx="25">
                  <c:v>3010.4942854547812</c:v>
                </c:pt>
                <c:pt idx="26">
                  <c:v>138.67742945654231</c:v>
                </c:pt>
                <c:pt idx="27">
                  <c:v>308.75818294751684</c:v>
                </c:pt>
                <c:pt idx="28">
                  <c:v>215.2593406316148</c:v>
                </c:pt>
                <c:pt idx="29">
                  <c:v>92.646450612328152</c:v>
                </c:pt>
                <c:pt idx="30">
                  <c:v>252.62149974462619</c:v>
                </c:pt>
                <c:pt idx="31">
                  <c:v>3192.0518818167047</c:v>
                </c:pt>
                <c:pt idx="32">
                  <c:v>95.9266967785926</c:v>
                </c:pt>
                <c:pt idx="33">
                  <c:v>217.15584392621955</c:v>
                </c:pt>
                <c:pt idx="34">
                  <c:v>174.1354230355557</c:v>
                </c:pt>
                <c:pt idx="35">
                  <c:v>40206.718934042066</c:v>
                </c:pt>
                <c:pt idx="36">
                  <c:v>49166.906212680624</c:v>
                </c:pt>
                <c:pt idx="37">
                  <c:v>24268.281759528687</c:v>
                </c:pt>
                <c:pt idx="38">
                  <c:v>433596.95818013942</c:v>
                </c:pt>
                <c:pt idx="39">
                  <c:v>150674.60955313602</c:v>
                </c:pt>
                <c:pt idx="40">
                  <c:v>35416.473709292055</c:v>
                </c:pt>
                <c:pt idx="41">
                  <c:v>394982.58538509777</c:v>
                </c:pt>
                <c:pt idx="42">
                  <c:v>26690.258867692712</c:v>
                </c:pt>
                <c:pt idx="43">
                  <c:v>121649.28988680206</c:v>
                </c:pt>
                <c:pt idx="44">
                  <c:v>46205.521825584459</c:v>
                </c:pt>
                <c:pt idx="45">
                  <c:v>84564.872889527644</c:v>
                </c:pt>
                <c:pt idx="46">
                  <c:v>36207.655278698738</c:v>
                </c:pt>
                <c:pt idx="47">
                  <c:v>26345.131253201322</c:v>
                </c:pt>
                <c:pt idx="48">
                  <c:v>124424.40729323812</c:v>
                </c:pt>
                <c:pt idx="49">
                  <c:v>1252103.4158909293</c:v>
                </c:pt>
                <c:pt idx="50">
                  <c:v>52725.569631477207</c:v>
                </c:pt>
                <c:pt idx="51">
                  <c:v>86322.555026059083</c:v>
                </c:pt>
                <c:pt idx="52">
                  <c:v>28692.287649660786</c:v>
                </c:pt>
                <c:pt idx="53">
                  <c:v>182001.50345195434</c:v>
                </c:pt>
                <c:pt idx="54">
                  <c:v>52567.742093229841</c:v>
                </c:pt>
                <c:pt idx="55">
                  <c:v>38920.646874605205</c:v>
                </c:pt>
                <c:pt idx="56">
                  <c:v>36525.14247813516</c:v>
                </c:pt>
                <c:pt idx="57">
                  <c:v>31259.177830366047</c:v>
                </c:pt>
                <c:pt idx="58">
                  <c:v>26958.840979744753</c:v>
                </c:pt>
                <c:pt idx="59">
                  <c:v>71901.085751962877</c:v>
                </c:pt>
                <c:pt idx="60">
                  <c:v>775471.68179532175</c:v>
                </c:pt>
                <c:pt idx="61">
                  <c:v>35721.848059070879</c:v>
                </c:pt>
                <c:pt idx="62">
                  <c:v>79532.862279527049</c:v>
                </c:pt>
                <c:pt idx="63">
                  <c:v>55448.543353249799</c:v>
                </c:pt>
                <c:pt idx="64">
                  <c:v>23864.751783727774</c:v>
                </c:pt>
                <c:pt idx="65">
                  <c:v>65072.642791955252</c:v>
                </c:pt>
                <c:pt idx="66">
                  <c:v>822239.01009544113</c:v>
                </c:pt>
                <c:pt idx="67">
                  <c:v>24709.708714403852</c:v>
                </c:pt>
                <c:pt idx="68">
                  <c:v>55937.062666009544</c:v>
                </c:pt>
                <c:pt idx="69">
                  <c:v>44855.454472693891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2E-4373-B2DD-922181E1F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492528"/>
        <c:axId val="1325425408"/>
      </c:lineChart>
      <c:catAx>
        <c:axId val="131249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25408"/>
        <c:crosses val="autoZero"/>
        <c:auto val="1"/>
        <c:lblAlgn val="ctr"/>
        <c:lblOffset val="100"/>
        <c:noMultiLvlLbl val="0"/>
      </c:catAx>
      <c:valAx>
        <c:axId val="132542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92528"/>
        <c:crosses val="autoZero"/>
        <c:crossBetween val="between"/>
      </c:valAx>
      <c:valAx>
        <c:axId val="1312791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788688"/>
        <c:crosses val="max"/>
        <c:crossBetween val="between"/>
      </c:valAx>
      <c:catAx>
        <c:axId val="1312788688"/>
        <c:scaling>
          <c:orientation val="minMax"/>
        </c:scaling>
        <c:delete val="1"/>
        <c:axPos val="b"/>
        <c:majorTickMark val="out"/>
        <c:minorTickMark val="none"/>
        <c:tickLblPos val="nextTo"/>
        <c:crossAx val="1312791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price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merged_with_market_normal!$B$2:$B$71</c:f>
              <c:numCache>
                <c:formatCode>General</c:formatCode>
                <c:ptCount val="70"/>
                <c:pt idx="0">
                  <c:v>0.22309488213915762</c:v>
                </c:pt>
                <c:pt idx="1">
                  <c:v>1.5951752678874512E-2</c:v>
                </c:pt>
                <c:pt idx="2">
                  <c:v>0.70462224843159615</c:v>
                </c:pt>
                <c:pt idx="3">
                  <c:v>-2.0806047121427893</c:v>
                </c:pt>
                <c:pt idx="4">
                  <c:v>-1.1049812034518895</c:v>
                </c:pt>
                <c:pt idx="5">
                  <c:v>0.34682923486126715</c:v>
                </c:pt>
                <c:pt idx="6">
                  <c:v>-2.005470165714307</c:v>
                </c:pt>
                <c:pt idx="7">
                  <c:v>0.61732579664010512</c:v>
                </c:pt>
                <c:pt idx="8">
                  <c:v>-0.86766968137619704</c:v>
                </c:pt>
                <c:pt idx="9">
                  <c:v>6.5340285802458709E-2</c:v>
                </c:pt>
                <c:pt idx="10">
                  <c:v>-0.52991857268212617</c:v>
                </c:pt>
                <c:pt idx="11">
                  <c:v>0.28577225829002173</c:v>
                </c:pt>
                <c:pt idx="12">
                  <c:v>0.60760901542548629</c:v>
                </c:pt>
                <c:pt idx="13">
                  <c:v>-0.87341306791675843</c:v>
                </c:pt>
                <c:pt idx="14">
                  <c:v>-3.1417172426510205</c:v>
                </c:pt>
                <c:pt idx="15">
                  <c:v>-5.2207867380464928E-2</c:v>
                </c:pt>
                <c:pt idx="16">
                  <c:v>-0.52215400121770705</c:v>
                </c:pt>
                <c:pt idx="17">
                  <c:v>0.51268777433987456</c:v>
                </c:pt>
                <c:pt idx="18">
                  <c:v>-1.2833440765187381</c:v>
                </c:pt>
                <c:pt idx="19">
                  <c:v>-7.7882253211020852E-2</c:v>
                </c:pt>
                <c:pt idx="20">
                  <c:v>0.26543300716694623</c:v>
                </c:pt>
                <c:pt idx="21">
                  <c:v>0.30585532916413272</c:v>
                </c:pt>
                <c:pt idx="22">
                  <c:v>0.44650703155219185</c:v>
                </c:pt>
                <c:pt idx="23">
                  <c:v>0.61297818453836961</c:v>
                </c:pt>
                <c:pt idx="24">
                  <c:v>-0.32801101737363325</c:v>
                </c:pt>
                <c:pt idx="25">
                  <c:v>-2.6528642344991891</c:v>
                </c:pt>
                <c:pt idx="26">
                  <c:v>0.3438037831897634</c:v>
                </c:pt>
                <c:pt idx="27">
                  <c:v>-0.44224992627121962</c:v>
                </c:pt>
                <c:pt idx="28">
                  <c:v>-0.12992170896166166</c:v>
                </c:pt>
                <c:pt idx="29">
                  <c:v>0.72646749015585355</c:v>
                </c:pt>
                <c:pt idx="30">
                  <c:v>-0.23589429721448502</c:v>
                </c:pt>
                <c:pt idx="31">
                  <c:v>-2.7484416468271728</c:v>
                </c:pt>
                <c:pt idx="32">
                  <c:v>0.70329746701186113</c:v>
                </c:pt>
                <c:pt idx="33">
                  <c:v>-0.13259780025783821</c:v>
                </c:pt>
                <c:pt idx="34">
                  <c:v>0.11637705252627241</c:v>
                </c:pt>
                <c:pt idx="35">
                  <c:v>0.22309488213915762</c:v>
                </c:pt>
                <c:pt idx="36">
                  <c:v>1.5951752678874512E-2</c:v>
                </c:pt>
                <c:pt idx="37">
                  <c:v>0.70462224843159615</c:v>
                </c:pt>
                <c:pt idx="38">
                  <c:v>-2.0806047121427893</c:v>
                </c:pt>
                <c:pt idx="39">
                  <c:v>-1.1049812034518898</c:v>
                </c:pt>
                <c:pt idx="40">
                  <c:v>0.34682923486126715</c:v>
                </c:pt>
                <c:pt idx="41">
                  <c:v>-2.005470165714307</c:v>
                </c:pt>
                <c:pt idx="42">
                  <c:v>0.61732579664010512</c:v>
                </c:pt>
                <c:pt idx="43">
                  <c:v>-0.86766968137619715</c:v>
                </c:pt>
                <c:pt idx="44">
                  <c:v>6.53402858024585E-2</c:v>
                </c:pt>
                <c:pt idx="45">
                  <c:v>-0.52991857268212639</c:v>
                </c:pt>
                <c:pt idx="46">
                  <c:v>0.28577225829002156</c:v>
                </c:pt>
                <c:pt idx="47">
                  <c:v>0.60760901542548629</c:v>
                </c:pt>
                <c:pt idx="48">
                  <c:v>-0.87341306791675843</c:v>
                </c:pt>
                <c:pt idx="49">
                  <c:v>-3.1417172426510205</c:v>
                </c:pt>
                <c:pt idx="50">
                  <c:v>-5.2207867380465039E-2</c:v>
                </c:pt>
                <c:pt idx="51">
                  <c:v>-0.52215400121770705</c:v>
                </c:pt>
                <c:pt idx="52">
                  <c:v>0.51268777433987445</c:v>
                </c:pt>
                <c:pt idx="53">
                  <c:v>-1.2833440765187381</c:v>
                </c:pt>
                <c:pt idx="54">
                  <c:v>-7.7882253211020963E-2</c:v>
                </c:pt>
                <c:pt idx="55">
                  <c:v>0.26543300716694623</c:v>
                </c:pt>
                <c:pt idx="56">
                  <c:v>0.30585532916413255</c:v>
                </c:pt>
                <c:pt idx="57">
                  <c:v>0.44650703155219174</c:v>
                </c:pt>
                <c:pt idx="58">
                  <c:v>0.61297818453836961</c:v>
                </c:pt>
                <c:pt idx="59">
                  <c:v>-0.32801101737363325</c:v>
                </c:pt>
                <c:pt idx="60">
                  <c:v>-2.6528642344991895</c:v>
                </c:pt>
                <c:pt idx="61">
                  <c:v>0.34380378318976323</c:v>
                </c:pt>
                <c:pt idx="62">
                  <c:v>-0.44224992627121945</c:v>
                </c:pt>
                <c:pt idx="63">
                  <c:v>-0.12992170896166177</c:v>
                </c:pt>
                <c:pt idx="64">
                  <c:v>0.72646749015585332</c:v>
                </c:pt>
                <c:pt idx="65">
                  <c:v>-0.23589429721448502</c:v>
                </c:pt>
                <c:pt idx="66">
                  <c:v>-2.7484416468271733</c:v>
                </c:pt>
                <c:pt idx="67">
                  <c:v>0.70329746701186113</c:v>
                </c:pt>
                <c:pt idx="68">
                  <c:v>-0.13259780025783832</c:v>
                </c:pt>
                <c:pt idx="69">
                  <c:v>0.11637705252627241</c:v>
                </c:pt>
              </c:numCache>
            </c:numRef>
          </c:xVal>
          <c:yVal>
            <c:numRef>
              <c:f>merged_with_market_normal!$L$27:$L$96</c:f>
              <c:numCache>
                <c:formatCode>General</c:formatCode>
                <c:ptCount val="70"/>
                <c:pt idx="0">
                  <c:v>0</c:v>
                </c:pt>
                <c:pt idx="1">
                  <c:v>-0.18543735981888076</c:v>
                </c:pt>
                <c:pt idx="2">
                  <c:v>-0.1299657972585937</c:v>
                </c:pt>
                <c:pt idx="3">
                  <c:v>-0.30965077405834673</c:v>
                </c:pt>
                <c:pt idx="4">
                  <c:v>0.60366261439401914</c:v>
                </c:pt>
                <c:pt idx="5">
                  <c:v>0.25907836894499425</c:v>
                </c:pt>
                <c:pt idx="6">
                  <c:v>-0.27793072220677484</c:v>
                </c:pt>
                <c:pt idx="7">
                  <c:v>0.58161365778361684</c:v>
                </c:pt>
                <c:pt idx="8">
                  <c:v>-0.33482960478157775</c:v>
                </c:pt>
                <c:pt idx="9">
                  <c:v>0.15824232851369757</c:v>
                </c:pt>
                <c:pt idx="10">
                  <c:v>-0.1436611598062747</c:v>
                </c:pt>
                <c:pt idx="11">
                  <c:v>3.9202296981312834E-2</c:v>
                </c:pt>
                <c:pt idx="12">
                  <c:v>-0.24999870243669076</c:v>
                </c:pt>
                <c:pt idx="13">
                  <c:v>-0.28374799329710232</c:v>
                </c:pt>
                <c:pt idx="14">
                  <c:v>0.16665595374542264</c:v>
                </c:pt>
                <c:pt idx="15">
                  <c:v>1.0090440249020105</c:v>
                </c:pt>
                <c:pt idx="16">
                  <c:v>-0.13790937073406262</c:v>
                </c:pt>
                <c:pt idx="17">
                  <c:v>3.7568371248949184E-2</c:v>
                </c:pt>
                <c:pt idx="18">
                  <c:v>-0.24618741198737482</c:v>
                </c:pt>
                <c:pt idx="19">
                  <c:v>0.32414845644710599</c:v>
                </c:pt>
                <c:pt idx="20">
                  <c:v>-8.2654500419479859E-2</c:v>
                </c:pt>
                <c:pt idx="21">
                  <c:v>-0.23259339772087806</c:v>
                </c:pt>
                <c:pt idx="22">
                  <c:v>-0.21887150056699323</c:v>
                </c:pt>
                <c:pt idx="23">
                  <c:v>-0.30685228836500578</c:v>
                </c:pt>
                <c:pt idx="24">
                  <c:v>-0.29802799179165174</c:v>
                </c:pt>
                <c:pt idx="25">
                  <c:v>-4.7902370111930992E-2</c:v>
                </c:pt>
                <c:pt idx="26">
                  <c:v>0.81997202096592758</c:v>
                </c:pt>
                <c:pt idx="27">
                  <c:v>-0.26474872735650301</c:v>
                </c:pt>
                <c:pt idx="28">
                  <c:v>-3.4177358871039232E-3</c:v>
                </c:pt>
                <c:pt idx="29">
                  <c:v>-0.10685626698776396</c:v>
                </c:pt>
                <c:pt idx="30">
                  <c:v>-0.33706954110896525</c:v>
                </c:pt>
                <c:pt idx="31">
                  <c:v>-7.1283520192006122E-2</c:v>
                </c:pt>
                <c:pt idx="32">
                  <c:v>0.86679005695312128</c:v>
                </c:pt>
                <c:pt idx="33">
                  <c:v>-0.32772581965369252</c:v>
                </c:pt>
                <c:pt idx="34">
                  <c:v>-9.7976291191780973E-2</c:v>
                </c:pt>
                <c:pt idx="35">
                  <c:v>-0.17067930314072388</c:v>
                </c:pt>
                <c:pt idx="36">
                  <c:v>0.2342275533720688</c:v>
                </c:pt>
                <c:pt idx="37">
                  <c:v>0.14139966274323434</c:v>
                </c:pt>
                <c:pt idx="38">
                  <c:v>0.41388065059860502</c:v>
                </c:pt>
                <c:pt idx="39">
                  <c:v>-0.5973091347394508</c:v>
                </c:pt>
                <c:pt idx="40">
                  <c:v>-0.2780946956384831</c:v>
                </c:pt>
                <c:pt idx="41">
                  <c:v>0.21267826076408625</c:v>
                </c:pt>
                <c:pt idx="42">
                  <c:v>-0.567790074169638</c:v>
                </c:pt>
                <c:pt idx="43">
                  <c:v>0.33727762896065094</c:v>
                </c:pt>
                <c:pt idx="44">
                  <c:v>-0.20772316452401896</c:v>
                </c:pt>
                <c:pt idx="45">
                  <c:v>0.1556337747355272</c:v>
                </c:pt>
                <c:pt idx="46">
                  <c:v>-9.6610574201575261E-2</c:v>
                </c:pt>
                <c:pt idx="47">
                  <c:v>0.17881222916344974</c:v>
                </c:pt>
                <c:pt idx="48">
                  <c:v>0.37218968590617685</c:v>
                </c:pt>
                <c:pt idx="49">
                  <c:v>-0.17585016722414437</c:v>
                </c:pt>
                <c:pt idx="50">
                  <c:v>-0.94593955571887633</c:v>
                </c:pt>
                <c:pt idx="51">
                  <c:v>7.010270401872809E-2</c:v>
                </c:pt>
                <c:pt idx="52">
                  <c:v>-6.825251943791244E-2</c:v>
                </c:pt>
                <c:pt idx="53">
                  <c:v>0.34521534624490258</c:v>
                </c:pt>
                <c:pt idx="54">
                  <c:v>-0.33281247835827976</c:v>
                </c:pt>
                <c:pt idx="55">
                  <c:v>0.11667003026695433</c:v>
                </c:pt>
                <c:pt idx="56">
                  <c:v>0.21213192527738656</c:v>
                </c:pt>
                <c:pt idx="57">
                  <c:v>0.24777271983901095</c:v>
                </c:pt>
                <c:pt idx="58">
                  <c:v>0.24144634876638804</c:v>
                </c:pt>
                <c:pt idx="59">
                  <c:v>0.37337324202579936</c:v>
                </c:pt>
                <c:pt idx="60">
                  <c:v>-2.121465071094697E-2</c:v>
                </c:pt>
                <c:pt idx="61">
                  <c:v>-0.77902965472888042</c:v>
                </c:pt>
                <c:pt idx="62">
                  <c:v>0.22885606186008367</c:v>
                </c:pt>
                <c:pt idx="63">
                  <c:v>-6.6596382542602583E-2</c:v>
                </c:pt>
                <c:pt idx="64">
                  <c:v>2.9599313227892665E-2</c:v>
                </c:pt>
                <c:pt idx="65">
                  <c:v>0.40376093331157392</c:v>
                </c:pt>
                <c:pt idx="66">
                  <c:v>2.4059206571365621E-2</c:v>
                </c:pt>
                <c:pt idx="67">
                  <c:v>-0.82236767390256205</c:v>
                </c:pt>
                <c:pt idx="68">
                  <c:v>0.40285406875830354</c:v>
                </c:pt>
                <c:pt idx="69">
                  <c:v>4.6057570696934391E-2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2-42BF-B605-313035359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811632"/>
        <c:axId val="1010807312"/>
      </c:scatterChart>
      <c:valAx>
        <c:axId val="101081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0807312"/>
        <c:crosses val="autoZero"/>
        <c:crossBetween val="midCat"/>
      </c:valAx>
      <c:valAx>
        <c:axId val="1010807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08116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dist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merged_with_market_normal!$C$2:$C$71</c:f>
              <c:numCache>
                <c:formatCode>General</c:formatCode>
                <c:ptCount val="70"/>
                <c:pt idx="0">
                  <c:v>2.5936428480355989E-2</c:v>
                </c:pt>
                <c:pt idx="1">
                  <c:v>-3.8087983701735932E-4</c:v>
                </c:pt>
                <c:pt idx="2">
                  <c:v>-3.8087983701735932E-4</c:v>
                </c:pt>
                <c:pt idx="3">
                  <c:v>6.4157641300553764E-2</c:v>
                </c:pt>
                <c:pt idx="4">
                  <c:v>-6.9373751323968766E-2</c:v>
                </c:pt>
                <c:pt idx="5">
                  <c:v>2.5936428480355989E-2</c:v>
                </c:pt>
                <c:pt idx="6">
                  <c:v>2.5936428480355989E-2</c:v>
                </c:pt>
                <c:pt idx="7">
                  <c:v>1.2864346913003357E-2</c:v>
                </c:pt>
                <c:pt idx="8">
                  <c:v>-3.8087983701735932E-4</c:v>
                </c:pt>
                <c:pt idx="9">
                  <c:v>-2.7409552224936608E-2</c:v>
                </c:pt>
                <c:pt idx="10">
                  <c:v>-4.1202874357272511E-2</c:v>
                </c:pt>
                <c:pt idx="11">
                  <c:v>-6.9373751323968766E-2</c:v>
                </c:pt>
                <c:pt idx="12">
                  <c:v>-4.1202874357272511E-2</c:v>
                </c:pt>
                <c:pt idx="13">
                  <c:v>3.8839833316263957E-2</c:v>
                </c:pt>
                <c:pt idx="14">
                  <c:v>-3.8087983701735932E-4</c:v>
                </c:pt>
                <c:pt idx="15">
                  <c:v>-3.8087983701735932E-4</c:v>
                </c:pt>
                <c:pt idx="16">
                  <c:v>2.5936428480355989E-2</c:v>
                </c:pt>
                <c:pt idx="17">
                  <c:v>-6.9373751323968766E-2</c:v>
                </c:pt>
                <c:pt idx="18">
                  <c:v>-5.5189116332012365E-2</c:v>
                </c:pt>
                <c:pt idx="19">
                  <c:v>-6.9373751323968766E-2</c:v>
                </c:pt>
                <c:pt idx="20">
                  <c:v>5.1578859093693787E-2</c:v>
                </c:pt>
                <c:pt idx="21">
                  <c:v>-3.8087983701735932E-4</c:v>
                </c:pt>
                <c:pt idx="22">
                  <c:v>-2.7409552224936608E-2</c:v>
                </c:pt>
                <c:pt idx="23">
                  <c:v>2.5936428480355989E-2</c:v>
                </c:pt>
                <c:pt idx="24">
                  <c:v>6.4157641300553764E-2</c:v>
                </c:pt>
                <c:pt idx="25">
                  <c:v>5.1578859093693787E-2</c:v>
                </c:pt>
                <c:pt idx="26">
                  <c:v>3.8839833316263957E-2</c:v>
                </c:pt>
                <c:pt idx="27">
                  <c:v>2.5936428480355989E-2</c:v>
                </c:pt>
                <c:pt idx="28">
                  <c:v>-6.9373751323968766E-2</c:v>
                </c:pt>
                <c:pt idx="29">
                  <c:v>1.2864346913003357E-2</c:v>
                </c:pt>
                <c:pt idx="30">
                  <c:v>5.1578859093693787E-2</c:v>
                </c:pt>
                <c:pt idx="31">
                  <c:v>-4.1202874357272511E-2</c:v>
                </c:pt>
                <c:pt idx="32">
                  <c:v>3.8839833316263957E-2</c:v>
                </c:pt>
                <c:pt idx="33">
                  <c:v>-5.5189116332012365E-2</c:v>
                </c:pt>
                <c:pt idx="34">
                  <c:v>2.5936428480355989E-2</c:v>
                </c:pt>
                <c:pt idx="35">
                  <c:v>2.5936428480355989E-2</c:v>
                </c:pt>
                <c:pt idx="36">
                  <c:v>-3.8087983701747035E-4</c:v>
                </c:pt>
                <c:pt idx="37">
                  <c:v>-3.8087983701747035E-4</c:v>
                </c:pt>
                <c:pt idx="38">
                  <c:v>6.4157641300553764E-2</c:v>
                </c:pt>
                <c:pt idx="39">
                  <c:v>-6.9373751323968877E-2</c:v>
                </c:pt>
                <c:pt idx="40">
                  <c:v>2.5936428480355989E-2</c:v>
                </c:pt>
                <c:pt idx="41">
                  <c:v>2.5936428480355989E-2</c:v>
                </c:pt>
                <c:pt idx="42">
                  <c:v>1.2864346913003139E-2</c:v>
                </c:pt>
                <c:pt idx="43">
                  <c:v>-3.8087983701747035E-4</c:v>
                </c:pt>
                <c:pt idx="44">
                  <c:v>-2.7409552224936722E-2</c:v>
                </c:pt>
                <c:pt idx="45">
                  <c:v>-4.1202874357272622E-2</c:v>
                </c:pt>
                <c:pt idx="46">
                  <c:v>-6.9373751323968877E-2</c:v>
                </c:pt>
                <c:pt idx="47">
                  <c:v>-4.1202874357272622E-2</c:v>
                </c:pt>
                <c:pt idx="48">
                  <c:v>3.8839833316263957E-2</c:v>
                </c:pt>
                <c:pt idx="49">
                  <c:v>-3.8087983701747035E-4</c:v>
                </c:pt>
                <c:pt idx="50">
                  <c:v>-3.8087983701747035E-4</c:v>
                </c:pt>
                <c:pt idx="51">
                  <c:v>2.5936428480355989E-2</c:v>
                </c:pt>
                <c:pt idx="52">
                  <c:v>-6.9373751323968877E-2</c:v>
                </c:pt>
                <c:pt idx="53">
                  <c:v>-5.5189116332012483E-2</c:v>
                </c:pt>
                <c:pt idx="54">
                  <c:v>-6.9373751323968877E-2</c:v>
                </c:pt>
                <c:pt idx="55">
                  <c:v>5.1578859093693578E-2</c:v>
                </c:pt>
                <c:pt idx="56">
                  <c:v>-3.8087983701747035E-4</c:v>
                </c:pt>
                <c:pt idx="57">
                  <c:v>-2.7409552224936722E-2</c:v>
                </c:pt>
                <c:pt idx="58">
                  <c:v>2.5936428480355989E-2</c:v>
                </c:pt>
                <c:pt idx="59">
                  <c:v>6.4157641300553764E-2</c:v>
                </c:pt>
                <c:pt idx="60">
                  <c:v>5.1578859093693578E-2</c:v>
                </c:pt>
                <c:pt idx="61">
                  <c:v>3.8839833316263957E-2</c:v>
                </c:pt>
                <c:pt idx="62">
                  <c:v>2.5936428480355989E-2</c:v>
                </c:pt>
                <c:pt idx="63">
                  <c:v>-6.9373751323968877E-2</c:v>
                </c:pt>
                <c:pt idx="64">
                  <c:v>1.2864346913003139E-2</c:v>
                </c:pt>
                <c:pt idx="65">
                  <c:v>5.1578859093693578E-2</c:v>
                </c:pt>
                <c:pt idx="66">
                  <c:v>-4.1202874357272622E-2</c:v>
                </c:pt>
                <c:pt idx="67">
                  <c:v>3.8839833316263957E-2</c:v>
                </c:pt>
                <c:pt idx="68">
                  <c:v>-5.5189116332012483E-2</c:v>
                </c:pt>
                <c:pt idx="69">
                  <c:v>2.5936428480355989E-2</c:v>
                </c:pt>
              </c:numCache>
            </c:numRef>
          </c:xVal>
          <c:yVal>
            <c:numRef>
              <c:f>merged_with_market_normal!$L$27:$L$96</c:f>
              <c:numCache>
                <c:formatCode>General</c:formatCode>
                <c:ptCount val="70"/>
                <c:pt idx="0">
                  <c:v>0</c:v>
                </c:pt>
                <c:pt idx="1">
                  <c:v>-0.18543735981888076</c:v>
                </c:pt>
                <c:pt idx="2">
                  <c:v>-0.1299657972585937</c:v>
                </c:pt>
                <c:pt idx="3">
                  <c:v>-0.30965077405834673</c:v>
                </c:pt>
                <c:pt idx="4">
                  <c:v>0.60366261439401914</c:v>
                </c:pt>
                <c:pt idx="5">
                  <c:v>0.25907836894499425</c:v>
                </c:pt>
                <c:pt idx="6">
                  <c:v>-0.27793072220677484</c:v>
                </c:pt>
                <c:pt idx="7">
                  <c:v>0.58161365778361684</c:v>
                </c:pt>
                <c:pt idx="8">
                  <c:v>-0.33482960478157775</c:v>
                </c:pt>
                <c:pt idx="9">
                  <c:v>0.15824232851369757</c:v>
                </c:pt>
                <c:pt idx="10">
                  <c:v>-0.1436611598062747</c:v>
                </c:pt>
                <c:pt idx="11">
                  <c:v>3.9202296981312834E-2</c:v>
                </c:pt>
                <c:pt idx="12">
                  <c:v>-0.24999870243669076</c:v>
                </c:pt>
                <c:pt idx="13">
                  <c:v>-0.28374799329710232</c:v>
                </c:pt>
                <c:pt idx="14">
                  <c:v>0.16665595374542264</c:v>
                </c:pt>
                <c:pt idx="15">
                  <c:v>1.0090440249020105</c:v>
                </c:pt>
                <c:pt idx="16">
                  <c:v>-0.13790937073406262</c:v>
                </c:pt>
                <c:pt idx="17">
                  <c:v>3.7568371248949184E-2</c:v>
                </c:pt>
                <c:pt idx="18">
                  <c:v>-0.24618741198737482</c:v>
                </c:pt>
                <c:pt idx="19">
                  <c:v>0.32414845644710599</c:v>
                </c:pt>
                <c:pt idx="20">
                  <c:v>-8.2654500419479859E-2</c:v>
                </c:pt>
                <c:pt idx="21">
                  <c:v>-0.23259339772087806</c:v>
                </c:pt>
                <c:pt idx="22">
                  <c:v>-0.21887150056699323</c:v>
                </c:pt>
                <c:pt idx="23">
                  <c:v>-0.30685228836500578</c:v>
                </c:pt>
                <c:pt idx="24">
                  <c:v>-0.29802799179165174</c:v>
                </c:pt>
                <c:pt idx="25">
                  <c:v>-4.7902370111930992E-2</c:v>
                </c:pt>
                <c:pt idx="26">
                  <c:v>0.81997202096592758</c:v>
                </c:pt>
                <c:pt idx="27">
                  <c:v>-0.26474872735650301</c:v>
                </c:pt>
                <c:pt idx="28">
                  <c:v>-3.4177358871039232E-3</c:v>
                </c:pt>
                <c:pt idx="29">
                  <c:v>-0.10685626698776396</c:v>
                </c:pt>
                <c:pt idx="30">
                  <c:v>-0.33706954110896525</c:v>
                </c:pt>
                <c:pt idx="31">
                  <c:v>-7.1283520192006122E-2</c:v>
                </c:pt>
                <c:pt idx="32">
                  <c:v>0.86679005695312128</c:v>
                </c:pt>
                <c:pt idx="33">
                  <c:v>-0.32772581965369252</c:v>
                </c:pt>
                <c:pt idx="34">
                  <c:v>-9.7976291191780973E-2</c:v>
                </c:pt>
                <c:pt idx="35">
                  <c:v>-0.17067930314072388</c:v>
                </c:pt>
                <c:pt idx="36">
                  <c:v>0.2342275533720688</c:v>
                </c:pt>
                <c:pt idx="37">
                  <c:v>0.14139966274323434</c:v>
                </c:pt>
                <c:pt idx="38">
                  <c:v>0.41388065059860502</c:v>
                </c:pt>
                <c:pt idx="39">
                  <c:v>-0.5973091347394508</c:v>
                </c:pt>
                <c:pt idx="40">
                  <c:v>-0.2780946956384831</c:v>
                </c:pt>
                <c:pt idx="41">
                  <c:v>0.21267826076408625</c:v>
                </c:pt>
                <c:pt idx="42">
                  <c:v>-0.567790074169638</c:v>
                </c:pt>
                <c:pt idx="43">
                  <c:v>0.33727762896065094</c:v>
                </c:pt>
                <c:pt idx="44">
                  <c:v>-0.20772316452401896</c:v>
                </c:pt>
                <c:pt idx="45">
                  <c:v>0.1556337747355272</c:v>
                </c:pt>
                <c:pt idx="46">
                  <c:v>-9.6610574201575261E-2</c:v>
                </c:pt>
                <c:pt idx="47">
                  <c:v>0.17881222916344974</c:v>
                </c:pt>
                <c:pt idx="48">
                  <c:v>0.37218968590617685</c:v>
                </c:pt>
                <c:pt idx="49">
                  <c:v>-0.17585016722414437</c:v>
                </c:pt>
                <c:pt idx="50">
                  <c:v>-0.94593955571887633</c:v>
                </c:pt>
                <c:pt idx="51">
                  <c:v>7.010270401872809E-2</c:v>
                </c:pt>
                <c:pt idx="52">
                  <c:v>-6.825251943791244E-2</c:v>
                </c:pt>
                <c:pt idx="53">
                  <c:v>0.34521534624490258</c:v>
                </c:pt>
                <c:pt idx="54">
                  <c:v>-0.33281247835827976</c:v>
                </c:pt>
                <c:pt idx="55">
                  <c:v>0.11667003026695433</c:v>
                </c:pt>
                <c:pt idx="56">
                  <c:v>0.21213192527738656</c:v>
                </c:pt>
                <c:pt idx="57">
                  <c:v>0.24777271983901095</c:v>
                </c:pt>
                <c:pt idx="58">
                  <c:v>0.24144634876638804</c:v>
                </c:pt>
                <c:pt idx="59">
                  <c:v>0.37337324202579936</c:v>
                </c:pt>
                <c:pt idx="60">
                  <c:v>-2.121465071094697E-2</c:v>
                </c:pt>
                <c:pt idx="61">
                  <c:v>-0.77902965472888042</c:v>
                </c:pt>
                <c:pt idx="62">
                  <c:v>0.22885606186008367</c:v>
                </c:pt>
                <c:pt idx="63">
                  <c:v>-6.6596382542602583E-2</c:v>
                </c:pt>
                <c:pt idx="64">
                  <c:v>2.9599313227892665E-2</c:v>
                </c:pt>
                <c:pt idx="65">
                  <c:v>0.40376093331157392</c:v>
                </c:pt>
                <c:pt idx="66">
                  <c:v>2.4059206571365621E-2</c:v>
                </c:pt>
                <c:pt idx="67">
                  <c:v>-0.82236767390256205</c:v>
                </c:pt>
                <c:pt idx="68">
                  <c:v>0.40285406875830354</c:v>
                </c:pt>
                <c:pt idx="69">
                  <c:v>4.6057570696934391E-2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F1-42C0-88F3-2936C395C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791568"/>
        <c:axId val="1312795888"/>
      </c:scatterChart>
      <c:valAx>
        <c:axId val="131279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dist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2795888"/>
        <c:crosses val="autoZero"/>
        <c:crossBetween val="midCat"/>
      </c:valAx>
      <c:valAx>
        <c:axId val="1312795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27915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price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merged_with_market_normal!$B$2:$B$71</c:f>
              <c:numCache>
                <c:formatCode>General</c:formatCode>
                <c:ptCount val="70"/>
                <c:pt idx="0">
                  <c:v>0.22309488213915762</c:v>
                </c:pt>
                <c:pt idx="1">
                  <c:v>1.5951752678874512E-2</c:v>
                </c:pt>
                <c:pt idx="2">
                  <c:v>0.70462224843159615</c:v>
                </c:pt>
                <c:pt idx="3">
                  <c:v>-2.0806047121427893</c:v>
                </c:pt>
                <c:pt idx="4">
                  <c:v>-1.1049812034518895</c:v>
                </c:pt>
                <c:pt idx="5">
                  <c:v>0.34682923486126715</c:v>
                </c:pt>
                <c:pt idx="6">
                  <c:v>-2.005470165714307</c:v>
                </c:pt>
                <c:pt idx="7">
                  <c:v>0.61732579664010512</c:v>
                </c:pt>
                <c:pt idx="8">
                  <c:v>-0.86766968137619704</c:v>
                </c:pt>
                <c:pt idx="9">
                  <c:v>6.5340285802458709E-2</c:v>
                </c:pt>
                <c:pt idx="10">
                  <c:v>-0.52991857268212617</c:v>
                </c:pt>
                <c:pt idx="11">
                  <c:v>0.28577225829002173</c:v>
                </c:pt>
                <c:pt idx="12">
                  <c:v>0.60760901542548629</c:v>
                </c:pt>
                <c:pt idx="13">
                  <c:v>-0.87341306791675843</c:v>
                </c:pt>
                <c:pt idx="14">
                  <c:v>-3.1417172426510205</c:v>
                </c:pt>
                <c:pt idx="15">
                  <c:v>-5.2207867380464928E-2</c:v>
                </c:pt>
                <c:pt idx="16">
                  <c:v>-0.52215400121770705</c:v>
                </c:pt>
                <c:pt idx="17">
                  <c:v>0.51268777433987456</c:v>
                </c:pt>
                <c:pt idx="18">
                  <c:v>-1.2833440765187381</c:v>
                </c:pt>
                <c:pt idx="19">
                  <c:v>-7.7882253211020852E-2</c:v>
                </c:pt>
                <c:pt idx="20">
                  <c:v>0.26543300716694623</c:v>
                </c:pt>
                <c:pt idx="21">
                  <c:v>0.30585532916413272</c:v>
                </c:pt>
                <c:pt idx="22">
                  <c:v>0.44650703155219185</c:v>
                </c:pt>
                <c:pt idx="23">
                  <c:v>0.61297818453836961</c:v>
                </c:pt>
                <c:pt idx="24">
                  <c:v>-0.32801101737363325</c:v>
                </c:pt>
                <c:pt idx="25">
                  <c:v>-2.6528642344991891</c:v>
                </c:pt>
                <c:pt idx="26">
                  <c:v>0.3438037831897634</c:v>
                </c:pt>
                <c:pt idx="27">
                  <c:v>-0.44224992627121962</c:v>
                </c:pt>
                <c:pt idx="28">
                  <c:v>-0.12992170896166166</c:v>
                </c:pt>
                <c:pt idx="29">
                  <c:v>0.72646749015585355</c:v>
                </c:pt>
                <c:pt idx="30">
                  <c:v>-0.23589429721448502</c:v>
                </c:pt>
                <c:pt idx="31">
                  <c:v>-2.7484416468271728</c:v>
                </c:pt>
                <c:pt idx="32">
                  <c:v>0.70329746701186113</c:v>
                </c:pt>
                <c:pt idx="33">
                  <c:v>-0.13259780025783821</c:v>
                </c:pt>
                <c:pt idx="34">
                  <c:v>0.11637705252627241</c:v>
                </c:pt>
                <c:pt idx="35">
                  <c:v>0.22309488213915762</c:v>
                </c:pt>
                <c:pt idx="36">
                  <c:v>1.5951752678874512E-2</c:v>
                </c:pt>
                <c:pt idx="37">
                  <c:v>0.70462224843159615</c:v>
                </c:pt>
                <c:pt idx="38">
                  <c:v>-2.0806047121427893</c:v>
                </c:pt>
                <c:pt idx="39">
                  <c:v>-1.1049812034518898</c:v>
                </c:pt>
                <c:pt idx="40">
                  <c:v>0.34682923486126715</c:v>
                </c:pt>
                <c:pt idx="41">
                  <c:v>-2.005470165714307</c:v>
                </c:pt>
                <c:pt idx="42">
                  <c:v>0.61732579664010512</c:v>
                </c:pt>
                <c:pt idx="43">
                  <c:v>-0.86766968137619715</c:v>
                </c:pt>
                <c:pt idx="44">
                  <c:v>6.53402858024585E-2</c:v>
                </c:pt>
                <c:pt idx="45">
                  <c:v>-0.52991857268212639</c:v>
                </c:pt>
                <c:pt idx="46">
                  <c:v>0.28577225829002156</c:v>
                </c:pt>
                <c:pt idx="47">
                  <c:v>0.60760901542548629</c:v>
                </c:pt>
                <c:pt idx="48">
                  <c:v>-0.87341306791675843</c:v>
                </c:pt>
                <c:pt idx="49">
                  <c:v>-3.1417172426510205</c:v>
                </c:pt>
                <c:pt idx="50">
                  <c:v>-5.2207867380465039E-2</c:v>
                </c:pt>
                <c:pt idx="51">
                  <c:v>-0.52215400121770705</c:v>
                </c:pt>
                <c:pt idx="52">
                  <c:v>0.51268777433987445</c:v>
                </c:pt>
                <c:pt idx="53">
                  <c:v>-1.2833440765187381</c:v>
                </c:pt>
                <c:pt idx="54">
                  <c:v>-7.7882253211020963E-2</c:v>
                </c:pt>
                <c:pt idx="55">
                  <c:v>0.26543300716694623</c:v>
                </c:pt>
                <c:pt idx="56">
                  <c:v>0.30585532916413255</c:v>
                </c:pt>
                <c:pt idx="57">
                  <c:v>0.44650703155219174</c:v>
                </c:pt>
                <c:pt idx="58">
                  <c:v>0.61297818453836961</c:v>
                </c:pt>
                <c:pt idx="59">
                  <c:v>-0.32801101737363325</c:v>
                </c:pt>
                <c:pt idx="60">
                  <c:v>-2.6528642344991895</c:v>
                </c:pt>
                <c:pt idx="61">
                  <c:v>0.34380378318976323</c:v>
                </c:pt>
                <c:pt idx="62">
                  <c:v>-0.44224992627121945</c:v>
                </c:pt>
                <c:pt idx="63">
                  <c:v>-0.12992170896166177</c:v>
                </c:pt>
                <c:pt idx="64">
                  <c:v>0.72646749015585332</c:v>
                </c:pt>
                <c:pt idx="65">
                  <c:v>-0.23589429721448502</c:v>
                </c:pt>
                <c:pt idx="66">
                  <c:v>-2.7484416468271733</c:v>
                </c:pt>
                <c:pt idx="67">
                  <c:v>0.70329746701186113</c:v>
                </c:pt>
                <c:pt idx="68">
                  <c:v>-0.13259780025783832</c:v>
                </c:pt>
                <c:pt idx="69">
                  <c:v>0.11637705252627241</c:v>
                </c:pt>
              </c:numCache>
            </c:numRef>
          </c:xVal>
          <c:yVal>
            <c:numRef>
              <c:f>merged_with_market_normal!$L$28:$L$97</c:f>
              <c:numCache>
                <c:formatCode>General</c:formatCode>
                <c:ptCount val="70"/>
                <c:pt idx="0">
                  <c:v>-0.18543735981888076</c:v>
                </c:pt>
                <c:pt idx="1">
                  <c:v>-0.1299657972585937</c:v>
                </c:pt>
                <c:pt idx="2">
                  <c:v>-0.30965077405834673</c:v>
                </c:pt>
                <c:pt idx="3">
                  <c:v>0.60366261439401914</c:v>
                </c:pt>
                <c:pt idx="4">
                  <c:v>0.25907836894499425</c:v>
                </c:pt>
                <c:pt idx="5">
                  <c:v>-0.27793072220677484</c:v>
                </c:pt>
                <c:pt idx="6">
                  <c:v>0.58161365778361684</c:v>
                </c:pt>
                <c:pt idx="7">
                  <c:v>-0.33482960478157775</c:v>
                </c:pt>
                <c:pt idx="8">
                  <c:v>0.15824232851369757</c:v>
                </c:pt>
                <c:pt idx="9">
                  <c:v>-0.1436611598062747</c:v>
                </c:pt>
                <c:pt idx="10">
                  <c:v>3.9202296981312834E-2</c:v>
                </c:pt>
                <c:pt idx="11">
                  <c:v>-0.24999870243669076</c:v>
                </c:pt>
                <c:pt idx="12">
                  <c:v>-0.28374799329710232</c:v>
                </c:pt>
                <c:pt idx="13">
                  <c:v>0.16665595374542264</c:v>
                </c:pt>
                <c:pt idx="14">
                  <c:v>1.0090440249020105</c:v>
                </c:pt>
                <c:pt idx="15">
                  <c:v>-0.13790937073406262</c:v>
                </c:pt>
                <c:pt idx="16">
                  <c:v>3.7568371248949184E-2</c:v>
                </c:pt>
                <c:pt idx="17">
                  <c:v>-0.24618741198737482</c:v>
                </c:pt>
                <c:pt idx="18">
                  <c:v>0.32414845644710599</c:v>
                </c:pt>
                <c:pt idx="19">
                  <c:v>-8.2654500419479859E-2</c:v>
                </c:pt>
                <c:pt idx="20">
                  <c:v>-0.23259339772087806</c:v>
                </c:pt>
                <c:pt idx="21">
                  <c:v>-0.21887150056699323</c:v>
                </c:pt>
                <c:pt idx="22">
                  <c:v>-0.30685228836500578</c:v>
                </c:pt>
                <c:pt idx="23">
                  <c:v>-0.29802799179165174</c:v>
                </c:pt>
                <c:pt idx="24">
                  <c:v>-4.7902370111930992E-2</c:v>
                </c:pt>
                <c:pt idx="25">
                  <c:v>0.81997202096592758</c:v>
                </c:pt>
                <c:pt idx="26">
                  <c:v>-0.26474872735650301</c:v>
                </c:pt>
                <c:pt idx="27">
                  <c:v>-3.4177358871039232E-3</c:v>
                </c:pt>
                <c:pt idx="28">
                  <c:v>-0.10685626698776396</c:v>
                </c:pt>
                <c:pt idx="29">
                  <c:v>-0.33706954110896525</c:v>
                </c:pt>
                <c:pt idx="30">
                  <c:v>-7.1283520192006122E-2</c:v>
                </c:pt>
                <c:pt idx="31">
                  <c:v>0.86679005695312128</c:v>
                </c:pt>
                <c:pt idx="32">
                  <c:v>-0.32772581965369252</c:v>
                </c:pt>
                <c:pt idx="33">
                  <c:v>-9.7976291191780973E-2</c:v>
                </c:pt>
                <c:pt idx="34">
                  <c:v>-0.17067930314072388</c:v>
                </c:pt>
                <c:pt idx="35">
                  <c:v>0.2342275533720688</c:v>
                </c:pt>
                <c:pt idx="36">
                  <c:v>0.14139966274323434</c:v>
                </c:pt>
                <c:pt idx="37">
                  <c:v>0.41388065059860502</c:v>
                </c:pt>
                <c:pt idx="38">
                  <c:v>-0.5973091347394508</c:v>
                </c:pt>
                <c:pt idx="39">
                  <c:v>-0.2780946956384831</c:v>
                </c:pt>
                <c:pt idx="40">
                  <c:v>0.21267826076408625</c:v>
                </c:pt>
                <c:pt idx="41">
                  <c:v>-0.567790074169638</c:v>
                </c:pt>
                <c:pt idx="42">
                  <c:v>0.33727762896065094</c:v>
                </c:pt>
                <c:pt idx="43">
                  <c:v>-0.20772316452401896</c:v>
                </c:pt>
                <c:pt idx="44">
                  <c:v>0.1556337747355272</c:v>
                </c:pt>
                <c:pt idx="45">
                  <c:v>-9.6610574201575261E-2</c:v>
                </c:pt>
                <c:pt idx="46">
                  <c:v>0.17881222916344974</c:v>
                </c:pt>
                <c:pt idx="47">
                  <c:v>0.37218968590617685</c:v>
                </c:pt>
                <c:pt idx="48">
                  <c:v>-0.17585016722414437</c:v>
                </c:pt>
                <c:pt idx="49">
                  <c:v>-0.94593955571887633</c:v>
                </c:pt>
                <c:pt idx="50">
                  <c:v>7.010270401872809E-2</c:v>
                </c:pt>
                <c:pt idx="51">
                  <c:v>-6.825251943791244E-2</c:v>
                </c:pt>
                <c:pt idx="52">
                  <c:v>0.34521534624490258</c:v>
                </c:pt>
                <c:pt idx="53">
                  <c:v>-0.33281247835827976</c:v>
                </c:pt>
                <c:pt idx="54">
                  <c:v>0.11667003026695433</c:v>
                </c:pt>
                <c:pt idx="55">
                  <c:v>0.21213192527738656</c:v>
                </c:pt>
                <c:pt idx="56">
                  <c:v>0.24777271983901095</c:v>
                </c:pt>
                <c:pt idx="57">
                  <c:v>0.24144634876638804</c:v>
                </c:pt>
                <c:pt idx="58">
                  <c:v>0.37337324202579936</c:v>
                </c:pt>
                <c:pt idx="59">
                  <c:v>-2.121465071094697E-2</c:v>
                </c:pt>
                <c:pt idx="60">
                  <c:v>-0.77902965472888042</c:v>
                </c:pt>
                <c:pt idx="61">
                  <c:v>0.22885606186008367</c:v>
                </c:pt>
                <c:pt idx="62">
                  <c:v>-6.6596382542602583E-2</c:v>
                </c:pt>
                <c:pt idx="63">
                  <c:v>2.9599313227892665E-2</c:v>
                </c:pt>
                <c:pt idx="64">
                  <c:v>0.40376093331157392</c:v>
                </c:pt>
                <c:pt idx="65">
                  <c:v>2.4059206571365621E-2</c:v>
                </c:pt>
                <c:pt idx="66">
                  <c:v>-0.82236767390256205</c:v>
                </c:pt>
                <c:pt idx="67">
                  <c:v>0.40285406875830354</c:v>
                </c:pt>
                <c:pt idx="68">
                  <c:v>4.6057570696934391E-2</c:v>
                </c:pt>
                <c:pt idx="69">
                  <c:v>0.17159180878836189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99-445D-8588-6A3DD6755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764256"/>
        <c:axId val="1162944384"/>
      </c:scatterChart>
      <c:valAx>
        <c:axId val="131876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2944384"/>
        <c:crosses val="autoZero"/>
        <c:crossBetween val="midCat"/>
      </c:valAx>
      <c:valAx>
        <c:axId val="1162944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87642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dist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merged_with_market_normal!$C$2:$C$71</c:f>
              <c:numCache>
                <c:formatCode>General</c:formatCode>
                <c:ptCount val="70"/>
                <c:pt idx="0">
                  <c:v>2.5936428480355989E-2</c:v>
                </c:pt>
                <c:pt idx="1">
                  <c:v>-3.8087983701735932E-4</c:v>
                </c:pt>
                <c:pt idx="2">
                  <c:v>-3.8087983701735932E-4</c:v>
                </c:pt>
                <c:pt idx="3">
                  <c:v>6.4157641300553764E-2</c:v>
                </c:pt>
                <c:pt idx="4">
                  <c:v>-6.9373751323968766E-2</c:v>
                </c:pt>
                <c:pt idx="5">
                  <c:v>2.5936428480355989E-2</c:v>
                </c:pt>
                <c:pt idx="6">
                  <c:v>2.5936428480355989E-2</c:v>
                </c:pt>
                <c:pt idx="7">
                  <c:v>1.2864346913003357E-2</c:v>
                </c:pt>
                <c:pt idx="8">
                  <c:v>-3.8087983701735932E-4</c:v>
                </c:pt>
                <c:pt idx="9">
                  <c:v>-2.7409552224936608E-2</c:v>
                </c:pt>
                <c:pt idx="10">
                  <c:v>-4.1202874357272511E-2</c:v>
                </c:pt>
                <c:pt idx="11">
                  <c:v>-6.9373751323968766E-2</c:v>
                </c:pt>
                <c:pt idx="12">
                  <c:v>-4.1202874357272511E-2</c:v>
                </c:pt>
                <c:pt idx="13">
                  <c:v>3.8839833316263957E-2</c:v>
                </c:pt>
                <c:pt idx="14">
                  <c:v>-3.8087983701735932E-4</c:v>
                </c:pt>
                <c:pt idx="15">
                  <c:v>-3.8087983701735932E-4</c:v>
                </c:pt>
                <c:pt idx="16">
                  <c:v>2.5936428480355989E-2</c:v>
                </c:pt>
                <c:pt idx="17">
                  <c:v>-6.9373751323968766E-2</c:v>
                </c:pt>
                <c:pt idx="18">
                  <c:v>-5.5189116332012365E-2</c:v>
                </c:pt>
                <c:pt idx="19">
                  <c:v>-6.9373751323968766E-2</c:v>
                </c:pt>
                <c:pt idx="20">
                  <c:v>5.1578859093693787E-2</c:v>
                </c:pt>
                <c:pt idx="21">
                  <c:v>-3.8087983701735932E-4</c:v>
                </c:pt>
                <c:pt idx="22">
                  <c:v>-2.7409552224936608E-2</c:v>
                </c:pt>
                <c:pt idx="23">
                  <c:v>2.5936428480355989E-2</c:v>
                </c:pt>
                <c:pt idx="24">
                  <c:v>6.4157641300553764E-2</c:v>
                </c:pt>
                <c:pt idx="25">
                  <c:v>5.1578859093693787E-2</c:v>
                </c:pt>
                <c:pt idx="26">
                  <c:v>3.8839833316263957E-2</c:v>
                </c:pt>
                <c:pt idx="27">
                  <c:v>2.5936428480355989E-2</c:v>
                </c:pt>
                <c:pt idx="28">
                  <c:v>-6.9373751323968766E-2</c:v>
                </c:pt>
                <c:pt idx="29">
                  <c:v>1.2864346913003357E-2</c:v>
                </c:pt>
                <c:pt idx="30">
                  <c:v>5.1578859093693787E-2</c:v>
                </c:pt>
                <c:pt idx="31">
                  <c:v>-4.1202874357272511E-2</c:v>
                </c:pt>
                <c:pt idx="32">
                  <c:v>3.8839833316263957E-2</c:v>
                </c:pt>
                <c:pt idx="33">
                  <c:v>-5.5189116332012365E-2</c:v>
                </c:pt>
                <c:pt idx="34">
                  <c:v>2.5936428480355989E-2</c:v>
                </c:pt>
                <c:pt idx="35">
                  <c:v>2.5936428480355989E-2</c:v>
                </c:pt>
                <c:pt idx="36">
                  <c:v>-3.8087983701747035E-4</c:v>
                </c:pt>
                <c:pt idx="37">
                  <c:v>-3.8087983701747035E-4</c:v>
                </c:pt>
                <c:pt idx="38">
                  <c:v>6.4157641300553764E-2</c:v>
                </c:pt>
                <c:pt idx="39">
                  <c:v>-6.9373751323968877E-2</c:v>
                </c:pt>
                <c:pt idx="40">
                  <c:v>2.5936428480355989E-2</c:v>
                </c:pt>
                <c:pt idx="41">
                  <c:v>2.5936428480355989E-2</c:v>
                </c:pt>
                <c:pt idx="42">
                  <c:v>1.2864346913003139E-2</c:v>
                </c:pt>
                <c:pt idx="43">
                  <c:v>-3.8087983701747035E-4</c:v>
                </c:pt>
                <c:pt idx="44">
                  <c:v>-2.7409552224936722E-2</c:v>
                </c:pt>
                <c:pt idx="45">
                  <c:v>-4.1202874357272622E-2</c:v>
                </c:pt>
                <c:pt idx="46">
                  <c:v>-6.9373751323968877E-2</c:v>
                </c:pt>
                <c:pt idx="47">
                  <c:v>-4.1202874357272622E-2</c:v>
                </c:pt>
                <c:pt idx="48">
                  <c:v>3.8839833316263957E-2</c:v>
                </c:pt>
                <c:pt idx="49">
                  <c:v>-3.8087983701747035E-4</c:v>
                </c:pt>
                <c:pt idx="50">
                  <c:v>-3.8087983701747035E-4</c:v>
                </c:pt>
                <c:pt idx="51">
                  <c:v>2.5936428480355989E-2</c:v>
                </c:pt>
                <c:pt idx="52">
                  <c:v>-6.9373751323968877E-2</c:v>
                </c:pt>
                <c:pt idx="53">
                  <c:v>-5.5189116332012483E-2</c:v>
                </c:pt>
                <c:pt idx="54">
                  <c:v>-6.9373751323968877E-2</c:v>
                </c:pt>
                <c:pt idx="55">
                  <c:v>5.1578859093693578E-2</c:v>
                </c:pt>
                <c:pt idx="56">
                  <c:v>-3.8087983701747035E-4</c:v>
                </c:pt>
                <c:pt idx="57">
                  <c:v>-2.7409552224936722E-2</c:v>
                </c:pt>
                <c:pt idx="58">
                  <c:v>2.5936428480355989E-2</c:v>
                </c:pt>
                <c:pt idx="59">
                  <c:v>6.4157641300553764E-2</c:v>
                </c:pt>
                <c:pt idx="60">
                  <c:v>5.1578859093693578E-2</c:v>
                </c:pt>
                <c:pt idx="61">
                  <c:v>3.8839833316263957E-2</c:v>
                </c:pt>
                <c:pt idx="62">
                  <c:v>2.5936428480355989E-2</c:v>
                </c:pt>
                <c:pt idx="63">
                  <c:v>-6.9373751323968877E-2</c:v>
                </c:pt>
                <c:pt idx="64">
                  <c:v>1.2864346913003139E-2</c:v>
                </c:pt>
                <c:pt idx="65">
                  <c:v>5.1578859093693578E-2</c:v>
                </c:pt>
                <c:pt idx="66">
                  <c:v>-4.1202874357272622E-2</c:v>
                </c:pt>
                <c:pt idx="67">
                  <c:v>3.8839833316263957E-2</c:v>
                </c:pt>
                <c:pt idx="68">
                  <c:v>-5.5189116332012483E-2</c:v>
                </c:pt>
                <c:pt idx="69">
                  <c:v>2.5936428480355989E-2</c:v>
                </c:pt>
              </c:numCache>
            </c:numRef>
          </c:xVal>
          <c:yVal>
            <c:numRef>
              <c:f>merged_with_market_normal!$L$28:$L$97</c:f>
              <c:numCache>
                <c:formatCode>General</c:formatCode>
                <c:ptCount val="70"/>
                <c:pt idx="0">
                  <c:v>-0.18543735981888076</c:v>
                </c:pt>
                <c:pt idx="1">
                  <c:v>-0.1299657972585937</c:v>
                </c:pt>
                <c:pt idx="2">
                  <c:v>-0.30965077405834673</c:v>
                </c:pt>
                <c:pt idx="3">
                  <c:v>0.60366261439401914</c:v>
                </c:pt>
                <c:pt idx="4">
                  <c:v>0.25907836894499425</c:v>
                </c:pt>
                <c:pt idx="5">
                  <c:v>-0.27793072220677484</c:v>
                </c:pt>
                <c:pt idx="6">
                  <c:v>0.58161365778361684</c:v>
                </c:pt>
                <c:pt idx="7">
                  <c:v>-0.33482960478157775</c:v>
                </c:pt>
                <c:pt idx="8">
                  <c:v>0.15824232851369757</c:v>
                </c:pt>
                <c:pt idx="9">
                  <c:v>-0.1436611598062747</c:v>
                </c:pt>
                <c:pt idx="10">
                  <c:v>3.9202296981312834E-2</c:v>
                </c:pt>
                <c:pt idx="11">
                  <c:v>-0.24999870243669076</c:v>
                </c:pt>
                <c:pt idx="12">
                  <c:v>-0.28374799329710232</c:v>
                </c:pt>
                <c:pt idx="13">
                  <c:v>0.16665595374542264</c:v>
                </c:pt>
                <c:pt idx="14">
                  <c:v>1.0090440249020105</c:v>
                </c:pt>
                <c:pt idx="15">
                  <c:v>-0.13790937073406262</c:v>
                </c:pt>
                <c:pt idx="16">
                  <c:v>3.7568371248949184E-2</c:v>
                </c:pt>
                <c:pt idx="17">
                  <c:v>-0.24618741198737482</c:v>
                </c:pt>
                <c:pt idx="18">
                  <c:v>0.32414845644710599</c:v>
                </c:pt>
                <c:pt idx="19">
                  <c:v>-8.2654500419479859E-2</c:v>
                </c:pt>
                <c:pt idx="20">
                  <c:v>-0.23259339772087806</c:v>
                </c:pt>
                <c:pt idx="21">
                  <c:v>-0.21887150056699323</c:v>
                </c:pt>
                <c:pt idx="22">
                  <c:v>-0.30685228836500578</c:v>
                </c:pt>
                <c:pt idx="23">
                  <c:v>-0.29802799179165174</c:v>
                </c:pt>
                <c:pt idx="24">
                  <c:v>-4.7902370111930992E-2</c:v>
                </c:pt>
                <c:pt idx="25">
                  <c:v>0.81997202096592758</c:v>
                </c:pt>
                <c:pt idx="26">
                  <c:v>-0.26474872735650301</c:v>
                </c:pt>
                <c:pt idx="27">
                  <c:v>-3.4177358871039232E-3</c:v>
                </c:pt>
                <c:pt idx="28">
                  <c:v>-0.10685626698776396</c:v>
                </c:pt>
                <c:pt idx="29">
                  <c:v>-0.33706954110896525</c:v>
                </c:pt>
                <c:pt idx="30">
                  <c:v>-7.1283520192006122E-2</c:v>
                </c:pt>
                <c:pt idx="31">
                  <c:v>0.86679005695312128</c:v>
                </c:pt>
                <c:pt idx="32">
                  <c:v>-0.32772581965369252</c:v>
                </c:pt>
                <c:pt idx="33">
                  <c:v>-9.7976291191780973E-2</c:v>
                </c:pt>
                <c:pt idx="34">
                  <c:v>-0.17067930314072388</c:v>
                </c:pt>
                <c:pt idx="35">
                  <c:v>0.2342275533720688</c:v>
                </c:pt>
                <c:pt idx="36">
                  <c:v>0.14139966274323434</c:v>
                </c:pt>
                <c:pt idx="37">
                  <c:v>0.41388065059860502</c:v>
                </c:pt>
                <c:pt idx="38">
                  <c:v>-0.5973091347394508</c:v>
                </c:pt>
                <c:pt idx="39">
                  <c:v>-0.2780946956384831</c:v>
                </c:pt>
                <c:pt idx="40">
                  <c:v>0.21267826076408625</c:v>
                </c:pt>
                <c:pt idx="41">
                  <c:v>-0.567790074169638</c:v>
                </c:pt>
                <c:pt idx="42">
                  <c:v>0.33727762896065094</c:v>
                </c:pt>
                <c:pt idx="43">
                  <c:v>-0.20772316452401896</c:v>
                </c:pt>
                <c:pt idx="44">
                  <c:v>0.1556337747355272</c:v>
                </c:pt>
                <c:pt idx="45">
                  <c:v>-9.6610574201575261E-2</c:v>
                </c:pt>
                <c:pt idx="46">
                  <c:v>0.17881222916344974</c:v>
                </c:pt>
                <c:pt idx="47">
                  <c:v>0.37218968590617685</c:v>
                </c:pt>
                <c:pt idx="48">
                  <c:v>-0.17585016722414437</c:v>
                </c:pt>
                <c:pt idx="49">
                  <c:v>-0.94593955571887633</c:v>
                </c:pt>
                <c:pt idx="50">
                  <c:v>7.010270401872809E-2</c:v>
                </c:pt>
                <c:pt idx="51">
                  <c:v>-6.825251943791244E-2</c:v>
                </c:pt>
                <c:pt idx="52">
                  <c:v>0.34521534624490258</c:v>
                </c:pt>
                <c:pt idx="53">
                  <c:v>-0.33281247835827976</c:v>
                </c:pt>
                <c:pt idx="54">
                  <c:v>0.11667003026695433</c:v>
                </c:pt>
                <c:pt idx="55">
                  <c:v>0.21213192527738656</c:v>
                </c:pt>
                <c:pt idx="56">
                  <c:v>0.24777271983901095</c:v>
                </c:pt>
                <c:pt idx="57">
                  <c:v>0.24144634876638804</c:v>
                </c:pt>
                <c:pt idx="58">
                  <c:v>0.37337324202579936</c:v>
                </c:pt>
                <c:pt idx="59">
                  <c:v>-2.121465071094697E-2</c:v>
                </c:pt>
                <c:pt idx="60">
                  <c:v>-0.77902965472888042</c:v>
                </c:pt>
                <c:pt idx="61">
                  <c:v>0.22885606186008367</c:v>
                </c:pt>
                <c:pt idx="62">
                  <c:v>-6.6596382542602583E-2</c:v>
                </c:pt>
                <c:pt idx="63">
                  <c:v>2.9599313227892665E-2</c:v>
                </c:pt>
                <c:pt idx="64">
                  <c:v>0.40376093331157392</c:v>
                </c:pt>
                <c:pt idx="65">
                  <c:v>2.4059206571365621E-2</c:v>
                </c:pt>
                <c:pt idx="66">
                  <c:v>-0.82236767390256205</c:v>
                </c:pt>
                <c:pt idx="67">
                  <c:v>0.40285406875830354</c:v>
                </c:pt>
                <c:pt idx="68">
                  <c:v>4.6057570696934391E-2</c:v>
                </c:pt>
                <c:pt idx="69">
                  <c:v>0.17159180878836189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68-47B0-902B-0ED37AAFB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935184"/>
        <c:axId val="1122935664"/>
      </c:scatterChart>
      <c:valAx>
        <c:axId val="112293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dist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2935664"/>
        <c:crosses val="autoZero"/>
        <c:crossBetween val="midCat"/>
      </c:valAx>
      <c:valAx>
        <c:axId val="1122935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29351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market_indicator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merged_with_market_normal!$D$2:$D$71</c:f>
              <c:numCache>
                <c:formatCode>General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xVal>
          <c:yVal>
            <c:numRef>
              <c:f>merged_with_market_normal!$L$28:$L$97</c:f>
              <c:numCache>
                <c:formatCode>General</c:formatCode>
                <c:ptCount val="70"/>
                <c:pt idx="0">
                  <c:v>-0.18543735981888076</c:v>
                </c:pt>
                <c:pt idx="1">
                  <c:v>-0.1299657972585937</c:v>
                </c:pt>
                <c:pt idx="2">
                  <c:v>-0.30965077405834673</c:v>
                </c:pt>
                <c:pt idx="3">
                  <c:v>0.60366261439401914</c:v>
                </c:pt>
                <c:pt idx="4">
                  <c:v>0.25907836894499425</c:v>
                </c:pt>
                <c:pt idx="5">
                  <c:v>-0.27793072220677484</c:v>
                </c:pt>
                <c:pt idx="6">
                  <c:v>0.58161365778361684</c:v>
                </c:pt>
                <c:pt idx="7">
                  <c:v>-0.33482960478157775</c:v>
                </c:pt>
                <c:pt idx="8">
                  <c:v>0.15824232851369757</c:v>
                </c:pt>
                <c:pt idx="9">
                  <c:v>-0.1436611598062747</c:v>
                </c:pt>
                <c:pt idx="10">
                  <c:v>3.9202296981312834E-2</c:v>
                </c:pt>
                <c:pt idx="11">
                  <c:v>-0.24999870243669076</c:v>
                </c:pt>
                <c:pt idx="12">
                  <c:v>-0.28374799329710232</c:v>
                </c:pt>
                <c:pt idx="13">
                  <c:v>0.16665595374542264</c:v>
                </c:pt>
                <c:pt idx="14">
                  <c:v>1.0090440249020105</c:v>
                </c:pt>
                <c:pt idx="15">
                  <c:v>-0.13790937073406262</c:v>
                </c:pt>
                <c:pt idx="16">
                  <c:v>3.7568371248949184E-2</c:v>
                </c:pt>
                <c:pt idx="17">
                  <c:v>-0.24618741198737482</c:v>
                </c:pt>
                <c:pt idx="18">
                  <c:v>0.32414845644710599</c:v>
                </c:pt>
                <c:pt idx="19">
                  <c:v>-8.2654500419479859E-2</c:v>
                </c:pt>
                <c:pt idx="20">
                  <c:v>-0.23259339772087806</c:v>
                </c:pt>
                <c:pt idx="21">
                  <c:v>-0.21887150056699323</c:v>
                </c:pt>
                <c:pt idx="22">
                  <c:v>-0.30685228836500578</c:v>
                </c:pt>
                <c:pt idx="23">
                  <c:v>-0.29802799179165174</c:v>
                </c:pt>
                <c:pt idx="24">
                  <c:v>-4.7902370111930992E-2</c:v>
                </c:pt>
                <c:pt idx="25">
                  <c:v>0.81997202096592758</c:v>
                </c:pt>
                <c:pt idx="26">
                  <c:v>-0.26474872735650301</c:v>
                </c:pt>
                <c:pt idx="27">
                  <c:v>-3.4177358871039232E-3</c:v>
                </c:pt>
                <c:pt idx="28">
                  <c:v>-0.10685626698776396</c:v>
                </c:pt>
                <c:pt idx="29">
                  <c:v>-0.33706954110896525</c:v>
                </c:pt>
                <c:pt idx="30">
                  <c:v>-7.1283520192006122E-2</c:v>
                </c:pt>
                <c:pt idx="31">
                  <c:v>0.86679005695312128</c:v>
                </c:pt>
                <c:pt idx="32">
                  <c:v>-0.32772581965369252</c:v>
                </c:pt>
                <c:pt idx="33">
                  <c:v>-9.7976291191780973E-2</c:v>
                </c:pt>
                <c:pt idx="34">
                  <c:v>-0.17067930314072388</c:v>
                </c:pt>
                <c:pt idx="35">
                  <c:v>0.2342275533720688</c:v>
                </c:pt>
                <c:pt idx="36">
                  <c:v>0.14139966274323434</c:v>
                </c:pt>
                <c:pt idx="37">
                  <c:v>0.41388065059860502</c:v>
                </c:pt>
                <c:pt idx="38">
                  <c:v>-0.5973091347394508</c:v>
                </c:pt>
                <c:pt idx="39">
                  <c:v>-0.2780946956384831</c:v>
                </c:pt>
                <c:pt idx="40">
                  <c:v>0.21267826076408625</c:v>
                </c:pt>
                <c:pt idx="41">
                  <c:v>-0.567790074169638</c:v>
                </c:pt>
                <c:pt idx="42">
                  <c:v>0.33727762896065094</c:v>
                </c:pt>
                <c:pt idx="43">
                  <c:v>-0.20772316452401896</c:v>
                </c:pt>
                <c:pt idx="44">
                  <c:v>0.1556337747355272</c:v>
                </c:pt>
                <c:pt idx="45">
                  <c:v>-9.6610574201575261E-2</c:v>
                </c:pt>
                <c:pt idx="46">
                  <c:v>0.17881222916344974</c:v>
                </c:pt>
                <c:pt idx="47">
                  <c:v>0.37218968590617685</c:v>
                </c:pt>
                <c:pt idx="48">
                  <c:v>-0.17585016722414437</c:v>
                </c:pt>
                <c:pt idx="49">
                  <c:v>-0.94593955571887633</c:v>
                </c:pt>
                <c:pt idx="50">
                  <c:v>7.010270401872809E-2</c:v>
                </c:pt>
                <c:pt idx="51">
                  <c:v>-6.825251943791244E-2</c:v>
                </c:pt>
                <c:pt idx="52">
                  <c:v>0.34521534624490258</c:v>
                </c:pt>
                <c:pt idx="53">
                  <c:v>-0.33281247835827976</c:v>
                </c:pt>
                <c:pt idx="54">
                  <c:v>0.11667003026695433</c:v>
                </c:pt>
                <c:pt idx="55">
                  <c:v>0.21213192527738656</c:v>
                </c:pt>
                <c:pt idx="56">
                  <c:v>0.24777271983901095</c:v>
                </c:pt>
                <c:pt idx="57">
                  <c:v>0.24144634876638804</c:v>
                </c:pt>
                <c:pt idx="58">
                  <c:v>0.37337324202579936</c:v>
                </c:pt>
                <c:pt idx="59">
                  <c:v>-2.121465071094697E-2</c:v>
                </c:pt>
                <c:pt idx="60">
                  <c:v>-0.77902965472888042</c:v>
                </c:pt>
                <c:pt idx="61">
                  <c:v>0.22885606186008367</c:v>
                </c:pt>
                <c:pt idx="62">
                  <c:v>-6.6596382542602583E-2</c:v>
                </c:pt>
                <c:pt idx="63">
                  <c:v>2.9599313227892665E-2</c:v>
                </c:pt>
                <c:pt idx="64">
                  <c:v>0.40376093331157392</c:v>
                </c:pt>
                <c:pt idx="65">
                  <c:v>2.4059206571365621E-2</c:v>
                </c:pt>
                <c:pt idx="66">
                  <c:v>-0.82236767390256205</c:v>
                </c:pt>
                <c:pt idx="67">
                  <c:v>0.40285406875830354</c:v>
                </c:pt>
                <c:pt idx="68">
                  <c:v>4.6057570696934391E-2</c:v>
                </c:pt>
                <c:pt idx="69">
                  <c:v>0.17159180878836189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A2-43C5-8BC3-47C8940E1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935184"/>
        <c:axId val="1162944864"/>
      </c:scatterChart>
      <c:valAx>
        <c:axId val="112293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market_indicator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2944864"/>
        <c:crosses val="autoZero"/>
        <c:crossBetween val="midCat"/>
      </c:valAx>
      <c:valAx>
        <c:axId val="1162944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29351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price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merged_with_market_scale!$B$2:$B$71</c:f>
              <c:numCache>
                <c:formatCode>General</c:formatCode>
                <c:ptCount val="70"/>
                <c:pt idx="0">
                  <c:v>-0.50337260801669592</c:v>
                </c:pt>
                <c:pt idx="1">
                  <c:v>-0.71051573747697905</c:v>
                </c:pt>
                <c:pt idx="2">
                  <c:v>-2.1845241724257402E-2</c:v>
                </c:pt>
                <c:pt idx="3">
                  <c:v>-2.807072202298643</c:v>
                </c:pt>
                <c:pt idx="4">
                  <c:v>-1.831448693607743</c:v>
                </c:pt>
                <c:pt idx="5">
                  <c:v>-0.37963825529458628</c:v>
                </c:pt>
                <c:pt idx="6">
                  <c:v>-2.7319376558701607</c:v>
                </c:pt>
                <c:pt idx="7">
                  <c:v>-0.1091416935157484</c:v>
                </c:pt>
                <c:pt idx="8">
                  <c:v>-1.5941371715320505</c:v>
                </c:pt>
                <c:pt idx="9">
                  <c:v>-0.66112720435339489</c:v>
                </c:pt>
                <c:pt idx="10">
                  <c:v>-1.2563860628379797</c:v>
                </c:pt>
                <c:pt idx="11">
                  <c:v>-0.4406952318658317</c:v>
                </c:pt>
                <c:pt idx="12">
                  <c:v>-0.11885847473036723</c:v>
                </c:pt>
                <c:pt idx="13">
                  <c:v>-1.5998805580726119</c:v>
                </c:pt>
                <c:pt idx="14">
                  <c:v>-3.8681847328068741</c:v>
                </c:pt>
                <c:pt idx="15">
                  <c:v>-0.77867535753631845</c:v>
                </c:pt>
                <c:pt idx="16">
                  <c:v>-1.2486214913735607</c:v>
                </c:pt>
                <c:pt idx="17">
                  <c:v>-0.2137797158159789</c:v>
                </c:pt>
                <c:pt idx="18">
                  <c:v>-2.0098115666745917</c:v>
                </c:pt>
                <c:pt idx="19">
                  <c:v>-0.80434974336687437</c:v>
                </c:pt>
                <c:pt idx="20">
                  <c:v>-0.46103448298890709</c:v>
                </c:pt>
                <c:pt idx="21">
                  <c:v>-0.42061216099172088</c:v>
                </c:pt>
                <c:pt idx="22">
                  <c:v>-0.2799604586036617</c:v>
                </c:pt>
                <c:pt idx="23">
                  <c:v>-0.11348930561748385</c:v>
                </c:pt>
                <c:pt idx="24">
                  <c:v>-1.0544785075294869</c:v>
                </c:pt>
                <c:pt idx="25">
                  <c:v>-3.3793317246550427</c:v>
                </c:pt>
                <c:pt idx="26">
                  <c:v>-0.38266370696609003</c:v>
                </c:pt>
                <c:pt idx="27">
                  <c:v>-1.1687174164270731</c:v>
                </c:pt>
                <c:pt idx="28">
                  <c:v>-0.85638919911751521</c:v>
                </c:pt>
                <c:pt idx="29">
                  <c:v>0</c:v>
                </c:pt>
                <c:pt idx="30">
                  <c:v>-0.96236178737033862</c:v>
                </c:pt>
                <c:pt idx="31">
                  <c:v>-3.4749091369830265</c:v>
                </c:pt>
                <c:pt idx="32">
                  <c:v>-2.3170023143992219E-2</c:v>
                </c:pt>
                <c:pt idx="33">
                  <c:v>-0.85906529041369173</c:v>
                </c:pt>
                <c:pt idx="34">
                  <c:v>-0.61009043762958104</c:v>
                </c:pt>
                <c:pt idx="35">
                  <c:v>-0.50337260801669592</c:v>
                </c:pt>
                <c:pt idx="36">
                  <c:v>-0.71051573747697905</c:v>
                </c:pt>
                <c:pt idx="37">
                  <c:v>-2.1845241724257402E-2</c:v>
                </c:pt>
                <c:pt idx="38">
                  <c:v>-2.807072202298643</c:v>
                </c:pt>
                <c:pt idx="39">
                  <c:v>-1.831448693607743</c:v>
                </c:pt>
                <c:pt idx="40">
                  <c:v>-0.37963825529458628</c:v>
                </c:pt>
                <c:pt idx="41">
                  <c:v>-2.7319376558701607</c:v>
                </c:pt>
                <c:pt idx="42">
                  <c:v>-0.10914169351574828</c:v>
                </c:pt>
                <c:pt idx="43">
                  <c:v>-1.5941371715320507</c:v>
                </c:pt>
                <c:pt idx="44">
                  <c:v>-0.66112720435339489</c:v>
                </c:pt>
                <c:pt idx="45">
                  <c:v>-1.2563860628379799</c:v>
                </c:pt>
                <c:pt idx="46">
                  <c:v>-0.44069523186583193</c:v>
                </c:pt>
                <c:pt idx="47">
                  <c:v>-0.11885847473036711</c:v>
                </c:pt>
                <c:pt idx="48">
                  <c:v>-1.5998805580726119</c:v>
                </c:pt>
                <c:pt idx="49">
                  <c:v>-3.8681847328068741</c:v>
                </c:pt>
                <c:pt idx="50">
                  <c:v>-0.77867535753631845</c:v>
                </c:pt>
                <c:pt idx="51">
                  <c:v>-1.2486214913735605</c:v>
                </c:pt>
                <c:pt idx="52">
                  <c:v>-0.21377971581597904</c:v>
                </c:pt>
                <c:pt idx="53">
                  <c:v>-2.0098115666745913</c:v>
                </c:pt>
                <c:pt idx="54">
                  <c:v>-0.80434974336687437</c:v>
                </c:pt>
                <c:pt idx="55">
                  <c:v>-0.46103448298890709</c:v>
                </c:pt>
                <c:pt idx="56">
                  <c:v>-0.42061216099172088</c:v>
                </c:pt>
                <c:pt idx="57">
                  <c:v>-0.2799604586036617</c:v>
                </c:pt>
                <c:pt idx="58">
                  <c:v>-0.11348930561748385</c:v>
                </c:pt>
                <c:pt idx="59">
                  <c:v>-1.0544785075294869</c:v>
                </c:pt>
                <c:pt idx="60">
                  <c:v>-3.3793317246550427</c:v>
                </c:pt>
                <c:pt idx="61">
                  <c:v>-0.3826637069660902</c:v>
                </c:pt>
                <c:pt idx="62">
                  <c:v>-1.1687174164270731</c:v>
                </c:pt>
                <c:pt idx="63">
                  <c:v>-0.85638919911751521</c:v>
                </c:pt>
                <c:pt idx="64">
                  <c:v>0</c:v>
                </c:pt>
                <c:pt idx="65">
                  <c:v>-0.96236178737033862</c:v>
                </c:pt>
                <c:pt idx="66">
                  <c:v>-3.4749091369830265</c:v>
                </c:pt>
                <c:pt idx="67">
                  <c:v>-2.3170023143992219E-2</c:v>
                </c:pt>
                <c:pt idx="68">
                  <c:v>-0.85906529041369173</c:v>
                </c:pt>
                <c:pt idx="69">
                  <c:v>-0.61009043762958082</c:v>
                </c:pt>
              </c:numCache>
            </c:numRef>
          </c:xVal>
          <c:yVal>
            <c:numRef>
              <c:f>merged_with_market_scale!$L$28:$L$97</c:f>
              <c:numCache>
                <c:formatCode>General</c:formatCode>
                <c:ptCount val="70"/>
                <c:pt idx="0">
                  <c:v>-0.18543735981888343</c:v>
                </c:pt>
                <c:pt idx="1">
                  <c:v>-0.12996579725859458</c:v>
                </c:pt>
                <c:pt idx="2">
                  <c:v>-0.30965077405834762</c:v>
                </c:pt>
                <c:pt idx="3">
                  <c:v>0.60366261439401825</c:v>
                </c:pt>
                <c:pt idx="4">
                  <c:v>0.25907836894499159</c:v>
                </c:pt>
                <c:pt idx="5">
                  <c:v>-0.2779307222067775</c:v>
                </c:pt>
                <c:pt idx="6">
                  <c:v>0.58161365778361418</c:v>
                </c:pt>
                <c:pt idx="7">
                  <c:v>-0.33482960478158041</c:v>
                </c:pt>
                <c:pt idx="8">
                  <c:v>0.15824232851369668</c:v>
                </c:pt>
                <c:pt idx="9">
                  <c:v>-0.14366115980627558</c:v>
                </c:pt>
                <c:pt idx="10">
                  <c:v>3.920229698131017E-2</c:v>
                </c:pt>
                <c:pt idx="11">
                  <c:v>-0.24999870243669342</c:v>
                </c:pt>
                <c:pt idx="12">
                  <c:v>-0.28374799329710498</c:v>
                </c:pt>
                <c:pt idx="13">
                  <c:v>0.16665595374542175</c:v>
                </c:pt>
                <c:pt idx="14">
                  <c:v>1.0090440249020105</c:v>
                </c:pt>
                <c:pt idx="15">
                  <c:v>-0.13790937073406351</c:v>
                </c:pt>
                <c:pt idx="16">
                  <c:v>3.7568371248946519E-2</c:v>
                </c:pt>
                <c:pt idx="17">
                  <c:v>-0.24618741198737748</c:v>
                </c:pt>
                <c:pt idx="18">
                  <c:v>0.3241484564471051</c:v>
                </c:pt>
                <c:pt idx="19">
                  <c:v>-8.2654500419482524E-2</c:v>
                </c:pt>
                <c:pt idx="20">
                  <c:v>-0.23259339772087895</c:v>
                </c:pt>
                <c:pt idx="21">
                  <c:v>-0.21887150056699411</c:v>
                </c:pt>
                <c:pt idx="22">
                  <c:v>-0.30685228836500666</c:v>
                </c:pt>
                <c:pt idx="23">
                  <c:v>-0.29802799179165262</c:v>
                </c:pt>
                <c:pt idx="24">
                  <c:v>-4.790237011193188E-2</c:v>
                </c:pt>
                <c:pt idx="25">
                  <c:v>0.81997202096592581</c:v>
                </c:pt>
                <c:pt idx="26">
                  <c:v>-0.26474872735650212</c:v>
                </c:pt>
                <c:pt idx="27">
                  <c:v>-3.4177358871065877E-3</c:v>
                </c:pt>
                <c:pt idx="28">
                  <c:v>-0.10685626698776662</c:v>
                </c:pt>
                <c:pt idx="29">
                  <c:v>-0.33706954110896792</c:v>
                </c:pt>
                <c:pt idx="30">
                  <c:v>-7.1283520192007011E-2</c:v>
                </c:pt>
                <c:pt idx="31">
                  <c:v>0.86679005695311773</c:v>
                </c:pt>
                <c:pt idx="32">
                  <c:v>-0.32772581965369341</c:v>
                </c:pt>
                <c:pt idx="33">
                  <c:v>-9.7976291191781861E-2</c:v>
                </c:pt>
                <c:pt idx="34">
                  <c:v>-0.17067930314072477</c:v>
                </c:pt>
                <c:pt idx="35">
                  <c:v>0.23422755337206524</c:v>
                </c:pt>
                <c:pt idx="36">
                  <c:v>0.14139966274323257</c:v>
                </c:pt>
                <c:pt idx="37">
                  <c:v>0.41388065059860324</c:v>
                </c:pt>
                <c:pt idx="38">
                  <c:v>-0.59730913473945257</c:v>
                </c:pt>
                <c:pt idx="39">
                  <c:v>-0.27809469563848666</c:v>
                </c:pt>
                <c:pt idx="40">
                  <c:v>0.21267826076408269</c:v>
                </c:pt>
                <c:pt idx="41">
                  <c:v>-0.56779007416964156</c:v>
                </c:pt>
                <c:pt idx="42">
                  <c:v>0.33727762896064739</c:v>
                </c:pt>
                <c:pt idx="43">
                  <c:v>-0.20772316452402073</c:v>
                </c:pt>
                <c:pt idx="44">
                  <c:v>0.15563377473552542</c:v>
                </c:pt>
                <c:pt idx="45">
                  <c:v>-9.6610574201578814E-2</c:v>
                </c:pt>
                <c:pt idx="46">
                  <c:v>0.17881222916344619</c:v>
                </c:pt>
                <c:pt idx="47">
                  <c:v>0.3721896859061733</c:v>
                </c:pt>
                <c:pt idx="48">
                  <c:v>-0.17585016722414615</c:v>
                </c:pt>
                <c:pt idx="49">
                  <c:v>-0.94593955571887811</c:v>
                </c:pt>
                <c:pt idx="50">
                  <c:v>7.0102704018726314E-2</c:v>
                </c:pt>
                <c:pt idx="51">
                  <c:v>-6.8252519437915993E-2</c:v>
                </c:pt>
                <c:pt idx="52">
                  <c:v>0.34521534624489902</c:v>
                </c:pt>
                <c:pt idx="53">
                  <c:v>-0.33281247835828154</c:v>
                </c:pt>
                <c:pt idx="54">
                  <c:v>0.11667003026695077</c:v>
                </c:pt>
                <c:pt idx="55">
                  <c:v>0.21213192527738478</c:v>
                </c:pt>
                <c:pt idx="56">
                  <c:v>0.24777271983900917</c:v>
                </c:pt>
                <c:pt idx="57">
                  <c:v>0.24144634876638627</c:v>
                </c:pt>
                <c:pt idx="58">
                  <c:v>0.37337324202579758</c:v>
                </c:pt>
                <c:pt idx="59">
                  <c:v>-2.1214650710948746E-2</c:v>
                </c:pt>
                <c:pt idx="60">
                  <c:v>-0.77902965472888219</c:v>
                </c:pt>
                <c:pt idx="61">
                  <c:v>0.22885606186008189</c:v>
                </c:pt>
                <c:pt idx="62">
                  <c:v>-6.6596382542606136E-2</c:v>
                </c:pt>
                <c:pt idx="63">
                  <c:v>2.9599313227889112E-2</c:v>
                </c:pt>
                <c:pt idx="64">
                  <c:v>0.40376093331157037</c:v>
                </c:pt>
                <c:pt idx="65">
                  <c:v>2.4059206571363845E-2</c:v>
                </c:pt>
                <c:pt idx="66">
                  <c:v>-0.8223676739025656</c:v>
                </c:pt>
                <c:pt idx="67">
                  <c:v>0.40285406875830176</c:v>
                </c:pt>
                <c:pt idx="68">
                  <c:v>4.6057570696932615E-2</c:v>
                </c:pt>
                <c:pt idx="69">
                  <c:v>0.17159180878836011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4D-4027-B68E-A7FDEEAC3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074832"/>
        <c:axId val="1145092592"/>
      </c:scatterChart>
      <c:valAx>
        <c:axId val="114507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5092592"/>
        <c:crosses val="autoZero"/>
        <c:crossBetween val="midCat"/>
      </c:valAx>
      <c:valAx>
        <c:axId val="1145092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50748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dist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merged_with_market_scale!$C$2:$C$71</c:f>
              <c:numCache>
                <c:formatCode>General</c:formatCode>
                <c:ptCount val="70"/>
                <c:pt idx="0">
                  <c:v>-3.8221212820197741E-2</c:v>
                </c:pt>
                <c:pt idx="1">
                  <c:v>-6.4538521137571178E-2</c:v>
                </c:pt>
                <c:pt idx="2">
                  <c:v>-6.4538521137571178E-2</c:v>
                </c:pt>
                <c:pt idx="3">
                  <c:v>0</c:v>
                </c:pt>
                <c:pt idx="4">
                  <c:v>-0.13353139262452263</c:v>
                </c:pt>
                <c:pt idx="5">
                  <c:v>-3.8221212820197741E-2</c:v>
                </c:pt>
                <c:pt idx="6">
                  <c:v>-3.8221212820197741E-2</c:v>
                </c:pt>
                <c:pt idx="7">
                  <c:v>-5.1293294387550578E-2</c:v>
                </c:pt>
                <c:pt idx="8">
                  <c:v>-6.4538521137571178E-2</c:v>
                </c:pt>
                <c:pt idx="9">
                  <c:v>-9.1567193525490503E-2</c:v>
                </c:pt>
                <c:pt idx="10">
                  <c:v>-0.10536051565782628</c:v>
                </c:pt>
                <c:pt idx="11">
                  <c:v>-0.13353139262452263</c:v>
                </c:pt>
                <c:pt idx="12">
                  <c:v>-0.10536051565782628</c:v>
                </c:pt>
                <c:pt idx="13">
                  <c:v>-2.5317807984289897E-2</c:v>
                </c:pt>
                <c:pt idx="14">
                  <c:v>-6.4538521137571178E-2</c:v>
                </c:pt>
                <c:pt idx="15">
                  <c:v>-6.4538521137571178E-2</c:v>
                </c:pt>
                <c:pt idx="16">
                  <c:v>-3.8221212820197741E-2</c:v>
                </c:pt>
                <c:pt idx="17">
                  <c:v>-0.13353139262452263</c:v>
                </c:pt>
                <c:pt idx="18">
                  <c:v>-0.11934675763256625</c:v>
                </c:pt>
                <c:pt idx="19">
                  <c:v>-0.13353139262452263</c:v>
                </c:pt>
                <c:pt idx="20">
                  <c:v>-1.2578782206860073E-2</c:v>
                </c:pt>
                <c:pt idx="21">
                  <c:v>-6.4538521137571178E-2</c:v>
                </c:pt>
                <c:pt idx="22">
                  <c:v>-9.1567193525490503E-2</c:v>
                </c:pt>
                <c:pt idx="23">
                  <c:v>-3.8221212820197741E-2</c:v>
                </c:pt>
                <c:pt idx="24">
                  <c:v>0</c:v>
                </c:pt>
                <c:pt idx="25">
                  <c:v>-1.2578782206860073E-2</c:v>
                </c:pt>
                <c:pt idx="26">
                  <c:v>-2.5317807984289897E-2</c:v>
                </c:pt>
                <c:pt idx="27">
                  <c:v>-3.8221212820197741E-2</c:v>
                </c:pt>
                <c:pt idx="28">
                  <c:v>-0.13353139262452263</c:v>
                </c:pt>
                <c:pt idx="29">
                  <c:v>-5.1293294387550578E-2</c:v>
                </c:pt>
                <c:pt idx="30">
                  <c:v>-1.2578782206860073E-2</c:v>
                </c:pt>
                <c:pt idx="31">
                  <c:v>-0.10536051565782628</c:v>
                </c:pt>
                <c:pt idx="32">
                  <c:v>-2.5317807984289897E-2</c:v>
                </c:pt>
                <c:pt idx="33">
                  <c:v>-0.11934675763256625</c:v>
                </c:pt>
                <c:pt idx="34">
                  <c:v>-3.8221212820197741E-2</c:v>
                </c:pt>
                <c:pt idx="35">
                  <c:v>-3.8221212820197741E-2</c:v>
                </c:pt>
                <c:pt idx="36">
                  <c:v>-6.4538521137571178E-2</c:v>
                </c:pt>
                <c:pt idx="37">
                  <c:v>-6.4538521137571178E-2</c:v>
                </c:pt>
                <c:pt idx="38">
                  <c:v>0</c:v>
                </c:pt>
                <c:pt idx="39">
                  <c:v>-0.13353139262452263</c:v>
                </c:pt>
                <c:pt idx="40">
                  <c:v>-3.8221212820197741E-2</c:v>
                </c:pt>
                <c:pt idx="41">
                  <c:v>-3.8221212820197741E-2</c:v>
                </c:pt>
                <c:pt idx="42">
                  <c:v>-5.1293294387550578E-2</c:v>
                </c:pt>
                <c:pt idx="43">
                  <c:v>-6.4538521137571178E-2</c:v>
                </c:pt>
                <c:pt idx="44">
                  <c:v>-9.1567193525490503E-2</c:v>
                </c:pt>
                <c:pt idx="45">
                  <c:v>-0.10536051565782628</c:v>
                </c:pt>
                <c:pt idx="46">
                  <c:v>-0.13353139262452263</c:v>
                </c:pt>
                <c:pt idx="47">
                  <c:v>-0.10536051565782628</c:v>
                </c:pt>
                <c:pt idx="48">
                  <c:v>-2.5317807984289897E-2</c:v>
                </c:pt>
                <c:pt idx="49">
                  <c:v>-6.4538521137571178E-2</c:v>
                </c:pt>
                <c:pt idx="50">
                  <c:v>-6.4538521137571178E-2</c:v>
                </c:pt>
                <c:pt idx="51">
                  <c:v>-3.8221212820197741E-2</c:v>
                </c:pt>
                <c:pt idx="52">
                  <c:v>-0.13353139262452263</c:v>
                </c:pt>
                <c:pt idx="53">
                  <c:v>-0.11934675763256625</c:v>
                </c:pt>
                <c:pt idx="54">
                  <c:v>-0.13353139262452263</c:v>
                </c:pt>
                <c:pt idx="55">
                  <c:v>-1.2578782206860073E-2</c:v>
                </c:pt>
                <c:pt idx="56">
                  <c:v>-6.4538521137571178E-2</c:v>
                </c:pt>
                <c:pt idx="57">
                  <c:v>-9.1567193525490503E-2</c:v>
                </c:pt>
                <c:pt idx="58">
                  <c:v>-3.8221212820197741E-2</c:v>
                </c:pt>
                <c:pt idx="59">
                  <c:v>0</c:v>
                </c:pt>
                <c:pt idx="60">
                  <c:v>-1.2578782206860073E-2</c:v>
                </c:pt>
                <c:pt idx="61">
                  <c:v>-2.5317807984289897E-2</c:v>
                </c:pt>
                <c:pt idx="62">
                  <c:v>-3.8221212820197741E-2</c:v>
                </c:pt>
                <c:pt idx="63">
                  <c:v>-0.13353139262452263</c:v>
                </c:pt>
                <c:pt idx="64">
                  <c:v>-5.1293294387550578E-2</c:v>
                </c:pt>
                <c:pt idx="65">
                  <c:v>-1.2578782206860073E-2</c:v>
                </c:pt>
                <c:pt idx="66">
                  <c:v>-0.10536051565782628</c:v>
                </c:pt>
                <c:pt idx="67">
                  <c:v>-2.5317807984289897E-2</c:v>
                </c:pt>
                <c:pt idx="68">
                  <c:v>-0.11934675763256625</c:v>
                </c:pt>
                <c:pt idx="69">
                  <c:v>-3.8221212820197741E-2</c:v>
                </c:pt>
              </c:numCache>
            </c:numRef>
          </c:xVal>
          <c:yVal>
            <c:numRef>
              <c:f>merged_with_market_scale!$L$28:$L$97</c:f>
              <c:numCache>
                <c:formatCode>General</c:formatCode>
                <c:ptCount val="70"/>
                <c:pt idx="0">
                  <c:v>-0.18543735981888343</c:v>
                </c:pt>
                <c:pt idx="1">
                  <c:v>-0.12996579725859458</c:v>
                </c:pt>
                <c:pt idx="2">
                  <c:v>-0.30965077405834762</c:v>
                </c:pt>
                <c:pt idx="3">
                  <c:v>0.60366261439401825</c:v>
                </c:pt>
                <c:pt idx="4">
                  <c:v>0.25907836894499159</c:v>
                </c:pt>
                <c:pt idx="5">
                  <c:v>-0.2779307222067775</c:v>
                </c:pt>
                <c:pt idx="6">
                  <c:v>0.58161365778361418</c:v>
                </c:pt>
                <c:pt idx="7">
                  <c:v>-0.33482960478158041</c:v>
                </c:pt>
                <c:pt idx="8">
                  <c:v>0.15824232851369668</c:v>
                </c:pt>
                <c:pt idx="9">
                  <c:v>-0.14366115980627558</c:v>
                </c:pt>
                <c:pt idx="10">
                  <c:v>3.920229698131017E-2</c:v>
                </c:pt>
                <c:pt idx="11">
                  <c:v>-0.24999870243669342</c:v>
                </c:pt>
                <c:pt idx="12">
                  <c:v>-0.28374799329710498</c:v>
                </c:pt>
                <c:pt idx="13">
                  <c:v>0.16665595374542175</c:v>
                </c:pt>
                <c:pt idx="14">
                  <c:v>1.0090440249020105</c:v>
                </c:pt>
                <c:pt idx="15">
                  <c:v>-0.13790937073406351</c:v>
                </c:pt>
                <c:pt idx="16">
                  <c:v>3.7568371248946519E-2</c:v>
                </c:pt>
                <c:pt idx="17">
                  <c:v>-0.24618741198737748</c:v>
                </c:pt>
                <c:pt idx="18">
                  <c:v>0.3241484564471051</c:v>
                </c:pt>
                <c:pt idx="19">
                  <c:v>-8.2654500419482524E-2</c:v>
                </c:pt>
                <c:pt idx="20">
                  <c:v>-0.23259339772087895</c:v>
                </c:pt>
                <c:pt idx="21">
                  <c:v>-0.21887150056699411</c:v>
                </c:pt>
                <c:pt idx="22">
                  <c:v>-0.30685228836500666</c:v>
                </c:pt>
                <c:pt idx="23">
                  <c:v>-0.29802799179165262</c:v>
                </c:pt>
                <c:pt idx="24">
                  <c:v>-4.790237011193188E-2</c:v>
                </c:pt>
                <c:pt idx="25">
                  <c:v>0.81997202096592581</c:v>
                </c:pt>
                <c:pt idx="26">
                  <c:v>-0.26474872735650212</c:v>
                </c:pt>
                <c:pt idx="27">
                  <c:v>-3.4177358871065877E-3</c:v>
                </c:pt>
                <c:pt idx="28">
                  <c:v>-0.10685626698776662</c:v>
                </c:pt>
                <c:pt idx="29">
                  <c:v>-0.33706954110896792</c:v>
                </c:pt>
                <c:pt idx="30">
                  <c:v>-7.1283520192007011E-2</c:v>
                </c:pt>
                <c:pt idx="31">
                  <c:v>0.86679005695311773</c:v>
                </c:pt>
                <c:pt idx="32">
                  <c:v>-0.32772581965369341</c:v>
                </c:pt>
                <c:pt idx="33">
                  <c:v>-9.7976291191781861E-2</c:v>
                </c:pt>
                <c:pt idx="34">
                  <c:v>-0.17067930314072477</c:v>
                </c:pt>
                <c:pt idx="35">
                  <c:v>0.23422755337206524</c:v>
                </c:pt>
                <c:pt idx="36">
                  <c:v>0.14139966274323257</c:v>
                </c:pt>
                <c:pt idx="37">
                  <c:v>0.41388065059860324</c:v>
                </c:pt>
                <c:pt idx="38">
                  <c:v>-0.59730913473945257</c:v>
                </c:pt>
                <c:pt idx="39">
                  <c:v>-0.27809469563848666</c:v>
                </c:pt>
                <c:pt idx="40">
                  <c:v>0.21267826076408269</c:v>
                </c:pt>
                <c:pt idx="41">
                  <c:v>-0.56779007416964156</c:v>
                </c:pt>
                <c:pt idx="42">
                  <c:v>0.33727762896064739</c:v>
                </c:pt>
                <c:pt idx="43">
                  <c:v>-0.20772316452402073</c:v>
                </c:pt>
                <c:pt idx="44">
                  <c:v>0.15563377473552542</c:v>
                </c:pt>
                <c:pt idx="45">
                  <c:v>-9.6610574201578814E-2</c:v>
                </c:pt>
                <c:pt idx="46">
                  <c:v>0.17881222916344619</c:v>
                </c:pt>
                <c:pt idx="47">
                  <c:v>0.3721896859061733</c:v>
                </c:pt>
                <c:pt idx="48">
                  <c:v>-0.17585016722414615</c:v>
                </c:pt>
                <c:pt idx="49">
                  <c:v>-0.94593955571887811</c:v>
                </c:pt>
                <c:pt idx="50">
                  <c:v>7.0102704018726314E-2</c:v>
                </c:pt>
                <c:pt idx="51">
                  <c:v>-6.8252519437915993E-2</c:v>
                </c:pt>
                <c:pt idx="52">
                  <c:v>0.34521534624489902</c:v>
                </c:pt>
                <c:pt idx="53">
                  <c:v>-0.33281247835828154</c:v>
                </c:pt>
                <c:pt idx="54">
                  <c:v>0.11667003026695077</c:v>
                </c:pt>
                <c:pt idx="55">
                  <c:v>0.21213192527738478</c:v>
                </c:pt>
                <c:pt idx="56">
                  <c:v>0.24777271983900917</c:v>
                </c:pt>
                <c:pt idx="57">
                  <c:v>0.24144634876638627</c:v>
                </c:pt>
                <c:pt idx="58">
                  <c:v>0.37337324202579758</c:v>
                </c:pt>
                <c:pt idx="59">
                  <c:v>-2.1214650710948746E-2</c:v>
                </c:pt>
                <c:pt idx="60">
                  <c:v>-0.77902965472888219</c:v>
                </c:pt>
                <c:pt idx="61">
                  <c:v>0.22885606186008189</c:v>
                </c:pt>
                <c:pt idx="62">
                  <c:v>-6.6596382542606136E-2</c:v>
                </c:pt>
                <c:pt idx="63">
                  <c:v>2.9599313227889112E-2</c:v>
                </c:pt>
                <c:pt idx="64">
                  <c:v>0.40376093331157037</c:v>
                </c:pt>
                <c:pt idx="65">
                  <c:v>2.4059206571363845E-2</c:v>
                </c:pt>
                <c:pt idx="66">
                  <c:v>-0.8223676739025656</c:v>
                </c:pt>
                <c:pt idx="67">
                  <c:v>0.40285406875830176</c:v>
                </c:pt>
                <c:pt idx="68">
                  <c:v>4.6057570696932615E-2</c:v>
                </c:pt>
                <c:pt idx="69">
                  <c:v>0.17159180878836011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D-4F9C-B856-606AC7A1E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097872"/>
        <c:axId val="1145098352"/>
      </c:scatterChart>
      <c:valAx>
        <c:axId val="114509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dist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5098352"/>
        <c:crosses val="autoZero"/>
        <c:crossBetween val="midCat"/>
      </c:valAx>
      <c:valAx>
        <c:axId val="1145098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50978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market_indicator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merged_with_market_scale!$D$2:$D$71</c:f>
              <c:numCache>
                <c:formatCode>General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xVal>
          <c:yVal>
            <c:numRef>
              <c:f>merged_with_market_scale!$L$28:$L$97</c:f>
              <c:numCache>
                <c:formatCode>General</c:formatCode>
                <c:ptCount val="70"/>
                <c:pt idx="0">
                  <c:v>-0.18543735981888343</c:v>
                </c:pt>
                <c:pt idx="1">
                  <c:v>-0.12996579725859458</c:v>
                </c:pt>
                <c:pt idx="2">
                  <c:v>-0.30965077405834762</c:v>
                </c:pt>
                <c:pt idx="3">
                  <c:v>0.60366261439401825</c:v>
                </c:pt>
                <c:pt idx="4">
                  <c:v>0.25907836894499159</c:v>
                </c:pt>
                <c:pt idx="5">
                  <c:v>-0.2779307222067775</c:v>
                </c:pt>
                <c:pt idx="6">
                  <c:v>0.58161365778361418</c:v>
                </c:pt>
                <c:pt idx="7">
                  <c:v>-0.33482960478158041</c:v>
                </c:pt>
                <c:pt idx="8">
                  <c:v>0.15824232851369668</c:v>
                </c:pt>
                <c:pt idx="9">
                  <c:v>-0.14366115980627558</c:v>
                </c:pt>
                <c:pt idx="10">
                  <c:v>3.920229698131017E-2</c:v>
                </c:pt>
                <c:pt idx="11">
                  <c:v>-0.24999870243669342</c:v>
                </c:pt>
                <c:pt idx="12">
                  <c:v>-0.28374799329710498</c:v>
                </c:pt>
                <c:pt idx="13">
                  <c:v>0.16665595374542175</c:v>
                </c:pt>
                <c:pt idx="14">
                  <c:v>1.0090440249020105</c:v>
                </c:pt>
                <c:pt idx="15">
                  <c:v>-0.13790937073406351</c:v>
                </c:pt>
                <c:pt idx="16">
                  <c:v>3.7568371248946519E-2</c:v>
                </c:pt>
                <c:pt idx="17">
                  <c:v>-0.24618741198737748</c:v>
                </c:pt>
                <c:pt idx="18">
                  <c:v>0.3241484564471051</c:v>
                </c:pt>
                <c:pt idx="19">
                  <c:v>-8.2654500419482524E-2</c:v>
                </c:pt>
                <c:pt idx="20">
                  <c:v>-0.23259339772087895</c:v>
                </c:pt>
                <c:pt idx="21">
                  <c:v>-0.21887150056699411</c:v>
                </c:pt>
                <c:pt idx="22">
                  <c:v>-0.30685228836500666</c:v>
                </c:pt>
                <c:pt idx="23">
                  <c:v>-0.29802799179165262</c:v>
                </c:pt>
                <c:pt idx="24">
                  <c:v>-4.790237011193188E-2</c:v>
                </c:pt>
                <c:pt idx="25">
                  <c:v>0.81997202096592581</c:v>
                </c:pt>
                <c:pt idx="26">
                  <c:v>-0.26474872735650212</c:v>
                </c:pt>
                <c:pt idx="27">
                  <c:v>-3.4177358871065877E-3</c:v>
                </c:pt>
                <c:pt idx="28">
                  <c:v>-0.10685626698776662</c:v>
                </c:pt>
                <c:pt idx="29">
                  <c:v>-0.33706954110896792</c:v>
                </c:pt>
                <c:pt idx="30">
                  <c:v>-7.1283520192007011E-2</c:v>
                </c:pt>
                <c:pt idx="31">
                  <c:v>0.86679005695311773</c:v>
                </c:pt>
                <c:pt idx="32">
                  <c:v>-0.32772581965369341</c:v>
                </c:pt>
                <c:pt idx="33">
                  <c:v>-9.7976291191781861E-2</c:v>
                </c:pt>
                <c:pt idx="34">
                  <c:v>-0.17067930314072477</c:v>
                </c:pt>
                <c:pt idx="35">
                  <c:v>0.23422755337206524</c:v>
                </c:pt>
                <c:pt idx="36">
                  <c:v>0.14139966274323257</c:v>
                </c:pt>
                <c:pt idx="37">
                  <c:v>0.41388065059860324</c:v>
                </c:pt>
                <c:pt idx="38">
                  <c:v>-0.59730913473945257</c:v>
                </c:pt>
                <c:pt idx="39">
                  <c:v>-0.27809469563848666</c:v>
                </c:pt>
                <c:pt idx="40">
                  <c:v>0.21267826076408269</c:v>
                </c:pt>
                <c:pt idx="41">
                  <c:v>-0.56779007416964156</c:v>
                </c:pt>
                <c:pt idx="42">
                  <c:v>0.33727762896064739</c:v>
                </c:pt>
                <c:pt idx="43">
                  <c:v>-0.20772316452402073</c:v>
                </c:pt>
                <c:pt idx="44">
                  <c:v>0.15563377473552542</c:v>
                </c:pt>
                <c:pt idx="45">
                  <c:v>-9.6610574201578814E-2</c:v>
                </c:pt>
                <c:pt idx="46">
                  <c:v>0.17881222916344619</c:v>
                </c:pt>
                <c:pt idx="47">
                  <c:v>0.3721896859061733</c:v>
                </c:pt>
                <c:pt idx="48">
                  <c:v>-0.17585016722414615</c:v>
                </c:pt>
                <c:pt idx="49">
                  <c:v>-0.94593955571887811</c:v>
                </c:pt>
                <c:pt idx="50">
                  <c:v>7.0102704018726314E-2</c:v>
                </c:pt>
                <c:pt idx="51">
                  <c:v>-6.8252519437915993E-2</c:v>
                </c:pt>
                <c:pt idx="52">
                  <c:v>0.34521534624489902</c:v>
                </c:pt>
                <c:pt idx="53">
                  <c:v>-0.33281247835828154</c:v>
                </c:pt>
                <c:pt idx="54">
                  <c:v>0.11667003026695077</c:v>
                </c:pt>
                <c:pt idx="55">
                  <c:v>0.21213192527738478</c:v>
                </c:pt>
                <c:pt idx="56">
                  <c:v>0.24777271983900917</c:v>
                </c:pt>
                <c:pt idx="57">
                  <c:v>0.24144634876638627</c:v>
                </c:pt>
                <c:pt idx="58">
                  <c:v>0.37337324202579758</c:v>
                </c:pt>
                <c:pt idx="59">
                  <c:v>-2.1214650710948746E-2</c:v>
                </c:pt>
                <c:pt idx="60">
                  <c:v>-0.77902965472888219</c:v>
                </c:pt>
                <c:pt idx="61">
                  <c:v>0.22885606186008189</c:v>
                </c:pt>
                <c:pt idx="62">
                  <c:v>-6.6596382542606136E-2</c:v>
                </c:pt>
                <c:pt idx="63">
                  <c:v>2.9599313227889112E-2</c:v>
                </c:pt>
                <c:pt idx="64">
                  <c:v>0.40376093331157037</c:v>
                </c:pt>
                <c:pt idx="65">
                  <c:v>2.4059206571363845E-2</c:v>
                </c:pt>
                <c:pt idx="66">
                  <c:v>-0.8223676739025656</c:v>
                </c:pt>
                <c:pt idx="67">
                  <c:v>0.40285406875830176</c:v>
                </c:pt>
                <c:pt idx="68">
                  <c:v>4.6057570696932615E-2</c:v>
                </c:pt>
                <c:pt idx="69">
                  <c:v>0.17159180878836011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D-4F98-B799-D318D4408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084912"/>
        <c:axId val="1145096432"/>
      </c:scatterChart>
      <c:valAx>
        <c:axId val="114508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market_indicator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5096432"/>
        <c:crosses val="autoZero"/>
        <c:crossBetween val="midCat"/>
      </c:valAx>
      <c:valAx>
        <c:axId val="1145096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50849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merged_with_market_scale!$O$27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merged_with_market_scale!$O$28:$O$97</c:f>
              <c:numCache>
                <c:formatCode>General</c:formatCode>
                <c:ptCount val="70"/>
              </c:numCache>
            </c:numRef>
          </c:val>
          <c:extLst>
            <c:ext xmlns:c16="http://schemas.microsoft.com/office/drawing/2014/chart" uri="{C3380CC4-5D6E-409C-BE32-E72D297353CC}">
              <c16:uniqueId val="{00000000-9921-4A05-ADEE-DF84AEF45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2788688"/>
        <c:axId val="1312791088"/>
      </c:barChart>
      <c:lineChart>
        <c:grouping val="standard"/>
        <c:varyColors val="0"/>
        <c:ser>
          <c:idx val="0"/>
          <c:order val="0"/>
          <c:tx>
            <c:strRef>
              <c:f>merged_with_market_scale!$M$27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merged_with_market_scale!$M$28:$M$97</c:f>
              <c:numCache>
                <c:formatCode>General</c:formatCode>
                <c:ptCount val="7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1-4A05-ADEE-DF84AEF45CB3}"/>
            </c:ext>
          </c:extLst>
        </c:ser>
        <c:ser>
          <c:idx val="1"/>
          <c:order val="1"/>
          <c:tx>
            <c:strRef>
              <c:f>merged_with_market_scale!$N$27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merged_with_market_scale!$N$28:$N$97</c:f>
              <c:numCache>
                <c:formatCode>General</c:formatCode>
                <c:ptCount val="7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21-4A05-ADEE-DF84AEF45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492528"/>
        <c:axId val="1325425408"/>
      </c:lineChart>
      <c:catAx>
        <c:axId val="131249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25408"/>
        <c:crosses val="autoZero"/>
        <c:auto val="1"/>
        <c:lblAlgn val="ctr"/>
        <c:lblOffset val="100"/>
        <c:noMultiLvlLbl val="0"/>
      </c:catAx>
      <c:valAx>
        <c:axId val="132542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92528"/>
        <c:crosses val="autoZero"/>
        <c:crossBetween val="between"/>
      </c:valAx>
      <c:valAx>
        <c:axId val="1312791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788688"/>
        <c:crosses val="max"/>
        <c:crossBetween val="between"/>
      </c:valAx>
      <c:catAx>
        <c:axId val="1312788688"/>
        <c:scaling>
          <c:orientation val="minMax"/>
        </c:scaling>
        <c:delete val="1"/>
        <c:axPos val="b"/>
        <c:majorTickMark val="out"/>
        <c:minorTickMark val="none"/>
        <c:tickLblPos val="nextTo"/>
        <c:crossAx val="1312791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price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ln_data1!$B$2:$B$36</c:f>
              <c:numCache>
                <c:formatCode>General</c:formatCode>
                <c:ptCount val="35"/>
                <c:pt idx="0">
                  <c:v>1.791759469228055</c:v>
                </c:pt>
                <c:pt idx="1">
                  <c:v>1.5846163397677717</c:v>
                </c:pt>
                <c:pt idx="2">
                  <c:v>2.2732868355204934</c:v>
                </c:pt>
                <c:pt idx="3">
                  <c:v>-0.51194012505389197</c:v>
                </c:pt>
                <c:pt idx="4">
                  <c:v>0.46368338363700778</c:v>
                </c:pt>
                <c:pt idx="5">
                  <c:v>1.9154938219501645</c:v>
                </c:pt>
                <c:pt idx="6">
                  <c:v>-0.43680557862540975</c:v>
                </c:pt>
                <c:pt idx="7">
                  <c:v>2.1859903837290027</c:v>
                </c:pt>
                <c:pt idx="8">
                  <c:v>0.70099490571270029</c:v>
                </c:pt>
                <c:pt idx="9">
                  <c:v>1.6340048728913559</c:v>
                </c:pt>
                <c:pt idx="10">
                  <c:v>1.0387460144067711</c:v>
                </c:pt>
                <c:pt idx="11">
                  <c:v>1.8544368453789191</c:v>
                </c:pt>
                <c:pt idx="12">
                  <c:v>2.1762736025143838</c:v>
                </c:pt>
                <c:pt idx="13">
                  <c:v>0.6952515191721389</c:v>
                </c:pt>
                <c:pt idx="14">
                  <c:v>-1.5730526555621234</c:v>
                </c:pt>
                <c:pt idx="15">
                  <c:v>1.5164567197084324</c:v>
                </c:pt>
                <c:pt idx="16">
                  <c:v>1.0465105858711903</c:v>
                </c:pt>
                <c:pt idx="17">
                  <c:v>2.0813523614287721</c:v>
                </c:pt>
                <c:pt idx="18">
                  <c:v>0.28532051057015934</c:v>
                </c:pt>
                <c:pt idx="19">
                  <c:v>1.4907823338778765</c:v>
                </c:pt>
                <c:pt idx="20">
                  <c:v>1.8340975942558437</c:v>
                </c:pt>
                <c:pt idx="21">
                  <c:v>1.8745199162530299</c:v>
                </c:pt>
                <c:pt idx="22">
                  <c:v>2.0151716186410891</c:v>
                </c:pt>
                <c:pt idx="23">
                  <c:v>2.1816427716272671</c:v>
                </c:pt>
                <c:pt idx="24">
                  <c:v>1.2406535697152641</c:v>
                </c:pt>
                <c:pt idx="25">
                  <c:v>-1.084199647410292</c:v>
                </c:pt>
                <c:pt idx="26">
                  <c:v>1.9124683702786607</c:v>
                </c:pt>
                <c:pt idx="27">
                  <c:v>1.1264146608176777</c:v>
                </c:pt>
                <c:pt idx="28">
                  <c:v>1.4387428781272356</c:v>
                </c:pt>
                <c:pt idx="29">
                  <c:v>2.2951320772447508</c:v>
                </c:pt>
                <c:pt idx="30">
                  <c:v>1.3327702898744123</c:v>
                </c:pt>
                <c:pt idx="31">
                  <c:v>-1.1797770597382755</c:v>
                </c:pt>
                <c:pt idx="32">
                  <c:v>2.2719620541007584</c:v>
                </c:pt>
                <c:pt idx="33">
                  <c:v>1.436066786831059</c:v>
                </c:pt>
                <c:pt idx="34">
                  <c:v>1.6850416396151697</c:v>
                </c:pt>
              </c:numCache>
            </c:numRef>
          </c:xVal>
          <c:yVal>
            <c:numRef>
              <c:f>ln_data1!$M$27:$M$61</c:f>
              <c:numCache>
                <c:formatCode>General</c:formatCode>
                <c:ptCount val="35"/>
                <c:pt idx="0">
                  <c:v>1.7662065588627485E-2</c:v>
                </c:pt>
                <c:pt idx="1">
                  <c:v>-1.5299510678872252E-3</c:v>
                </c:pt>
                <c:pt idx="2">
                  <c:v>5.9283954425358054E-2</c:v>
                </c:pt>
                <c:pt idx="3">
                  <c:v>5.6356094311240668E-3</c:v>
                </c:pt>
                <c:pt idx="4">
                  <c:v>-1.0034456935245295E-2</c:v>
                </c:pt>
                <c:pt idx="5">
                  <c:v>-3.1620539674570125E-2</c:v>
                </c:pt>
                <c:pt idx="6">
                  <c:v>6.4491580897838574E-3</c:v>
                </c:pt>
                <c:pt idx="7">
                  <c:v>4.7892514623146809E-3</c:v>
                </c:pt>
                <c:pt idx="8">
                  <c:v>-2.1901862586297227E-2</c:v>
                </c:pt>
                <c:pt idx="9">
                  <c:v>-3.6523037505986622E-4</c:v>
                </c:pt>
                <c:pt idx="10">
                  <c:v>-2.6597640383629439E-2</c:v>
                </c:pt>
                <c:pt idx="11">
                  <c:v>-3.3429834158587468E-2</c:v>
                </c:pt>
                <c:pt idx="12">
                  <c:v>4.7701719503833395E-2</c:v>
                </c:pt>
                <c:pt idx="13">
                  <c:v>-1.2029536349738912E-2</c:v>
                </c:pt>
                <c:pt idx="14">
                  <c:v>3.4752414766821005E-2</c:v>
                </c:pt>
                <c:pt idx="15">
                  <c:v>-3.327636282796842E-2</c:v>
                </c:pt>
                <c:pt idx="16">
                  <c:v>-1.9589502854434393E-2</c:v>
                </c:pt>
                <c:pt idx="17">
                  <c:v>4.9625344799817839E-2</c:v>
                </c:pt>
                <c:pt idx="18">
                  <c:v>-5.9996595236979644E-3</c:v>
                </c:pt>
                <c:pt idx="19">
                  <c:v>6.9182149869746468E-3</c:v>
                </c:pt>
                <c:pt idx="20">
                  <c:v>-1.2443537867934396E-2</c:v>
                </c:pt>
                <c:pt idx="21">
                  <c:v>1.0805050064290889E-2</c:v>
                </c:pt>
                <c:pt idx="22">
                  <c:v>-3.044454873510638E-2</c:v>
                </c:pt>
                <c:pt idx="23">
                  <c:v>4.1227257090226566E-2</c:v>
                </c:pt>
                <c:pt idx="24">
                  <c:v>-3.3885113987324189E-2</c:v>
                </c:pt>
                <c:pt idx="25">
                  <c:v>2.0988305113233352E-2</c:v>
                </c:pt>
                <c:pt idx="26">
                  <c:v>-1.8355324127863781E-2</c:v>
                </c:pt>
                <c:pt idx="27">
                  <c:v>-3.2671349776344449E-2</c:v>
                </c:pt>
                <c:pt idx="28">
                  <c:v>-3.545687397620334E-2</c:v>
                </c:pt>
                <c:pt idx="29">
                  <c:v>4.0663994744384979E-2</c:v>
                </c:pt>
                <c:pt idx="30">
                  <c:v>-2.6208180171531481E-2</c:v>
                </c:pt>
                <c:pt idx="31">
                  <c:v>2.6233072547949376E-2</c:v>
                </c:pt>
                <c:pt idx="32">
                  <c:v>4.4210683916580784E-2</c:v>
                </c:pt>
                <c:pt idx="33">
                  <c:v>-2.6258500389444883E-2</c:v>
                </c:pt>
                <c:pt idx="34">
                  <c:v>-4.8480907624082192E-3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3-4736-8749-4EA89B270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235215"/>
        <c:axId val="913234255"/>
      </c:scatterChart>
      <c:valAx>
        <c:axId val="913235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3234255"/>
        <c:crosses val="autoZero"/>
        <c:crossBetween val="midCat"/>
      </c:valAx>
      <c:valAx>
        <c:axId val="9132342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32352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price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merged_with_market_scale!$B$2:$B$71</c:f>
              <c:numCache>
                <c:formatCode>General</c:formatCode>
                <c:ptCount val="70"/>
                <c:pt idx="0">
                  <c:v>-0.50337260801669592</c:v>
                </c:pt>
                <c:pt idx="1">
                  <c:v>-0.71051573747697905</c:v>
                </c:pt>
                <c:pt idx="2">
                  <c:v>-2.1845241724257402E-2</c:v>
                </c:pt>
                <c:pt idx="3">
                  <c:v>-2.807072202298643</c:v>
                </c:pt>
                <c:pt idx="4">
                  <c:v>-1.831448693607743</c:v>
                </c:pt>
                <c:pt idx="5">
                  <c:v>-0.37963825529458628</c:v>
                </c:pt>
                <c:pt idx="6">
                  <c:v>-2.7319376558701607</c:v>
                </c:pt>
                <c:pt idx="7">
                  <c:v>-0.1091416935157484</c:v>
                </c:pt>
                <c:pt idx="8">
                  <c:v>-1.5941371715320505</c:v>
                </c:pt>
                <c:pt idx="9">
                  <c:v>-0.66112720435339489</c:v>
                </c:pt>
                <c:pt idx="10">
                  <c:v>-1.2563860628379797</c:v>
                </c:pt>
                <c:pt idx="11">
                  <c:v>-0.4406952318658317</c:v>
                </c:pt>
                <c:pt idx="12">
                  <c:v>-0.11885847473036723</c:v>
                </c:pt>
                <c:pt idx="13">
                  <c:v>-1.5998805580726119</c:v>
                </c:pt>
                <c:pt idx="14">
                  <c:v>-3.8681847328068741</c:v>
                </c:pt>
                <c:pt idx="15">
                  <c:v>-0.77867535753631845</c:v>
                </c:pt>
                <c:pt idx="16">
                  <c:v>-1.2486214913735607</c:v>
                </c:pt>
                <c:pt idx="17">
                  <c:v>-0.2137797158159789</c:v>
                </c:pt>
                <c:pt idx="18">
                  <c:v>-2.0098115666745917</c:v>
                </c:pt>
                <c:pt idx="19">
                  <c:v>-0.80434974336687437</c:v>
                </c:pt>
                <c:pt idx="20">
                  <c:v>-0.46103448298890709</c:v>
                </c:pt>
                <c:pt idx="21">
                  <c:v>-0.42061216099172088</c:v>
                </c:pt>
                <c:pt idx="22">
                  <c:v>-0.2799604586036617</c:v>
                </c:pt>
                <c:pt idx="23">
                  <c:v>-0.11348930561748385</c:v>
                </c:pt>
                <c:pt idx="24">
                  <c:v>-1.0544785075294869</c:v>
                </c:pt>
                <c:pt idx="25">
                  <c:v>-3.3793317246550427</c:v>
                </c:pt>
                <c:pt idx="26">
                  <c:v>-0.38266370696609003</c:v>
                </c:pt>
                <c:pt idx="27">
                  <c:v>-1.1687174164270731</c:v>
                </c:pt>
                <c:pt idx="28">
                  <c:v>-0.85638919911751521</c:v>
                </c:pt>
                <c:pt idx="29">
                  <c:v>0</c:v>
                </c:pt>
                <c:pt idx="30">
                  <c:v>-0.96236178737033862</c:v>
                </c:pt>
                <c:pt idx="31">
                  <c:v>-3.4749091369830265</c:v>
                </c:pt>
                <c:pt idx="32">
                  <c:v>-2.3170023143992219E-2</c:v>
                </c:pt>
                <c:pt idx="33">
                  <c:v>-0.85906529041369173</c:v>
                </c:pt>
                <c:pt idx="34">
                  <c:v>-0.61009043762958104</c:v>
                </c:pt>
                <c:pt idx="35">
                  <c:v>-0.50337260801669592</c:v>
                </c:pt>
                <c:pt idx="36">
                  <c:v>-0.71051573747697905</c:v>
                </c:pt>
                <c:pt idx="37">
                  <c:v>-2.1845241724257402E-2</c:v>
                </c:pt>
                <c:pt idx="38">
                  <c:v>-2.807072202298643</c:v>
                </c:pt>
                <c:pt idx="39">
                  <c:v>-1.831448693607743</c:v>
                </c:pt>
                <c:pt idx="40">
                  <c:v>-0.37963825529458628</c:v>
                </c:pt>
                <c:pt idx="41">
                  <c:v>-2.7319376558701607</c:v>
                </c:pt>
                <c:pt idx="42">
                  <c:v>-0.10914169351574828</c:v>
                </c:pt>
                <c:pt idx="43">
                  <c:v>-1.5941371715320507</c:v>
                </c:pt>
                <c:pt idx="44">
                  <c:v>-0.66112720435339489</c:v>
                </c:pt>
                <c:pt idx="45">
                  <c:v>-1.2563860628379799</c:v>
                </c:pt>
                <c:pt idx="46">
                  <c:v>-0.44069523186583193</c:v>
                </c:pt>
                <c:pt idx="47">
                  <c:v>-0.11885847473036711</c:v>
                </c:pt>
                <c:pt idx="48">
                  <c:v>-1.5998805580726119</c:v>
                </c:pt>
                <c:pt idx="49">
                  <c:v>-3.8681847328068741</c:v>
                </c:pt>
                <c:pt idx="50">
                  <c:v>-0.77867535753631845</c:v>
                </c:pt>
                <c:pt idx="51">
                  <c:v>-1.2486214913735605</c:v>
                </c:pt>
                <c:pt idx="52">
                  <c:v>-0.21377971581597904</c:v>
                </c:pt>
                <c:pt idx="53">
                  <c:v>-2.0098115666745913</c:v>
                </c:pt>
                <c:pt idx="54">
                  <c:v>-0.80434974336687437</c:v>
                </c:pt>
                <c:pt idx="55">
                  <c:v>-0.46103448298890709</c:v>
                </c:pt>
                <c:pt idx="56">
                  <c:v>-0.42061216099172088</c:v>
                </c:pt>
                <c:pt idx="57">
                  <c:v>-0.2799604586036617</c:v>
                </c:pt>
                <c:pt idx="58">
                  <c:v>-0.11348930561748385</c:v>
                </c:pt>
                <c:pt idx="59">
                  <c:v>-1.0544785075294869</c:v>
                </c:pt>
                <c:pt idx="60">
                  <c:v>-3.3793317246550427</c:v>
                </c:pt>
                <c:pt idx="61">
                  <c:v>-0.3826637069660902</c:v>
                </c:pt>
                <c:pt idx="62">
                  <c:v>-1.1687174164270731</c:v>
                </c:pt>
                <c:pt idx="63">
                  <c:v>-0.85638919911751521</c:v>
                </c:pt>
                <c:pt idx="64">
                  <c:v>0</c:v>
                </c:pt>
                <c:pt idx="65">
                  <c:v>-0.96236178737033862</c:v>
                </c:pt>
                <c:pt idx="66">
                  <c:v>-3.4749091369830265</c:v>
                </c:pt>
                <c:pt idx="67">
                  <c:v>-2.3170023143992219E-2</c:v>
                </c:pt>
                <c:pt idx="68">
                  <c:v>-0.85906529041369173</c:v>
                </c:pt>
                <c:pt idx="69">
                  <c:v>-0.61009043762958082</c:v>
                </c:pt>
              </c:numCache>
            </c:numRef>
          </c:xVal>
          <c:yVal>
            <c:numRef>
              <c:f>merged_with_market_scale!$L$27:$L$96</c:f>
              <c:numCache>
                <c:formatCode>General</c:formatCode>
                <c:ptCount val="70"/>
                <c:pt idx="0">
                  <c:v>0</c:v>
                </c:pt>
                <c:pt idx="1">
                  <c:v>-0.18543735981888343</c:v>
                </c:pt>
                <c:pt idx="2">
                  <c:v>-0.12996579725859458</c:v>
                </c:pt>
                <c:pt idx="3">
                  <c:v>-0.30965077405834762</c:v>
                </c:pt>
                <c:pt idx="4">
                  <c:v>0.60366261439401825</c:v>
                </c:pt>
                <c:pt idx="5">
                  <c:v>0.25907836894499159</c:v>
                </c:pt>
                <c:pt idx="6">
                  <c:v>-0.2779307222067775</c:v>
                </c:pt>
                <c:pt idx="7">
                  <c:v>0.58161365778361418</c:v>
                </c:pt>
                <c:pt idx="8">
                  <c:v>-0.33482960478158041</c:v>
                </c:pt>
                <c:pt idx="9">
                  <c:v>0.15824232851369668</c:v>
                </c:pt>
                <c:pt idx="10">
                  <c:v>-0.14366115980627558</c:v>
                </c:pt>
                <c:pt idx="11">
                  <c:v>3.920229698131017E-2</c:v>
                </c:pt>
                <c:pt idx="12">
                  <c:v>-0.24999870243669342</c:v>
                </c:pt>
                <c:pt idx="13">
                  <c:v>-0.28374799329710498</c:v>
                </c:pt>
                <c:pt idx="14">
                  <c:v>0.16665595374542175</c:v>
                </c:pt>
                <c:pt idx="15">
                  <c:v>1.0090440249020105</c:v>
                </c:pt>
                <c:pt idx="16">
                  <c:v>-0.13790937073406351</c:v>
                </c:pt>
                <c:pt idx="17">
                  <c:v>3.7568371248946519E-2</c:v>
                </c:pt>
                <c:pt idx="18">
                  <c:v>-0.24618741198737748</c:v>
                </c:pt>
                <c:pt idx="19">
                  <c:v>0.3241484564471051</c:v>
                </c:pt>
                <c:pt idx="20">
                  <c:v>-8.2654500419482524E-2</c:v>
                </c:pt>
                <c:pt idx="21">
                  <c:v>-0.23259339772087895</c:v>
                </c:pt>
                <c:pt idx="22">
                  <c:v>-0.21887150056699411</c:v>
                </c:pt>
                <c:pt idx="23">
                  <c:v>-0.30685228836500666</c:v>
                </c:pt>
                <c:pt idx="24">
                  <c:v>-0.29802799179165262</c:v>
                </c:pt>
                <c:pt idx="25">
                  <c:v>-4.790237011193188E-2</c:v>
                </c:pt>
                <c:pt idx="26">
                  <c:v>0.81997202096592581</c:v>
                </c:pt>
                <c:pt idx="27">
                  <c:v>-0.26474872735650212</c:v>
                </c:pt>
                <c:pt idx="28">
                  <c:v>-3.4177358871065877E-3</c:v>
                </c:pt>
                <c:pt idx="29">
                  <c:v>-0.10685626698776662</c:v>
                </c:pt>
                <c:pt idx="30">
                  <c:v>-0.33706954110896792</c:v>
                </c:pt>
                <c:pt idx="31">
                  <c:v>-7.1283520192007011E-2</c:v>
                </c:pt>
                <c:pt idx="32">
                  <c:v>0.86679005695311773</c:v>
                </c:pt>
                <c:pt idx="33">
                  <c:v>-0.32772581965369341</c:v>
                </c:pt>
                <c:pt idx="34">
                  <c:v>-9.7976291191781861E-2</c:v>
                </c:pt>
                <c:pt idx="35">
                  <c:v>-0.17067930314072477</c:v>
                </c:pt>
                <c:pt idx="36">
                  <c:v>0.23422755337206524</c:v>
                </c:pt>
                <c:pt idx="37">
                  <c:v>0.14139966274323257</c:v>
                </c:pt>
                <c:pt idx="38">
                  <c:v>0.41388065059860324</c:v>
                </c:pt>
                <c:pt idx="39">
                  <c:v>-0.59730913473945257</c:v>
                </c:pt>
                <c:pt idx="40">
                  <c:v>-0.27809469563848666</c:v>
                </c:pt>
                <c:pt idx="41">
                  <c:v>0.21267826076408269</c:v>
                </c:pt>
                <c:pt idx="42">
                  <c:v>-0.56779007416964156</c:v>
                </c:pt>
                <c:pt idx="43">
                  <c:v>0.33727762896064739</c:v>
                </c:pt>
                <c:pt idx="44">
                  <c:v>-0.20772316452402073</c:v>
                </c:pt>
                <c:pt idx="45">
                  <c:v>0.15563377473552542</c:v>
                </c:pt>
                <c:pt idx="46">
                  <c:v>-9.6610574201578814E-2</c:v>
                </c:pt>
                <c:pt idx="47">
                  <c:v>0.17881222916344619</c:v>
                </c:pt>
                <c:pt idx="48">
                  <c:v>0.3721896859061733</c:v>
                </c:pt>
                <c:pt idx="49">
                  <c:v>-0.17585016722414615</c:v>
                </c:pt>
                <c:pt idx="50">
                  <c:v>-0.94593955571887811</c:v>
                </c:pt>
                <c:pt idx="51">
                  <c:v>7.0102704018726314E-2</c:v>
                </c:pt>
                <c:pt idx="52">
                  <c:v>-6.8252519437915993E-2</c:v>
                </c:pt>
                <c:pt idx="53">
                  <c:v>0.34521534624489902</c:v>
                </c:pt>
                <c:pt idx="54">
                  <c:v>-0.33281247835828154</c:v>
                </c:pt>
                <c:pt idx="55">
                  <c:v>0.11667003026695077</c:v>
                </c:pt>
                <c:pt idx="56">
                  <c:v>0.21213192527738478</c:v>
                </c:pt>
                <c:pt idx="57">
                  <c:v>0.24777271983900917</c:v>
                </c:pt>
                <c:pt idx="58">
                  <c:v>0.24144634876638627</c:v>
                </c:pt>
                <c:pt idx="59">
                  <c:v>0.37337324202579758</c:v>
                </c:pt>
                <c:pt idx="60">
                  <c:v>-2.1214650710948746E-2</c:v>
                </c:pt>
                <c:pt idx="61">
                  <c:v>-0.77902965472888219</c:v>
                </c:pt>
                <c:pt idx="62">
                  <c:v>0.22885606186008189</c:v>
                </c:pt>
                <c:pt idx="63">
                  <c:v>-6.6596382542606136E-2</c:v>
                </c:pt>
                <c:pt idx="64">
                  <c:v>2.9599313227889112E-2</c:v>
                </c:pt>
                <c:pt idx="65">
                  <c:v>0.40376093331157037</c:v>
                </c:pt>
                <c:pt idx="66">
                  <c:v>2.4059206571363845E-2</c:v>
                </c:pt>
                <c:pt idx="67">
                  <c:v>-0.8223676739025656</c:v>
                </c:pt>
                <c:pt idx="68">
                  <c:v>0.40285406875830176</c:v>
                </c:pt>
                <c:pt idx="69">
                  <c:v>4.6057570696932615E-2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D-4916-B4C2-072096A33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811632"/>
        <c:axId val="1010807312"/>
      </c:scatterChart>
      <c:valAx>
        <c:axId val="101081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0807312"/>
        <c:crosses val="autoZero"/>
        <c:crossBetween val="midCat"/>
      </c:valAx>
      <c:valAx>
        <c:axId val="1010807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08116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dist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merged_with_market_scale!$C$2:$C$71</c:f>
              <c:numCache>
                <c:formatCode>General</c:formatCode>
                <c:ptCount val="70"/>
                <c:pt idx="0">
                  <c:v>-3.8221212820197741E-2</c:v>
                </c:pt>
                <c:pt idx="1">
                  <c:v>-6.4538521137571178E-2</c:v>
                </c:pt>
                <c:pt idx="2">
                  <c:v>-6.4538521137571178E-2</c:v>
                </c:pt>
                <c:pt idx="3">
                  <c:v>0</c:v>
                </c:pt>
                <c:pt idx="4">
                  <c:v>-0.13353139262452263</c:v>
                </c:pt>
                <c:pt idx="5">
                  <c:v>-3.8221212820197741E-2</c:v>
                </c:pt>
                <c:pt idx="6">
                  <c:v>-3.8221212820197741E-2</c:v>
                </c:pt>
                <c:pt idx="7">
                  <c:v>-5.1293294387550578E-2</c:v>
                </c:pt>
                <c:pt idx="8">
                  <c:v>-6.4538521137571178E-2</c:v>
                </c:pt>
                <c:pt idx="9">
                  <c:v>-9.1567193525490503E-2</c:v>
                </c:pt>
                <c:pt idx="10">
                  <c:v>-0.10536051565782628</c:v>
                </c:pt>
                <c:pt idx="11">
                  <c:v>-0.13353139262452263</c:v>
                </c:pt>
                <c:pt idx="12">
                  <c:v>-0.10536051565782628</c:v>
                </c:pt>
                <c:pt idx="13">
                  <c:v>-2.5317807984289897E-2</c:v>
                </c:pt>
                <c:pt idx="14">
                  <c:v>-6.4538521137571178E-2</c:v>
                </c:pt>
                <c:pt idx="15">
                  <c:v>-6.4538521137571178E-2</c:v>
                </c:pt>
                <c:pt idx="16">
                  <c:v>-3.8221212820197741E-2</c:v>
                </c:pt>
                <c:pt idx="17">
                  <c:v>-0.13353139262452263</c:v>
                </c:pt>
                <c:pt idx="18">
                  <c:v>-0.11934675763256625</c:v>
                </c:pt>
                <c:pt idx="19">
                  <c:v>-0.13353139262452263</c:v>
                </c:pt>
                <c:pt idx="20">
                  <c:v>-1.2578782206860073E-2</c:v>
                </c:pt>
                <c:pt idx="21">
                  <c:v>-6.4538521137571178E-2</c:v>
                </c:pt>
                <c:pt idx="22">
                  <c:v>-9.1567193525490503E-2</c:v>
                </c:pt>
                <c:pt idx="23">
                  <c:v>-3.8221212820197741E-2</c:v>
                </c:pt>
                <c:pt idx="24">
                  <c:v>0</c:v>
                </c:pt>
                <c:pt idx="25">
                  <c:v>-1.2578782206860073E-2</c:v>
                </c:pt>
                <c:pt idx="26">
                  <c:v>-2.5317807984289897E-2</c:v>
                </c:pt>
                <c:pt idx="27">
                  <c:v>-3.8221212820197741E-2</c:v>
                </c:pt>
                <c:pt idx="28">
                  <c:v>-0.13353139262452263</c:v>
                </c:pt>
                <c:pt idx="29">
                  <c:v>-5.1293294387550578E-2</c:v>
                </c:pt>
                <c:pt idx="30">
                  <c:v>-1.2578782206860073E-2</c:v>
                </c:pt>
                <c:pt idx="31">
                  <c:v>-0.10536051565782628</c:v>
                </c:pt>
                <c:pt idx="32">
                  <c:v>-2.5317807984289897E-2</c:v>
                </c:pt>
                <c:pt idx="33">
                  <c:v>-0.11934675763256625</c:v>
                </c:pt>
                <c:pt idx="34">
                  <c:v>-3.8221212820197741E-2</c:v>
                </c:pt>
                <c:pt idx="35">
                  <c:v>-3.8221212820197741E-2</c:v>
                </c:pt>
                <c:pt idx="36">
                  <c:v>-6.4538521137571178E-2</c:v>
                </c:pt>
                <c:pt idx="37">
                  <c:v>-6.4538521137571178E-2</c:v>
                </c:pt>
                <c:pt idx="38">
                  <c:v>0</c:v>
                </c:pt>
                <c:pt idx="39">
                  <c:v>-0.13353139262452263</c:v>
                </c:pt>
                <c:pt idx="40">
                  <c:v>-3.8221212820197741E-2</c:v>
                </c:pt>
                <c:pt idx="41">
                  <c:v>-3.8221212820197741E-2</c:v>
                </c:pt>
                <c:pt idx="42">
                  <c:v>-5.1293294387550578E-2</c:v>
                </c:pt>
                <c:pt idx="43">
                  <c:v>-6.4538521137571178E-2</c:v>
                </c:pt>
                <c:pt idx="44">
                  <c:v>-9.1567193525490503E-2</c:v>
                </c:pt>
                <c:pt idx="45">
                  <c:v>-0.10536051565782628</c:v>
                </c:pt>
                <c:pt idx="46">
                  <c:v>-0.13353139262452263</c:v>
                </c:pt>
                <c:pt idx="47">
                  <c:v>-0.10536051565782628</c:v>
                </c:pt>
                <c:pt idx="48">
                  <c:v>-2.5317807984289897E-2</c:v>
                </c:pt>
                <c:pt idx="49">
                  <c:v>-6.4538521137571178E-2</c:v>
                </c:pt>
                <c:pt idx="50">
                  <c:v>-6.4538521137571178E-2</c:v>
                </c:pt>
                <c:pt idx="51">
                  <c:v>-3.8221212820197741E-2</c:v>
                </c:pt>
                <c:pt idx="52">
                  <c:v>-0.13353139262452263</c:v>
                </c:pt>
                <c:pt idx="53">
                  <c:v>-0.11934675763256625</c:v>
                </c:pt>
                <c:pt idx="54">
                  <c:v>-0.13353139262452263</c:v>
                </c:pt>
                <c:pt idx="55">
                  <c:v>-1.2578782206860073E-2</c:v>
                </c:pt>
                <c:pt idx="56">
                  <c:v>-6.4538521137571178E-2</c:v>
                </c:pt>
                <c:pt idx="57">
                  <c:v>-9.1567193525490503E-2</c:v>
                </c:pt>
                <c:pt idx="58">
                  <c:v>-3.8221212820197741E-2</c:v>
                </c:pt>
                <c:pt idx="59">
                  <c:v>0</c:v>
                </c:pt>
                <c:pt idx="60">
                  <c:v>-1.2578782206860073E-2</c:v>
                </c:pt>
                <c:pt idx="61">
                  <c:v>-2.5317807984289897E-2</c:v>
                </c:pt>
                <c:pt idx="62">
                  <c:v>-3.8221212820197741E-2</c:v>
                </c:pt>
                <c:pt idx="63">
                  <c:v>-0.13353139262452263</c:v>
                </c:pt>
                <c:pt idx="64">
                  <c:v>-5.1293294387550578E-2</c:v>
                </c:pt>
                <c:pt idx="65">
                  <c:v>-1.2578782206860073E-2</c:v>
                </c:pt>
                <c:pt idx="66">
                  <c:v>-0.10536051565782628</c:v>
                </c:pt>
                <c:pt idx="67">
                  <c:v>-2.5317807984289897E-2</c:v>
                </c:pt>
                <c:pt idx="68">
                  <c:v>-0.11934675763256625</c:v>
                </c:pt>
                <c:pt idx="69">
                  <c:v>-3.8221212820197741E-2</c:v>
                </c:pt>
              </c:numCache>
            </c:numRef>
          </c:xVal>
          <c:yVal>
            <c:numRef>
              <c:f>merged_with_market_scale!$L$27:$L$96</c:f>
              <c:numCache>
                <c:formatCode>General</c:formatCode>
                <c:ptCount val="70"/>
                <c:pt idx="0">
                  <c:v>0</c:v>
                </c:pt>
                <c:pt idx="1">
                  <c:v>-0.18543735981888343</c:v>
                </c:pt>
                <c:pt idx="2">
                  <c:v>-0.12996579725859458</c:v>
                </c:pt>
                <c:pt idx="3">
                  <c:v>-0.30965077405834762</c:v>
                </c:pt>
                <c:pt idx="4">
                  <c:v>0.60366261439401825</c:v>
                </c:pt>
                <c:pt idx="5">
                  <c:v>0.25907836894499159</c:v>
                </c:pt>
                <c:pt idx="6">
                  <c:v>-0.2779307222067775</c:v>
                </c:pt>
                <c:pt idx="7">
                  <c:v>0.58161365778361418</c:v>
                </c:pt>
                <c:pt idx="8">
                  <c:v>-0.33482960478158041</c:v>
                </c:pt>
                <c:pt idx="9">
                  <c:v>0.15824232851369668</c:v>
                </c:pt>
                <c:pt idx="10">
                  <c:v>-0.14366115980627558</c:v>
                </c:pt>
                <c:pt idx="11">
                  <c:v>3.920229698131017E-2</c:v>
                </c:pt>
                <c:pt idx="12">
                  <c:v>-0.24999870243669342</c:v>
                </c:pt>
                <c:pt idx="13">
                  <c:v>-0.28374799329710498</c:v>
                </c:pt>
                <c:pt idx="14">
                  <c:v>0.16665595374542175</c:v>
                </c:pt>
                <c:pt idx="15">
                  <c:v>1.0090440249020105</c:v>
                </c:pt>
                <c:pt idx="16">
                  <c:v>-0.13790937073406351</c:v>
                </c:pt>
                <c:pt idx="17">
                  <c:v>3.7568371248946519E-2</c:v>
                </c:pt>
                <c:pt idx="18">
                  <c:v>-0.24618741198737748</c:v>
                </c:pt>
                <c:pt idx="19">
                  <c:v>0.3241484564471051</c:v>
                </c:pt>
                <c:pt idx="20">
                  <c:v>-8.2654500419482524E-2</c:v>
                </c:pt>
                <c:pt idx="21">
                  <c:v>-0.23259339772087895</c:v>
                </c:pt>
                <c:pt idx="22">
                  <c:v>-0.21887150056699411</c:v>
                </c:pt>
                <c:pt idx="23">
                  <c:v>-0.30685228836500666</c:v>
                </c:pt>
                <c:pt idx="24">
                  <c:v>-0.29802799179165262</c:v>
                </c:pt>
                <c:pt idx="25">
                  <c:v>-4.790237011193188E-2</c:v>
                </c:pt>
                <c:pt idx="26">
                  <c:v>0.81997202096592581</c:v>
                </c:pt>
                <c:pt idx="27">
                  <c:v>-0.26474872735650212</c:v>
                </c:pt>
                <c:pt idx="28">
                  <c:v>-3.4177358871065877E-3</c:v>
                </c:pt>
                <c:pt idx="29">
                  <c:v>-0.10685626698776662</c:v>
                </c:pt>
                <c:pt idx="30">
                  <c:v>-0.33706954110896792</c:v>
                </c:pt>
                <c:pt idx="31">
                  <c:v>-7.1283520192007011E-2</c:v>
                </c:pt>
                <c:pt idx="32">
                  <c:v>0.86679005695311773</c:v>
                </c:pt>
                <c:pt idx="33">
                  <c:v>-0.32772581965369341</c:v>
                </c:pt>
                <c:pt idx="34">
                  <c:v>-9.7976291191781861E-2</c:v>
                </c:pt>
                <c:pt idx="35">
                  <c:v>-0.17067930314072477</c:v>
                </c:pt>
                <c:pt idx="36">
                  <c:v>0.23422755337206524</c:v>
                </c:pt>
                <c:pt idx="37">
                  <c:v>0.14139966274323257</c:v>
                </c:pt>
                <c:pt idx="38">
                  <c:v>0.41388065059860324</c:v>
                </c:pt>
                <c:pt idx="39">
                  <c:v>-0.59730913473945257</c:v>
                </c:pt>
                <c:pt idx="40">
                  <c:v>-0.27809469563848666</c:v>
                </c:pt>
                <c:pt idx="41">
                  <c:v>0.21267826076408269</c:v>
                </c:pt>
                <c:pt idx="42">
                  <c:v>-0.56779007416964156</c:v>
                </c:pt>
                <c:pt idx="43">
                  <c:v>0.33727762896064739</c:v>
                </c:pt>
                <c:pt idx="44">
                  <c:v>-0.20772316452402073</c:v>
                </c:pt>
                <c:pt idx="45">
                  <c:v>0.15563377473552542</c:v>
                </c:pt>
                <c:pt idx="46">
                  <c:v>-9.6610574201578814E-2</c:v>
                </c:pt>
                <c:pt idx="47">
                  <c:v>0.17881222916344619</c:v>
                </c:pt>
                <c:pt idx="48">
                  <c:v>0.3721896859061733</c:v>
                </c:pt>
                <c:pt idx="49">
                  <c:v>-0.17585016722414615</c:v>
                </c:pt>
                <c:pt idx="50">
                  <c:v>-0.94593955571887811</c:v>
                </c:pt>
                <c:pt idx="51">
                  <c:v>7.0102704018726314E-2</c:v>
                </c:pt>
                <c:pt idx="52">
                  <c:v>-6.8252519437915993E-2</c:v>
                </c:pt>
                <c:pt idx="53">
                  <c:v>0.34521534624489902</c:v>
                </c:pt>
                <c:pt idx="54">
                  <c:v>-0.33281247835828154</c:v>
                </c:pt>
                <c:pt idx="55">
                  <c:v>0.11667003026695077</c:v>
                </c:pt>
                <c:pt idx="56">
                  <c:v>0.21213192527738478</c:v>
                </c:pt>
                <c:pt idx="57">
                  <c:v>0.24777271983900917</c:v>
                </c:pt>
                <c:pt idx="58">
                  <c:v>0.24144634876638627</c:v>
                </c:pt>
                <c:pt idx="59">
                  <c:v>0.37337324202579758</c:v>
                </c:pt>
                <c:pt idx="60">
                  <c:v>-2.1214650710948746E-2</c:v>
                </c:pt>
                <c:pt idx="61">
                  <c:v>-0.77902965472888219</c:v>
                </c:pt>
                <c:pt idx="62">
                  <c:v>0.22885606186008189</c:v>
                </c:pt>
                <c:pt idx="63">
                  <c:v>-6.6596382542606136E-2</c:v>
                </c:pt>
                <c:pt idx="64">
                  <c:v>2.9599313227889112E-2</c:v>
                </c:pt>
                <c:pt idx="65">
                  <c:v>0.40376093331157037</c:v>
                </c:pt>
                <c:pt idx="66">
                  <c:v>2.4059206571363845E-2</c:v>
                </c:pt>
                <c:pt idx="67">
                  <c:v>-0.8223676739025656</c:v>
                </c:pt>
                <c:pt idx="68">
                  <c:v>0.40285406875830176</c:v>
                </c:pt>
                <c:pt idx="69">
                  <c:v>4.6057570696932615E-2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73-4F93-AA7F-F71A304F7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791568"/>
        <c:axId val="1312795888"/>
      </c:scatterChart>
      <c:valAx>
        <c:axId val="131279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dist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2795888"/>
        <c:crosses val="autoZero"/>
        <c:crossBetween val="midCat"/>
      </c:valAx>
      <c:valAx>
        <c:axId val="1312795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27915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price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merged_with_market_scale!$B$2:$B$71</c:f>
              <c:numCache>
                <c:formatCode>General</c:formatCode>
                <c:ptCount val="70"/>
                <c:pt idx="0">
                  <c:v>-0.50337260801669592</c:v>
                </c:pt>
                <c:pt idx="1">
                  <c:v>-0.71051573747697905</c:v>
                </c:pt>
                <c:pt idx="2">
                  <c:v>-2.1845241724257402E-2</c:v>
                </c:pt>
                <c:pt idx="3">
                  <c:v>-2.807072202298643</c:v>
                </c:pt>
                <c:pt idx="4">
                  <c:v>-1.831448693607743</c:v>
                </c:pt>
                <c:pt idx="5">
                  <c:v>-0.37963825529458628</c:v>
                </c:pt>
                <c:pt idx="6">
                  <c:v>-2.7319376558701607</c:v>
                </c:pt>
                <c:pt idx="7">
                  <c:v>-0.1091416935157484</c:v>
                </c:pt>
                <c:pt idx="8">
                  <c:v>-1.5941371715320505</c:v>
                </c:pt>
                <c:pt idx="9">
                  <c:v>-0.66112720435339489</c:v>
                </c:pt>
                <c:pt idx="10">
                  <c:v>-1.2563860628379797</c:v>
                </c:pt>
                <c:pt idx="11">
                  <c:v>-0.4406952318658317</c:v>
                </c:pt>
                <c:pt idx="12">
                  <c:v>-0.11885847473036723</c:v>
                </c:pt>
                <c:pt idx="13">
                  <c:v>-1.5998805580726119</c:v>
                </c:pt>
                <c:pt idx="14">
                  <c:v>-3.8681847328068741</c:v>
                </c:pt>
                <c:pt idx="15">
                  <c:v>-0.77867535753631845</c:v>
                </c:pt>
                <c:pt idx="16">
                  <c:v>-1.2486214913735607</c:v>
                </c:pt>
                <c:pt idx="17">
                  <c:v>-0.2137797158159789</c:v>
                </c:pt>
                <c:pt idx="18">
                  <c:v>-2.0098115666745917</c:v>
                </c:pt>
                <c:pt idx="19">
                  <c:v>-0.80434974336687437</c:v>
                </c:pt>
                <c:pt idx="20">
                  <c:v>-0.46103448298890709</c:v>
                </c:pt>
                <c:pt idx="21">
                  <c:v>-0.42061216099172088</c:v>
                </c:pt>
                <c:pt idx="22">
                  <c:v>-0.2799604586036617</c:v>
                </c:pt>
                <c:pt idx="23">
                  <c:v>-0.11348930561748385</c:v>
                </c:pt>
                <c:pt idx="24">
                  <c:v>-1.0544785075294869</c:v>
                </c:pt>
                <c:pt idx="25">
                  <c:v>-3.3793317246550427</c:v>
                </c:pt>
                <c:pt idx="26">
                  <c:v>-0.38266370696609003</c:v>
                </c:pt>
                <c:pt idx="27">
                  <c:v>-1.1687174164270731</c:v>
                </c:pt>
                <c:pt idx="28">
                  <c:v>-0.85638919911751521</c:v>
                </c:pt>
                <c:pt idx="29">
                  <c:v>0</c:v>
                </c:pt>
                <c:pt idx="30">
                  <c:v>-0.96236178737033862</c:v>
                </c:pt>
                <c:pt idx="31">
                  <c:v>-3.4749091369830265</c:v>
                </c:pt>
                <c:pt idx="32">
                  <c:v>-2.3170023143992219E-2</c:v>
                </c:pt>
                <c:pt idx="33">
                  <c:v>-0.85906529041369173</c:v>
                </c:pt>
                <c:pt idx="34">
                  <c:v>-0.61009043762958104</c:v>
                </c:pt>
                <c:pt idx="35">
                  <c:v>-0.50337260801669592</c:v>
                </c:pt>
                <c:pt idx="36">
                  <c:v>-0.71051573747697905</c:v>
                </c:pt>
                <c:pt idx="37">
                  <c:v>-2.1845241724257402E-2</c:v>
                </c:pt>
                <c:pt idx="38">
                  <c:v>-2.807072202298643</c:v>
                </c:pt>
                <c:pt idx="39">
                  <c:v>-1.831448693607743</c:v>
                </c:pt>
                <c:pt idx="40">
                  <c:v>-0.37963825529458628</c:v>
                </c:pt>
                <c:pt idx="41">
                  <c:v>-2.7319376558701607</c:v>
                </c:pt>
                <c:pt idx="42">
                  <c:v>-0.10914169351574828</c:v>
                </c:pt>
                <c:pt idx="43">
                  <c:v>-1.5941371715320507</c:v>
                </c:pt>
                <c:pt idx="44">
                  <c:v>-0.66112720435339489</c:v>
                </c:pt>
                <c:pt idx="45">
                  <c:v>-1.2563860628379799</c:v>
                </c:pt>
                <c:pt idx="46">
                  <c:v>-0.44069523186583193</c:v>
                </c:pt>
                <c:pt idx="47">
                  <c:v>-0.11885847473036711</c:v>
                </c:pt>
                <c:pt idx="48">
                  <c:v>-1.5998805580726119</c:v>
                </c:pt>
                <c:pt idx="49">
                  <c:v>-3.8681847328068741</c:v>
                </c:pt>
                <c:pt idx="50">
                  <c:v>-0.77867535753631845</c:v>
                </c:pt>
                <c:pt idx="51">
                  <c:v>-1.2486214913735605</c:v>
                </c:pt>
                <c:pt idx="52">
                  <c:v>-0.21377971581597904</c:v>
                </c:pt>
                <c:pt idx="53">
                  <c:v>-2.0098115666745913</c:v>
                </c:pt>
                <c:pt idx="54">
                  <c:v>-0.80434974336687437</c:v>
                </c:pt>
                <c:pt idx="55">
                  <c:v>-0.46103448298890709</c:v>
                </c:pt>
                <c:pt idx="56">
                  <c:v>-0.42061216099172088</c:v>
                </c:pt>
                <c:pt idx="57">
                  <c:v>-0.2799604586036617</c:v>
                </c:pt>
                <c:pt idx="58">
                  <c:v>-0.11348930561748385</c:v>
                </c:pt>
                <c:pt idx="59">
                  <c:v>-1.0544785075294869</c:v>
                </c:pt>
                <c:pt idx="60">
                  <c:v>-3.3793317246550427</c:v>
                </c:pt>
                <c:pt idx="61">
                  <c:v>-0.3826637069660902</c:v>
                </c:pt>
                <c:pt idx="62">
                  <c:v>-1.1687174164270731</c:v>
                </c:pt>
                <c:pt idx="63">
                  <c:v>-0.85638919911751521</c:v>
                </c:pt>
                <c:pt idx="64">
                  <c:v>0</c:v>
                </c:pt>
                <c:pt idx="65">
                  <c:v>-0.96236178737033862</c:v>
                </c:pt>
                <c:pt idx="66">
                  <c:v>-3.4749091369830265</c:v>
                </c:pt>
                <c:pt idx="67">
                  <c:v>-2.3170023143992219E-2</c:v>
                </c:pt>
                <c:pt idx="68">
                  <c:v>-0.85906529041369173</c:v>
                </c:pt>
                <c:pt idx="69">
                  <c:v>-0.61009043762958082</c:v>
                </c:pt>
              </c:numCache>
            </c:numRef>
          </c:xVal>
          <c:yVal>
            <c:numRef>
              <c:f>merged_with_market_scale!$L$28:$L$97</c:f>
              <c:numCache>
                <c:formatCode>General</c:formatCode>
                <c:ptCount val="70"/>
                <c:pt idx="0">
                  <c:v>-0.18543735981888343</c:v>
                </c:pt>
                <c:pt idx="1">
                  <c:v>-0.12996579725859458</c:v>
                </c:pt>
                <c:pt idx="2">
                  <c:v>-0.30965077405834762</c:v>
                </c:pt>
                <c:pt idx="3">
                  <c:v>0.60366261439401825</c:v>
                </c:pt>
                <c:pt idx="4">
                  <c:v>0.25907836894499159</c:v>
                </c:pt>
                <c:pt idx="5">
                  <c:v>-0.2779307222067775</c:v>
                </c:pt>
                <c:pt idx="6">
                  <c:v>0.58161365778361418</c:v>
                </c:pt>
                <c:pt idx="7">
                  <c:v>-0.33482960478158041</c:v>
                </c:pt>
                <c:pt idx="8">
                  <c:v>0.15824232851369668</c:v>
                </c:pt>
                <c:pt idx="9">
                  <c:v>-0.14366115980627558</c:v>
                </c:pt>
                <c:pt idx="10">
                  <c:v>3.920229698131017E-2</c:v>
                </c:pt>
                <c:pt idx="11">
                  <c:v>-0.24999870243669342</c:v>
                </c:pt>
                <c:pt idx="12">
                  <c:v>-0.28374799329710498</c:v>
                </c:pt>
                <c:pt idx="13">
                  <c:v>0.16665595374542175</c:v>
                </c:pt>
                <c:pt idx="14">
                  <c:v>1.0090440249020105</c:v>
                </c:pt>
                <c:pt idx="15">
                  <c:v>-0.13790937073406351</c:v>
                </c:pt>
                <c:pt idx="16">
                  <c:v>3.7568371248946519E-2</c:v>
                </c:pt>
                <c:pt idx="17">
                  <c:v>-0.24618741198737748</c:v>
                </c:pt>
                <c:pt idx="18">
                  <c:v>0.3241484564471051</c:v>
                </c:pt>
                <c:pt idx="19">
                  <c:v>-8.2654500419482524E-2</c:v>
                </c:pt>
                <c:pt idx="20">
                  <c:v>-0.23259339772087895</c:v>
                </c:pt>
                <c:pt idx="21">
                  <c:v>-0.21887150056699411</c:v>
                </c:pt>
                <c:pt idx="22">
                  <c:v>-0.30685228836500666</c:v>
                </c:pt>
                <c:pt idx="23">
                  <c:v>-0.29802799179165262</c:v>
                </c:pt>
                <c:pt idx="24">
                  <c:v>-4.790237011193188E-2</c:v>
                </c:pt>
                <c:pt idx="25">
                  <c:v>0.81997202096592581</c:v>
                </c:pt>
                <c:pt idx="26">
                  <c:v>-0.26474872735650212</c:v>
                </c:pt>
                <c:pt idx="27">
                  <c:v>-3.4177358871065877E-3</c:v>
                </c:pt>
                <c:pt idx="28">
                  <c:v>-0.10685626698776662</c:v>
                </c:pt>
                <c:pt idx="29">
                  <c:v>-0.33706954110896792</c:v>
                </c:pt>
                <c:pt idx="30">
                  <c:v>-7.1283520192007011E-2</c:v>
                </c:pt>
                <c:pt idx="31">
                  <c:v>0.86679005695311773</c:v>
                </c:pt>
                <c:pt idx="32">
                  <c:v>-0.32772581965369341</c:v>
                </c:pt>
                <c:pt idx="33">
                  <c:v>-9.7976291191781861E-2</c:v>
                </c:pt>
                <c:pt idx="34">
                  <c:v>-0.17067930314072477</c:v>
                </c:pt>
                <c:pt idx="35">
                  <c:v>0.23422755337206524</c:v>
                </c:pt>
                <c:pt idx="36">
                  <c:v>0.14139966274323257</c:v>
                </c:pt>
                <c:pt idx="37">
                  <c:v>0.41388065059860324</c:v>
                </c:pt>
                <c:pt idx="38">
                  <c:v>-0.59730913473945257</c:v>
                </c:pt>
                <c:pt idx="39">
                  <c:v>-0.27809469563848666</c:v>
                </c:pt>
                <c:pt idx="40">
                  <c:v>0.21267826076408269</c:v>
                </c:pt>
                <c:pt idx="41">
                  <c:v>-0.56779007416964156</c:v>
                </c:pt>
                <c:pt idx="42">
                  <c:v>0.33727762896064739</c:v>
                </c:pt>
                <c:pt idx="43">
                  <c:v>-0.20772316452402073</c:v>
                </c:pt>
                <c:pt idx="44">
                  <c:v>0.15563377473552542</c:v>
                </c:pt>
                <c:pt idx="45">
                  <c:v>-9.6610574201578814E-2</c:v>
                </c:pt>
                <c:pt idx="46">
                  <c:v>0.17881222916344619</c:v>
                </c:pt>
                <c:pt idx="47">
                  <c:v>0.3721896859061733</c:v>
                </c:pt>
                <c:pt idx="48">
                  <c:v>-0.17585016722414615</c:v>
                </c:pt>
                <c:pt idx="49">
                  <c:v>-0.94593955571887811</c:v>
                </c:pt>
                <c:pt idx="50">
                  <c:v>7.0102704018726314E-2</c:v>
                </c:pt>
                <c:pt idx="51">
                  <c:v>-6.8252519437915993E-2</c:v>
                </c:pt>
                <c:pt idx="52">
                  <c:v>0.34521534624489902</c:v>
                </c:pt>
                <c:pt idx="53">
                  <c:v>-0.33281247835828154</c:v>
                </c:pt>
                <c:pt idx="54">
                  <c:v>0.11667003026695077</c:v>
                </c:pt>
                <c:pt idx="55">
                  <c:v>0.21213192527738478</c:v>
                </c:pt>
                <c:pt idx="56">
                  <c:v>0.24777271983900917</c:v>
                </c:pt>
                <c:pt idx="57">
                  <c:v>0.24144634876638627</c:v>
                </c:pt>
                <c:pt idx="58">
                  <c:v>0.37337324202579758</c:v>
                </c:pt>
                <c:pt idx="59">
                  <c:v>-2.1214650710948746E-2</c:v>
                </c:pt>
                <c:pt idx="60">
                  <c:v>-0.77902965472888219</c:v>
                </c:pt>
                <c:pt idx="61">
                  <c:v>0.22885606186008189</c:v>
                </c:pt>
                <c:pt idx="62">
                  <c:v>-6.6596382542606136E-2</c:v>
                </c:pt>
                <c:pt idx="63">
                  <c:v>2.9599313227889112E-2</c:v>
                </c:pt>
                <c:pt idx="64">
                  <c:v>0.40376093331157037</c:v>
                </c:pt>
                <c:pt idx="65">
                  <c:v>2.4059206571363845E-2</c:v>
                </c:pt>
                <c:pt idx="66">
                  <c:v>-0.8223676739025656</c:v>
                </c:pt>
                <c:pt idx="67">
                  <c:v>0.40285406875830176</c:v>
                </c:pt>
                <c:pt idx="68">
                  <c:v>4.6057570696932615E-2</c:v>
                </c:pt>
                <c:pt idx="69">
                  <c:v>0.17159180878836011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AC-4982-94D5-505F3EA8A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764256"/>
        <c:axId val="1162944384"/>
      </c:scatterChart>
      <c:valAx>
        <c:axId val="131876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2944384"/>
        <c:crosses val="autoZero"/>
        <c:crossBetween val="midCat"/>
      </c:valAx>
      <c:valAx>
        <c:axId val="1162944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87642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dist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merged_with_market_scale!$C$2:$C$71</c:f>
              <c:numCache>
                <c:formatCode>General</c:formatCode>
                <c:ptCount val="70"/>
                <c:pt idx="0">
                  <c:v>-3.8221212820197741E-2</c:v>
                </c:pt>
                <c:pt idx="1">
                  <c:v>-6.4538521137571178E-2</c:v>
                </c:pt>
                <c:pt idx="2">
                  <c:v>-6.4538521137571178E-2</c:v>
                </c:pt>
                <c:pt idx="3">
                  <c:v>0</c:v>
                </c:pt>
                <c:pt idx="4">
                  <c:v>-0.13353139262452263</c:v>
                </c:pt>
                <c:pt idx="5">
                  <c:v>-3.8221212820197741E-2</c:v>
                </c:pt>
                <c:pt idx="6">
                  <c:v>-3.8221212820197741E-2</c:v>
                </c:pt>
                <c:pt idx="7">
                  <c:v>-5.1293294387550578E-2</c:v>
                </c:pt>
                <c:pt idx="8">
                  <c:v>-6.4538521137571178E-2</c:v>
                </c:pt>
                <c:pt idx="9">
                  <c:v>-9.1567193525490503E-2</c:v>
                </c:pt>
                <c:pt idx="10">
                  <c:v>-0.10536051565782628</c:v>
                </c:pt>
                <c:pt idx="11">
                  <c:v>-0.13353139262452263</c:v>
                </c:pt>
                <c:pt idx="12">
                  <c:v>-0.10536051565782628</c:v>
                </c:pt>
                <c:pt idx="13">
                  <c:v>-2.5317807984289897E-2</c:v>
                </c:pt>
                <c:pt idx="14">
                  <c:v>-6.4538521137571178E-2</c:v>
                </c:pt>
                <c:pt idx="15">
                  <c:v>-6.4538521137571178E-2</c:v>
                </c:pt>
                <c:pt idx="16">
                  <c:v>-3.8221212820197741E-2</c:v>
                </c:pt>
                <c:pt idx="17">
                  <c:v>-0.13353139262452263</c:v>
                </c:pt>
                <c:pt idx="18">
                  <c:v>-0.11934675763256625</c:v>
                </c:pt>
                <c:pt idx="19">
                  <c:v>-0.13353139262452263</c:v>
                </c:pt>
                <c:pt idx="20">
                  <c:v>-1.2578782206860073E-2</c:v>
                </c:pt>
                <c:pt idx="21">
                  <c:v>-6.4538521137571178E-2</c:v>
                </c:pt>
                <c:pt idx="22">
                  <c:v>-9.1567193525490503E-2</c:v>
                </c:pt>
                <c:pt idx="23">
                  <c:v>-3.8221212820197741E-2</c:v>
                </c:pt>
                <c:pt idx="24">
                  <c:v>0</c:v>
                </c:pt>
                <c:pt idx="25">
                  <c:v>-1.2578782206860073E-2</c:v>
                </c:pt>
                <c:pt idx="26">
                  <c:v>-2.5317807984289897E-2</c:v>
                </c:pt>
                <c:pt idx="27">
                  <c:v>-3.8221212820197741E-2</c:v>
                </c:pt>
                <c:pt idx="28">
                  <c:v>-0.13353139262452263</c:v>
                </c:pt>
                <c:pt idx="29">
                  <c:v>-5.1293294387550578E-2</c:v>
                </c:pt>
                <c:pt idx="30">
                  <c:v>-1.2578782206860073E-2</c:v>
                </c:pt>
                <c:pt idx="31">
                  <c:v>-0.10536051565782628</c:v>
                </c:pt>
                <c:pt idx="32">
                  <c:v>-2.5317807984289897E-2</c:v>
                </c:pt>
                <c:pt idx="33">
                  <c:v>-0.11934675763256625</c:v>
                </c:pt>
                <c:pt idx="34">
                  <c:v>-3.8221212820197741E-2</c:v>
                </c:pt>
                <c:pt idx="35">
                  <c:v>-3.8221212820197741E-2</c:v>
                </c:pt>
                <c:pt idx="36">
                  <c:v>-6.4538521137571178E-2</c:v>
                </c:pt>
                <c:pt idx="37">
                  <c:v>-6.4538521137571178E-2</c:v>
                </c:pt>
                <c:pt idx="38">
                  <c:v>0</c:v>
                </c:pt>
                <c:pt idx="39">
                  <c:v>-0.13353139262452263</c:v>
                </c:pt>
                <c:pt idx="40">
                  <c:v>-3.8221212820197741E-2</c:v>
                </c:pt>
                <c:pt idx="41">
                  <c:v>-3.8221212820197741E-2</c:v>
                </c:pt>
                <c:pt idx="42">
                  <c:v>-5.1293294387550578E-2</c:v>
                </c:pt>
                <c:pt idx="43">
                  <c:v>-6.4538521137571178E-2</c:v>
                </c:pt>
                <c:pt idx="44">
                  <c:v>-9.1567193525490503E-2</c:v>
                </c:pt>
                <c:pt idx="45">
                  <c:v>-0.10536051565782628</c:v>
                </c:pt>
                <c:pt idx="46">
                  <c:v>-0.13353139262452263</c:v>
                </c:pt>
                <c:pt idx="47">
                  <c:v>-0.10536051565782628</c:v>
                </c:pt>
                <c:pt idx="48">
                  <c:v>-2.5317807984289897E-2</c:v>
                </c:pt>
                <c:pt idx="49">
                  <c:v>-6.4538521137571178E-2</c:v>
                </c:pt>
                <c:pt idx="50">
                  <c:v>-6.4538521137571178E-2</c:v>
                </c:pt>
                <c:pt idx="51">
                  <c:v>-3.8221212820197741E-2</c:v>
                </c:pt>
                <c:pt idx="52">
                  <c:v>-0.13353139262452263</c:v>
                </c:pt>
                <c:pt idx="53">
                  <c:v>-0.11934675763256625</c:v>
                </c:pt>
                <c:pt idx="54">
                  <c:v>-0.13353139262452263</c:v>
                </c:pt>
                <c:pt idx="55">
                  <c:v>-1.2578782206860073E-2</c:v>
                </c:pt>
                <c:pt idx="56">
                  <c:v>-6.4538521137571178E-2</c:v>
                </c:pt>
                <c:pt idx="57">
                  <c:v>-9.1567193525490503E-2</c:v>
                </c:pt>
                <c:pt idx="58">
                  <c:v>-3.8221212820197741E-2</c:v>
                </c:pt>
                <c:pt idx="59">
                  <c:v>0</c:v>
                </c:pt>
                <c:pt idx="60">
                  <c:v>-1.2578782206860073E-2</c:v>
                </c:pt>
                <c:pt idx="61">
                  <c:v>-2.5317807984289897E-2</c:v>
                </c:pt>
                <c:pt idx="62">
                  <c:v>-3.8221212820197741E-2</c:v>
                </c:pt>
                <c:pt idx="63">
                  <c:v>-0.13353139262452263</c:v>
                </c:pt>
                <c:pt idx="64">
                  <c:v>-5.1293294387550578E-2</c:v>
                </c:pt>
                <c:pt idx="65">
                  <c:v>-1.2578782206860073E-2</c:v>
                </c:pt>
                <c:pt idx="66">
                  <c:v>-0.10536051565782628</c:v>
                </c:pt>
                <c:pt idx="67">
                  <c:v>-2.5317807984289897E-2</c:v>
                </c:pt>
                <c:pt idx="68">
                  <c:v>-0.11934675763256625</c:v>
                </c:pt>
                <c:pt idx="69">
                  <c:v>-3.8221212820197741E-2</c:v>
                </c:pt>
              </c:numCache>
            </c:numRef>
          </c:xVal>
          <c:yVal>
            <c:numRef>
              <c:f>merged_with_market_scale!$L$28:$L$97</c:f>
              <c:numCache>
                <c:formatCode>General</c:formatCode>
                <c:ptCount val="70"/>
                <c:pt idx="0">
                  <c:v>-0.18543735981888343</c:v>
                </c:pt>
                <c:pt idx="1">
                  <c:v>-0.12996579725859458</c:v>
                </c:pt>
                <c:pt idx="2">
                  <c:v>-0.30965077405834762</c:v>
                </c:pt>
                <c:pt idx="3">
                  <c:v>0.60366261439401825</c:v>
                </c:pt>
                <c:pt idx="4">
                  <c:v>0.25907836894499159</c:v>
                </c:pt>
                <c:pt idx="5">
                  <c:v>-0.2779307222067775</c:v>
                </c:pt>
                <c:pt idx="6">
                  <c:v>0.58161365778361418</c:v>
                </c:pt>
                <c:pt idx="7">
                  <c:v>-0.33482960478158041</c:v>
                </c:pt>
                <c:pt idx="8">
                  <c:v>0.15824232851369668</c:v>
                </c:pt>
                <c:pt idx="9">
                  <c:v>-0.14366115980627558</c:v>
                </c:pt>
                <c:pt idx="10">
                  <c:v>3.920229698131017E-2</c:v>
                </c:pt>
                <c:pt idx="11">
                  <c:v>-0.24999870243669342</c:v>
                </c:pt>
                <c:pt idx="12">
                  <c:v>-0.28374799329710498</c:v>
                </c:pt>
                <c:pt idx="13">
                  <c:v>0.16665595374542175</c:v>
                </c:pt>
                <c:pt idx="14">
                  <c:v>1.0090440249020105</c:v>
                </c:pt>
                <c:pt idx="15">
                  <c:v>-0.13790937073406351</c:v>
                </c:pt>
                <c:pt idx="16">
                  <c:v>3.7568371248946519E-2</c:v>
                </c:pt>
                <c:pt idx="17">
                  <c:v>-0.24618741198737748</c:v>
                </c:pt>
                <c:pt idx="18">
                  <c:v>0.3241484564471051</c:v>
                </c:pt>
                <c:pt idx="19">
                  <c:v>-8.2654500419482524E-2</c:v>
                </c:pt>
                <c:pt idx="20">
                  <c:v>-0.23259339772087895</c:v>
                </c:pt>
                <c:pt idx="21">
                  <c:v>-0.21887150056699411</c:v>
                </c:pt>
                <c:pt idx="22">
                  <c:v>-0.30685228836500666</c:v>
                </c:pt>
                <c:pt idx="23">
                  <c:v>-0.29802799179165262</c:v>
                </c:pt>
                <c:pt idx="24">
                  <c:v>-4.790237011193188E-2</c:v>
                </c:pt>
                <c:pt idx="25">
                  <c:v>0.81997202096592581</c:v>
                </c:pt>
                <c:pt idx="26">
                  <c:v>-0.26474872735650212</c:v>
                </c:pt>
                <c:pt idx="27">
                  <c:v>-3.4177358871065877E-3</c:v>
                </c:pt>
                <c:pt idx="28">
                  <c:v>-0.10685626698776662</c:v>
                </c:pt>
                <c:pt idx="29">
                  <c:v>-0.33706954110896792</c:v>
                </c:pt>
                <c:pt idx="30">
                  <c:v>-7.1283520192007011E-2</c:v>
                </c:pt>
                <c:pt idx="31">
                  <c:v>0.86679005695311773</c:v>
                </c:pt>
                <c:pt idx="32">
                  <c:v>-0.32772581965369341</c:v>
                </c:pt>
                <c:pt idx="33">
                  <c:v>-9.7976291191781861E-2</c:v>
                </c:pt>
                <c:pt idx="34">
                  <c:v>-0.17067930314072477</c:v>
                </c:pt>
                <c:pt idx="35">
                  <c:v>0.23422755337206524</c:v>
                </c:pt>
                <c:pt idx="36">
                  <c:v>0.14139966274323257</c:v>
                </c:pt>
                <c:pt idx="37">
                  <c:v>0.41388065059860324</c:v>
                </c:pt>
                <c:pt idx="38">
                  <c:v>-0.59730913473945257</c:v>
                </c:pt>
                <c:pt idx="39">
                  <c:v>-0.27809469563848666</c:v>
                </c:pt>
                <c:pt idx="40">
                  <c:v>0.21267826076408269</c:v>
                </c:pt>
                <c:pt idx="41">
                  <c:v>-0.56779007416964156</c:v>
                </c:pt>
                <c:pt idx="42">
                  <c:v>0.33727762896064739</c:v>
                </c:pt>
                <c:pt idx="43">
                  <c:v>-0.20772316452402073</c:v>
                </c:pt>
                <c:pt idx="44">
                  <c:v>0.15563377473552542</c:v>
                </c:pt>
                <c:pt idx="45">
                  <c:v>-9.6610574201578814E-2</c:v>
                </c:pt>
                <c:pt idx="46">
                  <c:v>0.17881222916344619</c:v>
                </c:pt>
                <c:pt idx="47">
                  <c:v>0.3721896859061733</c:v>
                </c:pt>
                <c:pt idx="48">
                  <c:v>-0.17585016722414615</c:v>
                </c:pt>
                <c:pt idx="49">
                  <c:v>-0.94593955571887811</c:v>
                </c:pt>
                <c:pt idx="50">
                  <c:v>7.0102704018726314E-2</c:v>
                </c:pt>
                <c:pt idx="51">
                  <c:v>-6.8252519437915993E-2</c:v>
                </c:pt>
                <c:pt idx="52">
                  <c:v>0.34521534624489902</c:v>
                </c:pt>
                <c:pt idx="53">
                  <c:v>-0.33281247835828154</c:v>
                </c:pt>
                <c:pt idx="54">
                  <c:v>0.11667003026695077</c:v>
                </c:pt>
                <c:pt idx="55">
                  <c:v>0.21213192527738478</c:v>
                </c:pt>
                <c:pt idx="56">
                  <c:v>0.24777271983900917</c:v>
                </c:pt>
                <c:pt idx="57">
                  <c:v>0.24144634876638627</c:v>
                </c:pt>
                <c:pt idx="58">
                  <c:v>0.37337324202579758</c:v>
                </c:pt>
                <c:pt idx="59">
                  <c:v>-2.1214650710948746E-2</c:v>
                </c:pt>
                <c:pt idx="60">
                  <c:v>-0.77902965472888219</c:v>
                </c:pt>
                <c:pt idx="61">
                  <c:v>0.22885606186008189</c:v>
                </c:pt>
                <c:pt idx="62">
                  <c:v>-6.6596382542606136E-2</c:v>
                </c:pt>
                <c:pt idx="63">
                  <c:v>2.9599313227889112E-2</c:v>
                </c:pt>
                <c:pt idx="64">
                  <c:v>0.40376093331157037</c:v>
                </c:pt>
                <c:pt idx="65">
                  <c:v>2.4059206571363845E-2</c:v>
                </c:pt>
                <c:pt idx="66">
                  <c:v>-0.8223676739025656</c:v>
                </c:pt>
                <c:pt idx="67">
                  <c:v>0.40285406875830176</c:v>
                </c:pt>
                <c:pt idx="68">
                  <c:v>4.6057570696932615E-2</c:v>
                </c:pt>
                <c:pt idx="69">
                  <c:v>0.17159180878836011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AF-481E-BAFF-8CEBE7314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935184"/>
        <c:axId val="1122935664"/>
      </c:scatterChart>
      <c:valAx>
        <c:axId val="112293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dist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2935664"/>
        <c:crosses val="autoZero"/>
        <c:crossBetween val="midCat"/>
      </c:valAx>
      <c:valAx>
        <c:axId val="1122935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29351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market_indicator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merged_with_market_scale!$D$2:$D$71</c:f>
              <c:numCache>
                <c:formatCode>General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xVal>
          <c:yVal>
            <c:numRef>
              <c:f>merged_with_market_scale!$L$28:$L$97</c:f>
              <c:numCache>
                <c:formatCode>General</c:formatCode>
                <c:ptCount val="70"/>
                <c:pt idx="0">
                  <c:v>-0.18543735981888343</c:v>
                </c:pt>
                <c:pt idx="1">
                  <c:v>-0.12996579725859458</c:v>
                </c:pt>
                <c:pt idx="2">
                  <c:v>-0.30965077405834762</c:v>
                </c:pt>
                <c:pt idx="3">
                  <c:v>0.60366261439401825</c:v>
                </c:pt>
                <c:pt idx="4">
                  <c:v>0.25907836894499159</c:v>
                </c:pt>
                <c:pt idx="5">
                  <c:v>-0.2779307222067775</c:v>
                </c:pt>
                <c:pt idx="6">
                  <c:v>0.58161365778361418</c:v>
                </c:pt>
                <c:pt idx="7">
                  <c:v>-0.33482960478158041</c:v>
                </c:pt>
                <c:pt idx="8">
                  <c:v>0.15824232851369668</c:v>
                </c:pt>
                <c:pt idx="9">
                  <c:v>-0.14366115980627558</c:v>
                </c:pt>
                <c:pt idx="10">
                  <c:v>3.920229698131017E-2</c:v>
                </c:pt>
                <c:pt idx="11">
                  <c:v>-0.24999870243669342</c:v>
                </c:pt>
                <c:pt idx="12">
                  <c:v>-0.28374799329710498</c:v>
                </c:pt>
                <c:pt idx="13">
                  <c:v>0.16665595374542175</c:v>
                </c:pt>
                <c:pt idx="14">
                  <c:v>1.0090440249020105</c:v>
                </c:pt>
                <c:pt idx="15">
                  <c:v>-0.13790937073406351</c:v>
                </c:pt>
                <c:pt idx="16">
                  <c:v>3.7568371248946519E-2</c:v>
                </c:pt>
                <c:pt idx="17">
                  <c:v>-0.24618741198737748</c:v>
                </c:pt>
                <c:pt idx="18">
                  <c:v>0.3241484564471051</c:v>
                </c:pt>
                <c:pt idx="19">
                  <c:v>-8.2654500419482524E-2</c:v>
                </c:pt>
                <c:pt idx="20">
                  <c:v>-0.23259339772087895</c:v>
                </c:pt>
                <c:pt idx="21">
                  <c:v>-0.21887150056699411</c:v>
                </c:pt>
                <c:pt idx="22">
                  <c:v>-0.30685228836500666</c:v>
                </c:pt>
                <c:pt idx="23">
                  <c:v>-0.29802799179165262</c:v>
                </c:pt>
                <c:pt idx="24">
                  <c:v>-4.790237011193188E-2</c:v>
                </c:pt>
                <c:pt idx="25">
                  <c:v>0.81997202096592581</c:v>
                </c:pt>
                <c:pt idx="26">
                  <c:v>-0.26474872735650212</c:v>
                </c:pt>
                <c:pt idx="27">
                  <c:v>-3.4177358871065877E-3</c:v>
                </c:pt>
                <c:pt idx="28">
                  <c:v>-0.10685626698776662</c:v>
                </c:pt>
                <c:pt idx="29">
                  <c:v>-0.33706954110896792</c:v>
                </c:pt>
                <c:pt idx="30">
                  <c:v>-7.1283520192007011E-2</c:v>
                </c:pt>
                <c:pt idx="31">
                  <c:v>0.86679005695311773</c:v>
                </c:pt>
                <c:pt idx="32">
                  <c:v>-0.32772581965369341</c:v>
                </c:pt>
                <c:pt idx="33">
                  <c:v>-9.7976291191781861E-2</c:v>
                </c:pt>
                <c:pt idx="34">
                  <c:v>-0.17067930314072477</c:v>
                </c:pt>
                <c:pt idx="35">
                  <c:v>0.23422755337206524</c:v>
                </c:pt>
                <c:pt idx="36">
                  <c:v>0.14139966274323257</c:v>
                </c:pt>
                <c:pt idx="37">
                  <c:v>0.41388065059860324</c:v>
                </c:pt>
                <c:pt idx="38">
                  <c:v>-0.59730913473945257</c:v>
                </c:pt>
                <c:pt idx="39">
                  <c:v>-0.27809469563848666</c:v>
                </c:pt>
                <c:pt idx="40">
                  <c:v>0.21267826076408269</c:v>
                </c:pt>
                <c:pt idx="41">
                  <c:v>-0.56779007416964156</c:v>
                </c:pt>
                <c:pt idx="42">
                  <c:v>0.33727762896064739</c:v>
                </c:pt>
                <c:pt idx="43">
                  <c:v>-0.20772316452402073</c:v>
                </c:pt>
                <c:pt idx="44">
                  <c:v>0.15563377473552542</c:v>
                </c:pt>
                <c:pt idx="45">
                  <c:v>-9.6610574201578814E-2</c:v>
                </c:pt>
                <c:pt idx="46">
                  <c:v>0.17881222916344619</c:v>
                </c:pt>
                <c:pt idx="47">
                  <c:v>0.3721896859061733</c:v>
                </c:pt>
                <c:pt idx="48">
                  <c:v>-0.17585016722414615</c:v>
                </c:pt>
                <c:pt idx="49">
                  <c:v>-0.94593955571887811</c:v>
                </c:pt>
                <c:pt idx="50">
                  <c:v>7.0102704018726314E-2</c:v>
                </c:pt>
                <c:pt idx="51">
                  <c:v>-6.8252519437915993E-2</c:v>
                </c:pt>
                <c:pt idx="52">
                  <c:v>0.34521534624489902</c:v>
                </c:pt>
                <c:pt idx="53">
                  <c:v>-0.33281247835828154</c:v>
                </c:pt>
                <c:pt idx="54">
                  <c:v>0.11667003026695077</c:v>
                </c:pt>
                <c:pt idx="55">
                  <c:v>0.21213192527738478</c:v>
                </c:pt>
                <c:pt idx="56">
                  <c:v>0.24777271983900917</c:v>
                </c:pt>
                <c:pt idx="57">
                  <c:v>0.24144634876638627</c:v>
                </c:pt>
                <c:pt idx="58">
                  <c:v>0.37337324202579758</c:v>
                </c:pt>
                <c:pt idx="59">
                  <c:v>-2.1214650710948746E-2</c:v>
                </c:pt>
                <c:pt idx="60">
                  <c:v>-0.77902965472888219</c:v>
                </c:pt>
                <c:pt idx="61">
                  <c:v>0.22885606186008189</c:v>
                </c:pt>
                <c:pt idx="62">
                  <c:v>-6.6596382542606136E-2</c:v>
                </c:pt>
                <c:pt idx="63">
                  <c:v>2.9599313227889112E-2</c:v>
                </c:pt>
                <c:pt idx="64">
                  <c:v>0.40376093331157037</c:v>
                </c:pt>
                <c:pt idx="65">
                  <c:v>2.4059206571363845E-2</c:v>
                </c:pt>
                <c:pt idx="66">
                  <c:v>-0.8223676739025656</c:v>
                </c:pt>
                <c:pt idx="67">
                  <c:v>0.40285406875830176</c:v>
                </c:pt>
                <c:pt idx="68">
                  <c:v>4.6057570696932615E-2</c:v>
                </c:pt>
                <c:pt idx="69">
                  <c:v>0.17159180878836011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9A-4E0B-9203-4C5A2BBA1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935184"/>
        <c:axId val="1162944864"/>
      </c:scatterChart>
      <c:valAx>
        <c:axId val="112293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market_indicator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2944864"/>
        <c:crosses val="autoZero"/>
        <c:crossBetween val="midCat"/>
      </c:valAx>
      <c:valAx>
        <c:axId val="1162944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29351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price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merged_with_market_scale!$B$2:$B$71</c:f>
              <c:numCache>
                <c:formatCode>General</c:formatCode>
                <c:ptCount val="70"/>
                <c:pt idx="0">
                  <c:v>-0.50337260801669592</c:v>
                </c:pt>
                <c:pt idx="1">
                  <c:v>-0.71051573747697905</c:v>
                </c:pt>
                <c:pt idx="2">
                  <c:v>-2.1845241724257402E-2</c:v>
                </c:pt>
                <c:pt idx="3">
                  <c:v>-2.807072202298643</c:v>
                </c:pt>
                <c:pt idx="4">
                  <c:v>-1.831448693607743</c:v>
                </c:pt>
                <c:pt idx="5">
                  <c:v>-0.37963825529458628</c:v>
                </c:pt>
                <c:pt idx="6">
                  <c:v>-2.7319376558701607</c:v>
                </c:pt>
                <c:pt idx="7">
                  <c:v>-0.1091416935157484</c:v>
                </c:pt>
                <c:pt idx="8">
                  <c:v>-1.5941371715320505</c:v>
                </c:pt>
                <c:pt idx="9">
                  <c:v>-0.66112720435339489</c:v>
                </c:pt>
                <c:pt idx="10">
                  <c:v>-1.2563860628379797</c:v>
                </c:pt>
                <c:pt idx="11">
                  <c:v>-0.4406952318658317</c:v>
                </c:pt>
                <c:pt idx="12">
                  <c:v>-0.11885847473036723</c:v>
                </c:pt>
                <c:pt idx="13">
                  <c:v>-1.5998805580726119</c:v>
                </c:pt>
                <c:pt idx="14">
                  <c:v>-3.8681847328068741</c:v>
                </c:pt>
                <c:pt idx="15">
                  <c:v>-0.77867535753631845</c:v>
                </c:pt>
                <c:pt idx="16">
                  <c:v>-1.2486214913735607</c:v>
                </c:pt>
                <c:pt idx="17">
                  <c:v>-0.2137797158159789</c:v>
                </c:pt>
                <c:pt idx="18">
                  <c:v>-2.0098115666745917</c:v>
                </c:pt>
                <c:pt idx="19">
                  <c:v>-0.80434974336687437</c:v>
                </c:pt>
                <c:pt idx="20">
                  <c:v>-0.46103448298890709</c:v>
                </c:pt>
                <c:pt idx="21">
                  <c:v>-0.42061216099172088</c:v>
                </c:pt>
                <c:pt idx="22">
                  <c:v>-0.2799604586036617</c:v>
                </c:pt>
                <c:pt idx="23">
                  <c:v>-0.11348930561748385</c:v>
                </c:pt>
                <c:pt idx="24">
                  <c:v>-1.0544785075294869</c:v>
                </c:pt>
                <c:pt idx="25">
                  <c:v>-3.3793317246550427</c:v>
                </c:pt>
                <c:pt idx="26">
                  <c:v>-0.38266370696609003</c:v>
                </c:pt>
                <c:pt idx="27">
                  <c:v>-1.1687174164270731</c:v>
                </c:pt>
                <c:pt idx="28">
                  <c:v>-0.85638919911751521</c:v>
                </c:pt>
                <c:pt idx="29">
                  <c:v>0</c:v>
                </c:pt>
                <c:pt idx="30">
                  <c:v>-0.96236178737033862</c:v>
                </c:pt>
                <c:pt idx="31">
                  <c:v>-3.4749091369830265</c:v>
                </c:pt>
                <c:pt idx="32">
                  <c:v>-2.3170023143992219E-2</c:v>
                </c:pt>
                <c:pt idx="33">
                  <c:v>-0.85906529041369173</c:v>
                </c:pt>
                <c:pt idx="34">
                  <c:v>-0.61009043762958104</c:v>
                </c:pt>
                <c:pt idx="35">
                  <c:v>-0.50337260801669592</c:v>
                </c:pt>
                <c:pt idx="36">
                  <c:v>-0.71051573747697905</c:v>
                </c:pt>
                <c:pt idx="37">
                  <c:v>-2.1845241724257402E-2</c:v>
                </c:pt>
                <c:pt idx="38">
                  <c:v>-2.807072202298643</c:v>
                </c:pt>
                <c:pt idx="39">
                  <c:v>-1.831448693607743</c:v>
                </c:pt>
                <c:pt idx="40">
                  <c:v>-0.37963825529458628</c:v>
                </c:pt>
                <c:pt idx="41">
                  <c:v>-2.7319376558701607</c:v>
                </c:pt>
                <c:pt idx="42">
                  <c:v>-0.10914169351574828</c:v>
                </c:pt>
                <c:pt idx="43">
                  <c:v>-1.5941371715320507</c:v>
                </c:pt>
                <c:pt idx="44">
                  <c:v>-0.66112720435339489</c:v>
                </c:pt>
                <c:pt idx="45">
                  <c:v>-1.2563860628379799</c:v>
                </c:pt>
                <c:pt idx="46">
                  <c:v>-0.44069523186583193</c:v>
                </c:pt>
                <c:pt idx="47">
                  <c:v>-0.11885847473036711</c:v>
                </c:pt>
                <c:pt idx="48">
                  <c:v>-1.5998805580726119</c:v>
                </c:pt>
                <c:pt idx="49">
                  <c:v>-3.8681847328068741</c:v>
                </c:pt>
                <c:pt idx="50">
                  <c:v>-0.77867535753631845</c:v>
                </c:pt>
                <c:pt idx="51">
                  <c:v>-1.2486214913735605</c:v>
                </c:pt>
                <c:pt idx="52">
                  <c:v>-0.21377971581597904</c:v>
                </c:pt>
                <c:pt idx="53">
                  <c:v>-2.0098115666745913</c:v>
                </c:pt>
                <c:pt idx="54">
                  <c:v>-0.80434974336687437</c:v>
                </c:pt>
                <c:pt idx="55">
                  <c:v>-0.46103448298890709</c:v>
                </c:pt>
                <c:pt idx="56">
                  <c:v>-0.42061216099172088</c:v>
                </c:pt>
                <c:pt idx="57">
                  <c:v>-0.2799604586036617</c:v>
                </c:pt>
                <c:pt idx="58">
                  <c:v>-0.11348930561748385</c:v>
                </c:pt>
                <c:pt idx="59">
                  <c:v>-1.0544785075294869</c:v>
                </c:pt>
                <c:pt idx="60">
                  <c:v>-3.3793317246550427</c:v>
                </c:pt>
                <c:pt idx="61">
                  <c:v>-0.3826637069660902</c:v>
                </c:pt>
                <c:pt idx="62">
                  <c:v>-1.1687174164270731</c:v>
                </c:pt>
                <c:pt idx="63">
                  <c:v>-0.85638919911751521</c:v>
                </c:pt>
                <c:pt idx="64">
                  <c:v>0</c:v>
                </c:pt>
                <c:pt idx="65">
                  <c:v>-0.96236178737033862</c:v>
                </c:pt>
                <c:pt idx="66">
                  <c:v>-3.4749091369830265</c:v>
                </c:pt>
                <c:pt idx="67">
                  <c:v>-2.3170023143992219E-2</c:v>
                </c:pt>
                <c:pt idx="68">
                  <c:v>-0.85906529041369173</c:v>
                </c:pt>
                <c:pt idx="69">
                  <c:v>-0.61009043762958082</c:v>
                </c:pt>
              </c:numCache>
            </c:numRef>
          </c:xVal>
          <c:yVal>
            <c:numRef>
              <c:f>merged_with_market_scale!$L$28:$L$97</c:f>
              <c:numCache>
                <c:formatCode>General</c:formatCode>
                <c:ptCount val="70"/>
                <c:pt idx="0">
                  <c:v>-0.18543735981888343</c:v>
                </c:pt>
                <c:pt idx="1">
                  <c:v>-0.12996579725859458</c:v>
                </c:pt>
                <c:pt idx="2">
                  <c:v>-0.30965077405834762</c:v>
                </c:pt>
                <c:pt idx="3">
                  <c:v>0.60366261439401825</c:v>
                </c:pt>
                <c:pt idx="4">
                  <c:v>0.25907836894499159</c:v>
                </c:pt>
                <c:pt idx="5">
                  <c:v>-0.2779307222067775</c:v>
                </c:pt>
                <c:pt idx="6">
                  <c:v>0.58161365778361418</c:v>
                </c:pt>
                <c:pt idx="7">
                  <c:v>-0.33482960478158041</c:v>
                </c:pt>
                <c:pt idx="8">
                  <c:v>0.15824232851369668</c:v>
                </c:pt>
                <c:pt idx="9">
                  <c:v>-0.14366115980627558</c:v>
                </c:pt>
                <c:pt idx="10">
                  <c:v>3.920229698131017E-2</c:v>
                </c:pt>
                <c:pt idx="11">
                  <c:v>-0.24999870243669342</c:v>
                </c:pt>
                <c:pt idx="12">
                  <c:v>-0.28374799329710498</c:v>
                </c:pt>
                <c:pt idx="13">
                  <c:v>0.16665595374542175</c:v>
                </c:pt>
                <c:pt idx="14">
                  <c:v>1.0090440249020105</c:v>
                </c:pt>
                <c:pt idx="15">
                  <c:v>-0.13790937073406351</c:v>
                </c:pt>
                <c:pt idx="16">
                  <c:v>3.7568371248946519E-2</c:v>
                </c:pt>
                <c:pt idx="17">
                  <c:v>-0.24618741198737748</c:v>
                </c:pt>
                <c:pt idx="18">
                  <c:v>0.3241484564471051</c:v>
                </c:pt>
                <c:pt idx="19">
                  <c:v>-8.2654500419482524E-2</c:v>
                </c:pt>
                <c:pt idx="20">
                  <c:v>-0.23259339772087895</c:v>
                </c:pt>
                <c:pt idx="21">
                  <c:v>-0.21887150056699411</c:v>
                </c:pt>
                <c:pt idx="22">
                  <c:v>-0.30685228836500666</c:v>
                </c:pt>
                <c:pt idx="23">
                  <c:v>-0.29802799179165262</c:v>
                </c:pt>
                <c:pt idx="24">
                  <c:v>-4.790237011193188E-2</c:v>
                </c:pt>
                <c:pt idx="25">
                  <c:v>0.81997202096592581</c:v>
                </c:pt>
                <c:pt idx="26">
                  <c:v>-0.26474872735650212</c:v>
                </c:pt>
                <c:pt idx="27">
                  <c:v>-3.4177358871065877E-3</c:v>
                </c:pt>
                <c:pt idx="28">
                  <c:v>-0.10685626698776662</c:v>
                </c:pt>
                <c:pt idx="29">
                  <c:v>-0.33706954110896792</c:v>
                </c:pt>
                <c:pt idx="30">
                  <c:v>-7.1283520192007011E-2</c:v>
                </c:pt>
                <c:pt idx="31">
                  <c:v>0.86679005695311773</c:v>
                </c:pt>
                <c:pt idx="32">
                  <c:v>-0.32772581965369341</c:v>
                </c:pt>
                <c:pt idx="33">
                  <c:v>-9.7976291191781861E-2</c:v>
                </c:pt>
                <c:pt idx="34">
                  <c:v>-0.17067930314072477</c:v>
                </c:pt>
                <c:pt idx="35">
                  <c:v>0.23422755337206524</c:v>
                </c:pt>
                <c:pt idx="36">
                  <c:v>0.14139966274323257</c:v>
                </c:pt>
                <c:pt idx="37">
                  <c:v>0.41388065059860324</c:v>
                </c:pt>
                <c:pt idx="38">
                  <c:v>-0.59730913473945257</c:v>
                </c:pt>
                <c:pt idx="39">
                  <c:v>-0.27809469563848666</c:v>
                </c:pt>
                <c:pt idx="40">
                  <c:v>0.21267826076408269</c:v>
                </c:pt>
                <c:pt idx="41">
                  <c:v>-0.56779007416964156</c:v>
                </c:pt>
                <c:pt idx="42">
                  <c:v>0.33727762896064739</c:v>
                </c:pt>
                <c:pt idx="43">
                  <c:v>-0.20772316452402073</c:v>
                </c:pt>
                <c:pt idx="44">
                  <c:v>0.15563377473552542</c:v>
                </c:pt>
                <c:pt idx="45">
                  <c:v>-9.6610574201578814E-2</c:v>
                </c:pt>
                <c:pt idx="46">
                  <c:v>0.17881222916344619</c:v>
                </c:pt>
                <c:pt idx="47">
                  <c:v>0.3721896859061733</c:v>
                </c:pt>
                <c:pt idx="48">
                  <c:v>-0.17585016722414615</c:v>
                </c:pt>
                <c:pt idx="49">
                  <c:v>-0.94593955571887811</c:v>
                </c:pt>
                <c:pt idx="50">
                  <c:v>7.0102704018726314E-2</c:v>
                </c:pt>
                <c:pt idx="51">
                  <c:v>-6.8252519437915993E-2</c:v>
                </c:pt>
                <c:pt idx="52">
                  <c:v>0.34521534624489902</c:v>
                </c:pt>
                <c:pt idx="53">
                  <c:v>-0.33281247835828154</c:v>
                </c:pt>
                <c:pt idx="54">
                  <c:v>0.11667003026695077</c:v>
                </c:pt>
                <c:pt idx="55">
                  <c:v>0.21213192527738478</c:v>
                </c:pt>
                <c:pt idx="56">
                  <c:v>0.24777271983900917</c:v>
                </c:pt>
                <c:pt idx="57">
                  <c:v>0.24144634876638627</c:v>
                </c:pt>
                <c:pt idx="58">
                  <c:v>0.37337324202579758</c:v>
                </c:pt>
                <c:pt idx="59">
                  <c:v>-2.1214650710948746E-2</c:v>
                </c:pt>
                <c:pt idx="60">
                  <c:v>-0.77902965472888219</c:v>
                </c:pt>
                <c:pt idx="61">
                  <c:v>0.22885606186008189</c:v>
                </c:pt>
                <c:pt idx="62">
                  <c:v>-6.6596382542606136E-2</c:v>
                </c:pt>
                <c:pt idx="63">
                  <c:v>2.9599313227889112E-2</c:v>
                </c:pt>
                <c:pt idx="64">
                  <c:v>0.40376093331157037</c:v>
                </c:pt>
                <c:pt idx="65">
                  <c:v>2.4059206571363845E-2</c:v>
                </c:pt>
                <c:pt idx="66">
                  <c:v>-0.8223676739025656</c:v>
                </c:pt>
                <c:pt idx="67">
                  <c:v>0.40285406875830176</c:v>
                </c:pt>
                <c:pt idx="68">
                  <c:v>4.6057570696932615E-2</c:v>
                </c:pt>
                <c:pt idx="69">
                  <c:v>0.17159180878836011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5A-43D4-83EA-321DEA292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474544"/>
        <c:axId val="1333468304"/>
      </c:scatterChart>
      <c:valAx>
        <c:axId val="133347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3468304"/>
        <c:crosses val="autoZero"/>
        <c:crossBetween val="midCat"/>
      </c:valAx>
      <c:valAx>
        <c:axId val="1333468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34745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dist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merged_with_market_scale!$C$2:$C$71</c:f>
              <c:numCache>
                <c:formatCode>General</c:formatCode>
                <c:ptCount val="70"/>
                <c:pt idx="0">
                  <c:v>-3.8221212820197741E-2</c:v>
                </c:pt>
                <c:pt idx="1">
                  <c:v>-6.4538521137571178E-2</c:v>
                </c:pt>
                <c:pt idx="2">
                  <c:v>-6.4538521137571178E-2</c:v>
                </c:pt>
                <c:pt idx="3">
                  <c:v>0</c:v>
                </c:pt>
                <c:pt idx="4">
                  <c:v>-0.13353139262452263</c:v>
                </c:pt>
                <c:pt idx="5">
                  <c:v>-3.8221212820197741E-2</c:v>
                </c:pt>
                <c:pt idx="6">
                  <c:v>-3.8221212820197741E-2</c:v>
                </c:pt>
                <c:pt idx="7">
                  <c:v>-5.1293294387550578E-2</c:v>
                </c:pt>
                <c:pt idx="8">
                  <c:v>-6.4538521137571178E-2</c:v>
                </c:pt>
                <c:pt idx="9">
                  <c:v>-9.1567193525490503E-2</c:v>
                </c:pt>
                <c:pt idx="10">
                  <c:v>-0.10536051565782628</c:v>
                </c:pt>
                <c:pt idx="11">
                  <c:v>-0.13353139262452263</c:v>
                </c:pt>
                <c:pt idx="12">
                  <c:v>-0.10536051565782628</c:v>
                </c:pt>
                <c:pt idx="13">
                  <c:v>-2.5317807984289897E-2</c:v>
                </c:pt>
                <c:pt idx="14">
                  <c:v>-6.4538521137571178E-2</c:v>
                </c:pt>
                <c:pt idx="15">
                  <c:v>-6.4538521137571178E-2</c:v>
                </c:pt>
                <c:pt idx="16">
                  <c:v>-3.8221212820197741E-2</c:v>
                </c:pt>
                <c:pt idx="17">
                  <c:v>-0.13353139262452263</c:v>
                </c:pt>
                <c:pt idx="18">
                  <c:v>-0.11934675763256625</c:v>
                </c:pt>
                <c:pt idx="19">
                  <c:v>-0.13353139262452263</c:v>
                </c:pt>
                <c:pt idx="20">
                  <c:v>-1.2578782206860073E-2</c:v>
                </c:pt>
                <c:pt idx="21">
                  <c:v>-6.4538521137571178E-2</c:v>
                </c:pt>
                <c:pt idx="22">
                  <c:v>-9.1567193525490503E-2</c:v>
                </c:pt>
                <c:pt idx="23">
                  <c:v>-3.8221212820197741E-2</c:v>
                </c:pt>
                <c:pt idx="24">
                  <c:v>0</c:v>
                </c:pt>
                <c:pt idx="25">
                  <c:v>-1.2578782206860073E-2</c:v>
                </c:pt>
                <c:pt idx="26">
                  <c:v>-2.5317807984289897E-2</c:v>
                </c:pt>
                <c:pt idx="27">
                  <c:v>-3.8221212820197741E-2</c:v>
                </c:pt>
                <c:pt idx="28">
                  <c:v>-0.13353139262452263</c:v>
                </c:pt>
                <c:pt idx="29">
                  <c:v>-5.1293294387550578E-2</c:v>
                </c:pt>
                <c:pt idx="30">
                  <c:v>-1.2578782206860073E-2</c:v>
                </c:pt>
                <c:pt idx="31">
                  <c:v>-0.10536051565782628</c:v>
                </c:pt>
                <c:pt idx="32">
                  <c:v>-2.5317807984289897E-2</c:v>
                </c:pt>
                <c:pt idx="33">
                  <c:v>-0.11934675763256625</c:v>
                </c:pt>
                <c:pt idx="34">
                  <c:v>-3.8221212820197741E-2</c:v>
                </c:pt>
                <c:pt idx="35">
                  <c:v>-3.8221212820197741E-2</c:v>
                </c:pt>
                <c:pt idx="36">
                  <c:v>-6.4538521137571178E-2</c:v>
                </c:pt>
                <c:pt idx="37">
                  <c:v>-6.4538521137571178E-2</c:v>
                </c:pt>
                <c:pt idx="38">
                  <c:v>0</c:v>
                </c:pt>
                <c:pt idx="39">
                  <c:v>-0.13353139262452263</c:v>
                </c:pt>
                <c:pt idx="40">
                  <c:v>-3.8221212820197741E-2</c:v>
                </c:pt>
                <c:pt idx="41">
                  <c:v>-3.8221212820197741E-2</c:v>
                </c:pt>
                <c:pt idx="42">
                  <c:v>-5.1293294387550578E-2</c:v>
                </c:pt>
                <c:pt idx="43">
                  <c:v>-6.4538521137571178E-2</c:v>
                </c:pt>
                <c:pt idx="44">
                  <c:v>-9.1567193525490503E-2</c:v>
                </c:pt>
                <c:pt idx="45">
                  <c:v>-0.10536051565782628</c:v>
                </c:pt>
                <c:pt idx="46">
                  <c:v>-0.13353139262452263</c:v>
                </c:pt>
                <c:pt idx="47">
                  <c:v>-0.10536051565782628</c:v>
                </c:pt>
                <c:pt idx="48">
                  <c:v>-2.5317807984289897E-2</c:v>
                </c:pt>
                <c:pt idx="49">
                  <c:v>-6.4538521137571178E-2</c:v>
                </c:pt>
                <c:pt idx="50">
                  <c:v>-6.4538521137571178E-2</c:v>
                </c:pt>
                <c:pt idx="51">
                  <c:v>-3.8221212820197741E-2</c:v>
                </c:pt>
                <c:pt idx="52">
                  <c:v>-0.13353139262452263</c:v>
                </c:pt>
                <c:pt idx="53">
                  <c:v>-0.11934675763256625</c:v>
                </c:pt>
                <c:pt idx="54">
                  <c:v>-0.13353139262452263</c:v>
                </c:pt>
                <c:pt idx="55">
                  <c:v>-1.2578782206860073E-2</c:v>
                </c:pt>
                <c:pt idx="56">
                  <c:v>-6.4538521137571178E-2</c:v>
                </c:pt>
                <c:pt idx="57">
                  <c:v>-9.1567193525490503E-2</c:v>
                </c:pt>
                <c:pt idx="58">
                  <c:v>-3.8221212820197741E-2</c:v>
                </c:pt>
                <c:pt idx="59">
                  <c:v>0</c:v>
                </c:pt>
                <c:pt idx="60">
                  <c:v>-1.2578782206860073E-2</c:v>
                </c:pt>
                <c:pt idx="61">
                  <c:v>-2.5317807984289897E-2</c:v>
                </c:pt>
                <c:pt idx="62">
                  <c:v>-3.8221212820197741E-2</c:v>
                </c:pt>
                <c:pt idx="63">
                  <c:v>-0.13353139262452263</c:v>
                </c:pt>
                <c:pt idx="64">
                  <c:v>-5.1293294387550578E-2</c:v>
                </c:pt>
                <c:pt idx="65">
                  <c:v>-1.2578782206860073E-2</c:v>
                </c:pt>
                <c:pt idx="66">
                  <c:v>-0.10536051565782628</c:v>
                </c:pt>
                <c:pt idx="67">
                  <c:v>-2.5317807984289897E-2</c:v>
                </c:pt>
                <c:pt idx="68">
                  <c:v>-0.11934675763256625</c:v>
                </c:pt>
                <c:pt idx="69">
                  <c:v>-3.8221212820197741E-2</c:v>
                </c:pt>
              </c:numCache>
            </c:numRef>
          </c:xVal>
          <c:yVal>
            <c:numRef>
              <c:f>merged_with_market_scale!$L$28:$L$97</c:f>
              <c:numCache>
                <c:formatCode>General</c:formatCode>
                <c:ptCount val="70"/>
                <c:pt idx="0">
                  <c:v>-0.18543735981888343</c:v>
                </c:pt>
                <c:pt idx="1">
                  <c:v>-0.12996579725859458</c:v>
                </c:pt>
                <c:pt idx="2">
                  <c:v>-0.30965077405834762</c:v>
                </c:pt>
                <c:pt idx="3">
                  <c:v>0.60366261439401825</c:v>
                </c:pt>
                <c:pt idx="4">
                  <c:v>0.25907836894499159</c:v>
                </c:pt>
                <c:pt idx="5">
                  <c:v>-0.2779307222067775</c:v>
                </c:pt>
                <c:pt idx="6">
                  <c:v>0.58161365778361418</c:v>
                </c:pt>
                <c:pt idx="7">
                  <c:v>-0.33482960478158041</c:v>
                </c:pt>
                <c:pt idx="8">
                  <c:v>0.15824232851369668</c:v>
                </c:pt>
                <c:pt idx="9">
                  <c:v>-0.14366115980627558</c:v>
                </c:pt>
                <c:pt idx="10">
                  <c:v>3.920229698131017E-2</c:v>
                </c:pt>
                <c:pt idx="11">
                  <c:v>-0.24999870243669342</c:v>
                </c:pt>
                <c:pt idx="12">
                  <c:v>-0.28374799329710498</c:v>
                </c:pt>
                <c:pt idx="13">
                  <c:v>0.16665595374542175</c:v>
                </c:pt>
                <c:pt idx="14">
                  <c:v>1.0090440249020105</c:v>
                </c:pt>
                <c:pt idx="15">
                  <c:v>-0.13790937073406351</c:v>
                </c:pt>
                <c:pt idx="16">
                  <c:v>3.7568371248946519E-2</c:v>
                </c:pt>
                <c:pt idx="17">
                  <c:v>-0.24618741198737748</c:v>
                </c:pt>
                <c:pt idx="18">
                  <c:v>0.3241484564471051</c:v>
                </c:pt>
                <c:pt idx="19">
                  <c:v>-8.2654500419482524E-2</c:v>
                </c:pt>
                <c:pt idx="20">
                  <c:v>-0.23259339772087895</c:v>
                </c:pt>
                <c:pt idx="21">
                  <c:v>-0.21887150056699411</c:v>
                </c:pt>
                <c:pt idx="22">
                  <c:v>-0.30685228836500666</c:v>
                </c:pt>
                <c:pt idx="23">
                  <c:v>-0.29802799179165262</c:v>
                </c:pt>
                <c:pt idx="24">
                  <c:v>-4.790237011193188E-2</c:v>
                </c:pt>
                <c:pt idx="25">
                  <c:v>0.81997202096592581</c:v>
                </c:pt>
                <c:pt idx="26">
                  <c:v>-0.26474872735650212</c:v>
                </c:pt>
                <c:pt idx="27">
                  <c:v>-3.4177358871065877E-3</c:v>
                </c:pt>
                <c:pt idx="28">
                  <c:v>-0.10685626698776662</c:v>
                </c:pt>
                <c:pt idx="29">
                  <c:v>-0.33706954110896792</c:v>
                </c:pt>
                <c:pt idx="30">
                  <c:v>-7.1283520192007011E-2</c:v>
                </c:pt>
                <c:pt idx="31">
                  <c:v>0.86679005695311773</c:v>
                </c:pt>
                <c:pt idx="32">
                  <c:v>-0.32772581965369341</c:v>
                </c:pt>
                <c:pt idx="33">
                  <c:v>-9.7976291191781861E-2</c:v>
                </c:pt>
                <c:pt idx="34">
                  <c:v>-0.17067930314072477</c:v>
                </c:pt>
                <c:pt idx="35">
                  <c:v>0.23422755337206524</c:v>
                </c:pt>
                <c:pt idx="36">
                  <c:v>0.14139966274323257</c:v>
                </c:pt>
                <c:pt idx="37">
                  <c:v>0.41388065059860324</c:v>
                </c:pt>
                <c:pt idx="38">
                  <c:v>-0.59730913473945257</c:v>
                </c:pt>
                <c:pt idx="39">
                  <c:v>-0.27809469563848666</c:v>
                </c:pt>
                <c:pt idx="40">
                  <c:v>0.21267826076408269</c:v>
                </c:pt>
                <c:pt idx="41">
                  <c:v>-0.56779007416964156</c:v>
                </c:pt>
                <c:pt idx="42">
                  <c:v>0.33727762896064739</c:v>
                </c:pt>
                <c:pt idx="43">
                  <c:v>-0.20772316452402073</c:v>
                </c:pt>
                <c:pt idx="44">
                  <c:v>0.15563377473552542</c:v>
                </c:pt>
                <c:pt idx="45">
                  <c:v>-9.6610574201578814E-2</c:v>
                </c:pt>
                <c:pt idx="46">
                  <c:v>0.17881222916344619</c:v>
                </c:pt>
                <c:pt idx="47">
                  <c:v>0.3721896859061733</c:v>
                </c:pt>
                <c:pt idx="48">
                  <c:v>-0.17585016722414615</c:v>
                </c:pt>
                <c:pt idx="49">
                  <c:v>-0.94593955571887811</c:v>
                </c:pt>
                <c:pt idx="50">
                  <c:v>7.0102704018726314E-2</c:v>
                </c:pt>
                <c:pt idx="51">
                  <c:v>-6.8252519437915993E-2</c:v>
                </c:pt>
                <c:pt idx="52">
                  <c:v>0.34521534624489902</c:v>
                </c:pt>
                <c:pt idx="53">
                  <c:v>-0.33281247835828154</c:v>
                </c:pt>
                <c:pt idx="54">
                  <c:v>0.11667003026695077</c:v>
                </c:pt>
                <c:pt idx="55">
                  <c:v>0.21213192527738478</c:v>
                </c:pt>
                <c:pt idx="56">
                  <c:v>0.24777271983900917</c:v>
                </c:pt>
                <c:pt idx="57">
                  <c:v>0.24144634876638627</c:v>
                </c:pt>
                <c:pt idx="58">
                  <c:v>0.37337324202579758</c:v>
                </c:pt>
                <c:pt idx="59">
                  <c:v>-2.1214650710948746E-2</c:v>
                </c:pt>
                <c:pt idx="60">
                  <c:v>-0.77902965472888219</c:v>
                </c:pt>
                <c:pt idx="61">
                  <c:v>0.22885606186008189</c:v>
                </c:pt>
                <c:pt idx="62">
                  <c:v>-6.6596382542606136E-2</c:v>
                </c:pt>
                <c:pt idx="63">
                  <c:v>2.9599313227889112E-2</c:v>
                </c:pt>
                <c:pt idx="64">
                  <c:v>0.40376093331157037</c:v>
                </c:pt>
                <c:pt idx="65">
                  <c:v>2.4059206571363845E-2</c:v>
                </c:pt>
                <c:pt idx="66">
                  <c:v>-0.8223676739025656</c:v>
                </c:pt>
                <c:pt idx="67">
                  <c:v>0.40285406875830176</c:v>
                </c:pt>
                <c:pt idx="68">
                  <c:v>4.6057570696932615E-2</c:v>
                </c:pt>
                <c:pt idx="69">
                  <c:v>0.17159180878836011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DC-44D5-9855-2E65A12A3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900175"/>
        <c:axId val="914900655"/>
      </c:scatterChart>
      <c:valAx>
        <c:axId val="914900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dist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4900655"/>
        <c:crosses val="autoZero"/>
        <c:crossBetween val="midCat"/>
      </c:valAx>
      <c:valAx>
        <c:axId val="9149006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49001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market_indicator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merged_with_market_scale!$D$2:$D$71</c:f>
              <c:numCache>
                <c:formatCode>General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xVal>
          <c:yVal>
            <c:numRef>
              <c:f>merged_with_market_scale!$L$28:$L$97</c:f>
              <c:numCache>
                <c:formatCode>General</c:formatCode>
                <c:ptCount val="70"/>
                <c:pt idx="0">
                  <c:v>-0.18543735981888343</c:v>
                </c:pt>
                <c:pt idx="1">
                  <c:v>-0.12996579725859458</c:v>
                </c:pt>
                <c:pt idx="2">
                  <c:v>-0.30965077405834762</c:v>
                </c:pt>
                <c:pt idx="3">
                  <c:v>0.60366261439401825</c:v>
                </c:pt>
                <c:pt idx="4">
                  <c:v>0.25907836894499159</c:v>
                </c:pt>
                <c:pt idx="5">
                  <c:v>-0.2779307222067775</c:v>
                </c:pt>
                <c:pt idx="6">
                  <c:v>0.58161365778361418</c:v>
                </c:pt>
                <c:pt idx="7">
                  <c:v>-0.33482960478158041</c:v>
                </c:pt>
                <c:pt idx="8">
                  <c:v>0.15824232851369668</c:v>
                </c:pt>
                <c:pt idx="9">
                  <c:v>-0.14366115980627558</c:v>
                </c:pt>
                <c:pt idx="10">
                  <c:v>3.920229698131017E-2</c:v>
                </c:pt>
                <c:pt idx="11">
                  <c:v>-0.24999870243669342</c:v>
                </c:pt>
                <c:pt idx="12">
                  <c:v>-0.28374799329710498</c:v>
                </c:pt>
                <c:pt idx="13">
                  <c:v>0.16665595374542175</c:v>
                </c:pt>
                <c:pt idx="14">
                  <c:v>1.0090440249020105</c:v>
                </c:pt>
                <c:pt idx="15">
                  <c:v>-0.13790937073406351</c:v>
                </c:pt>
                <c:pt idx="16">
                  <c:v>3.7568371248946519E-2</c:v>
                </c:pt>
                <c:pt idx="17">
                  <c:v>-0.24618741198737748</c:v>
                </c:pt>
                <c:pt idx="18">
                  <c:v>0.3241484564471051</c:v>
                </c:pt>
                <c:pt idx="19">
                  <c:v>-8.2654500419482524E-2</c:v>
                </c:pt>
                <c:pt idx="20">
                  <c:v>-0.23259339772087895</c:v>
                </c:pt>
                <c:pt idx="21">
                  <c:v>-0.21887150056699411</c:v>
                </c:pt>
                <c:pt idx="22">
                  <c:v>-0.30685228836500666</c:v>
                </c:pt>
                <c:pt idx="23">
                  <c:v>-0.29802799179165262</c:v>
                </c:pt>
                <c:pt idx="24">
                  <c:v>-4.790237011193188E-2</c:v>
                </c:pt>
                <c:pt idx="25">
                  <c:v>0.81997202096592581</c:v>
                </c:pt>
                <c:pt idx="26">
                  <c:v>-0.26474872735650212</c:v>
                </c:pt>
                <c:pt idx="27">
                  <c:v>-3.4177358871065877E-3</c:v>
                </c:pt>
                <c:pt idx="28">
                  <c:v>-0.10685626698776662</c:v>
                </c:pt>
                <c:pt idx="29">
                  <c:v>-0.33706954110896792</c:v>
                </c:pt>
                <c:pt idx="30">
                  <c:v>-7.1283520192007011E-2</c:v>
                </c:pt>
                <c:pt idx="31">
                  <c:v>0.86679005695311773</c:v>
                </c:pt>
                <c:pt idx="32">
                  <c:v>-0.32772581965369341</c:v>
                </c:pt>
                <c:pt idx="33">
                  <c:v>-9.7976291191781861E-2</c:v>
                </c:pt>
                <c:pt idx="34">
                  <c:v>-0.17067930314072477</c:v>
                </c:pt>
                <c:pt idx="35">
                  <c:v>0.23422755337206524</c:v>
                </c:pt>
                <c:pt idx="36">
                  <c:v>0.14139966274323257</c:v>
                </c:pt>
                <c:pt idx="37">
                  <c:v>0.41388065059860324</c:v>
                </c:pt>
                <c:pt idx="38">
                  <c:v>-0.59730913473945257</c:v>
                </c:pt>
                <c:pt idx="39">
                  <c:v>-0.27809469563848666</c:v>
                </c:pt>
                <c:pt idx="40">
                  <c:v>0.21267826076408269</c:v>
                </c:pt>
                <c:pt idx="41">
                  <c:v>-0.56779007416964156</c:v>
                </c:pt>
                <c:pt idx="42">
                  <c:v>0.33727762896064739</c:v>
                </c:pt>
                <c:pt idx="43">
                  <c:v>-0.20772316452402073</c:v>
                </c:pt>
                <c:pt idx="44">
                  <c:v>0.15563377473552542</c:v>
                </c:pt>
                <c:pt idx="45">
                  <c:v>-9.6610574201578814E-2</c:v>
                </c:pt>
                <c:pt idx="46">
                  <c:v>0.17881222916344619</c:v>
                </c:pt>
                <c:pt idx="47">
                  <c:v>0.3721896859061733</c:v>
                </c:pt>
                <c:pt idx="48">
                  <c:v>-0.17585016722414615</c:v>
                </c:pt>
                <c:pt idx="49">
                  <c:v>-0.94593955571887811</c:v>
                </c:pt>
                <c:pt idx="50">
                  <c:v>7.0102704018726314E-2</c:v>
                </c:pt>
                <c:pt idx="51">
                  <c:v>-6.8252519437915993E-2</c:v>
                </c:pt>
                <c:pt idx="52">
                  <c:v>0.34521534624489902</c:v>
                </c:pt>
                <c:pt idx="53">
                  <c:v>-0.33281247835828154</c:v>
                </c:pt>
                <c:pt idx="54">
                  <c:v>0.11667003026695077</c:v>
                </c:pt>
                <c:pt idx="55">
                  <c:v>0.21213192527738478</c:v>
                </c:pt>
                <c:pt idx="56">
                  <c:v>0.24777271983900917</c:v>
                </c:pt>
                <c:pt idx="57">
                  <c:v>0.24144634876638627</c:v>
                </c:pt>
                <c:pt idx="58">
                  <c:v>0.37337324202579758</c:v>
                </c:pt>
                <c:pt idx="59">
                  <c:v>-2.1214650710948746E-2</c:v>
                </c:pt>
                <c:pt idx="60">
                  <c:v>-0.77902965472888219</c:v>
                </c:pt>
                <c:pt idx="61">
                  <c:v>0.22885606186008189</c:v>
                </c:pt>
                <c:pt idx="62">
                  <c:v>-6.6596382542606136E-2</c:v>
                </c:pt>
                <c:pt idx="63">
                  <c:v>2.9599313227889112E-2</c:v>
                </c:pt>
                <c:pt idx="64">
                  <c:v>0.40376093331157037</c:v>
                </c:pt>
                <c:pt idx="65">
                  <c:v>2.4059206571363845E-2</c:v>
                </c:pt>
                <c:pt idx="66">
                  <c:v>-0.8223676739025656</c:v>
                </c:pt>
                <c:pt idx="67">
                  <c:v>0.40285406875830176</c:v>
                </c:pt>
                <c:pt idx="68">
                  <c:v>4.6057570696932615E-2</c:v>
                </c:pt>
                <c:pt idx="69">
                  <c:v>0.17159180878836011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07-4930-BE5A-E7C6CB6F0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278016"/>
        <c:axId val="914899695"/>
      </c:scatterChart>
      <c:valAx>
        <c:axId val="101227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market_indicator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4899695"/>
        <c:crosses val="autoZero"/>
        <c:crossBetween val="midCat"/>
      </c:valAx>
      <c:valAx>
        <c:axId val="9148996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22780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price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merged_with_market_scale!$B$2:$B$71</c:f>
              <c:numCache>
                <c:formatCode>General</c:formatCode>
                <c:ptCount val="70"/>
                <c:pt idx="0">
                  <c:v>-0.50337260801669592</c:v>
                </c:pt>
                <c:pt idx="1">
                  <c:v>-0.71051573747697905</c:v>
                </c:pt>
                <c:pt idx="2">
                  <c:v>-2.1845241724257402E-2</c:v>
                </c:pt>
                <c:pt idx="3">
                  <c:v>-2.807072202298643</c:v>
                </c:pt>
                <c:pt idx="4">
                  <c:v>-1.831448693607743</c:v>
                </c:pt>
                <c:pt idx="5">
                  <c:v>-0.37963825529458628</c:v>
                </c:pt>
                <c:pt idx="6">
                  <c:v>-2.7319376558701607</c:v>
                </c:pt>
                <c:pt idx="7">
                  <c:v>-0.1091416935157484</c:v>
                </c:pt>
                <c:pt idx="8">
                  <c:v>-1.5941371715320505</c:v>
                </c:pt>
                <c:pt idx="9">
                  <c:v>-0.66112720435339489</c:v>
                </c:pt>
                <c:pt idx="10">
                  <c:v>-1.2563860628379797</c:v>
                </c:pt>
                <c:pt idx="11">
                  <c:v>-0.4406952318658317</c:v>
                </c:pt>
                <c:pt idx="12">
                  <c:v>-0.11885847473036723</c:v>
                </c:pt>
                <c:pt idx="13">
                  <c:v>-1.5998805580726119</c:v>
                </c:pt>
                <c:pt idx="14">
                  <c:v>-3.8681847328068741</c:v>
                </c:pt>
                <c:pt idx="15">
                  <c:v>-0.77867535753631845</c:v>
                </c:pt>
                <c:pt idx="16">
                  <c:v>-1.2486214913735607</c:v>
                </c:pt>
                <c:pt idx="17">
                  <c:v>-0.2137797158159789</c:v>
                </c:pt>
                <c:pt idx="18">
                  <c:v>-2.0098115666745917</c:v>
                </c:pt>
                <c:pt idx="19">
                  <c:v>-0.80434974336687437</c:v>
                </c:pt>
                <c:pt idx="20">
                  <c:v>-0.46103448298890709</c:v>
                </c:pt>
                <c:pt idx="21">
                  <c:v>-0.42061216099172088</c:v>
                </c:pt>
                <c:pt idx="22">
                  <c:v>-0.2799604586036617</c:v>
                </c:pt>
                <c:pt idx="23">
                  <c:v>-0.11348930561748385</c:v>
                </c:pt>
                <c:pt idx="24">
                  <c:v>-1.0544785075294869</c:v>
                </c:pt>
                <c:pt idx="25">
                  <c:v>-3.3793317246550427</c:v>
                </c:pt>
                <c:pt idx="26">
                  <c:v>-0.38266370696609003</c:v>
                </c:pt>
                <c:pt idx="27">
                  <c:v>-1.1687174164270731</c:v>
                </c:pt>
                <c:pt idx="28">
                  <c:v>-0.85638919911751521</c:v>
                </c:pt>
                <c:pt idx="29">
                  <c:v>0</c:v>
                </c:pt>
                <c:pt idx="30">
                  <c:v>-0.96236178737033862</c:v>
                </c:pt>
                <c:pt idx="31">
                  <c:v>-3.4749091369830265</c:v>
                </c:pt>
                <c:pt idx="32">
                  <c:v>-2.3170023143992219E-2</c:v>
                </c:pt>
                <c:pt idx="33">
                  <c:v>-0.85906529041369173</c:v>
                </c:pt>
                <c:pt idx="34">
                  <c:v>-0.61009043762958104</c:v>
                </c:pt>
                <c:pt idx="35">
                  <c:v>-0.50337260801669592</c:v>
                </c:pt>
                <c:pt idx="36">
                  <c:v>-0.71051573747697905</c:v>
                </c:pt>
                <c:pt idx="37">
                  <c:v>-2.1845241724257402E-2</c:v>
                </c:pt>
                <c:pt idx="38">
                  <c:v>-2.807072202298643</c:v>
                </c:pt>
                <c:pt idx="39">
                  <c:v>-1.831448693607743</c:v>
                </c:pt>
                <c:pt idx="40">
                  <c:v>-0.37963825529458628</c:v>
                </c:pt>
                <c:pt idx="41">
                  <c:v>-2.7319376558701607</c:v>
                </c:pt>
                <c:pt idx="42">
                  <c:v>-0.10914169351574828</c:v>
                </c:pt>
                <c:pt idx="43">
                  <c:v>-1.5941371715320507</c:v>
                </c:pt>
                <c:pt idx="44">
                  <c:v>-0.66112720435339489</c:v>
                </c:pt>
                <c:pt idx="45">
                  <c:v>-1.2563860628379799</c:v>
                </c:pt>
                <c:pt idx="46">
                  <c:v>-0.44069523186583193</c:v>
                </c:pt>
                <c:pt idx="47">
                  <c:v>-0.11885847473036711</c:v>
                </c:pt>
                <c:pt idx="48">
                  <c:v>-1.5998805580726119</c:v>
                </c:pt>
                <c:pt idx="49">
                  <c:v>-3.8681847328068741</c:v>
                </c:pt>
                <c:pt idx="50">
                  <c:v>-0.77867535753631845</c:v>
                </c:pt>
                <c:pt idx="51">
                  <c:v>-1.2486214913735605</c:v>
                </c:pt>
                <c:pt idx="52">
                  <c:v>-0.21377971581597904</c:v>
                </c:pt>
                <c:pt idx="53">
                  <c:v>-2.0098115666745913</c:v>
                </c:pt>
                <c:pt idx="54">
                  <c:v>-0.80434974336687437</c:v>
                </c:pt>
                <c:pt idx="55">
                  <c:v>-0.46103448298890709</c:v>
                </c:pt>
                <c:pt idx="56">
                  <c:v>-0.42061216099172088</c:v>
                </c:pt>
                <c:pt idx="57">
                  <c:v>-0.2799604586036617</c:v>
                </c:pt>
                <c:pt idx="58">
                  <c:v>-0.11348930561748385</c:v>
                </c:pt>
                <c:pt idx="59">
                  <c:v>-1.0544785075294869</c:v>
                </c:pt>
                <c:pt idx="60">
                  <c:v>-3.3793317246550427</c:v>
                </c:pt>
                <c:pt idx="61">
                  <c:v>-0.3826637069660902</c:v>
                </c:pt>
                <c:pt idx="62">
                  <c:v>-1.1687174164270731</c:v>
                </c:pt>
                <c:pt idx="63">
                  <c:v>-0.85638919911751521</c:v>
                </c:pt>
                <c:pt idx="64">
                  <c:v>0</c:v>
                </c:pt>
                <c:pt idx="65">
                  <c:v>-0.96236178737033862</c:v>
                </c:pt>
                <c:pt idx="66">
                  <c:v>-3.4749091369830265</c:v>
                </c:pt>
                <c:pt idx="67">
                  <c:v>-2.3170023143992219E-2</c:v>
                </c:pt>
                <c:pt idx="68">
                  <c:v>-0.85906529041369173</c:v>
                </c:pt>
                <c:pt idx="69">
                  <c:v>-0.61009043762958082</c:v>
                </c:pt>
              </c:numCache>
            </c:numRef>
          </c:xVal>
          <c:yVal>
            <c:numRef>
              <c:f>merged_with_market_scale!$L$28:$L$97</c:f>
              <c:numCache>
                <c:formatCode>General</c:formatCode>
                <c:ptCount val="70"/>
                <c:pt idx="0">
                  <c:v>-0.18543735981888343</c:v>
                </c:pt>
                <c:pt idx="1">
                  <c:v>-0.12996579725859458</c:v>
                </c:pt>
                <c:pt idx="2">
                  <c:v>-0.30965077405834762</c:v>
                </c:pt>
                <c:pt idx="3">
                  <c:v>0.60366261439401825</c:v>
                </c:pt>
                <c:pt idx="4">
                  <c:v>0.25907836894499159</c:v>
                </c:pt>
                <c:pt idx="5">
                  <c:v>-0.2779307222067775</c:v>
                </c:pt>
                <c:pt idx="6">
                  <c:v>0.58161365778361418</c:v>
                </c:pt>
                <c:pt idx="7">
                  <c:v>-0.33482960478158041</c:v>
                </c:pt>
                <c:pt idx="8">
                  <c:v>0.15824232851369668</c:v>
                </c:pt>
                <c:pt idx="9">
                  <c:v>-0.14366115980627558</c:v>
                </c:pt>
                <c:pt idx="10">
                  <c:v>3.920229698131017E-2</c:v>
                </c:pt>
                <c:pt idx="11">
                  <c:v>-0.24999870243669342</c:v>
                </c:pt>
                <c:pt idx="12">
                  <c:v>-0.28374799329710498</c:v>
                </c:pt>
                <c:pt idx="13">
                  <c:v>0.16665595374542175</c:v>
                </c:pt>
                <c:pt idx="14">
                  <c:v>1.0090440249020105</c:v>
                </c:pt>
                <c:pt idx="15">
                  <c:v>-0.13790937073406351</c:v>
                </c:pt>
                <c:pt idx="16">
                  <c:v>3.7568371248946519E-2</c:v>
                </c:pt>
                <c:pt idx="17">
                  <c:v>-0.24618741198737748</c:v>
                </c:pt>
                <c:pt idx="18">
                  <c:v>0.3241484564471051</c:v>
                </c:pt>
                <c:pt idx="19">
                  <c:v>-8.2654500419482524E-2</c:v>
                </c:pt>
                <c:pt idx="20">
                  <c:v>-0.23259339772087895</c:v>
                </c:pt>
                <c:pt idx="21">
                  <c:v>-0.21887150056699411</c:v>
                </c:pt>
                <c:pt idx="22">
                  <c:v>-0.30685228836500666</c:v>
                </c:pt>
                <c:pt idx="23">
                  <c:v>-0.29802799179165262</c:v>
                </c:pt>
                <c:pt idx="24">
                  <c:v>-4.790237011193188E-2</c:v>
                </c:pt>
                <c:pt idx="25">
                  <c:v>0.81997202096592581</c:v>
                </c:pt>
                <c:pt idx="26">
                  <c:v>-0.26474872735650212</c:v>
                </c:pt>
                <c:pt idx="27">
                  <c:v>-3.4177358871065877E-3</c:v>
                </c:pt>
                <c:pt idx="28">
                  <c:v>-0.10685626698776662</c:v>
                </c:pt>
                <c:pt idx="29">
                  <c:v>-0.33706954110896792</c:v>
                </c:pt>
                <c:pt idx="30">
                  <c:v>-7.1283520192007011E-2</c:v>
                </c:pt>
                <c:pt idx="31">
                  <c:v>0.86679005695311773</c:v>
                </c:pt>
                <c:pt idx="32">
                  <c:v>-0.32772581965369341</c:v>
                </c:pt>
                <c:pt idx="33">
                  <c:v>-9.7976291191781861E-2</c:v>
                </c:pt>
                <c:pt idx="34">
                  <c:v>-0.17067930314072477</c:v>
                </c:pt>
                <c:pt idx="35">
                  <c:v>0.23422755337206524</c:v>
                </c:pt>
                <c:pt idx="36">
                  <c:v>0.14139966274323257</c:v>
                </c:pt>
                <c:pt idx="37">
                  <c:v>0.41388065059860324</c:v>
                </c:pt>
                <c:pt idx="38">
                  <c:v>-0.59730913473945257</c:v>
                </c:pt>
                <c:pt idx="39">
                  <c:v>-0.27809469563848666</c:v>
                </c:pt>
                <c:pt idx="40">
                  <c:v>0.21267826076408269</c:v>
                </c:pt>
                <c:pt idx="41">
                  <c:v>-0.56779007416964156</c:v>
                </c:pt>
                <c:pt idx="42">
                  <c:v>0.33727762896064739</c:v>
                </c:pt>
                <c:pt idx="43">
                  <c:v>-0.20772316452402073</c:v>
                </c:pt>
                <c:pt idx="44">
                  <c:v>0.15563377473552542</c:v>
                </c:pt>
                <c:pt idx="45">
                  <c:v>-9.6610574201578814E-2</c:v>
                </c:pt>
                <c:pt idx="46">
                  <c:v>0.17881222916344619</c:v>
                </c:pt>
                <c:pt idx="47">
                  <c:v>0.3721896859061733</c:v>
                </c:pt>
                <c:pt idx="48">
                  <c:v>-0.17585016722414615</c:v>
                </c:pt>
                <c:pt idx="49">
                  <c:v>-0.94593955571887811</c:v>
                </c:pt>
                <c:pt idx="50">
                  <c:v>7.0102704018726314E-2</c:v>
                </c:pt>
                <c:pt idx="51">
                  <c:v>-6.8252519437915993E-2</c:v>
                </c:pt>
                <c:pt idx="52">
                  <c:v>0.34521534624489902</c:v>
                </c:pt>
                <c:pt idx="53">
                  <c:v>-0.33281247835828154</c:v>
                </c:pt>
                <c:pt idx="54">
                  <c:v>0.11667003026695077</c:v>
                </c:pt>
                <c:pt idx="55">
                  <c:v>0.21213192527738478</c:v>
                </c:pt>
                <c:pt idx="56">
                  <c:v>0.24777271983900917</c:v>
                </c:pt>
                <c:pt idx="57">
                  <c:v>0.24144634876638627</c:v>
                </c:pt>
                <c:pt idx="58">
                  <c:v>0.37337324202579758</c:v>
                </c:pt>
                <c:pt idx="59">
                  <c:v>-2.1214650710948746E-2</c:v>
                </c:pt>
                <c:pt idx="60">
                  <c:v>-0.77902965472888219</c:v>
                </c:pt>
                <c:pt idx="61">
                  <c:v>0.22885606186008189</c:v>
                </c:pt>
                <c:pt idx="62">
                  <c:v>-6.6596382542606136E-2</c:v>
                </c:pt>
                <c:pt idx="63">
                  <c:v>2.9599313227889112E-2</c:v>
                </c:pt>
                <c:pt idx="64">
                  <c:v>0.40376093331157037</c:v>
                </c:pt>
                <c:pt idx="65">
                  <c:v>2.4059206571363845E-2</c:v>
                </c:pt>
                <c:pt idx="66">
                  <c:v>-0.8223676739025656</c:v>
                </c:pt>
                <c:pt idx="67">
                  <c:v>0.40285406875830176</c:v>
                </c:pt>
                <c:pt idx="68">
                  <c:v>4.6057570696932615E-2</c:v>
                </c:pt>
                <c:pt idx="69">
                  <c:v>0.17159180878836011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6D-40F8-9CAD-CDD629129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840288"/>
        <c:axId val="1337840768"/>
      </c:scatterChart>
      <c:valAx>
        <c:axId val="133784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7840768"/>
        <c:crosses val="autoZero"/>
        <c:crossBetween val="midCat"/>
      </c:valAx>
      <c:valAx>
        <c:axId val="1337840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78402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dist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merged_with_market_scale!$C$2:$C$71</c:f>
              <c:numCache>
                <c:formatCode>General</c:formatCode>
                <c:ptCount val="70"/>
                <c:pt idx="0">
                  <c:v>-3.8221212820197741E-2</c:v>
                </c:pt>
                <c:pt idx="1">
                  <c:v>-6.4538521137571178E-2</c:v>
                </c:pt>
                <c:pt idx="2">
                  <c:v>-6.4538521137571178E-2</c:v>
                </c:pt>
                <c:pt idx="3">
                  <c:v>0</c:v>
                </c:pt>
                <c:pt idx="4">
                  <c:v>-0.13353139262452263</c:v>
                </c:pt>
                <c:pt idx="5">
                  <c:v>-3.8221212820197741E-2</c:v>
                </c:pt>
                <c:pt idx="6">
                  <c:v>-3.8221212820197741E-2</c:v>
                </c:pt>
                <c:pt idx="7">
                  <c:v>-5.1293294387550578E-2</c:v>
                </c:pt>
                <c:pt idx="8">
                  <c:v>-6.4538521137571178E-2</c:v>
                </c:pt>
                <c:pt idx="9">
                  <c:v>-9.1567193525490503E-2</c:v>
                </c:pt>
                <c:pt idx="10">
                  <c:v>-0.10536051565782628</c:v>
                </c:pt>
                <c:pt idx="11">
                  <c:v>-0.13353139262452263</c:v>
                </c:pt>
                <c:pt idx="12">
                  <c:v>-0.10536051565782628</c:v>
                </c:pt>
                <c:pt idx="13">
                  <c:v>-2.5317807984289897E-2</c:v>
                </c:pt>
                <c:pt idx="14">
                  <c:v>-6.4538521137571178E-2</c:v>
                </c:pt>
                <c:pt idx="15">
                  <c:v>-6.4538521137571178E-2</c:v>
                </c:pt>
                <c:pt idx="16">
                  <c:v>-3.8221212820197741E-2</c:v>
                </c:pt>
                <c:pt idx="17">
                  <c:v>-0.13353139262452263</c:v>
                </c:pt>
                <c:pt idx="18">
                  <c:v>-0.11934675763256625</c:v>
                </c:pt>
                <c:pt idx="19">
                  <c:v>-0.13353139262452263</c:v>
                </c:pt>
                <c:pt idx="20">
                  <c:v>-1.2578782206860073E-2</c:v>
                </c:pt>
                <c:pt idx="21">
                  <c:v>-6.4538521137571178E-2</c:v>
                </c:pt>
                <c:pt idx="22">
                  <c:v>-9.1567193525490503E-2</c:v>
                </c:pt>
                <c:pt idx="23">
                  <c:v>-3.8221212820197741E-2</c:v>
                </c:pt>
                <c:pt idx="24">
                  <c:v>0</c:v>
                </c:pt>
                <c:pt idx="25">
                  <c:v>-1.2578782206860073E-2</c:v>
                </c:pt>
                <c:pt idx="26">
                  <c:v>-2.5317807984289897E-2</c:v>
                </c:pt>
                <c:pt idx="27">
                  <c:v>-3.8221212820197741E-2</c:v>
                </c:pt>
                <c:pt idx="28">
                  <c:v>-0.13353139262452263</c:v>
                </c:pt>
                <c:pt idx="29">
                  <c:v>-5.1293294387550578E-2</c:v>
                </c:pt>
                <c:pt idx="30">
                  <c:v>-1.2578782206860073E-2</c:v>
                </c:pt>
                <c:pt idx="31">
                  <c:v>-0.10536051565782628</c:v>
                </c:pt>
                <c:pt idx="32">
                  <c:v>-2.5317807984289897E-2</c:v>
                </c:pt>
                <c:pt idx="33">
                  <c:v>-0.11934675763256625</c:v>
                </c:pt>
                <c:pt idx="34">
                  <c:v>-3.8221212820197741E-2</c:v>
                </c:pt>
                <c:pt idx="35">
                  <c:v>-3.8221212820197741E-2</c:v>
                </c:pt>
                <c:pt idx="36">
                  <c:v>-6.4538521137571178E-2</c:v>
                </c:pt>
                <c:pt idx="37">
                  <c:v>-6.4538521137571178E-2</c:v>
                </c:pt>
                <c:pt idx="38">
                  <c:v>0</c:v>
                </c:pt>
                <c:pt idx="39">
                  <c:v>-0.13353139262452263</c:v>
                </c:pt>
                <c:pt idx="40">
                  <c:v>-3.8221212820197741E-2</c:v>
                </c:pt>
                <c:pt idx="41">
                  <c:v>-3.8221212820197741E-2</c:v>
                </c:pt>
                <c:pt idx="42">
                  <c:v>-5.1293294387550578E-2</c:v>
                </c:pt>
                <c:pt idx="43">
                  <c:v>-6.4538521137571178E-2</c:v>
                </c:pt>
                <c:pt idx="44">
                  <c:v>-9.1567193525490503E-2</c:v>
                </c:pt>
                <c:pt idx="45">
                  <c:v>-0.10536051565782628</c:v>
                </c:pt>
                <c:pt idx="46">
                  <c:v>-0.13353139262452263</c:v>
                </c:pt>
                <c:pt idx="47">
                  <c:v>-0.10536051565782628</c:v>
                </c:pt>
                <c:pt idx="48">
                  <c:v>-2.5317807984289897E-2</c:v>
                </c:pt>
                <c:pt idx="49">
                  <c:v>-6.4538521137571178E-2</c:v>
                </c:pt>
                <c:pt idx="50">
                  <c:v>-6.4538521137571178E-2</c:v>
                </c:pt>
                <c:pt idx="51">
                  <c:v>-3.8221212820197741E-2</c:v>
                </c:pt>
                <c:pt idx="52">
                  <c:v>-0.13353139262452263</c:v>
                </c:pt>
                <c:pt idx="53">
                  <c:v>-0.11934675763256625</c:v>
                </c:pt>
                <c:pt idx="54">
                  <c:v>-0.13353139262452263</c:v>
                </c:pt>
                <c:pt idx="55">
                  <c:v>-1.2578782206860073E-2</c:v>
                </c:pt>
                <c:pt idx="56">
                  <c:v>-6.4538521137571178E-2</c:v>
                </c:pt>
                <c:pt idx="57">
                  <c:v>-9.1567193525490503E-2</c:v>
                </c:pt>
                <c:pt idx="58">
                  <c:v>-3.8221212820197741E-2</c:v>
                </c:pt>
                <c:pt idx="59">
                  <c:v>0</c:v>
                </c:pt>
                <c:pt idx="60">
                  <c:v>-1.2578782206860073E-2</c:v>
                </c:pt>
                <c:pt idx="61">
                  <c:v>-2.5317807984289897E-2</c:v>
                </c:pt>
                <c:pt idx="62">
                  <c:v>-3.8221212820197741E-2</c:v>
                </c:pt>
                <c:pt idx="63">
                  <c:v>-0.13353139262452263</c:v>
                </c:pt>
                <c:pt idx="64">
                  <c:v>-5.1293294387550578E-2</c:v>
                </c:pt>
                <c:pt idx="65">
                  <c:v>-1.2578782206860073E-2</c:v>
                </c:pt>
                <c:pt idx="66">
                  <c:v>-0.10536051565782628</c:v>
                </c:pt>
                <c:pt idx="67">
                  <c:v>-2.5317807984289897E-2</c:v>
                </c:pt>
                <c:pt idx="68">
                  <c:v>-0.11934675763256625</c:v>
                </c:pt>
                <c:pt idx="69">
                  <c:v>-3.8221212820197741E-2</c:v>
                </c:pt>
              </c:numCache>
            </c:numRef>
          </c:xVal>
          <c:yVal>
            <c:numRef>
              <c:f>merged_with_market_scale!$L$28:$L$97</c:f>
              <c:numCache>
                <c:formatCode>General</c:formatCode>
                <c:ptCount val="70"/>
                <c:pt idx="0">
                  <c:v>-0.18543735981888343</c:v>
                </c:pt>
                <c:pt idx="1">
                  <c:v>-0.12996579725859458</c:v>
                </c:pt>
                <c:pt idx="2">
                  <c:v>-0.30965077405834762</c:v>
                </c:pt>
                <c:pt idx="3">
                  <c:v>0.60366261439401825</c:v>
                </c:pt>
                <c:pt idx="4">
                  <c:v>0.25907836894499159</c:v>
                </c:pt>
                <c:pt idx="5">
                  <c:v>-0.2779307222067775</c:v>
                </c:pt>
                <c:pt idx="6">
                  <c:v>0.58161365778361418</c:v>
                </c:pt>
                <c:pt idx="7">
                  <c:v>-0.33482960478158041</c:v>
                </c:pt>
                <c:pt idx="8">
                  <c:v>0.15824232851369668</c:v>
                </c:pt>
                <c:pt idx="9">
                  <c:v>-0.14366115980627558</c:v>
                </c:pt>
                <c:pt idx="10">
                  <c:v>3.920229698131017E-2</c:v>
                </c:pt>
                <c:pt idx="11">
                  <c:v>-0.24999870243669342</c:v>
                </c:pt>
                <c:pt idx="12">
                  <c:v>-0.28374799329710498</c:v>
                </c:pt>
                <c:pt idx="13">
                  <c:v>0.16665595374542175</c:v>
                </c:pt>
                <c:pt idx="14">
                  <c:v>1.0090440249020105</c:v>
                </c:pt>
                <c:pt idx="15">
                  <c:v>-0.13790937073406351</c:v>
                </c:pt>
                <c:pt idx="16">
                  <c:v>3.7568371248946519E-2</c:v>
                </c:pt>
                <c:pt idx="17">
                  <c:v>-0.24618741198737748</c:v>
                </c:pt>
                <c:pt idx="18">
                  <c:v>0.3241484564471051</c:v>
                </c:pt>
                <c:pt idx="19">
                  <c:v>-8.2654500419482524E-2</c:v>
                </c:pt>
                <c:pt idx="20">
                  <c:v>-0.23259339772087895</c:v>
                </c:pt>
                <c:pt idx="21">
                  <c:v>-0.21887150056699411</c:v>
                </c:pt>
                <c:pt idx="22">
                  <c:v>-0.30685228836500666</c:v>
                </c:pt>
                <c:pt idx="23">
                  <c:v>-0.29802799179165262</c:v>
                </c:pt>
                <c:pt idx="24">
                  <c:v>-4.790237011193188E-2</c:v>
                </c:pt>
                <c:pt idx="25">
                  <c:v>0.81997202096592581</c:v>
                </c:pt>
                <c:pt idx="26">
                  <c:v>-0.26474872735650212</c:v>
                </c:pt>
                <c:pt idx="27">
                  <c:v>-3.4177358871065877E-3</c:v>
                </c:pt>
                <c:pt idx="28">
                  <c:v>-0.10685626698776662</c:v>
                </c:pt>
                <c:pt idx="29">
                  <c:v>-0.33706954110896792</c:v>
                </c:pt>
                <c:pt idx="30">
                  <c:v>-7.1283520192007011E-2</c:v>
                </c:pt>
                <c:pt idx="31">
                  <c:v>0.86679005695311773</c:v>
                </c:pt>
                <c:pt idx="32">
                  <c:v>-0.32772581965369341</c:v>
                </c:pt>
                <c:pt idx="33">
                  <c:v>-9.7976291191781861E-2</c:v>
                </c:pt>
                <c:pt idx="34">
                  <c:v>-0.17067930314072477</c:v>
                </c:pt>
                <c:pt idx="35">
                  <c:v>0.23422755337206524</c:v>
                </c:pt>
                <c:pt idx="36">
                  <c:v>0.14139966274323257</c:v>
                </c:pt>
                <c:pt idx="37">
                  <c:v>0.41388065059860324</c:v>
                </c:pt>
                <c:pt idx="38">
                  <c:v>-0.59730913473945257</c:v>
                </c:pt>
                <c:pt idx="39">
                  <c:v>-0.27809469563848666</c:v>
                </c:pt>
                <c:pt idx="40">
                  <c:v>0.21267826076408269</c:v>
                </c:pt>
                <c:pt idx="41">
                  <c:v>-0.56779007416964156</c:v>
                </c:pt>
                <c:pt idx="42">
                  <c:v>0.33727762896064739</c:v>
                </c:pt>
                <c:pt idx="43">
                  <c:v>-0.20772316452402073</c:v>
                </c:pt>
                <c:pt idx="44">
                  <c:v>0.15563377473552542</c:v>
                </c:pt>
                <c:pt idx="45">
                  <c:v>-9.6610574201578814E-2</c:v>
                </c:pt>
                <c:pt idx="46">
                  <c:v>0.17881222916344619</c:v>
                </c:pt>
                <c:pt idx="47">
                  <c:v>0.3721896859061733</c:v>
                </c:pt>
                <c:pt idx="48">
                  <c:v>-0.17585016722414615</c:v>
                </c:pt>
                <c:pt idx="49">
                  <c:v>-0.94593955571887811</c:v>
                </c:pt>
                <c:pt idx="50">
                  <c:v>7.0102704018726314E-2</c:v>
                </c:pt>
                <c:pt idx="51">
                  <c:v>-6.8252519437915993E-2</c:v>
                </c:pt>
                <c:pt idx="52">
                  <c:v>0.34521534624489902</c:v>
                </c:pt>
                <c:pt idx="53">
                  <c:v>-0.33281247835828154</c:v>
                </c:pt>
                <c:pt idx="54">
                  <c:v>0.11667003026695077</c:v>
                </c:pt>
                <c:pt idx="55">
                  <c:v>0.21213192527738478</c:v>
                </c:pt>
                <c:pt idx="56">
                  <c:v>0.24777271983900917</c:v>
                </c:pt>
                <c:pt idx="57">
                  <c:v>0.24144634876638627</c:v>
                </c:pt>
                <c:pt idx="58">
                  <c:v>0.37337324202579758</c:v>
                </c:pt>
                <c:pt idx="59">
                  <c:v>-2.1214650710948746E-2</c:v>
                </c:pt>
                <c:pt idx="60">
                  <c:v>-0.77902965472888219</c:v>
                </c:pt>
                <c:pt idx="61">
                  <c:v>0.22885606186008189</c:v>
                </c:pt>
                <c:pt idx="62">
                  <c:v>-6.6596382542606136E-2</c:v>
                </c:pt>
                <c:pt idx="63">
                  <c:v>2.9599313227889112E-2</c:v>
                </c:pt>
                <c:pt idx="64">
                  <c:v>0.40376093331157037</c:v>
                </c:pt>
                <c:pt idx="65">
                  <c:v>2.4059206571363845E-2</c:v>
                </c:pt>
                <c:pt idx="66">
                  <c:v>-0.8223676739025656</c:v>
                </c:pt>
                <c:pt idx="67">
                  <c:v>0.40285406875830176</c:v>
                </c:pt>
                <c:pt idx="68">
                  <c:v>4.6057570696932615E-2</c:v>
                </c:pt>
                <c:pt idx="69">
                  <c:v>0.17159180878836011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B2-4452-B055-400C1CF2C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795408"/>
        <c:axId val="1312791568"/>
      </c:scatterChart>
      <c:valAx>
        <c:axId val="131279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dist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2791568"/>
        <c:crosses val="autoZero"/>
        <c:crossBetween val="midCat"/>
      </c:valAx>
      <c:valAx>
        <c:axId val="1312791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27954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dist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ln_data1!$C$2:$C$36</c:f>
              <c:numCache>
                <c:formatCode>General</c:formatCode>
                <c:ptCount val="35"/>
                <c:pt idx="0">
                  <c:v>4.3438054218536841</c:v>
                </c:pt>
                <c:pt idx="1">
                  <c:v>4.3174881135363101</c:v>
                </c:pt>
                <c:pt idx="2">
                  <c:v>4.3174881135363101</c:v>
                </c:pt>
                <c:pt idx="3">
                  <c:v>4.3820266346738812</c:v>
                </c:pt>
                <c:pt idx="4">
                  <c:v>4.2484952420493594</c:v>
                </c:pt>
                <c:pt idx="5">
                  <c:v>4.3438054218536841</c:v>
                </c:pt>
                <c:pt idx="6">
                  <c:v>4.3438054218536841</c:v>
                </c:pt>
                <c:pt idx="7">
                  <c:v>4.3307333402863311</c:v>
                </c:pt>
                <c:pt idx="8">
                  <c:v>4.3174881135363101</c:v>
                </c:pt>
                <c:pt idx="9">
                  <c:v>4.290459441148391</c:v>
                </c:pt>
                <c:pt idx="10">
                  <c:v>4.2766661190160553</c:v>
                </c:pt>
                <c:pt idx="11">
                  <c:v>4.2484952420493594</c:v>
                </c:pt>
                <c:pt idx="12">
                  <c:v>4.2766661190160553</c:v>
                </c:pt>
                <c:pt idx="13">
                  <c:v>4.3567088266895917</c:v>
                </c:pt>
                <c:pt idx="14">
                  <c:v>4.3174881135363101</c:v>
                </c:pt>
                <c:pt idx="15">
                  <c:v>4.3174881135363101</c:v>
                </c:pt>
                <c:pt idx="16">
                  <c:v>4.3438054218536841</c:v>
                </c:pt>
                <c:pt idx="17">
                  <c:v>4.2484952420493594</c:v>
                </c:pt>
                <c:pt idx="18">
                  <c:v>4.2626798770413155</c:v>
                </c:pt>
                <c:pt idx="19">
                  <c:v>4.2484952420493594</c:v>
                </c:pt>
                <c:pt idx="20">
                  <c:v>4.3694478524670215</c:v>
                </c:pt>
                <c:pt idx="21">
                  <c:v>4.3174881135363101</c:v>
                </c:pt>
                <c:pt idx="22">
                  <c:v>4.290459441148391</c:v>
                </c:pt>
                <c:pt idx="23">
                  <c:v>4.3438054218536841</c:v>
                </c:pt>
                <c:pt idx="24">
                  <c:v>4.3820266346738812</c:v>
                </c:pt>
                <c:pt idx="25">
                  <c:v>4.3694478524670215</c:v>
                </c:pt>
                <c:pt idx="26">
                  <c:v>4.3567088266895917</c:v>
                </c:pt>
                <c:pt idx="27">
                  <c:v>4.3438054218536841</c:v>
                </c:pt>
                <c:pt idx="28">
                  <c:v>4.2484952420493594</c:v>
                </c:pt>
                <c:pt idx="29">
                  <c:v>4.3307333402863311</c:v>
                </c:pt>
                <c:pt idx="30">
                  <c:v>4.3694478524670215</c:v>
                </c:pt>
                <c:pt idx="31">
                  <c:v>4.2766661190160553</c:v>
                </c:pt>
                <c:pt idx="32">
                  <c:v>4.3567088266895917</c:v>
                </c:pt>
                <c:pt idx="33">
                  <c:v>4.2626798770413155</c:v>
                </c:pt>
                <c:pt idx="34">
                  <c:v>4.3438054218536841</c:v>
                </c:pt>
              </c:numCache>
            </c:numRef>
          </c:xVal>
          <c:yVal>
            <c:numRef>
              <c:f>ln_data1!$M$27:$M$61</c:f>
              <c:numCache>
                <c:formatCode>General</c:formatCode>
                <c:ptCount val="35"/>
                <c:pt idx="0">
                  <c:v>1.7662065588627485E-2</c:v>
                </c:pt>
                <c:pt idx="1">
                  <c:v>-1.5299510678872252E-3</c:v>
                </c:pt>
                <c:pt idx="2">
                  <c:v>5.9283954425358054E-2</c:v>
                </c:pt>
                <c:pt idx="3">
                  <c:v>5.6356094311240668E-3</c:v>
                </c:pt>
                <c:pt idx="4">
                  <c:v>-1.0034456935245295E-2</c:v>
                </c:pt>
                <c:pt idx="5">
                  <c:v>-3.1620539674570125E-2</c:v>
                </c:pt>
                <c:pt idx="6">
                  <c:v>6.4491580897838574E-3</c:v>
                </c:pt>
                <c:pt idx="7">
                  <c:v>4.7892514623146809E-3</c:v>
                </c:pt>
                <c:pt idx="8">
                  <c:v>-2.1901862586297227E-2</c:v>
                </c:pt>
                <c:pt idx="9">
                  <c:v>-3.6523037505986622E-4</c:v>
                </c:pt>
                <c:pt idx="10">
                  <c:v>-2.6597640383629439E-2</c:v>
                </c:pt>
                <c:pt idx="11">
                  <c:v>-3.3429834158587468E-2</c:v>
                </c:pt>
                <c:pt idx="12">
                  <c:v>4.7701719503833395E-2</c:v>
                </c:pt>
                <c:pt idx="13">
                  <c:v>-1.2029536349738912E-2</c:v>
                </c:pt>
                <c:pt idx="14">
                  <c:v>3.4752414766821005E-2</c:v>
                </c:pt>
                <c:pt idx="15">
                  <c:v>-3.327636282796842E-2</c:v>
                </c:pt>
                <c:pt idx="16">
                  <c:v>-1.9589502854434393E-2</c:v>
                </c:pt>
                <c:pt idx="17">
                  <c:v>4.9625344799817839E-2</c:v>
                </c:pt>
                <c:pt idx="18">
                  <c:v>-5.9996595236979644E-3</c:v>
                </c:pt>
                <c:pt idx="19">
                  <c:v>6.9182149869746468E-3</c:v>
                </c:pt>
                <c:pt idx="20">
                  <c:v>-1.2443537867934396E-2</c:v>
                </c:pt>
                <c:pt idx="21">
                  <c:v>1.0805050064290889E-2</c:v>
                </c:pt>
                <c:pt idx="22">
                  <c:v>-3.044454873510638E-2</c:v>
                </c:pt>
                <c:pt idx="23">
                  <c:v>4.1227257090226566E-2</c:v>
                </c:pt>
                <c:pt idx="24">
                  <c:v>-3.3885113987324189E-2</c:v>
                </c:pt>
                <c:pt idx="25">
                  <c:v>2.0988305113233352E-2</c:v>
                </c:pt>
                <c:pt idx="26">
                  <c:v>-1.8355324127863781E-2</c:v>
                </c:pt>
                <c:pt idx="27">
                  <c:v>-3.2671349776344449E-2</c:v>
                </c:pt>
                <c:pt idx="28">
                  <c:v>-3.545687397620334E-2</c:v>
                </c:pt>
                <c:pt idx="29">
                  <c:v>4.0663994744384979E-2</c:v>
                </c:pt>
                <c:pt idx="30">
                  <c:v>-2.6208180171531481E-2</c:v>
                </c:pt>
                <c:pt idx="31">
                  <c:v>2.6233072547949376E-2</c:v>
                </c:pt>
                <c:pt idx="32">
                  <c:v>4.4210683916580784E-2</c:v>
                </c:pt>
                <c:pt idx="33">
                  <c:v>-2.6258500389444883E-2</c:v>
                </c:pt>
                <c:pt idx="34">
                  <c:v>-4.8480907624082192E-3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9-4695-ABC0-422EDEB8C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456079"/>
        <c:axId val="812357919"/>
      </c:scatterChart>
      <c:valAx>
        <c:axId val="815456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dist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2357919"/>
        <c:crosses val="autoZero"/>
        <c:crossBetween val="midCat"/>
      </c:valAx>
      <c:valAx>
        <c:axId val="8123579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54560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market_indicator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merged_with_market_scale!$D$2:$D$71</c:f>
              <c:numCache>
                <c:formatCode>General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xVal>
          <c:yVal>
            <c:numRef>
              <c:f>merged_with_market_scale!$L$28:$L$97</c:f>
              <c:numCache>
                <c:formatCode>General</c:formatCode>
                <c:ptCount val="70"/>
                <c:pt idx="0">
                  <c:v>-0.18543735981888343</c:v>
                </c:pt>
                <c:pt idx="1">
                  <c:v>-0.12996579725859458</c:v>
                </c:pt>
                <c:pt idx="2">
                  <c:v>-0.30965077405834762</c:v>
                </c:pt>
                <c:pt idx="3">
                  <c:v>0.60366261439401825</c:v>
                </c:pt>
                <c:pt idx="4">
                  <c:v>0.25907836894499159</c:v>
                </c:pt>
                <c:pt idx="5">
                  <c:v>-0.2779307222067775</c:v>
                </c:pt>
                <c:pt idx="6">
                  <c:v>0.58161365778361418</c:v>
                </c:pt>
                <c:pt idx="7">
                  <c:v>-0.33482960478158041</c:v>
                </c:pt>
                <c:pt idx="8">
                  <c:v>0.15824232851369668</c:v>
                </c:pt>
                <c:pt idx="9">
                  <c:v>-0.14366115980627558</c:v>
                </c:pt>
                <c:pt idx="10">
                  <c:v>3.920229698131017E-2</c:v>
                </c:pt>
                <c:pt idx="11">
                  <c:v>-0.24999870243669342</c:v>
                </c:pt>
                <c:pt idx="12">
                  <c:v>-0.28374799329710498</c:v>
                </c:pt>
                <c:pt idx="13">
                  <c:v>0.16665595374542175</c:v>
                </c:pt>
                <c:pt idx="14">
                  <c:v>1.0090440249020105</c:v>
                </c:pt>
                <c:pt idx="15">
                  <c:v>-0.13790937073406351</c:v>
                </c:pt>
                <c:pt idx="16">
                  <c:v>3.7568371248946519E-2</c:v>
                </c:pt>
                <c:pt idx="17">
                  <c:v>-0.24618741198737748</c:v>
                </c:pt>
                <c:pt idx="18">
                  <c:v>0.3241484564471051</c:v>
                </c:pt>
                <c:pt idx="19">
                  <c:v>-8.2654500419482524E-2</c:v>
                </c:pt>
                <c:pt idx="20">
                  <c:v>-0.23259339772087895</c:v>
                </c:pt>
                <c:pt idx="21">
                  <c:v>-0.21887150056699411</c:v>
                </c:pt>
                <c:pt idx="22">
                  <c:v>-0.30685228836500666</c:v>
                </c:pt>
                <c:pt idx="23">
                  <c:v>-0.29802799179165262</c:v>
                </c:pt>
                <c:pt idx="24">
                  <c:v>-4.790237011193188E-2</c:v>
                </c:pt>
                <c:pt idx="25">
                  <c:v>0.81997202096592581</c:v>
                </c:pt>
                <c:pt idx="26">
                  <c:v>-0.26474872735650212</c:v>
                </c:pt>
                <c:pt idx="27">
                  <c:v>-3.4177358871065877E-3</c:v>
                </c:pt>
                <c:pt idx="28">
                  <c:v>-0.10685626698776662</c:v>
                </c:pt>
                <c:pt idx="29">
                  <c:v>-0.33706954110896792</c:v>
                </c:pt>
                <c:pt idx="30">
                  <c:v>-7.1283520192007011E-2</c:v>
                </c:pt>
                <c:pt idx="31">
                  <c:v>0.86679005695311773</c:v>
                </c:pt>
                <c:pt idx="32">
                  <c:v>-0.32772581965369341</c:v>
                </c:pt>
                <c:pt idx="33">
                  <c:v>-9.7976291191781861E-2</c:v>
                </c:pt>
                <c:pt idx="34">
                  <c:v>-0.17067930314072477</c:v>
                </c:pt>
                <c:pt idx="35">
                  <c:v>0.23422755337206524</c:v>
                </c:pt>
                <c:pt idx="36">
                  <c:v>0.14139966274323257</c:v>
                </c:pt>
                <c:pt idx="37">
                  <c:v>0.41388065059860324</c:v>
                </c:pt>
                <c:pt idx="38">
                  <c:v>-0.59730913473945257</c:v>
                </c:pt>
                <c:pt idx="39">
                  <c:v>-0.27809469563848666</c:v>
                </c:pt>
                <c:pt idx="40">
                  <c:v>0.21267826076408269</c:v>
                </c:pt>
                <c:pt idx="41">
                  <c:v>-0.56779007416964156</c:v>
                </c:pt>
                <c:pt idx="42">
                  <c:v>0.33727762896064739</c:v>
                </c:pt>
                <c:pt idx="43">
                  <c:v>-0.20772316452402073</c:v>
                </c:pt>
                <c:pt idx="44">
                  <c:v>0.15563377473552542</c:v>
                </c:pt>
                <c:pt idx="45">
                  <c:v>-9.6610574201578814E-2</c:v>
                </c:pt>
                <c:pt idx="46">
                  <c:v>0.17881222916344619</c:v>
                </c:pt>
                <c:pt idx="47">
                  <c:v>0.3721896859061733</c:v>
                </c:pt>
                <c:pt idx="48">
                  <c:v>-0.17585016722414615</c:v>
                </c:pt>
                <c:pt idx="49">
                  <c:v>-0.94593955571887811</c:v>
                </c:pt>
                <c:pt idx="50">
                  <c:v>7.0102704018726314E-2</c:v>
                </c:pt>
                <c:pt idx="51">
                  <c:v>-6.8252519437915993E-2</c:v>
                </c:pt>
                <c:pt idx="52">
                  <c:v>0.34521534624489902</c:v>
                </c:pt>
                <c:pt idx="53">
                  <c:v>-0.33281247835828154</c:v>
                </c:pt>
                <c:pt idx="54">
                  <c:v>0.11667003026695077</c:v>
                </c:pt>
                <c:pt idx="55">
                  <c:v>0.21213192527738478</c:v>
                </c:pt>
                <c:pt idx="56">
                  <c:v>0.24777271983900917</c:v>
                </c:pt>
                <c:pt idx="57">
                  <c:v>0.24144634876638627</c:v>
                </c:pt>
                <c:pt idx="58">
                  <c:v>0.37337324202579758</c:v>
                </c:pt>
                <c:pt idx="59">
                  <c:v>-2.1214650710948746E-2</c:v>
                </c:pt>
                <c:pt idx="60">
                  <c:v>-0.77902965472888219</c:v>
                </c:pt>
                <c:pt idx="61">
                  <c:v>0.22885606186008189</c:v>
                </c:pt>
                <c:pt idx="62">
                  <c:v>-6.6596382542606136E-2</c:v>
                </c:pt>
                <c:pt idx="63">
                  <c:v>2.9599313227889112E-2</c:v>
                </c:pt>
                <c:pt idx="64">
                  <c:v>0.40376093331157037</c:v>
                </c:pt>
                <c:pt idx="65">
                  <c:v>2.4059206571363845E-2</c:v>
                </c:pt>
                <c:pt idx="66">
                  <c:v>-0.8223676739025656</c:v>
                </c:pt>
                <c:pt idx="67">
                  <c:v>0.40285406875830176</c:v>
                </c:pt>
                <c:pt idx="68">
                  <c:v>4.6057570696932615E-2</c:v>
                </c:pt>
                <c:pt idx="69">
                  <c:v>0.17159180878836011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68-4DB4-91FA-49F38A6DF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789648"/>
        <c:axId val="1161082464"/>
      </c:scatterChart>
      <c:valAx>
        <c:axId val="131278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market_indicator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1082464"/>
        <c:crosses val="autoZero"/>
        <c:crossBetween val="midCat"/>
      </c:valAx>
      <c:valAx>
        <c:axId val="1161082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27896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merged_with_m_target_scale!$O$27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merged_with_m_target_scale!$O$28:$O$97</c:f>
              <c:numCache>
                <c:formatCode>General</c:formatCode>
                <c:ptCount val="70"/>
              </c:numCache>
            </c:numRef>
          </c:val>
          <c:extLst>
            <c:ext xmlns:c16="http://schemas.microsoft.com/office/drawing/2014/chart" uri="{C3380CC4-5D6E-409C-BE32-E72D297353CC}">
              <c16:uniqueId val="{00000000-DFA7-4C78-9C98-7351A887C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2788688"/>
        <c:axId val="1312791088"/>
      </c:barChart>
      <c:lineChart>
        <c:grouping val="standard"/>
        <c:varyColors val="0"/>
        <c:ser>
          <c:idx val="0"/>
          <c:order val="0"/>
          <c:tx>
            <c:strRef>
              <c:f>merged_with_m_target_scale!$M$27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merged_with_m_target_scale!$M$28:$M$97</c:f>
              <c:numCache>
                <c:formatCode>General</c:formatCode>
                <c:ptCount val="70"/>
                <c:pt idx="0">
                  <c:v>0.1121674573823291</c:v>
                </c:pt>
                <c:pt idx="1">
                  <c:v>0.14498801913092765</c:v>
                </c:pt>
                <c:pt idx="2">
                  <c:v>5.9794614396749157E-2</c:v>
                </c:pt>
                <c:pt idx="3">
                  <c:v>2.6629084310535536</c:v>
                </c:pt>
                <c:pt idx="4">
                  <c:v>0.65563034218666461</c:v>
                </c:pt>
                <c:pt idx="5">
                  <c:v>9.0074985807094374E-2</c:v>
                </c:pt>
                <c:pt idx="6">
                  <c:v>2.3728605381525809</c:v>
                </c:pt>
                <c:pt idx="7">
                  <c:v>6.4126981782237816E-2</c:v>
                </c:pt>
                <c:pt idx="8">
                  <c:v>0.47855957688519557</c:v>
                </c:pt>
                <c:pt idx="9">
                  <c:v>0.13440186460389369</c:v>
                </c:pt>
                <c:pt idx="10">
                  <c:v>0.29533709936515118</c:v>
                </c:pt>
                <c:pt idx="11">
                  <c:v>9.4695645414675289E-2</c:v>
                </c:pt>
                <c:pt idx="12">
                  <c:v>6.6615124263138259E-2</c:v>
                </c:pt>
                <c:pt idx="13">
                  <c:v>0.4936123365414728</c:v>
                </c:pt>
                <c:pt idx="14">
                  <c:v>11.533606119325043</c:v>
                </c:pt>
                <c:pt idx="15">
                  <c:v>0.15425195080716919</c:v>
                </c:pt>
                <c:pt idx="16">
                  <c:v>0.30098349868105234</c:v>
                </c:pt>
                <c:pt idx="17">
                  <c:v>7.5326884429166088E-2</c:v>
                </c:pt>
                <c:pt idx="18">
                  <c:v>0.84518839449718464</c:v>
                </c:pt>
                <c:pt idx="19">
                  <c:v>0.16252702788228648</c:v>
                </c:pt>
                <c:pt idx="20">
                  <c:v>0.1035782774214271</c:v>
                </c:pt>
                <c:pt idx="21">
                  <c:v>9.8546203401083221E-2</c:v>
                </c:pt>
                <c:pt idx="22">
                  <c:v>7.7235321565826423E-2</c:v>
                </c:pt>
                <c:pt idx="23">
                  <c:v>6.7200417030624696E-2</c:v>
                </c:pt>
                <c:pt idx="24">
                  <c:v>0.23016239977102687</c:v>
                </c:pt>
                <c:pt idx="25">
                  <c:v>5.9125922618255187</c:v>
                </c:pt>
                <c:pt idx="26">
                  <c:v>9.205718085851286E-2</c:v>
                </c:pt>
                <c:pt idx="27">
                  <c:v>0.26617359607125829</c:v>
                </c:pt>
                <c:pt idx="28">
                  <c:v>0.1673345877099007</c:v>
                </c:pt>
                <c:pt idx="29">
                  <c:v>5.7210025774531791E-2</c:v>
                </c:pt>
                <c:pt idx="30">
                  <c:v>0.20348999874302925</c:v>
                </c:pt>
                <c:pt idx="31">
                  <c:v>6.5696597824473555</c:v>
                </c:pt>
                <c:pt idx="32">
                  <c:v>5.9791682489033465E-2</c:v>
                </c:pt>
                <c:pt idx="33">
                  <c:v>0.17031455262778347</c:v>
                </c:pt>
                <c:pt idx="34">
                  <c:v>0.12699681967552071</c:v>
                </c:pt>
                <c:pt idx="35">
                  <c:v>0.51408051197752813</c:v>
                </c:pt>
                <c:pt idx="36">
                  <c:v>0.57291573155405706</c:v>
                </c:pt>
                <c:pt idx="37">
                  <c:v>0.37135894051151475</c:v>
                </c:pt>
                <c:pt idx="38">
                  <c:v>2.4137202746946147</c:v>
                </c:pt>
                <c:pt idx="39">
                  <c:v>1.1541808274148757</c:v>
                </c:pt>
                <c:pt idx="40">
                  <c:v>0.44317891075345262</c:v>
                </c:pt>
                <c:pt idx="41">
                  <c:v>2.2646371370958911</c:v>
                </c:pt>
                <c:pt idx="42">
                  <c:v>0.37830263991005342</c:v>
                </c:pt>
                <c:pt idx="43">
                  <c:v>0.99978203070206695</c:v>
                </c:pt>
                <c:pt idx="44">
                  <c:v>0.54612686612727879</c:v>
                </c:pt>
                <c:pt idx="45">
                  <c:v>0.77667859077039059</c:v>
                </c:pt>
                <c:pt idx="46">
                  <c:v>0.43799216233712379</c:v>
                </c:pt>
                <c:pt idx="47">
                  <c:v>0.38667764614431538</c:v>
                </c:pt>
                <c:pt idx="48">
                  <c:v>1.0557074738867145</c:v>
                </c:pt>
                <c:pt idx="49">
                  <c:v>4.9184996395350256</c:v>
                </c:pt>
                <c:pt idx="50">
                  <c:v>0.57210437741440556</c:v>
                </c:pt>
                <c:pt idx="51">
                  <c:v>0.81562657302737018</c:v>
                </c:pt>
                <c:pt idx="52">
                  <c:v>0.40991996301075256</c:v>
                </c:pt>
                <c:pt idx="53">
                  <c:v>1.3199124504879276</c:v>
                </c:pt>
                <c:pt idx="54">
                  <c:v>0.59758164108973244</c:v>
                </c:pt>
                <c:pt idx="55">
                  <c:v>0.48676186584900466</c:v>
                </c:pt>
                <c:pt idx="56">
                  <c:v>0.47337685121626855</c:v>
                </c:pt>
                <c:pt idx="57">
                  <c:v>0.40257346058885463</c:v>
                </c:pt>
                <c:pt idx="58">
                  <c:v>0.3961538933624863</c:v>
                </c:pt>
                <c:pt idx="59">
                  <c:v>0.71208332449322853</c:v>
                </c:pt>
                <c:pt idx="60">
                  <c:v>3.5995352890766146</c:v>
                </c:pt>
                <c:pt idx="61">
                  <c:v>0.45429045967484905</c:v>
                </c:pt>
                <c:pt idx="62">
                  <c:v>0.75271911299429684</c:v>
                </c:pt>
                <c:pt idx="63">
                  <c:v>0.57776833030764474</c:v>
                </c:pt>
                <c:pt idx="64">
                  <c:v>0.36150710710582096</c:v>
                </c:pt>
                <c:pt idx="65">
                  <c:v>0.67430440770810263</c:v>
                </c:pt>
                <c:pt idx="66">
                  <c:v>3.6547452255122659</c:v>
                </c:pt>
                <c:pt idx="67">
                  <c:v>0.37396735933711517</c:v>
                </c:pt>
                <c:pt idx="68">
                  <c:v>0.59253086650745479</c:v>
                </c:pt>
                <c:pt idx="69">
                  <c:v>0.53869805782091051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A7-4C78-9C98-7351A887C890}"/>
            </c:ext>
          </c:extLst>
        </c:ser>
        <c:ser>
          <c:idx val="1"/>
          <c:order val="1"/>
          <c:tx>
            <c:strRef>
              <c:f>merged_with_m_target_scale!$N$27</c:f>
              <c:strCache>
                <c:ptCount val="1"/>
                <c:pt idx="0">
                  <c:v>pred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merged_with_m_target_scale!$N$28:$N$97</c:f>
              <c:numCache>
                <c:formatCode>General</c:formatCode>
                <c:ptCount val="70"/>
                <c:pt idx="0">
                  <c:v>0.13502099294990849</c:v>
                </c:pt>
                <c:pt idx="1">
                  <c:v>0.16511082408891722</c:v>
                </c:pt>
                <c:pt idx="2">
                  <c:v>8.1497013117013711E-2</c:v>
                </c:pt>
                <c:pt idx="3">
                  <c:v>1.4560922498944324</c:v>
                </c:pt>
                <c:pt idx="4">
                  <c:v>0.50599093717590637</c:v>
                </c:pt>
                <c:pt idx="5">
                  <c:v>0.1189345356644896</c:v>
                </c:pt>
                <c:pt idx="6">
                  <c:v>1.3264186258049526</c:v>
                </c:pt>
                <c:pt idx="7">
                  <c:v>8.9630423718926211E-2</c:v>
                </c:pt>
                <c:pt idx="8">
                  <c:v>0.4085189825887644</c:v>
                </c:pt>
                <c:pt idx="9">
                  <c:v>0.1551659922037783</c:v>
                </c:pt>
                <c:pt idx="10">
                  <c:v>0.28398320999427418</c:v>
                </c:pt>
                <c:pt idx="11">
                  <c:v>0.12159145778937647</c:v>
                </c:pt>
                <c:pt idx="12">
                  <c:v>8.8471426555305405E-2</c:v>
                </c:pt>
                <c:pt idx="13">
                  <c:v>0.41783829830771768</c:v>
                </c:pt>
                <c:pt idx="14">
                  <c:v>4.2047759919655281</c:v>
                </c:pt>
                <c:pt idx="15">
                  <c:v>0.17706142043498224</c:v>
                </c:pt>
                <c:pt idx="16">
                  <c:v>0.28988580522354679</c:v>
                </c:pt>
                <c:pt idx="17">
                  <c:v>9.6353576495930404E-2</c:v>
                </c:pt>
                <c:pt idx="18">
                  <c:v>0.61119196905303419</c:v>
                </c:pt>
                <c:pt idx="19">
                  <c:v>0.17653140874803136</c:v>
                </c:pt>
                <c:pt idx="20">
                  <c:v>0.13070214448194062</c:v>
                </c:pt>
                <c:pt idx="21">
                  <c:v>0.12265763374337828</c:v>
                </c:pt>
                <c:pt idx="22">
                  <c:v>0.10497362981489801</c:v>
                </c:pt>
                <c:pt idx="23">
                  <c:v>9.0532368080945377E-2</c:v>
                </c:pt>
                <c:pt idx="24">
                  <c:v>0.24145606131981284</c:v>
                </c:pt>
                <c:pt idx="25">
                  <c:v>2.6041656533154449</c:v>
                </c:pt>
                <c:pt idx="26">
                  <c:v>0.11996003461147425</c:v>
                </c:pt>
                <c:pt idx="27">
                  <c:v>0.26708486347136212</c:v>
                </c:pt>
                <c:pt idx="28">
                  <c:v>0.186205628802081</c:v>
                </c:pt>
                <c:pt idx="29">
                  <c:v>8.0141890902065763E-2</c:v>
                </c:pt>
                <c:pt idx="30">
                  <c:v>0.2185249897674556</c:v>
                </c:pt>
                <c:pt idx="31">
                  <c:v>2.7612182871067112</c:v>
                </c:pt>
                <c:pt idx="32">
                  <c:v>8.297939982605787E-2</c:v>
                </c:pt>
                <c:pt idx="33">
                  <c:v>0.18784615964948062</c:v>
                </c:pt>
                <c:pt idx="34">
                  <c:v>0.15063223666815298</c:v>
                </c:pt>
                <c:pt idx="35">
                  <c:v>0.4067311239051225</c:v>
                </c:pt>
                <c:pt idx="36">
                  <c:v>0.49737236842496341</c:v>
                </c:pt>
                <c:pt idx="37">
                  <c:v>0.24549791121956022</c:v>
                </c:pt>
                <c:pt idx="38">
                  <c:v>4.3862663454772237</c:v>
                </c:pt>
                <c:pt idx="39">
                  <c:v>1.5242241822330054</c:v>
                </c:pt>
                <c:pt idx="40">
                  <c:v>0.35827300855281202</c:v>
                </c:pt>
                <c:pt idx="41">
                  <c:v>3.9956433933387259</c:v>
                </c:pt>
                <c:pt idx="42">
                  <c:v>0.26999862894517346</c:v>
                </c:pt>
                <c:pt idx="43">
                  <c:v>1.2306040808524359</c:v>
                </c:pt>
                <c:pt idx="44">
                  <c:v>0.46741500726712737</c:v>
                </c:pt>
                <c:pt idx="45">
                  <c:v>0.85545815985819906</c:v>
                </c:pt>
                <c:pt idx="46">
                  <c:v>0.36627660042674032</c:v>
                </c:pt>
                <c:pt idx="47">
                  <c:v>0.26650731838180614</c:v>
                </c:pt>
                <c:pt idx="48">
                  <c:v>1.2586771654416058</c:v>
                </c:pt>
                <c:pt idx="49">
                  <c:v>12.666276759021383</c:v>
                </c:pt>
                <c:pt idx="50">
                  <c:v>0.53337180360149739</c:v>
                </c:pt>
                <c:pt idx="51">
                  <c:v>0.87323887039148385</c:v>
                </c:pt>
                <c:pt idx="52">
                  <c:v>0.29025114987124329</c:v>
                </c:pt>
                <c:pt idx="53">
                  <c:v>1.8411270059830636</c:v>
                </c:pt>
                <c:pt idx="54">
                  <c:v>0.5317752204005699</c:v>
                </c:pt>
                <c:pt idx="55">
                  <c:v>0.39372122038586627</c:v>
                </c:pt>
                <c:pt idx="56">
                  <c:v>0.36948830058223142</c:v>
                </c:pt>
                <c:pt idx="57">
                  <c:v>0.31621780807710076</c:v>
                </c:pt>
                <c:pt idx="58">
                  <c:v>0.27271560529121491</c:v>
                </c:pt>
                <c:pt idx="59">
                  <c:v>0.72735130329507935</c:v>
                </c:pt>
                <c:pt idx="60">
                  <c:v>7.8446706683682876</c:v>
                </c:pt>
                <c:pt idx="61">
                  <c:v>0.36136217513467322</c:v>
                </c:pt>
                <c:pt idx="62">
                  <c:v>0.80455434613826804</c:v>
                </c:pt>
                <c:pt idx="63">
                  <c:v>0.56091740273475588</c:v>
                </c:pt>
                <c:pt idx="64">
                  <c:v>0.24141580243430594</c:v>
                </c:pt>
                <c:pt idx="65">
                  <c:v>0.65827478192555289</c:v>
                </c:pt>
                <c:pt idx="66">
                  <c:v>8.3177689093053822</c:v>
                </c:pt>
                <c:pt idx="67">
                  <c:v>0.24996338580287356</c:v>
                </c:pt>
                <c:pt idx="68">
                  <c:v>0.56585926355791993</c:v>
                </c:pt>
                <c:pt idx="69">
                  <c:v>0.45375772743064985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A7-4C78-9C98-7351A887C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492528"/>
        <c:axId val="1325425408"/>
      </c:lineChart>
      <c:catAx>
        <c:axId val="131249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25408"/>
        <c:crosses val="autoZero"/>
        <c:auto val="1"/>
        <c:lblAlgn val="ctr"/>
        <c:lblOffset val="100"/>
        <c:noMultiLvlLbl val="0"/>
      </c:catAx>
      <c:valAx>
        <c:axId val="132542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92528"/>
        <c:crosses val="autoZero"/>
        <c:crossBetween val="between"/>
      </c:valAx>
      <c:valAx>
        <c:axId val="1312791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788688"/>
        <c:crosses val="max"/>
        <c:crossBetween val="between"/>
      </c:valAx>
      <c:catAx>
        <c:axId val="1312788688"/>
        <c:scaling>
          <c:orientation val="minMax"/>
        </c:scaling>
        <c:delete val="1"/>
        <c:axPos val="b"/>
        <c:majorTickMark val="out"/>
        <c:minorTickMark val="none"/>
        <c:tickLblPos val="nextTo"/>
        <c:crossAx val="1312791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merged_with_target_scale!$O$27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merged_with_target_scale!$O$28:$O$97</c:f>
              <c:numCache>
                <c:formatCode>General</c:formatCode>
                <c:ptCount val="70"/>
              </c:numCache>
            </c:numRef>
          </c:val>
          <c:extLst>
            <c:ext xmlns:c16="http://schemas.microsoft.com/office/drawing/2014/chart" uri="{C3380CC4-5D6E-409C-BE32-E72D297353CC}">
              <c16:uniqueId val="{00000000-1EE9-4991-BB12-9A4F50FED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2788688"/>
        <c:axId val="1312791088"/>
      </c:barChart>
      <c:lineChart>
        <c:grouping val="standard"/>
        <c:varyColors val="0"/>
        <c:ser>
          <c:idx val="0"/>
          <c:order val="0"/>
          <c:tx>
            <c:strRef>
              <c:f>merged_with_target_scale!$M$27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merged_with_target_scale!$M$28:$M$97</c:f>
              <c:numCache>
                <c:formatCode>General</c:formatCode>
                <c:ptCount val="70"/>
                <c:pt idx="69">
                  <c:v>0.53869805782091051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9-4991-BB12-9A4F50FEDF61}"/>
            </c:ext>
          </c:extLst>
        </c:ser>
        <c:ser>
          <c:idx val="1"/>
          <c:order val="1"/>
          <c:tx>
            <c:strRef>
              <c:f>merged_with_target_scale!$N$27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merged_with_target_scale!$N$28:$N$97</c:f>
              <c:numCache>
                <c:formatCode>General</c:formatCode>
                <c:ptCount val="70"/>
                <c:pt idx="69">
                  <c:v>0.45375772743064985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E9-4991-BB12-9A4F50FED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492528"/>
        <c:axId val="1325425408"/>
      </c:lineChart>
      <c:catAx>
        <c:axId val="131249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25408"/>
        <c:crosses val="autoZero"/>
        <c:auto val="1"/>
        <c:lblAlgn val="ctr"/>
        <c:lblOffset val="100"/>
        <c:noMultiLvlLbl val="0"/>
      </c:catAx>
      <c:valAx>
        <c:axId val="132542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92528"/>
        <c:crosses val="autoZero"/>
        <c:crossBetween val="between"/>
      </c:valAx>
      <c:valAx>
        <c:axId val="1312791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788688"/>
        <c:crosses val="max"/>
        <c:crossBetween val="between"/>
      </c:valAx>
      <c:catAx>
        <c:axId val="1312788688"/>
        <c:scaling>
          <c:orientation val="minMax"/>
        </c:scaling>
        <c:delete val="1"/>
        <c:axPos val="b"/>
        <c:majorTickMark val="out"/>
        <c:minorTickMark val="none"/>
        <c:tickLblPos val="nextTo"/>
        <c:crossAx val="1312791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price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merged_with_target_scale!$B$2:$B$71</c:f>
              <c:numCache>
                <c:formatCode>General</c:formatCode>
                <c:ptCount val="70"/>
                <c:pt idx="0">
                  <c:v>-0.50337260801669592</c:v>
                </c:pt>
                <c:pt idx="1">
                  <c:v>-0.71051573747697905</c:v>
                </c:pt>
                <c:pt idx="2">
                  <c:v>-2.1845241724257402E-2</c:v>
                </c:pt>
                <c:pt idx="3">
                  <c:v>-2.807072202298643</c:v>
                </c:pt>
                <c:pt idx="4">
                  <c:v>-1.831448693607743</c:v>
                </c:pt>
                <c:pt idx="5">
                  <c:v>-0.37963825529458628</c:v>
                </c:pt>
                <c:pt idx="6">
                  <c:v>-2.7319376558701607</c:v>
                </c:pt>
                <c:pt idx="7">
                  <c:v>-0.1091416935157484</c:v>
                </c:pt>
                <c:pt idx="8">
                  <c:v>-1.5941371715320505</c:v>
                </c:pt>
                <c:pt idx="9">
                  <c:v>-0.66112720435339489</c:v>
                </c:pt>
                <c:pt idx="10">
                  <c:v>-1.2563860628379797</c:v>
                </c:pt>
                <c:pt idx="11">
                  <c:v>-0.4406952318658317</c:v>
                </c:pt>
                <c:pt idx="12">
                  <c:v>-0.11885847473036723</c:v>
                </c:pt>
                <c:pt idx="13">
                  <c:v>-1.5998805580726119</c:v>
                </c:pt>
                <c:pt idx="14">
                  <c:v>-3.8681847328068741</c:v>
                </c:pt>
                <c:pt idx="15">
                  <c:v>-0.77867535753631845</c:v>
                </c:pt>
                <c:pt idx="16">
                  <c:v>-1.2486214913735607</c:v>
                </c:pt>
                <c:pt idx="17">
                  <c:v>-0.2137797158159789</c:v>
                </c:pt>
                <c:pt idx="18">
                  <c:v>-2.0098115666745917</c:v>
                </c:pt>
                <c:pt idx="19">
                  <c:v>-0.80434974336687437</c:v>
                </c:pt>
                <c:pt idx="20">
                  <c:v>-0.46103448298890709</c:v>
                </c:pt>
                <c:pt idx="21">
                  <c:v>-0.42061216099172088</c:v>
                </c:pt>
                <c:pt idx="22">
                  <c:v>-0.2799604586036617</c:v>
                </c:pt>
                <c:pt idx="23">
                  <c:v>-0.11348930561748385</c:v>
                </c:pt>
                <c:pt idx="24">
                  <c:v>-1.0544785075294869</c:v>
                </c:pt>
                <c:pt idx="25">
                  <c:v>-3.3793317246550427</c:v>
                </c:pt>
                <c:pt idx="26">
                  <c:v>-0.38266370696609003</c:v>
                </c:pt>
                <c:pt idx="27">
                  <c:v>-1.1687174164270731</c:v>
                </c:pt>
                <c:pt idx="28">
                  <c:v>-0.85638919911751521</c:v>
                </c:pt>
                <c:pt idx="29">
                  <c:v>0</c:v>
                </c:pt>
                <c:pt idx="30">
                  <c:v>-0.96236178737033862</c:v>
                </c:pt>
                <c:pt idx="31">
                  <c:v>-3.4749091369830265</c:v>
                </c:pt>
                <c:pt idx="32">
                  <c:v>-2.3170023143992219E-2</c:v>
                </c:pt>
                <c:pt idx="33">
                  <c:v>-0.85906529041369173</c:v>
                </c:pt>
                <c:pt idx="34">
                  <c:v>-0.61009043762958104</c:v>
                </c:pt>
                <c:pt idx="35">
                  <c:v>-0.50337260801669592</c:v>
                </c:pt>
                <c:pt idx="36">
                  <c:v>-0.71051573747697905</c:v>
                </c:pt>
                <c:pt idx="37">
                  <c:v>-2.1845241724257402E-2</c:v>
                </c:pt>
                <c:pt idx="38">
                  <c:v>-2.807072202298643</c:v>
                </c:pt>
                <c:pt idx="39">
                  <c:v>-1.831448693607743</c:v>
                </c:pt>
                <c:pt idx="40">
                  <c:v>-0.37963825529458628</c:v>
                </c:pt>
                <c:pt idx="41">
                  <c:v>-2.7319376558701607</c:v>
                </c:pt>
                <c:pt idx="42">
                  <c:v>-0.10914169351574828</c:v>
                </c:pt>
                <c:pt idx="43">
                  <c:v>-1.5941371715320507</c:v>
                </c:pt>
                <c:pt idx="44">
                  <c:v>-0.66112720435339489</c:v>
                </c:pt>
                <c:pt idx="45">
                  <c:v>-1.2563860628379799</c:v>
                </c:pt>
                <c:pt idx="46">
                  <c:v>-0.44069523186583193</c:v>
                </c:pt>
                <c:pt idx="47">
                  <c:v>-0.11885847473036711</c:v>
                </c:pt>
                <c:pt idx="48">
                  <c:v>-1.5998805580726119</c:v>
                </c:pt>
                <c:pt idx="49">
                  <c:v>-3.8681847328068741</c:v>
                </c:pt>
                <c:pt idx="50">
                  <c:v>-0.77867535753631845</c:v>
                </c:pt>
                <c:pt idx="51">
                  <c:v>-1.2486214913735605</c:v>
                </c:pt>
                <c:pt idx="52">
                  <c:v>-0.21377971581597904</c:v>
                </c:pt>
                <c:pt idx="53">
                  <c:v>-2.0098115666745913</c:v>
                </c:pt>
                <c:pt idx="54">
                  <c:v>-0.80434974336687437</c:v>
                </c:pt>
                <c:pt idx="55">
                  <c:v>-0.46103448298890709</c:v>
                </c:pt>
                <c:pt idx="56">
                  <c:v>-0.42061216099172088</c:v>
                </c:pt>
                <c:pt idx="57">
                  <c:v>-0.2799604586036617</c:v>
                </c:pt>
                <c:pt idx="58">
                  <c:v>-0.11348930561748385</c:v>
                </c:pt>
                <c:pt idx="59">
                  <c:v>-1.0544785075294869</c:v>
                </c:pt>
                <c:pt idx="60">
                  <c:v>-3.3793317246550427</c:v>
                </c:pt>
                <c:pt idx="61">
                  <c:v>-0.3826637069660902</c:v>
                </c:pt>
                <c:pt idx="62">
                  <c:v>-1.1687174164270731</c:v>
                </c:pt>
                <c:pt idx="63">
                  <c:v>-0.85638919911751521</c:v>
                </c:pt>
                <c:pt idx="64">
                  <c:v>0</c:v>
                </c:pt>
                <c:pt idx="65">
                  <c:v>-0.96236178737033862</c:v>
                </c:pt>
                <c:pt idx="66">
                  <c:v>-3.4749091369830265</c:v>
                </c:pt>
                <c:pt idx="67">
                  <c:v>-2.3170023143992219E-2</c:v>
                </c:pt>
                <c:pt idx="68">
                  <c:v>-0.85906529041369173</c:v>
                </c:pt>
                <c:pt idx="69">
                  <c:v>-0.61009043762958082</c:v>
                </c:pt>
              </c:numCache>
            </c:numRef>
          </c:xVal>
          <c:yVal>
            <c:numRef>
              <c:f>merged_with_target_scale!$L$27:$L$96</c:f>
              <c:numCache>
                <c:formatCode>General</c:formatCode>
                <c:ptCount val="70"/>
                <c:pt idx="0">
                  <c:v>-0.73679839393063995</c:v>
                </c:pt>
                <c:pt idx="1">
                  <c:v>-0.6813268313703511</c:v>
                </c:pt>
                <c:pt idx="2">
                  <c:v>-0.86101180817010414</c:v>
                </c:pt>
                <c:pt idx="3">
                  <c:v>5.2301580282260951E-2</c:v>
                </c:pt>
                <c:pt idx="4">
                  <c:v>-0.29228266516676571</c:v>
                </c:pt>
                <c:pt idx="5">
                  <c:v>-0.82929175631853225</c:v>
                </c:pt>
                <c:pt idx="6">
                  <c:v>3.0252623671855772E-2</c:v>
                </c:pt>
                <c:pt idx="7">
                  <c:v>-0.8861906388933356</c:v>
                </c:pt>
                <c:pt idx="8">
                  <c:v>-0.3931187055980615</c:v>
                </c:pt>
                <c:pt idx="9">
                  <c:v>-0.69502219391803211</c:v>
                </c:pt>
                <c:pt idx="10">
                  <c:v>-0.5121587371304468</c:v>
                </c:pt>
                <c:pt idx="11">
                  <c:v>-0.8013597365484495</c:v>
                </c:pt>
                <c:pt idx="12">
                  <c:v>-0.83510902740886106</c:v>
                </c:pt>
                <c:pt idx="13">
                  <c:v>-0.38470508036633488</c:v>
                </c:pt>
                <c:pt idx="14">
                  <c:v>0.45768299079025043</c:v>
                </c:pt>
                <c:pt idx="15">
                  <c:v>-0.68927040484582025</c:v>
                </c:pt>
                <c:pt idx="16">
                  <c:v>-0.51379266286280934</c:v>
                </c:pt>
                <c:pt idx="17">
                  <c:v>-0.797548446099134</c:v>
                </c:pt>
                <c:pt idx="18">
                  <c:v>-0.22721257766465333</c:v>
                </c:pt>
                <c:pt idx="19">
                  <c:v>-0.63401553453123882</c:v>
                </c:pt>
                <c:pt idx="20">
                  <c:v>-0.78395443183263613</c:v>
                </c:pt>
                <c:pt idx="21">
                  <c:v>-0.77023253467875041</c:v>
                </c:pt>
                <c:pt idx="22">
                  <c:v>-0.85821332247676274</c:v>
                </c:pt>
                <c:pt idx="23">
                  <c:v>-0.84938902590340826</c:v>
                </c:pt>
                <c:pt idx="24">
                  <c:v>-0.59926340422368973</c:v>
                </c:pt>
                <c:pt idx="25">
                  <c:v>0.2686109868541644</c:v>
                </c:pt>
                <c:pt idx="26">
                  <c:v>-0.81610976146825975</c:v>
                </c:pt>
                <c:pt idx="27">
                  <c:v>-0.554778769998862</c:v>
                </c:pt>
                <c:pt idx="28">
                  <c:v>-0.65821730109952314</c:v>
                </c:pt>
                <c:pt idx="29">
                  <c:v>-0.88843057522072288</c:v>
                </c:pt>
                <c:pt idx="30">
                  <c:v>-0.62264455430376542</c:v>
                </c:pt>
                <c:pt idx="31">
                  <c:v>0.31542902284135765</c:v>
                </c:pt>
                <c:pt idx="32">
                  <c:v>-0.87908685376544904</c:v>
                </c:pt>
                <c:pt idx="33">
                  <c:v>-0.64933732530353949</c:v>
                </c:pt>
                <c:pt idx="34">
                  <c:v>-0.7220403372524804</c:v>
                </c:pt>
                <c:pt idx="35">
                  <c:v>0.78558858748382399</c:v>
                </c:pt>
                <c:pt idx="36">
                  <c:v>0.6927606968549892</c:v>
                </c:pt>
                <c:pt idx="37">
                  <c:v>0.96524168471036031</c:v>
                </c:pt>
                <c:pt idx="38">
                  <c:v>-4.5948100627696387E-2</c:v>
                </c:pt>
                <c:pt idx="39">
                  <c:v>0.2732663384732712</c:v>
                </c:pt>
                <c:pt idx="40">
                  <c:v>0.76403929487584221</c:v>
                </c:pt>
                <c:pt idx="41">
                  <c:v>-1.642904005788659E-2</c:v>
                </c:pt>
                <c:pt idx="42">
                  <c:v>0.88863866307240691</c:v>
                </c:pt>
                <c:pt idx="43">
                  <c:v>0.34363786958773601</c:v>
                </c:pt>
                <c:pt idx="44">
                  <c:v>0.70699480884728272</c:v>
                </c:pt>
                <c:pt idx="45">
                  <c:v>0.45475045991017887</c:v>
                </c:pt>
                <c:pt idx="46">
                  <c:v>0.73017326327520371</c:v>
                </c:pt>
                <c:pt idx="47">
                  <c:v>0.92355072001793048</c:v>
                </c:pt>
                <c:pt idx="48">
                  <c:v>0.37551086688761115</c:v>
                </c:pt>
                <c:pt idx="49">
                  <c:v>-0.39457852160712381</c:v>
                </c:pt>
                <c:pt idx="50">
                  <c:v>0.62146373813048306</c:v>
                </c:pt>
                <c:pt idx="51">
                  <c:v>0.48310851467384186</c:v>
                </c:pt>
                <c:pt idx="52">
                  <c:v>0.8965763803566561</c:v>
                </c:pt>
                <c:pt idx="53">
                  <c:v>0.21854855575347493</c:v>
                </c:pt>
                <c:pt idx="54">
                  <c:v>0.66803106437870885</c:v>
                </c:pt>
                <c:pt idx="55">
                  <c:v>0.76349295938914186</c:v>
                </c:pt>
                <c:pt idx="56">
                  <c:v>0.79913375395076691</c:v>
                </c:pt>
                <c:pt idx="57">
                  <c:v>0.79280738287814401</c:v>
                </c:pt>
                <c:pt idx="58">
                  <c:v>0.92473427613755554</c:v>
                </c:pt>
                <c:pt idx="59">
                  <c:v>0.53014638340080766</c:v>
                </c:pt>
                <c:pt idx="60">
                  <c:v>-0.22766862061712811</c:v>
                </c:pt>
                <c:pt idx="61">
                  <c:v>0.78021709597183964</c:v>
                </c:pt>
                <c:pt idx="62">
                  <c:v>0.48476465156915183</c:v>
                </c:pt>
                <c:pt idx="63">
                  <c:v>0.5809603473396463</c:v>
                </c:pt>
                <c:pt idx="64">
                  <c:v>0.95512196742332978</c:v>
                </c:pt>
                <c:pt idx="65">
                  <c:v>0.57542024068311992</c:v>
                </c:pt>
                <c:pt idx="66">
                  <c:v>-0.2710066397908113</c:v>
                </c:pt>
                <c:pt idx="67">
                  <c:v>0.95421510287005928</c:v>
                </c:pt>
                <c:pt idx="68">
                  <c:v>0.59741860480868969</c:v>
                </c:pt>
                <c:pt idx="69">
                  <c:v>0.72295284290011808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00-4964-8EAE-3051920A4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180512"/>
        <c:axId val="1253181472"/>
      </c:scatterChart>
      <c:valAx>
        <c:axId val="125318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3181472"/>
        <c:crosses val="autoZero"/>
        <c:crossBetween val="midCat"/>
      </c:valAx>
      <c:valAx>
        <c:axId val="1253181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31805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dist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merged_with_target_scale!$C$2:$C$71</c:f>
              <c:numCache>
                <c:formatCode>General</c:formatCode>
                <c:ptCount val="70"/>
                <c:pt idx="0">
                  <c:v>-3.8221212820197741E-2</c:v>
                </c:pt>
                <c:pt idx="1">
                  <c:v>-6.4538521137571178E-2</c:v>
                </c:pt>
                <c:pt idx="2">
                  <c:v>-6.4538521137571178E-2</c:v>
                </c:pt>
                <c:pt idx="3">
                  <c:v>0</c:v>
                </c:pt>
                <c:pt idx="4">
                  <c:v>-0.13353139262452263</c:v>
                </c:pt>
                <c:pt idx="5">
                  <c:v>-3.8221212820197741E-2</c:v>
                </c:pt>
                <c:pt idx="6">
                  <c:v>-3.8221212820197741E-2</c:v>
                </c:pt>
                <c:pt idx="7">
                  <c:v>-5.1293294387550578E-2</c:v>
                </c:pt>
                <c:pt idx="8">
                  <c:v>-6.4538521137571178E-2</c:v>
                </c:pt>
                <c:pt idx="9">
                  <c:v>-9.1567193525490503E-2</c:v>
                </c:pt>
                <c:pt idx="10">
                  <c:v>-0.10536051565782628</c:v>
                </c:pt>
                <c:pt idx="11">
                  <c:v>-0.13353139262452263</c:v>
                </c:pt>
                <c:pt idx="12">
                  <c:v>-0.10536051565782628</c:v>
                </c:pt>
                <c:pt idx="13">
                  <c:v>-2.5317807984289897E-2</c:v>
                </c:pt>
                <c:pt idx="14">
                  <c:v>-6.4538521137571178E-2</c:v>
                </c:pt>
                <c:pt idx="15">
                  <c:v>-6.4538521137571178E-2</c:v>
                </c:pt>
                <c:pt idx="16">
                  <c:v>-3.8221212820197741E-2</c:v>
                </c:pt>
                <c:pt idx="17">
                  <c:v>-0.13353139262452263</c:v>
                </c:pt>
                <c:pt idx="18">
                  <c:v>-0.11934675763256625</c:v>
                </c:pt>
                <c:pt idx="19">
                  <c:v>-0.13353139262452263</c:v>
                </c:pt>
                <c:pt idx="20">
                  <c:v>-1.2578782206860073E-2</c:v>
                </c:pt>
                <c:pt idx="21">
                  <c:v>-6.4538521137571178E-2</c:v>
                </c:pt>
                <c:pt idx="22">
                  <c:v>-9.1567193525490503E-2</c:v>
                </c:pt>
                <c:pt idx="23">
                  <c:v>-3.8221212820197741E-2</c:v>
                </c:pt>
                <c:pt idx="24">
                  <c:v>0</c:v>
                </c:pt>
                <c:pt idx="25">
                  <c:v>-1.2578782206860073E-2</c:v>
                </c:pt>
                <c:pt idx="26">
                  <c:v>-2.5317807984289897E-2</c:v>
                </c:pt>
                <c:pt idx="27">
                  <c:v>-3.8221212820197741E-2</c:v>
                </c:pt>
                <c:pt idx="28">
                  <c:v>-0.13353139262452263</c:v>
                </c:pt>
                <c:pt idx="29">
                  <c:v>-5.1293294387550578E-2</c:v>
                </c:pt>
                <c:pt idx="30">
                  <c:v>-1.2578782206860073E-2</c:v>
                </c:pt>
                <c:pt idx="31">
                  <c:v>-0.10536051565782628</c:v>
                </c:pt>
                <c:pt idx="32">
                  <c:v>-2.5317807984289897E-2</c:v>
                </c:pt>
                <c:pt idx="33">
                  <c:v>-0.11934675763256625</c:v>
                </c:pt>
                <c:pt idx="34">
                  <c:v>-3.8221212820197741E-2</c:v>
                </c:pt>
                <c:pt idx="35">
                  <c:v>-3.8221212820197741E-2</c:v>
                </c:pt>
                <c:pt idx="36">
                  <c:v>-6.4538521137571178E-2</c:v>
                </c:pt>
                <c:pt idx="37">
                  <c:v>-6.4538521137571178E-2</c:v>
                </c:pt>
                <c:pt idx="38">
                  <c:v>0</c:v>
                </c:pt>
                <c:pt idx="39">
                  <c:v>-0.13353139262452263</c:v>
                </c:pt>
                <c:pt idx="40">
                  <c:v>-3.8221212820197741E-2</c:v>
                </c:pt>
                <c:pt idx="41">
                  <c:v>-3.8221212820197741E-2</c:v>
                </c:pt>
                <c:pt idx="42">
                  <c:v>-5.1293294387550578E-2</c:v>
                </c:pt>
                <c:pt idx="43">
                  <c:v>-6.4538521137571178E-2</c:v>
                </c:pt>
                <c:pt idx="44">
                  <c:v>-9.1567193525490503E-2</c:v>
                </c:pt>
                <c:pt idx="45">
                  <c:v>-0.10536051565782628</c:v>
                </c:pt>
                <c:pt idx="46">
                  <c:v>-0.13353139262452263</c:v>
                </c:pt>
                <c:pt idx="47">
                  <c:v>-0.10536051565782628</c:v>
                </c:pt>
                <c:pt idx="48">
                  <c:v>-2.5317807984289897E-2</c:v>
                </c:pt>
                <c:pt idx="49">
                  <c:v>-6.4538521137571178E-2</c:v>
                </c:pt>
                <c:pt idx="50">
                  <c:v>-6.4538521137571178E-2</c:v>
                </c:pt>
                <c:pt idx="51">
                  <c:v>-3.8221212820197741E-2</c:v>
                </c:pt>
                <c:pt idx="52">
                  <c:v>-0.13353139262452263</c:v>
                </c:pt>
                <c:pt idx="53">
                  <c:v>-0.11934675763256625</c:v>
                </c:pt>
                <c:pt idx="54">
                  <c:v>-0.13353139262452263</c:v>
                </c:pt>
                <c:pt idx="55">
                  <c:v>-1.2578782206860073E-2</c:v>
                </c:pt>
                <c:pt idx="56">
                  <c:v>-6.4538521137571178E-2</c:v>
                </c:pt>
                <c:pt idx="57">
                  <c:v>-9.1567193525490503E-2</c:v>
                </c:pt>
                <c:pt idx="58">
                  <c:v>-3.8221212820197741E-2</c:v>
                </c:pt>
                <c:pt idx="59">
                  <c:v>0</c:v>
                </c:pt>
                <c:pt idx="60">
                  <c:v>-1.2578782206860073E-2</c:v>
                </c:pt>
                <c:pt idx="61">
                  <c:v>-2.5317807984289897E-2</c:v>
                </c:pt>
                <c:pt idx="62">
                  <c:v>-3.8221212820197741E-2</c:v>
                </c:pt>
                <c:pt idx="63">
                  <c:v>-0.13353139262452263</c:v>
                </c:pt>
                <c:pt idx="64">
                  <c:v>-5.1293294387550578E-2</c:v>
                </c:pt>
                <c:pt idx="65">
                  <c:v>-1.2578782206860073E-2</c:v>
                </c:pt>
                <c:pt idx="66">
                  <c:v>-0.10536051565782628</c:v>
                </c:pt>
                <c:pt idx="67">
                  <c:v>-2.5317807984289897E-2</c:v>
                </c:pt>
                <c:pt idx="68">
                  <c:v>-0.11934675763256625</c:v>
                </c:pt>
                <c:pt idx="69">
                  <c:v>-3.8221212820197741E-2</c:v>
                </c:pt>
              </c:numCache>
            </c:numRef>
          </c:xVal>
          <c:yVal>
            <c:numRef>
              <c:f>merged_with_target_scale!$L$27:$L$96</c:f>
              <c:numCache>
                <c:formatCode>General</c:formatCode>
                <c:ptCount val="70"/>
                <c:pt idx="0">
                  <c:v>-0.73679839393063995</c:v>
                </c:pt>
                <c:pt idx="1">
                  <c:v>-0.6813268313703511</c:v>
                </c:pt>
                <c:pt idx="2">
                  <c:v>-0.86101180817010414</c:v>
                </c:pt>
                <c:pt idx="3">
                  <c:v>5.2301580282260951E-2</c:v>
                </c:pt>
                <c:pt idx="4">
                  <c:v>-0.29228266516676571</c:v>
                </c:pt>
                <c:pt idx="5">
                  <c:v>-0.82929175631853225</c:v>
                </c:pt>
                <c:pt idx="6">
                  <c:v>3.0252623671855772E-2</c:v>
                </c:pt>
                <c:pt idx="7">
                  <c:v>-0.8861906388933356</c:v>
                </c:pt>
                <c:pt idx="8">
                  <c:v>-0.3931187055980615</c:v>
                </c:pt>
                <c:pt idx="9">
                  <c:v>-0.69502219391803211</c:v>
                </c:pt>
                <c:pt idx="10">
                  <c:v>-0.5121587371304468</c:v>
                </c:pt>
                <c:pt idx="11">
                  <c:v>-0.8013597365484495</c:v>
                </c:pt>
                <c:pt idx="12">
                  <c:v>-0.83510902740886106</c:v>
                </c:pt>
                <c:pt idx="13">
                  <c:v>-0.38470508036633488</c:v>
                </c:pt>
                <c:pt idx="14">
                  <c:v>0.45768299079025043</c:v>
                </c:pt>
                <c:pt idx="15">
                  <c:v>-0.68927040484582025</c:v>
                </c:pt>
                <c:pt idx="16">
                  <c:v>-0.51379266286280934</c:v>
                </c:pt>
                <c:pt idx="17">
                  <c:v>-0.797548446099134</c:v>
                </c:pt>
                <c:pt idx="18">
                  <c:v>-0.22721257766465333</c:v>
                </c:pt>
                <c:pt idx="19">
                  <c:v>-0.63401553453123882</c:v>
                </c:pt>
                <c:pt idx="20">
                  <c:v>-0.78395443183263613</c:v>
                </c:pt>
                <c:pt idx="21">
                  <c:v>-0.77023253467875041</c:v>
                </c:pt>
                <c:pt idx="22">
                  <c:v>-0.85821332247676274</c:v>
                </c:pt>
                <c:pt idx="23">
                  <c:v>-0.84938902590340826</c:v>
                </c:pt>
                <c:pt idx="24">
                  <c:v>-0.59926340422368973</c:v>
                </c:pt>
                <c:pt idx="25">
                  <c:v>0.2686109868541644</c:v>
                </c:pt>
                <c:pt idx="26">
                  <c:v>-0.81610976146825975</c:v>
                </c:pt>
                <c:pt idx="27">
                  <c:v>-0.554778769998862</c:v>
                </c:pt>
                <c:pt idx="28">
                  <c:v>-0.65821730109952314</c:v>
                </c:pt>
                <c:pt idx="29">
                  <c:v>-0.88843057522072288</c:v>
                </c:pt>
                <c:pt idx="30">
                  <c:v>-0.62264455430376542</c:v>
                </c:pt>
                <c:pt idx="31">
                  <c:v>0.31542902284135765</c:v>
                </c:pt>
                <c:pt idx="32">
                  <c:v>-0.87908685376544904</c:v>
                </c:pt>
                <c:pt idx="33">
                  <c:v>-0.64933732530353949</c:v>
                </c:pt>
                <c:pt idx="34">
                  <c:v>-0.7220403372524804</c:v>
                </c:pt>
                <c:pt idx="35">
                  <c:v>0.78558858748382399</c:v>
                </c:pt>
                <c:pt idx="36">
                  <c:v>0.6927606968549892</c:v>
                </c:pt>
                <c:pt idx="37">
                  <c:v>0.96524168471036031</c:v>
                </c:pt>
                <c:pt idx="38">
                  <c:v>-4.5948100627696387E-2</c:v>
                </c:pt>
                <c:pt idx="39">
                  <c:v>0.2732663384732712</c:v>
                </c:pt>
                <c:pt idx="40">
                  <c:v>0.76403929487584221</c:v>
                </c:pt>
                <c:pt idx="41">
                  <c:v>-1.642904005788659E-2</c:v>
                </c:pt>
                <c:pt idx="42">
                  <c:v>0.88863866307240691</c:v>
                </c:pt>
                <c:pt idx="43">
                  <c:v>0.34363786958773601</c:v>
                </c:pt>
                <c:pt idx="44">
                  <c:v>0.70699480884728272</c:v>
                </c:pt>
                <c:pt idx="45">
                  <c:v>0.45475045991017887</c:v>
                </c:pt>
                <c:pt idx="46">
                  <c:v>0.73017326327520371</c:v>
                </c:pt>
                <c:pt idx="47">
                  <c:v>0.92355072001793048</c:v>
                </c:pt>
                <c:pt idx="48">
                  <c:v>0.37551086688761115</c:v>
                </c:pt>
                <c:pt idx="49">
                  <c:v>-0.39457852160712381</c:v>
                </c:pt>
                <c:pt idx="50">
                  <c:v>0.62146373813048306</c:v>
                </c:pt>
                <c:pt idx="51">
                  <c:v>0.48310851467384186</c:v>
                </c:pt>
                <c:pt idx="52">
                  <c:v>0.8965763803566561</c:v>
                </c:pt>
                <c:pt idx="53">
                  <c:v>0.21854855575347493</c:v>
                </c:pt>
                <c:pt idx="54">
                  <c:v>0.66803106437870885</c:v>
                </c:pt>
                <c:pt idx="55">
                  <c:v>0.76349295938914186</c:v>
                </c:pt>
                <c:pt idx="56">
                  <c:v>0.79913375395076691</c:v>
                </c:pt>
                <c:pt idx="57">
                  <c:v>0.79280738287814401</c:v>
                </c:pt>
                <c:pt idx="58">
                  <c:v>0.92473427613755554</c:v>
                </c:pt>
                <c:pt idx="59">
                  <c:v>0.53014638340080766</c:v>
                </c:pt>
                <c:pt idx="60">
                  <c:v>-0.22766862061712811</c:v>
                </c:pt>
                <c:pt idx="61">
                  <c:v>0.78021709597183964</c:v>
                </c:pt>
                <c:pt idx="62">
                  <c:v>0.48476465156915183</c:v>
                </c:pt>
                <c:pt idx="63">
                  <c:v>0.5809603473396463</c:v>
                </c:pt>
                <c:pt idx="64">
                  <c:v>0.95512196742332978</c:v>
                </c:pt>
                <c:pt idx="65">
                  <c:v>0.57542024068311992</c:v>
                </c:pt>
                <c:pt idx="66">
                  <c:v>-0.2710066397908113</c:v>
                </c:pt>
                <c:pt idx="67">
                  <c:v>0.95421510287005928</c:v>
                </c:pt>
                <c:pt idx="68">
                  <c:v>0.59741860480868969</c:v>
                </c:pt>
                <c:pt idx="69">
                  <c:v>0.72295284290011808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06-4B3C-92F5-A930DF0DF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070752"/>
        <c:axId val="1523059712"/>
      </c:scatterChart>
      <c:valAx>
        <c:axId val="152307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dist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3059712"/>
        <c:crosses val="autoZero"/>
        <c:crossBetween val="midCat"/>
      </c:valAx>
      <c:valAx>
        <c:axId val="1523059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30707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m_with_psplit_target_scale!$O$27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m_with_psplit_target_scale!$O$29:$O$98</c:f>
              <c:numCache>
                <c:formatCode>General</c:formatCode>
                <c:ptCount val="70"/>
              </c:numCache>
            </c:numRef>
          </c:val>
          <c:extLst>
            <c:ext xmlns:c16="http://schemas.microsoft.com/office/drawing/2014/chart" uri="{C3380CC4-5D6E-409C-BE32-E72D297353CC}">
              <c16:uniqueId val="{00000000-35A2-45BE-B1DA-53DE9AC87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2788688"/>
        <c:axId val="1312791088"/>
      </c:barChart>
      <c:lineChart>
        <c:grouping val="standard"/>
        <c:varyColors val="0"/>
        <c:ser>
          <c:idx val="0"/>
          <c:order val="0"/>
          <c:tx>
            <c:strRef>
              <c:f>m_with_psplit_target_scale!$M$27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m_with_psplit_target_scale!$M$29:$M$98</c:f>
              <c:numCache>
                <c:formatCode>General</c:formatCode>
                <c:ptCount val="70"/>
                <c:pt idx="0">
                  <c:v>0.1121674573823291</c:v>
                </c:pt>
                <c:pt idx="1">
                  <c:v>0.14498801913092765</c:v>
                </c:pt>
                <c:pt idx="2">
                  <c:v>5.9794614396749157E-2</c:v>
                </c:pt>
                <c:pt idx="3">
                  <c:v>2.6629084310535536</c:v>
                </c:pt>
                <c:pt idx="4">
                  <c:v>0.65563034218666461</c:v>
                </c:pt>
                <c:pt idx="5">
                  <c:v>9.0074985807094374E-2</c:v>
                </c:pt>
                <c:pt idx="6">
                  <c:v>2.3728605381525809</c:v>
                </c:pt>
                <c:pt idx="7">
                  <c:v>6.4126981782237816E-2</c:v>
                </c:pt>
                <c:pt idx="8">
                  <c:v>0.47855957688519557</c:v>
                </c:pt>
                <c:pt idx="9">
                  <c:v>0.13440186460389369</c:v>
                </c:pt>
                <c:pt idx="10">
                  <c:v>0.29533709936515118</c:v>
                </c:pt>
                <c:pt idx="11">
                  <c:v>9.4695645414675289E-2</c:v>
                </c:pt>
                <c:pt idx="12">
                  <c:v>6.6615124263138259E-2</c:v>
                </c:pt>
                <c:pt idx="13">
                  <c:v>0.4936123365414728</c:v>
                </c:pt>
                <c:pt idx="14">
                  <c:v>11.533606119325043</c:v>
                </c:pt>
                <c:pt idx="15">
                  <c:v>0.15425195080716919</c:v>
                </c:pt>
                <c:pt idx="16">
                  <c:v>0.30098349868105234</c:v>
                </c:pt>
                <c:pt idx="17">
                  <c:v>7.5326884429166088E-2</c:v>
                </c:pt>
                <c:pt idx="18">
                  <c:v>0.84518839449718464</c:v>
                </c:pt>
                <c:pt idx="19">
                  <c:v>0.16252702788228648</c:v>
                </c:pt>
                <c:pt idx="20">
                  <c:v>0.1035782774214271</c:v>
                </c:pt>
                <c:pt idx="21">
                  <c:v>9.8546203401083221E-2</c:v>
                </c:pt>
                <c:pt idx="22">
                  <c:v>7.7235321565826423E-2</c:v>
                </c:pt>
                <c:pt idx="23">
                  <c:v>6.7200417030624696E-2</c:v>
                </c:pt>
                <c:pt idx="24">
                  <c:v>0.23016239977102687</c:v>
                </c:pt>
                <c:pt idx="25">
                  <c:v>5.9125922618255187</c:v>
                </c:pt>
                <c:pt idx="26">
                  <c:v>9.205718085851286E-2</c:v>
                </c:pt>
                <c:pt idx="27">
                  <c:v>0.26617359607125829</c:v>
                </c:pt>
                <c:pt idx="28">
                  <c:v>0.1673345877099007</c:v>
                </c:pt>
                <c:pt idx="29">
                  <c:v>5.7210025774531791E-2</c:v>
                </c:pt>
                <c:pt idx="30">
                  <c:v>0.20348999874302925</c:v>
                </c:pt>
                <c:pt idx="31">
                  <c:v>6.5696597824473555</c:v>
                </c:pt>
                <c:pt idx="32">
                  <c:v>5.9791682489033465E-2</c:v>
                </c:pt>
                <c:pt idx="33">
                  <c:v>0.17031455262778347</c:v>
                </c:pt>
                <c:pt idx="34">
                  <c:v>0.12699681967552071</c:v>
                </c:pt>
                <c:pt idx="35">
                  <c:v>0.51408051197752813</c:v>
                </c:pt>
                <c:pt idx="36">
                  <c:v>0.57291573155405706</c:v>
                </c:pt>
                <c:pt idx="37">
                  <c:v>0.37135894051151475</c:v>
                </c:pt>
                <c:pt idx="38">
                  <c:v>2.4137202746946147</c:v>
                </c:pt>
                <c:pt idx="39">
                  <c:v>1.1541808274148757</c:v>
                </c:pt>
                <c:pt idx="40">
                  <c:v>0.44317891075345262</c:v>
                </c:pt>
                <c:pt idx="41">
                  <c:v>2.2646371370958911</c:v>
                </c:pt>
                <c:pt idx="42">
                  <c:v>0.37830263991005342</c:v>
                </c:pt>
                <c:pt idx="43">
                  <c:v>0.99978203070206695</c:v>
                </c:pt>
                <c:pt idx="44">
                  <c:v>0.54612686612727879</c:v>
                </c:pt>
                <c:pt idx="45">
                  <c:v>0.77667859077039059</c:v>
                </c:pt>
                <c:pt idx="46">
                  <c:v>0.43799216233712379</c:v>
                </c:pt>
                <c:pt idx="47">
                  <c:v>0.38667764614431538</c:v>
                </c:pt>
                <c:pt idx="48">
                  <c:v>1.0557074738867145</c:v>
                </c:pt>
                <c:pt idx="49">
                  <c:v>4.9184996395350256</c:v>
                </c:pt>
                <c:pt idx="50">
                  <c:v>0.57210437741440556</c:v>
                </c:pt>
                <c:pt idx="51">
                  <c:v>0.81562657302737018</c:v>
                </c:pt>
                <c:pt idx="52">
                  <c:v>0.40991996301075256</c:v>
                </c:pt>
                <c:pt idx="53">
                  <c:v>1.3199124504879276</c:v>
                </c:pt>
                <c:pt idx="54">
                  <c:v>0.59758164108973244</c:v>
                </c:pt>
                <c:pt idx="55">
                  <c:v>0.48676186584900466</c:v>
                </c:pt>
                <c:pt idx="56">
                  <c:v>0.47337685121626855</c:v>
                </c:pt>
                <c:pt idx="57">
                  <c:v>0.40257346058885463</c:v>
                </c:pt>
                <c:pt idx="58">
                  <c:v>0.3961538933624863</c:v>
                </c:pt>
                <c:pt idx="59">
                  <c:v>0.71208332449322853</c:v>
                </c:pt>
                <c:pt idx="60">
                  <c:v>3.5995352890766146</c:v>
                </c:pt>
                <c:pt idx="61">
                  <c:v>0.45429045967484905</c:v>
                </c:pt>
                <c:pt idx="62">
                  <c:v>0.75271911299429684</c:v>
                </c:pt>
                <c:pt idx="63">
                  <c:v>0.57776833030764474</c:v>
                </c:pt>
                <c:pt idx="64">
                  <c:v>0.36150710710582096</c:v>
                </c:pt>
                <c:pt idx="65">
                  <c:v>0.67430440770810263</c:v>
                </c:pt>
                <c:pt idx="66">
                  <c:v>3.6547452255122659</c:v>
                </c:pt>
                <c:pt idx="67">
                  <c:v>0.37396735933711517</c:v>
                </c:pt>
                <c:pt idx="68">
                  <c:v>0.59253086650745479</c:v>
                </c:pt>
                <c:pt idx="69">
                  <c:v>0.53869805782091051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2-45BE-B1DA-53DE9AC8748B}"/>
            </c:ext>
          </c:extLst>
        </c:ser>
        <c:ser>
          <c:idx val="1"/>
          <c:order val="1"/>
          <c:tx>
            <c:strRef>
              <c:f>m_with_psplit_target_scale!$N$27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m_with_psplit_target_scale!$N$29:$N$98</c:f>
              <c:numCache>
                <c:formatCode>General</c:formatCode>
                <c:ptCount val="70"/>
                <c:pt idx="0">
                  <c:v>0.11048150181540473</c:v>
                </c:pt>
                <c:pt idx="1">
                  <c:v>0.1452302523007224</c:v>
                </c:pt>
                <c:pt idx="2">
                  <c:v>5.6370616602627953E-2</c:v>
                </c:pt>
                <c:pt idx="3">
                  <c:v>2.6620180586516429</c:v>
                </c:pt>
                <c:pt idx="4">
                  <c:v>0.65812084392013193</c:v>
                </c:pt>
                <c:pt idx="5">
                  <c:v>9.3206000677574813E-2</c:v>
                </c:pt>
                <c:pt idx="6">
                  <c:v>2.3621953593303942</c:v>
                </c:pt>
                <c:pt idx="7">
                  <c:v>6.3914092864497354E-2</c:v>
                </c:pt>
                <c:pt idx="8">
                  <c:v>0.48911360975045842</c:v>
                </c:pt>
                <c:pt idx="9">
                  <c:v>0.13415074303373098</c:v>
                </c:pt>
                <c:pt idx="10">
                  <c:v>0.30220579815723736</c:v>
                </c:pt>
                <c:pt idx="11">
                  <c:v>9.7340227872452362E-2</c:v>
                </c:pt>
                <c:pt idx="12">
                  <c:v>6.3301911227409399E-2</c:v>
                </c:pt>
                <c:pt idx="13">
                  <c:v>0.50127515557325042</c:v>
                </c:pt>
                <c:pt idx="14">
                  <c:v>11.132182930318017</c:v>
                </c:pt>
                <c:pt idx="15">
                  <c:v>0.15949068475496186</c:v>
                </c:pt>
                <c:pt idx="16">
                  <c:v>0.30765241613713368</c:v>
                </c:pt>
                <c:pt idx="17">
                  <c:v>7.1263522021121434E-2</c:v>
                </c:pt>
                <c:pt idx="18">
                  <c:v>0.84600332921824972</c:v>
                </c:pt>
                <c:pt idx="19">
                  <c:v>0.16044434322562923</c:v>
                </c:pt>
                <c:pt idx="20">
                  <c:v>0.1053791016893398</c:v>
                </c:pt>
                <c:pt idx="21">
                  <c:v>9.7507992422404127E-2</c:v>
                </c:pt>
                <c:pt idx="22">
                  <c:v>7.9452868919228911E-2</c:v>
                </c:pt>
                <c:pt idx="23">
                  <c:v>6.4655273970311608E-2</c:v>
                </c:pt>
                <c:pt idx="24">
                  <c:v>0.23946852286056119</c:v>
                </c:pt>
                <c:pt idx="25">
                  <c:v>5.8132456020287231</c:v>
                </c:pt>
                <c:pt idx="26">
                  <c:v>9.410896398261856E-2</c:v>
                </c:pt>
                <c:pt idx="27">
                  <c:v>0.27565946601207769</c:v>
                </c:pt>
                <c:pt idx="28">
                  <c:v>0.17233837430307358</c:v>
                </c:pt>
                <c:pt idx="29">
                  <c:v>5.5012319249806194E-2</c:v>
                </c:pt>
                <c:pt idx="30">
                  <c:v>0.20987021939158226</c:v>
                </c:pt>
                <c:pt idx="31">
                  <c:v>6.3728823573864721</c:v>
                </c:pt>
                <c:pt idx="32">
                  <c:v>5.742250813187677E-2</c:v>
                </c:pt>
                <c:pt idx="33">
                  <c:v>0.17401916425420158</c:v>
                </c:pt>
                <c:pt idx="34">
                  <c:v>0.1279321390987655</c:v>
                </c:pt>
                <c:pt idx="35">
                  <c:v>0.49707181121649796</c:v>
                </c:pt>
                <c:pt idx="36">
                  <c:v>0.56545768067424851</c:v>
                </c:pt>
                <c:pt idx="37">
                  <c:v>0.35492509567346686</c:v>
                </c:pt>
                <c:pt idx="38">
                  <c:v>2.3992355765073814</c:v>
                </c:pt>
                <c:pt idx="39">
                  <c:v>1.1718875485546139</c:v>
                </c:pt>
                <c:pt idx="40">
                  <c:v>0.4571704997916583</c:v>
                </c:pt>
                <c:pt idx="41">
                  <c:v>2.2436314583656269</c:v>
                </c:pt>
                <c:pt idx="42">
                  <c:v>0.3786346708728407</c:v>
                </c:pt>
                <c:pt idx="43">
                  <c:v>1.0278289482394578</c:v>
                </c:pt>
                <c:pt idx="44">
                  <c:v>0.54063743318442881</c:v>
                </c:pt>
                <c:pt idx="45">
                  <c:v>0.80387522586819182</c:v>
                </c:pt>
                <c:pt idx="46">
                  <c:v>0.4575303219793293</c:v>
                </c:pt>
                <c:pt idx="47">
                  <c:v>0.37247347177186274</c:v>
                </c:pt>
                <c:pt idx="48">
                  <c:v>1.0491713364997393</c:v>
                </c:pt>
                <c:pt idx="49">
                  <c:v>4.7842239709226666</c:v>
                </c:pt>
                <c:pt idx="50">
                  <c:v>0.59213219449615284</c:v>
                </c:pt>
                <c:pt idx="51">
                  <c:v>0.82281022289485528</c:v>
                </c:pt>
                <c:pt idx="52">
                  <c:v>0.39244111964971029</c:v>
                </c:pt>
                <c:pt idx="53">
                  <c:v>1.3301153804008337</c:v>
                </c:pt>
                <c:pt idx="54">
                  <c:v>0.58509403888794842</c:v>
                </c:pt>
                <c:pt idx="55">
                  <c:v>0.48833409098689784</c:v>
                </c:pt>
                <c:pt idx="56">
                  <c:v>0.46478816268670886</c:v>
                </c:pt>
                <c:pt idx="57">
                  <c:v>0.41778895560976437</c:v>
                </c:pt>
                <c:pt idx="58">
                  <c:v>0.38186505204477417</c:v>
                </c:pt>
                <c:pt idx="59">
                  <c:v>0.73338816639264692</c:v>
                </c:pt>
                <c:pt idx="60">
                  <c:v>3.5141852442990493</c:v>
                </c:pt>
                <c:pt idx="61">
                  <c:v>0.46062582353408404</c:v>
                </c:pt>
                <c:pt idx="62">
                  <c:v>0.7795280561278296</c:v>
                </c:pt>
                <c:pt idx="63">
                  <c:v>0.60605177520461695</c:v>
                </c:pt>
                <c:pt idx="64">
                  <c:v>0.35169429619699333</c:v>
                </c:pt>
                <c:pt idx="65">
                  <c:v>0.68542116361948879</c:v>
                </c:pt>
                <c:pt idx="66">
                  <c:v>3.6038913528164356</c:v>
                </c:pt>
                <c:pt idx="67">
                  <c:v>0.36121396308179649</c:v>
                </c:pt>
                <c:pt idx="68">
                  <c:v>0.61082059563374957</c:v>
                </c:pt>
                <c:pt idx="69">
                  <c:v>0.53427185592175119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A2-45BE-B1DA-53DE9AC87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492528"/>
        <c:axId val="1325425408"/>
      </c:lineChart>
      <c:catAx>
        <c:axId val="131249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25408"/>
        <c:crosses val="autoZero"/>
        <c:auto val="1"/>
        <c:lblAlgn val="ctr"/>
        <c:lblOffset val="100"/>
        <c:noMultiLvlLbl val="0"/>
      </c:catAx>
      <c:valAx>
        <c:axId val="132542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92528"/>
        <c:crosses val="autoZero"/>
        <c:crossBetween val="between"/>
      </c:valAx>
      <c:valAx>
        <c:axId val="1312791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788688"/>
        <c:crosses val="max"/>
        <c:crossBetween val="between"/>
      </c:valAx>
      <c:catAx>
        <c:axId val="1312788688"/>
        <c:scaling>
          <c:orientation val="minMax"/>
        </c:scaling>
        <c:delete val="1"/>
        <c:axPos val="b"/>
        <c:majorTickMark val="out"/>
        <c:minorTickMark val="none"/>
        <c:tickLblPos val="nextTo"/>
        <c:crossAx val="1312791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price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ln_data1!$B$2:$B$36</c:f>
              <c:numCache>
                <c:formatCode>General</c:formatCode>
                <c:ptCount val="35"/>
                <c:pt idx="0">
                  <c:v>1.791759469228055</c:v>
                </c:pt>
                <c:pt idx="1">
                  <c:v>1.5846163397677717</c:v>
                </c:pt>
                <c:pt idx="2">
                  <c:v>2.2732868355204934</c:v>
                </c:pt>
                <c:pt idx="3">
                  <c:v>-0.51194012505389197</c:v>
                </c:pt>
                <c:pt idx="4">
                  <c:v>0.46368338363700778</c:v>
                </c:pt>
                <c:pt idx="5">
                  <c:v>1.9154938219501645</c:v>
                </c:pt>
                <c:pt idx="6">
                  <c:v>-0.43680557862540975</c:v>
                </c:pt>
                <c:pt idx="7">
                  <c:v>2.1859903837290027</c:v>
                </c:pt>
                <c:pt idx="8">
                  <c:v>0.70099490571270029</c:v>
                </c:pt>
                <c:pt idx="9">
                  <c:v>1.6340048728913559</c:v>
                </c:pt>
                <c:pt idx="10">
                  <c:v>1.0387460144067711</c:v>
                </c:pt>
                <c:pt idx="11">
                  <c:v>1.8544368453789191</c:v>
                </c:pt>
                <c:pt idx="12">
                  <c:v>2.1762736025143838</c:v>
                </c:pt>
                <c:pt idx="13">
                  <c:v>0.6952515191721389</c:v>
                </c:pt>
                <c:pt idx="14">
                  <c:v>-1.5730526555621234</c:v>
                </c:pt>
                <c:pt idx="15">
                  <c:v>1.5164567197084324</c:v>
                </c:pt>
                <c:pt idx="16">
                  <c:v>1.0465105858711903</c:v>
                </c:pt>
                <c:pt idx="17">
                  <c:v>2.0813523614287721</c:v>
                </c:pt>
                <c:pt idx="18">
                  <c:v>0.28532051057015934</c:v>
                </c:pt>
                <c:pt idx="19">
                  <c:v>1.4907823338778765</c:v>
                </c:pt>
                <c:pt idx="20">
                  <c:v>1.8340975942558437</c:v>
                </c:pt>
                <c:pt idx="21">
                  <c:v>1.8745199162530299</c:v>
                </c:pt>
                <c:pt idx="22">
                  <c:v>2.0151716186410891</c:v>
                </c:pt>
                <c:pt idx="23">
                  <c:v>2.1816427716272671</c:v>
                </c:pt>
                <c:pt idx="24">
                  <c:v>1.2406535697152641</c:v>
                </c:pt>
                <c:pt idx="25">
                  <c:v>-1.084199647410292</c:v>
                </c:pt>
                <c:pt idx="26">
                  <c:v>1.9124683702786607</c:v>
                </c:pt>
                <c:pt idx="27">
                  <c:v>1.1264146608176777</c:v>
                </c:pt>
                <c:pt idx="28">
                  <c:v>1.4387428781272356</c:v>
                </c:pt>
                <c:pt idx="29">
                  <c:v>2.2951320772447508</c:v>
                </c:pt>
                <c:pt idx="30">
                  <c:v>1.3327702898744123</c:v>
                </c:pt>
                <c:pt idx="31">
                  <c:v>-1.1797770597382755</c:v>
                </c:pt>
                <c:pt idx="32">
                  <c:v>2.2719620541007584</c:v>
                </c:pt>
                <c:pt idx="33">
                  <c:v>1.436066786831059</c:v>
                </c:pt>
                <c:pt idx="34">
                  <c:v>1.6850416396151697</c:v>
                </c:pt>
              </c:numCache>
            </c:numRef>
          </c:xVal>
          <c:yVal>
            <c:numRef>
              <c:f>ln_data1!$M$27:$M$61</c:f>
              <c:numCache>
                <c:formatCode>General</c:formatCode>
                <c:ptCount val="35"/>
                <c:pt idx="0">
                  <c:v>1.7662065588627485E-2</c:v>
                </c:pt>
                <c:pt idx="1">
                  <c:v>-1.5299510678872252E-3</c:v>
                </c:pt>
                <c:pt idx="2">
                  <c:v>5.9283954425358054E-2</c:v>
                </c:pt>
                <c:pt idx="3">
                  <c:v>5.6356094311240668E-3</c:v>
                </c:pt>
                <c:pt idx="4">
                  <c:v>-1.0034456935245295E-2</c:v>
                </c:pt>
                <c:pt idx="5">
                  <c:v>-3.1620539674570125E-2</c:v>
                </c:pt>
                <c:pt idx="6">
                  <c:v>6.4491580897838574E-3</c:v>
                </c:pt>
                <c:pt idx="7">
                  <c:v>4.7892514623146809E-3</c:v>
                </c:pt>
                <c:pt idx="8">
                  <c:v>-2.1901862586297227E-2</c:v>
                </c:pt>
                <c:pt idx="9">
                  <c:v>-3.6523037505986622E-4</c:v>
                </c:pt>
                <c:pt idx="10">
                  <c:v>-2.6597640383629439E-2</c:v>
                </c:pt>
                <c:pt idx="11">
                  <c:v>-3.3429834158587468E-2</c:v>
                </c:pt>
                <c:pt idx="12">
                  <c:v>4.7701719503833395E-2</c:v>
                </c:pt>
                <c:pt idx="13">
                  <c:v>-1.2029536349738912E-2</c:v>
                </c:pt>
                <c:pt idx="14">
                  <c:v>3.4752414766821005E-2</c:v>
                </c:pt>
                <c:pt idx="15">
                  <c:v>-3.327636282796842E-2</c:v>
                </c:pt>
                <c:pt idx="16">
                  <c:v>-1.9589502854434393E-2</c:v>
                </c:pt>
                <c:pt idx="17">
                  <c:v>4.9625344799817839E-2</c:v>
                </c:pt>
                <c:pt idx="18">
                  <c:v>-5.9996595236979644E-3</c:v>
                </c:pt>
                <c:pt idx="19">
                  <c:v>6.9182149869746468E-3</c:v>
                </c:pt>
                <c:pt idx="20">
                  <c:v>-1.2443537867934396E-2</c:v>
                </c:pt>
                <c:pt idx="21">
                  <c:v>1.0805050064290889E-2</c:v>
                </c:pt>
                <c:pt idx="22">
                  <c:v>-3.044454873510638E-2</c:v>
                </c:pt>
                <c:pt idx="23">
                  <c:v>4.1227257090226566E-2</c:v>
                </c:pt>
                <c:pt idx="24">
                  <c:v>-3.3885113987324189E-2</c:v>
                </c:pt>
                <c:pt idx="25">
                  <c:v>2.0988305113233352E-2</c:v>
                </c:pt>
                <c:pt idx="26">
                  <c:v>-1.8355324127863781E-2</c:v>
                </c:pt>
                <c:pt idx="27">
                  <c:v>-3.2671349776344449E-2</c:v>
                </c:pt>
                <c:pt idx="28">
                  <c:v>-3.545687397620334E-2</c:v>
                </c:pt>
                <c:pt idx="29">
                  <c:v>4.0663994744384979E-2</c:v>
                </c:pt>
                <c:pt idx="30">
                  <c:v>-2.6208180171531481E-2</c:v>
                </c:pt>
                <c:pt idx="31">
                  <c:v>2.6233072547949376E-2</c:v>
                </c:pt>
                <c:pt idx="32">
                  <c:v>4.4210683916580784E-2</c:v>
                </c:pt>
                <c:pt idx="33">
                  <c:v>-2.6258500389444883E-2</c:v>
                </c:pt>
                <c:pt idx="34">
                  <c:v>-4.8480907624082192E-3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6A-480F-9086-5176BD10B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623872"/>
        <c:axId val="1010624352"/>
      </c:scatterChart>
      <c:valAx>
        <c:axId val="101062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0624352"/>
        <c:crosses val="autoZero"/>
        <c:crossBetween val="midCat"/>
      </c:valAx>
      <c:valAx>
        <c:axId val="1010624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06238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dist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ln_data1!$C$2:$C$36</c:f>
              <c:numCache>
                <c:formatCode>General</c:formatCode>
                <c:ptCount val="35"/>
                <c:pt idx="0">
                  <c:v>4.3438054218536841</c:v>
                </c:pt>
                <c:pt idx="1">
                  <c:v>4.3174881135363101</c:v>
                </c:pt>
                <c:pt idx="2">
                  <c:v>4.3174881135363101</c:v>
                </c:pt>
                <c:pt idx="3">
                  <c:v>4.3820266346738812</c:v>
                </c:pt>
                <c:pt idx="4">
                  <c:v>4.2484952420493594</c:v>
                </c:pt>
                <c:pt idx="5">
                  <c:v>4.3438054218536841</c:v>
                </c:pt>
                <c:pt idx="6">
                  <c:v>4.3438054218536841</c:v>
                </c:pt>
                <c:pt idx="7">
                  <c:v>4.3307333402863311</c:v>
                </c:pt>
                <c:pt idx="8">
                  <c:v>4.3174881135363101</c:v>
                </c:pt>
                <c:pt idx="9">
                  <c:v>4.290459441148391</c:v>
                </c:pt>
                <c:pt idx="10">
                  <c:v>4.2766661190160553</c:v>
                </c:pt>
                <c:pt idx="11">
                  <c:v>4.2484952420493594</c:v>
                </c:pt>
                <c:pt idx="12">
                  <c:v>4.2766661190160553</c:v>
                </c:pt>
                <c:pt idx="13">
                  <c:v>4.3567088266895917</c:v>
                </c:pt>
                <c:pt idx="14">
                  <c:v>4.3174881135363101</c:v>
                </c:pt>
                <c:pt idx="15">
                  <c:v>4.3174881135363101</c:v>
                </c:pt>
                <c:pt idx="16">
                  <c:v>4.3438054218536841</c:v>
                </c:pt>
                <c:pt idx="17">
                  <c:v>4.2484952420493594</c:v>
                </c:pt>
                <c:pt idx="18">
                  <c:v>4.2626798770413155</c:v>
                </c:pt>
                <c:pt idx="19">
                  <c:v>4.2484952420493594</c:v>
                </c:pt>
                <c:pt idx="20">
                  <c:v>4.3694478524670215</c:v>
                </c:pt>
                <c:pt idx="21">
                  <c:v>4.3174881135363101</c:v>
                </c:pt>
                <c:pt idx="22">
                  <c:v>4.290459441148391</c:v>
                </c:pt>
                <c:pt idx="23">
                  <c:v>4.3438054218536841</c:v>
                </c:pt>
                <c:pt idx="24">
                  <c:v>4.3820266346738812</c:v>
                </c:pt>
                <c:pt idx="25">
                  <c:v>4.3694478524670215</c:v>
                </c:pt>
                <c:pt idx="26">
                  <c:v>4.3567088266895917</c:v>
                </c:pt>
                <c:pt idx="27">
                  <c:v>4.3438054218536841</c:v>
                </c:pt>
                <c:pt idx="28">
                  <c:v>4.2484952420493594</c:v>
                </c:pt>
                <c:pt idx="29">
                  <c:v>4.3307333402863311</c:v>
                </c:pt>
                <c:pt idx="30">
                  <c:v>4.3694478524670215</c:v>
                </c:pt>
                <c:pt idx="31">
                  <c:v>4.2766661190160553</c:v>
                </c:pt>
                <c:pt idx="32">
                  <c:v>4.3567088266895917</c:v>
                </c:pt>
                <c:pt idx="33">
                  <c:v>4.2626798770413155</c:v>
                </c:pt>
                <c:pt idx="34">
                  <c:v>4.3438054218536841</c:v>
                </c:pt>
              </c:numCache>
            </c:numRef>
          </c:xVal>
          <c:yVal>
            <c:numRef>
              <c:f>ln_data1!$M$27:$M$61</c:f>
              <c:numCache>
                <c:formatCode>General</c:formatCode>
                <c:ptCount val="35"/>
                <c:pt idx="0">
                  <c:v>1.7662065588627485E-2</c:v>
                </c:pt>
                <c:pt idx="1">
                  <c:v>-1.5299510678872252E-3</c:v>
                </c:pt>
                <c:pt idx="2">
                  <c:v>5.9283954425358054E-2</c:v>
                </c:pt>
                <c:pt idx="3">
                  <c:v>5.6356094311240668E-3</c:v>
                </c:pt>
                <c:pt idx="4">
                  <c:v>-1.0034456935245295E-2</c:v>
                </c:pt>
                <c:pt idx="5">
                  <c:v>-3.1620539674570125E-2</c:v>
                </c:pt>
                <c:pt idx="6">
                  <c:v>6.4491580897838574E-3</c:v>
                </c:pt>
                <c:pt idx="7">
                  <c:v>4.7892514623146809E-3</c:v>
                </c:pt>
                <c:pt idx="8">
                  <c:v>-2.1901862586297227E-2</c:v>
                </c:pt>
                <c:pt idx="9">
                  <c:v>-3.6523037505986622E-4</c:v>
                </c:pt>
                <c:pt idx="10">
                  <c:v>-2.6597640383629439E-2</c:v>
                </c:pt>
                <c:pt idx="11">
                  <c:v>-3.3429834158587468E-2</c:v>
                </c:pt>
                <c:pt idx="12">
                  <c:v>4.7701719503833395E-2</c:v>
                </c:pt>
                <c:pt idx="13">
                  <c:v>-1.2029536349738912E-2</c:v>
                </c:pt>
                <c:pt idx="14">
                  <c:v>3.4752414766821005E-2</c:v>
                </c:pt>
                <c:pt idx="15">
                  <c:v>-3.327636282796842E-2</c:v>
                </c:pt>
                <c:pt idx="16">
                  <c:v>-1.9589502854434393E-2</c:v>
                </c:pt>
                <c:pt idx="17">
                  <c:v>4.9625344799817839E-2</c:v>
                </c:pt>
                <c:pt idx="18">
                  <c:v>-5.9996595236979644E-3</c:v>
                </c:pt>
                <c:pt idx="19">
                  <c:v>6.9182149869746468E-3</c:v>
                </c:pt>
                <c:pt idx="20">
                  <c:v>-1.2443537867934396E-2</c:v>
                </c:pt>
                <c:pt idx="21">
                  <c:v>1.0805050064290889E-2</c:v>
                </c:pt>
                <c:pt idx="22">
                  <c:v>-3.044454873510638E-2</c:v>
                </c:pt>
                <c:pt idx="23">
                  <c:v>4.1227257090226566E-2</c:v>
                </c:pt>
                <c:pt idx="24">
                  <c:v>-3.3885113987324189E-2</c:v>
                </c:pt>
                <c:pt idx="25">
                  <c:v>2.0988305113233352E-2</c:v>
                </c:pt>
                <c:pt idx="26">
                  <c:v>-1.8355324127863781E-2</c:v>
                </c:pt>
                <c:pt idx="27">
                  <c:v>-3.2671349776344449E-2</c:v>
                </c:pt>
                <c:pt idx="28">
                  <c:v>-3.545687397620334E-2</c:v>
                </c:pt>
                <c:pt idx="29">
                  <c:v>4.0663994744384979E-2</c:v>
                </c:pt>
                <c:pt idx="30">
                  <c:v>-2.6208180171531481E-2</c:v>
                </c:pt>
                <c:pt idx="31">
                  <c:v>2.6233072547949376E-2</c:v>
                </c:pt>
                <c:pt idx="32">
                  <c:v>4.4210683916580784E-2</c:v>
                </c:pt>
                <c:pt idx="33">
                  <c:v>-2.6258500389444883E-2</c:v>
                </c:pt>
                <c:pt idx="34">
                  <c:v>-4.8480907624082192E-3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6E-4656-A190-6E344DC3E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373839"/>
        <c:axId val="1010623872"/>
      </c:scatterChart>
      <c:valAx>
        <c:axId val="916373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dist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0623872"/>
        <c:crosses val="autoZero"/>
        <c:crossBetween val="midCat"/>
      </c:valAx>
      <c:valAx>
        <c:axId val="1010623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63738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price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ln_data2!$B$2:$B$36</c:f>
              <c:numCache>
                <c:formatCode>General</c:formatCode>
                <c:ptCount val="35"/>
                <c:pt idx="0">
                  <c:v>2.1972245773362196</c:v>
                </c:pt>
                <c:pt idx="1">
                  <c:v>1.9900814478759363</c:v>
                </c:pt>
                <c:pt idx="2">
                  <c:v>2.678751943628658</c:v>
                </c:pt>
                <c:pt idx="3">
                  <c:v>-0.10647501694572761</c:v>
                </c:pt>
                <c:pt idx="4">
                  <c:v>0.86914849174517217</c:v>
                </c:pt>
                <c:pt idx="5">
                  <c:v>2.3209589300583291</c:v>
                </c:pt>
                <c:pt idx="6">
                  <c:v>-3.1340470517245367E-2</c:v>
                </c:pt>
                <c:pt idx="7">
                  <c:v>2.5914554918371668</c:v>
                </c:pt>
                <c:pt idx="8">
                  <c:v>1.1064600138208647</c:v>
                </c:pt>
                <c:pt idx="9">
                  <c:v>2.0394699809995203</c:v>
                </c:pt>
                <c:pt idx="10">
                  <c:v>1.4442111225149354</c:v>
                </c:pt>
                <c:pt idx="11">
                  <c:v>2.2599019534870832</c:v>
                </c:pt>
                <c:pt idx="12">
                  <c:v>2.581738710622548</c:v>
                </c:pt>
                <c:pt idx="13">
                  <c:v>1.1007166272803033</c:v>
                </c:pt>
                <c:pt idx="14">
                  <c:v>-1.167587547453959</c:v>
                </c:pt>
                <c:pt idx="15">
                  <c:v>1.9219218278165968</c:v>
                </c:pt>
                <c:pt idx="16">
                  <c:v>1.4519756939793547</c:v>
                </c:pt>
                <c:pt idx="17">
                  <c:v>2.4868174695369363</c:v>
                </c:pt>
                <c:pt idx="18">
                  <c:v>0.69078561867832378</c:v>
                </c:pt>
                <c:pt idx="19">
                  <c:v>1.8962474419860409</c:v>
                </c:pt>
                <c:pt idx="20">
                  <c:v>2.2395627023640081</c:v>
                </c:pt>
                <c:pt idx="21">
                  <c:v>2.2799850243611943</c:v>
                </c:pt>
                <c:pt idx="22">
                  <c:v>2.4206367267492537</c:v>
                </c:pt>
                <c:pt idx="23">
                  <c:v>2.5871078797354312</c:v>
                </c:pt>
                <c:pt idx="24">
                  <c:v>1.6461186778234285</c:v>
                </c:pt>
                <c:pt idx="25">
                  <c:v>-0.67873453930212746</c:v>
                </c:pt>
                <c:pt idx="26">
                  <c:v>2.3179334783868248</c:v>
                </c:pt>
                <c:pt idx="27">
                  <c:v>1.5318797689258423</c:v>
                </c:pt>
                <c:pt idx="28">
                  <c:v>1.8442079862353999</c:v>
                </c:pt>
                <c:pt idx="29">
                  <c:v>2.7005971853529154</c:v>
                </c:pt>
                <c:pt idx="30">
                  <c:v>1.7382353979825766</c:v>
                </c:pt>
                <c:pt idx="31">
                  <c:v>-0.77431195163011124</c:v>
                </c:pt>
                <c:pt idx="32">
                  <c:v>2.677427162208923</c:v>
                </c:pt>
                <c:pt idx="33">
                  <c:v>1.8415318949392234</c:v>
                </c:pt>
                <c:pt idx="34">
                  <c:v>2.0905067477233343</c:v>
                </c:pt>
              </c:numCache>
            </c:numRef>
          </c:xVal>
          <c:yVal>
            <c:numRef>
              <c:f>ln_data2!$L$27:$L$61</c:f>
              <c:numCache>
                <c:formatCode>General</c:formatCode>
                <c:ptCount val="35"/>
                <c:pt idx="0">
                  <c:v>3.1128127964556995E-2</c:v>
                </c:pt>
                <c:pt idx="1">
                  <c:v>1.2963816552524321E-2</c:v>
                </c:pt>
                <c:pt idx="2">
                  <c:v>4.4945922114898451E-2</c:v>
                </c:pt>
                <c:pt idx="3">
                  <c:v>7.1787022343805518E-4</c:v>
                </c:pt>
                <c:pt idx="4">
                  <c:v>-8.981869758249772E-3</c:v>
                </c:pt>
                <c:pt idx="5">
                  <c:v>-3.3631921768121131E-2</c:v>
                </c:pt>
                <c:pt idx="6">
                  <c:v>7.3744255241869894E-3</c:v>
                </c:pt>
                <c:pt idx="7">
                  <c:v>-2.3412272832423753E-3</c:v>
                </c:pt>
                <c:pt idx="8">
                  <c:v>-2.7578973424029485E-2</c:v>
                </c:pt>
                <c:pt idx="9">
                  <c:v>1.2337845304308814E-2</c:v>
                </c:pt>
                <c:pt idx="10">
                  <c:v>-3.0810636836639205E-2</c:v>
                </c:pt>
                <c:pt idx="11">
                  <c:v>-3.7756639114657986E-2</c:v>
                </c:pt>
                <c:pt idx="12">
                  <c:v>4.0739973105235805E-2</c:v>
                </c:pt>
                <c:pt idx="13">
                  <c:v>2.8353228710162881E-3</c:v>
                </c:pt>
                <c:pt idx="14">
                  <c:v>2.8352054416306061E-2</c:v>
                </c:pt>
                <c:pt idx="15">
                  <c:v>-3.4530303887368774E-2</c:v>
                </c:pt>
                <c:pt idx="16">
                  <c:v>-1.1094645334534192E-2</c:v>
                </c:pt>
                <c:pt idx="17">
                  <c:v>4.940258945770637E-2</c:v>
                </c:pt>
                <c:pt idx="18">
                  <c:v>-2.664362387481134E-3</c:v>
                </c:pt>
                <c:pt idx="19">
                  <c:v>2.7097314860496269E-2</c:v>
                </c:pt>
                <c:pt idx="20">
                  <c:v>-8.0179345755588827E-3</c:v>
                </c:pt>
                <c:pt idx="21">
                  <c:v>1.8096169207723278E-2</c:v>
                </c:pt>
                <c:pt idx="22">
                  <c:v>-3.4961390863513131E-2</c:v>
                </c:pt>
                <c:pt idx="23">
                  <c:v>3.4117993143919279E-2</c:v>
                </c:pt>
                <c:pt idx="24">
                  <c:v>-3.5231906835555549E-2</c:v>
                </c:pt>
                <c:pt idx="25">
                  <c:v>1.9954061123803157E-2</c:v>
                </c:pt>
                <c:pt idx="26">
                  <c:v>-1.7537341368555559E-2</c:v>
                </c:pt>
                <c:pt idx="27">
                  <c:v>-3.734276865336561E-2</c:v>
                </c:pt>
                <c:pt idx="28">
                  <c:v>-4.1800079783673283E-2</c:v>
                </c:pt>
                <c:pt idx="29">
                  <c:v>2.6027397458220136E-2</c:v>
                </c:pt>
                <c:pt idx="30">
                  <c:v>-2.1016133449114349E-2</c:v>
                </c:pt>
                <c:pt idx="31">
                  <c:v>1.8189310502597422E-2</c:v>
                </c:pt>
                <c:pt idx="32">
                  <c:v>3.0917565188030238E-2</c:v>
                </c:pt>
                <c:pt idx="33">
                  <c:v>-2.5660220105404363E-2</c:v>
                </c:pt>
                <c:pt idx="34">
                  <c:v>5.7605964100453377E-3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52-4A2C-B9C3-D0979F9F2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085392"/>
        <c:axId val="1145076272"/>
      </c:scatterChart>
      <c:valAx>
        <c:axId val="114508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5076272"/>
        <c:crosses val="autoZero"/>
        <c:crossBetween val="midCat"/>
      </c:valAx>
      <c:valAx>
        <c:axId val="1145076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50853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dist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ln_data2!$C$2:$C$36</c:f>
              <c:numCache>
                <c:formatCode>General</c:formatCode>
                <c:ptCount val="35"/>
                <c:pt idx="0">
                  <c:v>4.5669489731678938</c:v>
                </c:pt>
                <c:pt idx="1">
                  <c:v>4.5406316648505198</c:v>
                </c:pt>
                <c:pt idx="2">
                  <c:v>4.5406316648505198</c:v>
                </c:pt>
                <c:pt idx="3">
                  <c:v>4.6051701859880918</c:v>
                </c:pt>
                <c:pt idx="4">
                  <c:v>4.4716387933635691</c:v>
                </c:pt>
                <c:pt idx="5">
                  <c:v>4.5669489731678938</c:v>
                </c:pt>
                <c:pt idx="6">
                  <c:v>4.5669489731678938</c:v>
                </c:pt>
                <c:pt idx="7">
                  <c:v>4.5538768916005408</c:v>
                </c:pt>
                <c:pt idx="8">
                  <c:v>4.5406316648505198</c:v>
                </c:pt>
                <c:pt idx="9">
                  <c:v>4.5136029924626007</c:v>
                </c:pt>
                <c:pt idx="10">
                  <c:v>4.499809670330265</c:v>
                </c:pt>
                <c:pt idx="11">
                  <c:v>4.4716387933635691</c:v>
                </c:pt>
                <c:pt idx="12">
                  <c:v>4.499809670330265</c:v>
                </c:pt>
                <c:pt idx="13">
                  <c:v>4.5798523780038014</c:v>
                </c:pt>
                <c:pt idx="14">
                  <c:v>4.5406316648505198</c:v>
                </c:pt>
                <c:pt idx="15">
                  <c:v>4.5406316648505198</c:v>
                </c:pt>
                <c:pt idx="16">
                  <c:v>4.5669489731678938</c:v>
                </c:pt>
                <c:pt idx="17">
                  <c:v>4.4716387933635691</c:v>
                </c:pt>
                <c:pt idx="18">
                  <c:v>4.4858234283555252</c:v>
                </c:pt>
                <c:pt idx="19">
                  <c:v>4.4716387933635691</c:v>
                </c:pt>
                <c:pt idx="20">
                  <c:v>4.5925914037812312</c:v>
                </c:pt>
                <c:pt idx="21">
                  <c:v>4.5406316648505198</c:v>
                </c:pt>
                <c:pt idx="22">
                  <c:v>4.5136029924626007</c:v>
                </c:pt>
                <c:pt idx="23">
                  <c:v>4.5669489731678938</c:v>
                </c:pt>
                <c:pt idx="24">
                  <c:v>4.6051701859880918</c:v>
                </c:pt>
                <c:pt idx="25">
                  <c:v>4.5925914037812312</c:v>
                </c:pt>
                <c:pt idx="26">
                  <c:v>4.5798523780038014</c:v>
                </c:pt>
                <c:pt idx="27">
                  <c:v>4.5669489731678938</c:v>
                </c:pt>
                <c:pt idx="28">
                  <c:v>4.4716387933635691</c:v>
                </c:pt>
                <c:pt idx="29">
                  <c:v>4.5538768916005408</c:v>
                </c:pt>
                <c:pt idx="30">
                  <c:v>4.5925914037812312</c:v>
                </c:pt>
                <c:pt idx="31">
                  <c:v>4.499809670330265</c:v>
                </c:pt>
                <c:pt idx="32">
                  <c:v>4.5798523780038014</c:v>
                </c:pt>
                <c:pt idx="33">
                  <c:v>4.4858234283555252</c:v>
                </c:pt>
                <c:pt idx="34">
                  <c:v>4.5669489731678938</c:v>
                </c:pt>
              </c:numCache>
            </c:numRef>
          </c:xVal>
          <c:yVal>
            <c:numRef>
              <c:f>ln_data2!$L$27:$L$61</c:f>
              <c:numCache>
                <c:formatCode>General</c:formatCode>
                <c:ptCount val="35"/>
                <c:pt idx="0">
                  <c:v>3.1128127964556995E-2</c:v>
                </c:pt>
                <c:pt idx="1">
                  <c:v>1.2963816552524321E-2</c:v>
                </c:pt>
                <c:pt idx="2">
                  <c:v>4.4945922114898451E-2</c:v>
                </c:pt>
                <c:pt idx="3">
                  <c:v>7.1787022343805518E-4</c:v>
                </c:pt>
                <c:pt idx="4">
                  <c:v>-8.981869758249772E-3</c:v>
                </c:pt>
                <c:pt idx="5">
                  <c:v>-3.3631921768121131E-2</c:v>
                </c:pt>
                <c:pt idx="6">
                  <c:v>7.3744255241869894E-3</c:v>
                </c:pt>
                <c:pt idx="7">
                  <c:v>-2.3412272832423753E-3</c:v>
                </c:pt>
                <c:pt idx="8">
                  <c:v>-2.7578973424029485E-2</c:v>
                </c:pt>
                <c:pt idx="9">
                  <c:v>1.2337845304308814E-2</c:v>
                </c:pt>
                <c:pt idx="10">
                  <c:v>-3.0810636836639205E-2</c:v>
                </c:pt>
                <c:pt idx="11">
                  <c:v>-3.7756639114657986E-2</c:v>
                </c:pt>
                <c:pt idx="12">
                  <c:v>4.0739973105235805E-2</c:v>
                </c:pt>
                <c:pt idx="13">
                  <c:v>2.8353228710162881E-3</c:v>
                </c:pt>
                <c:pt idx="14">
                  <c:v>2.8352054416306061E-2</c:v>
                </c:pt>
                <c:pt idx="15">
                  <c:v>-3.4530303887368774E-2</c:v>
                </c:pt>
                <c:pt idx="16">
                  <c:v>-1.1094645334534192E-2</c:v>
                </c:pt>
                <c:pt idx="17">
                  <c:v>4.940258945770637E-2</c:v>
                </c:pt>
                <c:pt idx="18">
                  <c:v>-2.664362387481134E-3</c:v>
                </c:pt>
                <c:pt idx="19">
                  <c:v>2.7097314860496269E-2</c:v>
                </c:pt>
                <c:pt idx="20">
                  <c:v>-8.0179345755588827E-3</c:v>
                </c:pt>
                <c:pt idx="21">
                  <c:v>1.8096169207723278E-2</c:v>
                </c:pt>
                <c:pt idx="22">
                  <c:v>-3.4961390863513131E-2</c:v>
                </c:pt>
                <c:pt idx="23">
                  <c:v>3.4117993143919279E-2</c:v>
                </c:pt>
                <c:pt idx="24">
                  <c:v>-3.5231906835555549E-2</c:v>
                </c:pt>
                <c:pt idx="25">
                  <c:v>1.9954061123803157E-2</c:v>
                </c:pt>
                <c:pt idx="26">
                  <c:v>-1.7537341368555559E-2</c:v>
                </c:pt>
                <c:pt idx="27">
                  <c:v>-3.734276865336561E-2</c:v>
                </c:pt>
                <c:pt idx="28">
                  <c:v>-4.1800079783673283E-2</c:v>
                </c:pt>
                <c:pt idx="29">
                  <c:v>2.6027397458220136E-2</c:v>
                </c:pt>
                <c:pt idx="30">
                  <c:v>-2.1016133449114349E-2</c:v>
                </c:pt>
                <c:pt idx="31">
                  <c:v>1.8189310502597422E-2</c:v>
                </c:pt>
                <c:pt idx="32">
                  <c:v>3.0917565188030238E-2</c:v>
                </c:pt>
                <c:pt idx="33">
                  <c:v>-2.5660220105404363E-2</c:v>
                </c:pt>
                <c:pt idx="34">
                  <c:v>5.7605964100453377E-3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9D-4921-8F1E-6D250D2B2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093072"/>
        <c:axId val="1145094032"/>
      </c:scatterChart>
      <c:valAx>
        <c:axId val="114509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dist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5094032"/>
        <c:crosses val="autoZero"/>
        <c:crossBetween val="midCat"/>
      </c:valAx>
      <c:valAx>
        <c:axId val="1145094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50930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3.xml"/><Relationship Id="rId13" Type="http://schemas.openxmlformats.org/officeDocument/2006/relationships/chart" Target="../charts/chart48.xml"/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12" Type="http://schemas.openxmlformats.org/officeDocument/2006/relationships/chart" Target="../charts/chart47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11" Type="http://schemas.openxmlformats.org/officeDocument/2006/relationships/chart" Target="../charts/chart46.xml"/><Relationship Id="rId5" Type="http://schemas.openxmlformats.org/officeDocument/2006/relationships/chart" Target="../charts/chart40.xml"/><Relationship Id="rId15" Type="http://schemas.openxmlformats.org/officeDocument/2006/relationships/chart" Target="../charts/chart50.xml"/><Relationship Id="rId10" Type="http://schemas.openxmlformats.org/officeDocument/2006/relationships/chart" Target="../charts/chart45.xml"/><Relationship Id="rId4" Type="http://schemas.openxmlformats.org/officeDocument/2006/relationships/chart" Target="../charts/chart39.xml"/><Relationship Id="rId9" Type="http://schemas.openxmlformats.org/officeDocument/2006/relationships/chart" Target="../charts/chart44.xml"/><Relationship Id="rId14" Type="http://schemas.openxmlformats.org/officeDocument/2006/relationships/chart" Target="../charts/chart4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247650</xdr:colOff>
      <xdr:row>1</xdr:row>
      <xdr:rowOff>177800</xdr:rowOff>
    </xdr:from>
    <xdr:to>
      <xdr:col>35</xdr:col>
      <xdr:colOff>247650</xdr:colOff>
      <xdr:row>11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C98751-4251-CBAB-C137-CD666F635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247650</xdr:colOff>
      <xdr:row>3</xdr:row>
      <xdr:rowOff>177800</xdr:rowOff>
    </xdr:from>
    <xdr:to>
      <xdr:col>36</xdr:col>
      <xdr:colOff>247650</xdr:colOff>
      <xdr:row>13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25E9AD-BD29-3309-C394-4CF361917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536575</xdr:colOff>
      <xdr:row>16</xdr:row>
      <xdr:rowOff>177800</xdr:rowOff>
    </xdr:from>
    <xdr:to>
      <xdr:col>24</xdr:col>
      <xdr:colOff>231775</xdr:colOff>
      <xdr:row>31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346015-10C7-2BD1-37EA-0BDAB7E8A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330200</xdr:colOff>
      <xdr:row>80</xdr:row>
      <xdr:rowOff>57150</xdr:rowOff>
    </xdr:from>
    <xdr:to>
      <xdr:col>22</xdr:col>
      <xdr:colOff>527050</xdr:colOff>
      <xdr:row>95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7D0D86-33C6-4C47-BB52-A5EBFFB99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247650</xdr:colOff>
      <xdr:row>1</xdr:row>
      <xdr:rowOff>177800</xdr:rowOff>
    </xdr:from>
    <xdr:to>
      <xdr:col>24</xdr:col>
      <xdr:colOff>247650</xdr:colOff>
      <xdr:row>11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B9E414-CD34-365D-30DF-653E32ECB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247650</xdr:colOff>
      <xdr:row>3</xdr:row>
      <xdr:rowOff>177800</xdr:rowOff>
    </xdr:from>
    <xdr:to>
      <xdr:col>25</xdr:col>
      <xdr:colOff>247650</xdr:colOff>
      <xdr:row>13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E770F2-1D0B-B970-5EEB-CEDD7BD98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330200</xdr:colOff>
      <xdr:row>80</xdr:row>
      <xdr:rowOff>57150</xdr:rowOff>
    </xdr:from>
    <xdr:to>
      <xdr:col>19</xdr:col>
      <xdr:colOff>527050</xdr:colOff>
      <xdr:row>95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0726AA-A1A2-4C30-AC84-B95BD1CD3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247650</xdr:colOff>
      <xdr:row>1</xdr:row>
      <xdr:rowOff>177800</xdr:rowOff>
    </xdr:from>
    <xdr:to>
      <xdr:col>25</xdr:col>
      <xdr:colOff>247650</xdr:colOff>
      <xdr:row>11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D2C8F9-9E7D-4C3D-8E48-412F257CA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247650</xdr:colOff>
      <xdr:row>3</xdr:row>
      <xdr:rowOff>177800</xdr:rowOff>
    </xdr:from>
    <xdr:to>
      <xdr:col>26</xdr:col>
      <xdr:colOff>247650</xdr:colOff>
      <xdr:row>13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6CDAA3-7095-4631-8A79-B154B2E32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247650</xdr:colOff>
      <xdr:row>1</xdr:row>
      <xdr:rowOff>177800</xdr:rowOff>
    </xdr:from>
    <xdr:to>
      <xdr:col>25</xdr:col>
      <xdr:colOff>247650</xdr:colOff>
      <xdr:row>11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1455A7-2034-4CF1-E7D0-9A5074D05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158750</xdr:colOff>
      <xdr:row>11</xdr:row>
      <xdr:rowOff>127000</xdr:rowOff>
    </xdr:from>
    <xdr:to>
      <xdr:col>26</xdr:col>
      <xdr:colOff>158750</xdr:colOff>
      <xdr:row>21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28D544-2A68-72C3-9E1D-8700C04CD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6350</xdr:colOff>
      <xdr:row>0</xdr:row>
      <xdr:rowOff>69850</xdr:rowOff>
    </xdr:from>
    <xdr:to>
      <xdr:col>25</xdr:col>
      <xdr:colOff>6350</xdr:colOff>
      <xdr:row>10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3D94CE-C999-8022-29E5-AEE5A5DF1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546100</xdr:colOff>
      <xdr:row>7</xdr:row>
      <xdr:rowOff>88900</xdr:rowOff>
    </xdr:from>
    <xdr:to>
      <xdr:col>24</xdr:col>
      <xdr:colOff>546100</xdr:colOff>
      <xdr:row>17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61D9A5-9509-8701-8D1B-36D7FB15D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536575</xdr:colOff>
      <xdr:row>42</xdr:row>
      <xdr:rowOff>6350</xdr:rowOff>
    </xdr:from>
    <xdr:to>
      <xdr:col>13</xdr:col>
      <xdr:colOff>231775</xdr:colOff>
      <xdr:row>56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6E4E9-D3F6-63A4-A300-0A31A474D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247650</xdr:colOff>
      <xdr:row>1</xdr:row>
      <xdr:rowOff>177800</xdr:rowOff>
    </xdr:from>
    <xdr:to>
      <xdr:col>24</xdr:col>
      <xdr:colOff>247650</xdr:colOff>
      <xdr:row>11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94976-0670-BC3E-318C-3A5245470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247650</xdr:colOff>
      <xdr:row>3</xdr:row>
      <xdr:rowOff>177800</xdr:rowOff>
    </xdr:from>
    <xdr:to>
      <xdr:col>25</xdr:col>
      <xdr:colOff>247650</xdr:colOff>
      <xdr:row>13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2D838C-B936-5C90-82F3-2E2A2DEC8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247650</xdr:colOff>
      <xdr:row>1</xdr:row>
      <xdr:rowOff>177800</xdr:rowOff>
    </xdr:from>
    <xdr:to>
      <xdr:col>24</xdr:col>
      <xdr:colOff>247650</xdr:colOff>
      <xdr:row>11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429662-E1AA-463C-1368-34A37FB14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247650</xdr:colOff>
      <xdr:row>3</xdr:row>
      <xdr:rowOff>177800</xdr:rowOff>
    </xdr:from>
    <xdr:to>
      <xdr:col>25</xdr:col>
      <xdr:colOff>247650</xdr:colOff>
      <xdr:row>13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F66B59-73D1-769D-E101-43E06D3E9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247650</xdr:colOff>
      <xdr:row>1</xdr:row>
      <xdr:rowOff>177800</xdr:rowOff>
    </xdr:from>
    <xdr:to>
      <xdr:col>24</xdr:col>
      <xdr:colOff>247650</xdr:colOff>
      <xdr:row>11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AF89D2-5C65-933E-D0D3-1F2287F1D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247650</xdr:colOff>
      <xdr:row>3</xdr:row>
      <xdr:rowOff>177800</xdr:rowOff>
    </xdr:from>
    <xdr:to>
      <xdr:col>25</xdr:col>
      <xdr:colOff>247650</xdr:colOff>
      <xdr:row>13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62F264-37BD-8153-1791-884D60038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247650</xdr:colOff>
      <xdr:row>1</xdr:row>
      <xdr:rowOff>177800</xdr:rowOff>
    </xdr:from>
    <xdr:to>
      <xdr:col>24</xdr:col>
      <xdr:colOff>247650</xdr:colOff>
      <xdr:row>11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A718CD-CC9F-26B3-0AAC-416D3C024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247650</xdr:colOff>
      <xdr:row>3</xdr:row>
      <xdr:rowOff>177800</xdr:rowOff>
    </xdr:from>
    <xdr:to>
      <xdr:col>25</xdr:col>
      <xdr:colOff>247650</xdr:colOff>
      <xdr:row>13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47F330-C6E5-F398-25B4-6F76B2487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247650</xdr:colOff>
      <xdr:row>5</xdr:row>
      <xdr:rowOff>177800</xdr:rowOff>
    </xdr:from>
    <xdr:to>
      <xdr:col>26</xdr:col>
      <xdr:colOff>247650</xdr:colOff>
      <xdr:row>15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113614-F99E-7C49-7082-0192EF948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342900</xdr:colOff>
      <xdr:row>78</xdr:row>
      <xdr:rowOff>6350</xdr:rowOff>
    </xdr:from>
    <xdr:to>
      <xdr:col>16</xdr:col>
      <xdr:colOff>539750</xdr:colOff>
      <xdr:row>92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602CBE-0C0E-DBC8-79D7-6D9DADB83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247650</xdr:colOff>
      <xdr:row>1</xdr:row>
      <xdr:rowOff>177800</xdr:rowOff>
    </xdr:from>
    <xdr:to>
      <xdr:col>24</xdr:col>
      <xdr:colOff>247650</xdr:colOff>
      <xdr:row>11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99CD9C-C125-4D53-A50B-0025BCDCF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247650</xdr:colOff>
      <xdr:row>3</xdr:row>
      <xdr:rowOff>177800</xdr:rowOff>
    </xdr:from>
    <xdr:to>
      <xdr:col>25</xdr:col>
      <xdr:colOff>247650</xdr:colOff>
      <xdr:row>13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6A03A5-4A7B-43C4-B709-CF21DFE6E2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247650</xdr:colOff>
      <xdr:row>5</xdr:row>
      <xdr:rowOff>177800</xdr:rowOff>
    </xdr:from>
    <xdr:to>
      <xdr:col>26</xdr:col>
      <xdr:colOff>247650</xdr:colOff>
      <xdr:row>15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460AEE-3872-42A4-8C70-95452BF31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330200</xdr:colOff>
      <xdr:row>80</xdr:row>
      <xdr:rowOff>57150</xdr:rowOff>
    </xdr:from>
    <xdr:to>
      <xdr:col>22</xdr:col>
      <xdr:colOff>527050</xdr:colOff>
      <xdr:row>95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BD79FC-D55E-4A1E-B289-71F9BC21C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247650</xdr:colOff>
      <xdr:row>1</xdr:row>
      <xdr:rowOff>177800</xdr:rowOff>
    </xdr:from>
    <xdr:to>
      <xdr:col>24</xdr:col>
      <xdr:colOff>247650</xdr:colOff>
      <xdr:row>11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7D0A16-C5ED-D04E-1ACD-3EB51A0A7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247650</xdr:colOff>
      <xdr:row>3</xdr:row>
      <xdr:rowOff>177800</xdr:rowOff>
    </xdr:from>
    <xdr:to>
      <xdr:col>25</xdr:col>
      <xdr:colOff>247650</xdr:colOff>
      <xdr:row>13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FC9974-7EAF-15AD-12E5-FF1EE7477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247650</xdr:colOff>
      <xdr:row>1</xdr:row>
      <xdr:rowOff>177800</xdr:rowOff>
    </xdr:from>
    <xdr:to>
      <xdr:col>24</xdr:col>
      <xdr:colOff>247650</xdr:colOff>
      <xdr:row>11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2D8649-E33E-45B5-983B-4765830D2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247650</xdr:colOff>
      <xdr:row>3</xdr:row>
      <xdr:rowOff>177800</xdr:rowOff>
    </xdr:from>
    <xdr:to>
      <xdr:col>25</xdr:col>
      <xdr:colOff>247650</xdr:colOff>
      <xdr:row>13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FF1942-C93C-42AC-B911-EF62DEACA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247650</xdr:colOff>
      <xdr:row>5</xdr:row>
      <xdr:rowOff>177800</xdr:rowOff>
    </xdr:from>
    <xdr:to>
      <xdr:col>26</xdr:col>
      <xdr:colOff>247650</xdr:colOff>
      <xdr:row>15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8BFD76-2CCF-4386-9854-702D161BA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330200</xdr:colOff>
      <xdr:row>80</xdr:row>
      <xdr:rowOff>57150</xdr:rowOff>
    </xdr:from>
    <xdr:to>
      <xdr:col>22</xdr:col>
      <xdr:colOff>527050</xdr:colOff>
      <xdr:row>95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EB04A3-9DAE-47D9-BEFF-2B008DCD3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247650</xdr:colOff>
      <xdr:row>1</xdr:row>
      <xdr:rowOff>177800</xdr:rowOff>
    </xdr:from>
    <xdr:to>
      <xdr:col>24</xdr:col>
      <xdr:colOff>247650</xdr:colOff>
      <xdr:row>11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9D18AE-B20A-4240-A5B9-64C0523E55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247650</xdr:colOff>
      <xdr:row>3</xdr:row>
      <xdr:rowOff>177800</xdr:rowOff>
    </xdr:from>
    <xdr:to>
      <xdr:col>25</xdr:col>
      <xdr:colOff>247650</xdr:colOff>
      <xdr:row>13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AB662E-6101-43E8-899D-0520EAF93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247650</xdr:colOff>
      <xdr:row>1</xdr:row>
      <xdr:rowOff>177800</xdr:rowOff>
    </xdr:from>
    <xdr:to>
      <xdr:col>24</xdr:col>
      <xdr:colOff>247650</xdr:colOff>
      <xdr:row>11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3C29931-F238-FF3B-AA5C-D9697D5AA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247650</xdr:colOff>
      <xdr:row>3</xdr:row>
      <xdr:rowOff>177800</xdr:rowOff>
    </xdr:from>
    <xdr:to>
      <xdr:col>25</xdr:col>
      <xdr:colOff>247650</xdr:colOff>
      <xdr:row>13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86A3781-F2DE-C8FE-92D1-F17BFBF1F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247650</xdr:colOff>
      <xdr:row>5</xdr:row>
      <xdr:rowOff>177800</xdr:rowOff>
    </xdr:from>
    <xdr:to>
      <xdr:col>26</xdr:col>
      <xdr:colOff>247650</xdr:colOff>
      <xdr:row>15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66E6D7D-CFB1-C8AA-16C9-3282DABA8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247650</xdr:colOff>
      <xdr:row>1</xdr:row>
      <xdr:rowOff>177800</xdr:rowOff>
    </xdr:from>
    <xdr:to>
      <xdr:col>24</xdr:col>
      <xdr:colOff>247650</xdr:colOff>
      <xdr:row>11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14DCEA-727C-42BB-8FEE-EF3F1BCDD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247650</xdr:colOff>
      <xdr:row>3</xdr:row>
      <xdr:rowOff>177800</xdr:rowOff>
    </xdr:from>
    <xdr:to>
      <xdr:col>25</xdr:col>
      <xdr:colOff>247650</xdr:colOff>
      <xdr:row>13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D6C0D5-755B-43C8-BC64-75A8F353E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247650</xdr:colOff>
      <xdr:row>5</xdr:row>
      <xdr:rowOff>177800</xdr:rowOff>
    </xdr:from>
    <xdr:to>
      <xdr:col>26</xdr:col>
      <xdr:colOff>247650</xdr:colOff>
      <xdr:row>15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55C517-EFCB-4AA8-BB07-AD92BB29E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330200</xdr:colOff>
      <xdr:row>80</xdr:row>
      <xdr:rowOff>57150</xdr:rowOff>
    </xdr:from>
    <xdr:to>
      <xdr:col>22</xdr:col>
      <xdr:colOff>527050</xdr:colOff>
      <xdr:row>95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BAA892-A15F-4975-9F8A-58644429C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247650</xdr:colOff>
      <xdr:row>1</xdr:row>
      <xdr:rowOff>177800</xdr:rowOff>
    </xdr:from>
    <xdr:to>
      <xdr:col>24</xdr:col>
      <xdr:colOff>247650</xdr:colOff>
      <xdr:row>11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03CCD6-88AA-476D-87B6-949DD232E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247650</xdr:colOff>
      <xdr:row>3</xdr:row>
      <xdr:rowOff>177800</xdr:rowOff>
    </xdr:from>
    <xdr:to>
      <xdr:col>25</xdr:col>
      <xdr:colOff>247650</xdr:colOff>
      <xdr:row>13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4AFAA3-A1E7-4E31-B800-22EEE3072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247650</xdr:colOff>
      <xdr:row>1</xdr:row>
      <xdr:rowOff>177800</xdr:rowOff>
    </xdr:from>
    <xdr:to>
      <xdr:col>24</xdr:col>
      <xdr:colOff>247650</xdr:colOff>
      <xdr:row>11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99D7361-28F9-4C17-AA9E-1A6168064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247650</xdr:colOff>
      <xdr:row>3</xdr:row>
      <xdr:rowOff>177800</xdr:rowOff>
    </xdr:from>
    <xdr:to>
      <xdr:col>25</xdr:col>
      <xdr:colOff>247650</xdr:colOff>
      <xdr:row>13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1B1DE3B-6ACD-4827-B138-1FA6BEBE0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247650</xdr:colOff>
      <xdr:row>5</xdr:row>
      <xdr:rowOff>177800</xdr:rowOff>
    </xdr:from>
    <xdr:to>
      <xdr:col>26</xdr:col>
      <xdr:colOff>247650</xdr:colOff>
      <xdr:row>15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B01DAB2-EB1A-42AA-86F0-2F7865CDD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190500</xdr:colOff>
      <xdr:row>1</xdr:row>
      <xdr:rowOff>107950</xdr:rowOff>
    </xdr:from>
    <xdr:to>
      <xdr:col>26</xdr:col>
      <xdr:colOff>190500</xdr:colOff>
      <xdr:row>11</xdr:row>
      <xdr:rowOff>107950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C60741E-79F5-CC9D-38C7-811B67F9A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247650</xdr:colOff>
      <xdr:row>3</xdr:row>
      <xdr:rowOff>177800</xdr:rowOff>
    </xdr:from>
    <xdr:to>
      <xdr:col>25</xdr:col>
      <xdr:colOff>247650</xdr:colOff>
      <xdr:row>13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CA2F996-9934-BECC-8486-2B6CB254F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247650</xdr:colOff>
      <xdr:row>5</xdr:row>
      <xdr:rowOff>177800</xdr:rowOff>
    </xdr:from>
    <xdr:to>
      <xdr:col>26</xdr:col>
      <xdr:colOff>247650</xdr:colOff>
      <xdr:row>15</xdr:row>
      <xdr:rowOff>177800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3372B8-B1CA-DDCE-C6DC-1BE4BE37A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171450</xdr:colOff>
      <xdr:row>2</xdr:row>
      <xdr:rowOff>25400</xdr:rowOff>
    </xdr:from>
    <xdr:to>
      <xdr:col>24</xdr:col>
      <xdr:colOff>171450</xdr:colOff>
      <xdr:row>12</xdr:row>
      <xdr:rowOff>25400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906B935-36FF-3258-2C9A-4CA3649DC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63500</xdr:colOff>
      <xdr:row>12</xdr:row>
      <xdr:rowOff>120650</xdr:rowOff>
    </xdr:from>
    <xdr:to>
      <xdr:col>27</xdr:col>
      <xdr:colOff>63500</xdr:colOff>
      <xdr:row>22</xdr:row>
      <xdr:rowOff>114300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253B926-6C9F-036A-7419-7037BEFE3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412750</xdr:colOff>
      <xdr:row>13</xdr:row>
      <xdr:rowOff>6350</xdr:rowOff>
    </xdr:from>
    <xdr:to>
      <xdr:col>25</xdr:col>
      <xdr:colOff>412750</xdr:colOff>
      <xdr:row>23</xdr:row>
      <xdr:rowOff>6350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98F47DC-A6FC-043F-0569-40717A446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330200</xdr:colOff>
      <xdr:row>80</xdr:row>
      <xdr:rowOff>57150</xdr:rowOff>
    </xdr:from>
    <xdr:to>
      <xdr:col>22</xdr:col>
      <xdr:colOff>527050</xdr:colOff>
      <xdr:row>95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73F058-7168-4CF9-91BB-A687D4632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2B552-EEF2-417B-B885-0B73EE68B31E}">
  <dimension ref="A1:AC73"/>
  <sheetViews>
    <sheetView tabSelected="1" workbookViewId="0">
      <selection activeCell="H7" sqref="H7"/>
    </sheetView>
  </sheetViews>
  <sheetFormatPr defaultRowHeight="14.5" x14ac:dyDescent="0.35"/>
  <sheetData>
    <row r="1" spans="1:26" x14ac:dyDescent="0.35">
      <c r="A1" t="s">
        <v>0</v>
      </c>
      <c r="B1" t="s">
        <v>1</v>
      </c>
      <c r="C1" t="s">
        <v>2</v>
      </c>
      <c r="D1" t="s">
        <v>4</v>
      </c>
      <c r="F1" t="s">
        <v>0</v>
      </c>
      <c r="G1" t="s">
        <v>1</v>
      </c>
      <c r="H1" t="s">
        <v>2</v>
      </c>
      <c r="I1" t="s">
        <v>4</v>
      </c>
      <c r="K1" t="s">
        <v>43</v>
      </c>
      <c r="L1" t="s">
        <v>44</v>
      </c>
      <c r="N1" t="s">
        <v>43</v>
      </c>
      <c r="O1" t="s">
        <v>44</v>
      </c>
      <c r="P1" t="s">
        <v>3</v>
      </c>
    </row>
    <row r="2" spans="1:26" x14ac:dyDescent="0.35">
      <c r="A2">
        <f>EXP($R$2+(LN(B2)*$P$2)+(LN(C2)*$Q$2))+D2</f>
        <v>129.66897441166452</v>
      </c>
      <c r="B2">
        <v>6</v>
      </c>
      <c r="C2">
        <v>77</v>
      </c>
      <c r="D2">
        <v>8.8034728959597413</v>
      </c>
      <c r="F2">
        <f>EXP($R$4+(LN(G2)*$P$4)+(LN(H2)*$Q$4))+I2</f>
        <v>50818.561550186481</v>
      </c>
      <c r="G2">
        <f>B2*$G$38</f>
        <v>9</v>
      </c>
      <c r="H2">
        <f>C2*$H$38</f>
        <v>96.25</v>
      </c>
      <c r="I2">
        <v>4401.7364479798707</v>
      </c>
      <c r="K2">
        <f>B2/AVERAGE(B$2:B$36)</f>
        <v>1.2499391650115912</v>
      </c>
      <c r="L2">
        <f>C2/AVERAGE(C$2:C$36)</f>
        <v>1.0262757044935262</v>
      </c>
      <c r="N2">
        <f>G2/AVERAGE(G$2:G$36)</f>
        <v>1.2499391650115912</v>
      </c>
      <c r="O2">
        <f>H2/AVERAGE(H$2:H$36)</f>
        <v>1.0262757044935262</v>
      </c>
      <c r="P2">
        <v>-1.4</v>
      </c>
      <c r="Q2">
        <v>0.3</v>
      </c>
      <c r="R2">
        <v>6</v>
      </c>
      <c r="U2" t="s">
        <v>5</v>
      </c>
    </row>
    <row r="3" spans="1:26" ht="15" thickBot="1" x14ac:dyDescent="0.4">
      <c r="A3">
        <f t="shared" ref="A3:A36" si="0">EXP($R$2+(LN(B3)*$P$2)+(LN(C3)*$Q$2))+D3</f>
        <v>167.61053679414161</v>
      </c>
      <c r="B3">
        <v>4.877419747507493</v>
      </c>
      <c r="C3">
        <v>75</v>
      </c>
      <c r="D3">
        <v>7.3527704766715605</v>
      </c>
      <c r="F3">
        <f t="shared" ref="F3:F36" si="1">EXP($R$4+(LN(G3)*$P$4)+(LN(H3)*$Q$4))+I3</f>
        <v>56634.61790265773</v>
      </c>
      <c r="G3">
        <f t="shared" ref="G3:G36" si="2">B3*$G$38</f>
        <v>7.3161296212612399</v>
      </c>
      <c r="H3">
        <f t="shared" ref="H3:H36" si="3">C3*$H$38</f>
        <v>93.75</v>
      </c>
      <c r="I3">
        <v>3676.3852383357803</v>
      </c>
      <c r="K3">
        <f t="shared" ref="K3:L36" si="4">B3/AVERAGE(B$2:B$36)</f>
        <v>1.0160796611017604</v>
      </c>
      <c r="L3">
        <f t="shared" si="4"/>
        <v>0.99961919268849964</v>
      </c>
      <c r="N3">
        <f t="shared" ref="N3:N36" si="5">G3/AVERAGE(G$2:G$36)</f>
        <v>1.0160796611017604</v>
      </c>
      <c r="O3">
        <f t="shared" ref="O3:O36" si="6">H3/AVERAGE(H$2:H$36)</f>
        <v>0.99961919268849952</v>
      </c>
    </row>
    <row r="4" spans="1:26" x14ac:dyDescent="0.35">
      <c r="A4">
        <f t="shared" si="0"/>
        <v>69.124383356031259</v>
      </c>
      <c r="B4">
        <v>9.711267754492507</v>
      </c>
      <c r="C4">
        <v>75</v>
      </c>
      <c r="D4">
        <v>8.01625662837405</v>
      </c>
      <c r="F4">
        <f t="shared" si="1"/>
        <v>36710.061431819842</v>
      </c>
      <c r="G4">
        <f t="shared" si="2"/>
        <v>14.566901631738761</v>
      </c>
      <c r="H4">
        <f t="shared" si="3"/>
        <v>93.75</v>
      </c>
      <c r="I4">
        <v>4008.1283141870249</v>
      </c>
      <c r="K4">
        <f t="shared" si="4"/>
        <v>2.0230823180423925</v>
      </c>
      <c r="L4">
        <f t="shared" si="4"/>
        <v>0.99961919268849964</v>
      </c>
      <c r="N4">
        <f t="shared" si="5"/>
        <v>2.0230823180423925</v>
      </c>
      <c r="O4">
        <f t="shared" si="6"/>
        <v>0.99961919268849952</v>
      </c>
      <c r="P4">
        <v>-0.7</v>
      </c>
      <c r="Q4">
        <v>0.5</v>
      </c>
      <c r="R4">
        <v>10</v>
      </c>
      <c r="U4" s="3" t="s">
        <v>6</v>
      </c>
      <c r="V4" s="3"/>
    </row>
    <row r="5" spans="1:26" x14ac:dyDescent="0.35">
      <c r="A5">
        <f t="shared" si="0"/>
        <v>3078.4027138096394</v>
      </c>
      <c r="B5">
        <v>0.59933167172280033</v>
      </c>
      <c r="C5">
        <v>80</v>
      </c>
      <c r="D5">
        <v>2.5908520508341635</v>
      </c>
      <c r="F5">
        <f t="shared" si="1"/>
        <v>238604.24483444181</v>
      </c>
      <c r="G5">
        <f t="shared" si="2"/>
        <v>0.89899750758420049</v>
      </c>
      <c r="H5">
        <f t="shared" si="3"/>
        <v>100</v>
      </c>
      <c r="I5">
        <v>1295.4260254170817</v>
      </c>
      <c r="K5">
        <f t="shared" si="4"/>
        <v>0.12485468821969969</v>
      </c>
      <c r="L5">
        <f t="shared" si="4"/>
        <v>1.0662604722010662</v>
      </c>
      <c r="N5">
        <f t="shared" si="5"/>
        <v>0.12485468821969968</v>
      </c>
      <c r="O5">
        <f t="shared" si="6"/>
        <v>1.0662604722010662</v>
      </c>
      <c r="U5" t="s">
        <v>7</v>
      </c>
      <c r="V5">
        <v>0.56707304290712568</v>
      </c>
    </row>
    <row r="6" spans="1:26" x14ac:dyDescent="0.35">
      <c r="A6">
        <f t="shared" si="0"/>
        <v>757.92851196345964</v>
      </c>
      <c r="B6">
        <v>1.5899194962118146</v>
      </c>
      <c r="C6">
        <v>70</v>
      </c>
      <c r="D6">
        <v>3.9289134570118778</v>
      </c>
      <c r="F6">
        <f t="shared" si="1"/>
        <v>114094.59812511224</v>
      </c>
      <c r="G6">
        <f t="shared" si="2"/>
        <v>2.3848792443177218</v>
      </c>
      <c r="H6">
        <f t="shared" si="3"/>
        <v>87.5</v>
      </c>
      <c r="I6">
        <v>1964.4567285059388</v>
      </c>
      <c r="K6">
        <f t="shared" si="4"/>
        <v>0.33121710792177422</v>
      </c>
      <c r="L6">
        <f t="shared" si="4"/>
        <v>0.93297791317593304</v>
      </c>
      <c r="N6">
        <f t="shared" si="5"/>
        <v>0.33121710792177417</v>
      </c>
      <c r="O6">
        <f t="shared" si="6"/>
        <v>0.93297791317593293</v>
      </c>
      <c r="U6" t="s">
        <v>8</v>
      </c>
      <c r="V6">
        <v>0.32157183599194683</v>
      </c>
    </row>
    <row r="7" spans="1:26" x14ac:dyDescent="0.35">
      <c r="A7">
        <f t="shared" si="0"/>
        <v>104.12940885286775</v>
      </c>
      <c r="B7">
        <v>6.7902911640197781</v>
      </c>
      <c r="C7">
        <v>77</v>
      </c>
      <c r="D7">
        <v>2.4880755942389285</v>
      </c>
      <c r="F7">
        <f t="shared" si="1"/>
        <v>43809.703400803919</v>
      </c>
      <c r="G7">
        <f t="shared" si="2"/>
        <v>10.185436746029668</v>
      </c>
      <c r="H7">
        <f t="shared" si="3"/>
        <v>96.25</v>
      </c>
      <c r="I7">
        <v>1244.0377971194644</v>
      </c>
      <c r="K7">
        <f t="shared" si="4"/>
        <v>1.4145751446234112</v>
      </c>
      <c r="L7">
        <f t="shared" si="4"/>
        <v>1.0262757044935262</v>
      </c>
      <c r="N7">
        <f t="shared" si="5"/>
        <v>1.4145751446234112</v>
      </c>
      <c r="O7">
        <f t="shared" si="6"/>
        <v>1.0262757044935262</v>
      </c>
      <c r="U7" t="s">
        <v>9</v>
      </c>
      <c r="V7">
        <v>0.27917007574144348</v>
      </c>
    </row>
    <row r="8" spans="1:26" x14ac:dyDescent="0.35">
      <c r="A8">
        <f t="shared" si="0"/>
        <v>2743.0985740845413</v>
      </c>
      <c r="B8">
        <v>0.64609703427381038</v>
      </c>
      <c r="C8">
        <v>77</v>
      </c>
      <c r="D8">
        <v>5.9569920061579218</v>
      </c>
      <c r="F8">
        <f t="shared" si="1"/>
        <v>223866.88283055625</v>
      </c>
      <c r="G8">
        <f t="shared" si="2"/>
        <v>0.96914555141071557</v>
      </c>
      <c r="H8">
        <f t="shared" si="3"/>
        <v>96.25</v>
      </c>
      <c r="I8">
        <v>2978.4960030789607</v>
      </c>
      <c r="K8">
        <f t="shared" si="4"/>
        <v>0.13459699792277866</v>
      </c>
      <c r="L8">
        <f t="shared" si="4"/>
        <v>1.0262757044935262</v>
      </c>
      <c r="N8">
        <f t="shared" si="5"/>
        <v>0.13459699792277866</v>
      </c>
      <c r="O8">
        <f t="shared" si="6"/>
        <v>1.0262757044935262</v>
      </c>
      <c r="U8" t="s">
        <v>10</v>
      </c>
      <c r="V8">
        <v>2326.7767818762982</v>
      </c>
    </row>
    <row r="9" spans="1:26" ht="15" thickBot="1" x14ac:dyDescent="0.4">
      <c r="A9">
        <f t="shared" si="0"/>
        <v>74.132731131411617</v>
      </c>
      <c r="B9">
        <v>8.8994580687191647</v>
      </c>
      <c r="C9">
        <v>76</v>
      </c>
      <c r="D9">
        <v>4.8057987835597444</v>
      </c>
      <c r="F9">
        <f t="shared" si="1"/>
        <v>37396.469119038404</v>
      </c>
      <c r="G9">
        <f t="shared" si="2"/>
        <v>13.349187103078748</v>
      </c>
      <c r="H9">
        <f t="shared" si="3"/>
        <v>95</v>
      </c>
      <c r="I9">
        <v>2402.8993917798721</v>
      </c>
      <c r="K9">
        <f t="shared" si="4"/>
        <v>1.8539635312450835</v>
      </c>
      <c r="L9">
        <f t="shared" si="4"/>
        <v>1.012947448591013</v>
      </c>
      <c r="N9">
        <f t="shared" si="5"/>
        <v>1.8539635312450835</v>
      </c>
      <c r="O9">
        <f t="shared" si="6"/>
        <v>1.0129474485910128</v>
      </c>
      <c r="U9" s="1" t="s">
        <v>11</v>
      </c>
      <c r="V9" s="1">
        <v>35</v>
      </c>
    </row>
    <row r="10" spans="1:26" x14ac:dyDescent="0.35">
      <c r="A10">
        <f t="shared" si="0"/>
        <v>553.22934991802254</v>
      </c>
      <c r="B10">
        <v>2.0157571985175582</v>
      </c>
      <c r="C10">
        <v>75</v>
      </c>
      <c r="D10">
        <v>1.0606772310312118</v>
      </c>
      <c r="F10">
        <f t="shared" si="1"/>
        <v>98831.765609166599</v>
      </c>
      <c r="G10">
        <f t="shared" si="2"/>
        <v>3.0236357977763371</v>
      </c>
      <c r="H10">
        <f t="shared" si="3"/>
        <v>93.75</v>
      </c>
      <c r="I10">
        <v>530.33861551560585</v>
      </c>
      <c r="K10">
        <f t="shared" si="4"/>
        <v>0.41992897826352349</v>
      </c>
      <c r="L10">
        <f t="shared" si="4"/>
        <v>0.99961919268849964</v>
      </c>
      <c r="N10">
        <f t="shared" si="5"/>
        <v>0.41992897826352343</v>
      </c>
      <c r="O10">
        <f t="shared" si="6"/>
        <v>0.99961919268849952</v>
      </c>
    </row>
    <row r="11" spans="1:26" ht="15" thickBot="1" x14ac:dyDescent="0.4">
      <c r="A11">
        <f t="shared" si="0"/>
        <v>155.37262187194645</v>
      </c>
      <c r="B11">
        <v>5.1243560732740114</v>
      </c>
      <c r="C11">
        <v>73</v>
      </c>
      <c r="D11">
        <v>7.0290506935496291</v>
      </c>
      <c r="F11">
        <f t="shared" si="1"/>
        <v>53986.449814523898</v>
      </c>
      <c r="G11">
        <f t="shared" si="2"/>
        <v>7.6865341099110172</v>
      </c>
      <c r="H11">
        <f t="shared" si="3"/>
        <v>91.25</v>
      </c>
      <c r="I11">
        <v>3514.5253467748144</v>
      </c>
      <c r="K11">
        <f t="shared" si="4"/>
        <v>1.0675222252416992</v>
      </c>
      <c r="L11">
        <f t="shared" si="4"/>
        <v>0.97296268088347304</v>
      </c>
      <c r="N11">
        <f t="shared" si="5"/>
        <v>1.0675222252416989</v>
      </c>
      <c r="O11">
        <f t="shared" si="6"/>
        <v>0.97296268088347293</v>
      </c>
      <c r="U11" t="s">
        <v>12</v>
      </c>
    </row>
    <row r="12" spans="1:26" x14ac:dyDescent="0.35">
      <c r="A12">
        <f t="shared" si="0"/>
        <v>341.41862242504743</v>
      </c>
      <c r="B12">
        <v>2.8256714404893279</v>
      </c>
      <c r="C12">
        <v>72</v>
      </c>
      <c r="D12">
        <v>1.4832849808318938</v>
      </c>
      <c r="F12">
        <f t="shared" si="1"/>
        <v>76777.251520288177</v>
      </c>
      <c r="G12">
        <f t="shared" si="2"/>
        <v>4.2385071607339917</v>
      </c>
      <c r="H12">
        <f t="shared" si="3"/>
        <v>90</v>
      </c>
      <c r="I12">
        <v>741.6424904159469</v>
      </c>
      <c r="K12">
        <f t="shared" si="4"/>
        <v>0.58865290015372185</v>
      </c>
      <c r="L12">
        <f t="shared" si="4"/>
        <v>0.95963442498095963</v>
      </c>
      <c r="N12">
        <f t="shared" si="5"/>
        <v>0.58865290015372174</v>
      </c>
      <c r="O12">
        <f t="shared" si="6"/>
        <v>0.95963442498095952</v>
      </c>
      <c r="U12" s="2"/>
      <c r="V12" s="2" t="s">
        <v>17</v>
      </c>
      <c r="W12" s="2" t="s">
        <v>18</v>
      </c>
      <c r="X12" s="2" t="s">
        <v>19</v>
      </c>
      <c r="Y12" s="2" t="s">
        <v>20</v>
      </c>
      <c r="Z12" s="2" t="s">
        <v>21</v>
      </c>
    </row>
    <row r="13" spans="1:26" x14ac:dyDescent="0.35">
      <c r="A13">
        <f t="shared" si="0"/>
        <v>109.47103115939971</v>
      </c>
      <c r="B13">
        <v>6.3880997495658596</v>
      </c>
      <c r="C13">
        <v>70</v>
      </c>
      <c r="D13">
        <v>1.8800324529022361</v>
      </c>
      <c r="F13">
        <f t="shared" si="1"/>
        <v>43296.976138246144</v>
      </c>
      <c r="G13">
        <f t="shared" si="2"/>
        <v>9.5821496243487889</v>
      </c>
      <c r="H13">
        <f t="shared" si="3"/>
        <v>87.5</v>
      </c>
      <c r="I13">
        <v>940.01622645111809</v>
      </c>
      <c r="K13">
        <f t="shared" si="4"/>
        <v>1.3307893444971843</v>
      </c>
      <c r="L13">
        <f t="shared" si="4"/>
        <v>0.93297791317593304</v>
      </c>
      <c r="N13">
        <f t="shared" si="5"/>
        <v>1.3307893444971841</v>
      </c>
      <c r="O13">
        <f t="shared" si="6"/>
        <v>0.93297791317593293</v>
      </c>
      <c r="U13" t="s">
        <v>13</v>
      </c>
      <c r="V13">
        <v>2</v>
      </c>
      <c r="W13">
        <v>82117091.310981303</v>
      </c>
      <c r="X13">
        <v>41058545.655490652</v>
      </c>
      <c r="Y13">
        <v>7.5839265655988823</v>
      </c>
      <c r="Z13">
        <v>2.0140112870914492E-3</v>
      </c>
    </row>
    <row r="14" spans="1:26" x14ac:dyDescent="0.35">
      <c r="A14">
        <f t="shared" si="0"/>
        <v>77.009099119220522</v>
      </c>
      <c r="B14">
        <v>8.8134027491739548</v>
      </c>
      <c r="C14">
        <v>72</v>
      </c>
      <c r="D14">
        <v>7.8633355282344164</v>
      </c>
      <c r="F14">
        <f t="shared" si="1"/>
        <v>38224.366228309962</v>
      </c>
      <c r="G14">
        <f t="shared" si="2"/>
        <v>13.220104123760933</v>
      </c>
      <c r="H14">
        <f t="shared" si="3"/>
        <v>90</v>
      </c>
      <c r="I14">
        <v>3931.6677641172082</v>
      </c>
      <c r="K14">
        <f t="shared" si="4"/>
        <v>1.836036212202226</v>
      </c>
      <c r="L14">
        <f t="shared" si="4"/>
        <v>0.95963442498095963</v>
      </c>
      <c r="N14">
        <f t="shared" si="5"/>
        <v>1.836036212202226</v>
      </c>
      <c r="O14">
        <f t="shared" si="6"/>
        <v>0.95963442498095952</v>
      </c>
      <c r="U14" t="s">
        <v>14</v>
      </c>
      <c r="V14">
        <v>32</v>
      </c>
      <c r="W14">
        <v>173244486.1657159</v>
      </c>
      <c r="X14">
        <v>5413890.192678622</v>
      </c>
    </row>
    <row r="15" spans="1:26" ht="15" thickBot="1" x14ac:dyDescent="0.4">
      <c r="A15">
        <f t="shared" si="0"/>
        <v>570.63079550880263</v>
      </c>
      <c r="B15">
        <v>2.0042131085731896</v>
      </c>
      <c r="C15">
        <v>78</v>
      </c>
      <c r="D15">
        <v>7.4163118899920182</v>
      </c>
      <c r="F15">
        <f t="shared" si="1"/>
        <v>104360.18092638583</v>
      </c>
      <c r="G15">
        <f t="shared" si="2"/>
        <v>3.0063196628597844</v>
      </c>
      <c r="H15">
        <f t="shared" si="3"/>
        <v>97.5</v>
      </c>
      <c r="I15">
        <v>3708.1559449960091</v>
      </c>
      <c r="K15">
        <f t="shared" si="4"/>
        <v>0.41752407657254303</v>
      </c>
      <c r="L15">
        <f t="shared" si="4"/>
        <v>1.0396039603960396</v>
      </c>
      <c r="N15">
        <f t="shared" si="5"/>
        <v>0.41752407657254303</v>
      </c>
      <c r="O15">
        <f t="shared" si="6"/>
        <v>1.0396039603960396</v>
      </c>
      <c r="U15" s="1" t="s">
        <v>15</v>
      </c>
      <c r="V15" s="1">
        <v>34</v>
      </c>
      <c r="W15" s="1">
        <v>255361577.47669721</v>
      </c>
      <c r="X15" s="1"/>
      <c r="Y15" s="1"/>
      <c r="Z15" s="1"/>
    </row>
    <row r="16" spans="1:26" ht="15" thickBot="1" x14ac:dyDescent="0.4">
      <c r="A16">
        <f t="shared" si="0"/>
        <v>13333.197628464615</v>
      </c>
      <c r="B16">
        <v>0.20741106044425028</v>
      </c>
      <c r="C16">
        <v>75</v>
      </c>
      <c r="D16">
        <v>6.5598478285971416</v>
      </c>
      <c r="F16">
        <f t="shared" si="1"/>
        <v>486209.98237180169</v>
      </c>
      <c r="G16">
        <f t="shared" si="2"/>
        <v>0.31111659066637543</v>
      </c>
      <c r="H16">
        <f t="shared" si="3"/>
        <v>93.75</v>
      </c>
      <c r="I16">
        <v>3279.9239142985707</v>
      </c>
      <c r="K16">
        <f t="shared" si="4"/>
        <v>4.3208534617642479E-2</v>
      </c>
      <c r="L16">
        <f t="shared" si="4"/>
        <v>0.99961919268849964</v>
      </c>
      <c r="N16">
        <f t="shared" si="5"/>
        <v>4.3208534617642479E-2</v>
      </c>
      <c r="O16">
        <f t="shared" si="6"/>
        <v>0.99961919268849952</v>
      </c>
    </row>
    <row r="17" spans="1:29" x14ac:dyDescent="0.35">
      <c r="A17">
        <f t="shared" si="0"/>
        <v>178.31992209636402</v>
      </c>
      <c r="B17">
        <v>4.5560531876171098</v>
      </c>
      <c r="C17">
        <v>75</v>
      </c>
      <c r="D17">
        <v>2.0164071567194917</v>
      </c>
      <c r="F17">
        <f t="shared" si="1"/>
        <v>56554.412858264448</v>
      </c>
      <c r="G17">
        <f t="shared" si="2"/>
        <v>6.8340797814256646</v>
      </c>
      <c r="H17">
        <f t="shared" si="3"/>
        <v>93.75</v>
      </c>
      <c r="I17">
        <v>1008.2035783597458</v>
      </c>
      <c r="K17">
        <f t="shared" si="4"/>
        <v>0.94913155284642148</v>
      </c>
      <c r="L17">
        <f t="shared" si="4"/>
        <v>0.99961919268849964</v>
      </c>
      <c r="N17">
        <f t="shared" si="5"/>
        <v>0.94913155284642137</v>
      </c>
      <c r="O17">
        <f t="shared" si="6"/>
        <v>0.99961919268849952</v>
      </c>
      <c r="U17" s="2"/>
      <c r="V17" s="2" t="s">
        <v>22</v>
      </c>
      <c r="W17" s="2" t="s">
        <v>10</v>
      </c>
      <c r="X17" s="2" t="s">
        <v>23</v>
      </c>
      <c r="Y17" s="2" t="s">
        <v>24</v>
      </c>
      <c r="Z17" s="2" t="s">
        <v>25</v>
      </c>
      <c r="AA17" s="2" t="s">
        <v>26</v>
      </c>
      <c r="AB17" s="2" t="s">
        <v>27</v>
      </c>
      <c r="AC17" s="2" t="s">
        <v>28</v>
      </c>
    </row>
    <row r="18" spans="1:29" x14ac:dyDescent="0.35">
      <c r="A18">
        <f t="shared" si="0"/>
        <v>347.94603086862116</v>
      </c>
      <c r="B18">
        <v>2.8476969670543228</v>
      </c>
      <c r="C18">
        <v>77</v>
      </c>
      <c r="D18">
        <v>4.844364609020019</v>
      </c>
      <c r="F18">
        <f t="shared" si="1"/>
        <v>80627.38858533297</v>
      </c>
      <c r="G18">
        <f t="shared" si="2"/>
        <v>4.2715454505814847</v>
      </c>
      <c r="H18">
        <f t="shared" si="3"/>
        <v>96.25</v>
      </c>
      <c r="I18">
        <v>2422.1823045100095</v>
      </c>
      <c r="K18">
        <f t="shared" si="4"/>
        <v>0.59324132820098685</v>
      </c>
      <c r="L18">
        <f t="shared" si="4"/>
        <v>1.0262757044935262</v>
      </c>
      <c r="N18">
        <f t="shared" si="5"/>
        <v>0.59324132820098685</v>
      </c>
      <c r="O18">
        <f t="shared" si="6"/>
        <v>1.0262757044935262</v>
      </c>
      <c r="U18" t="s">
        <v>16</v>
      </c>
      <c r="V18">
        <v>503.38817182112189</v>
      </c>
      <c r="W18">
        <v>9420.1611465930473</v>
      </c>
      <c r="X18">
        <v>5.3437320655940194E-2</v>
      </c>
      <c r="Y18">
        <v>0.95771568894222403</v>
      </c>
      <c r="Z18">
        <v>-18684.852168441594</v>
      </c>
      <c r="AA18">
        <v>19691.62851208384</v>
      </c>
      <c r="AB18">
        <v>-18684.852168441594</v>
      </c>
      <c r="AC18">
        <v>19691.62851208384</v>
      </c>
    </row>
    <row r="19" spans="1:29" x14ac:dyDescent="0.35">
      <c r="A19">
        <f t="shared" si="0"/>
        <v>87.080157449434481</v>
      </c>
      <c r="B19">
        <v>8.015301172226847</v>
      </c>
      <c r="C19">
        <v>70</v>
      </c>
      <c r="D19">
        <v>8.7717269343413591</v>
      </c>
      <c r="F19">
        <f t="shared" si="1"/>
        <v>40521.9462429704</v>
      </c>
      <c r="G19">
        <f t="shared" si="2"/>
        <v>12.02295175834027</v>
      </c>
      <c r="H19">
        <f t="shared" si="3"/>
        <v>87.5</v>
      </c>
      <c r="I19">
        <v>4385.8634671706795</v>
      </c>
      <c r="K19">
        <f t="shared" si="4"/>
        <v>1.6697731424216089</v>
      </c>
      <c r="L19">
        <f t="shared" si="4"/>
        <v>0.93297791317593304</v>
      </c>
      <c r="N19">
        <f t="shared" si="5"/>
        <v>1.6697731424216087</v>
      </c>
      <c r="O19">
        <f t="shared" si="6"/>
        <v>0.93297791317593293</v>
      </c>
      <c r="U19" t="s">
        <v>1</v>
      </c>
      <c r="V19">
        <v>-514.10948967406853</v>
      </c>
      <c r="W19">
        <v>132.80741397205134</v>
      </c>
      <c r="X19">
        <v>-3.8710902825218803</v>
      </c>
      <c r="Y19">
        <v>5.0238341005211077E-4</v>
      </c>
      <c r="Z19">
        <v>-784.62933945244879</v>
      </c>
      <c r="AA19">
        <v>-243.58963989568826</v>
      </c>
      <c r="AB19">
        <v>-784.62933945244879</v>
      </c>
      <c r="AC19">
        <v>-243.58963989568826</v>
      </c>
    </row>
    <row r="20" spans="1:29" ht="15" thickBot="1" x14ac:dyDescent="0.4">
      <c r="A20">
        <f t="shared" si="0"/>
        <v>977.06335559993568</v>
      </c>
      <c r="B20">
        <v>1.3301882992158298</v>
      </c>
      <c r="C20">
        <v>71</v>
      </c>
      <c r="D20">
        <v>5.0638961739575725</v>
      </c>
      <c r="F20">
        <f t="shared" si="1"/>
        <v>130477.71806784673</v>
      </c>
      <c r="G20">
        <f t="shared" si="2"/>
        <v>1.9952824488237448</v>
      </c>
      <c r="H20">
        <f t="shared" si="3"/>
        <v>88.75</v>
      </c>
      <c r="I20">
        <v>2531.9480869787863</v>
      </c>
      <c r="K20">
        <f t="shared" si="4"/>
        <v>0.27710907533833717</v>
      </c>
      <c r="L20">
        <f t="shared" si="4"/>
        <v>0.94630616907844634</v>
      </c>
      <c r="N20">
        <f t="shared" si="5"/>
        <v>0.27710907533833717</v>
      </c>
      <c r="O20">
        <f t="shared" si="6"/>
        <v>0.94630616907844622</v>
      </c>
      <c r="U20" s="1" t="s">
        <v>2</v>
      </c>
      <c r="V20" s="1">
        <v>41.590659128192556</v>
      </c>
      <c r="W20" s="1">
        <v>124.95008946337057</v>
      </c>
      <c r="X20" s="1">
        <v>0.33285817806785134</v>
      </c>
      <c r="Y20" s="1">
        <v>0.74141228678974858</v>
      </c>
      <c r="Z20" s="1">
        <v>-212.92434436806963</v>
      </c>
      <c r="AA20" s="1">
        <v>296.10566262445474</v>
      </c>
      <c r="AB20" s="1">
        <v>-212.92434436806963</v>
      </c>
      <c r="AC20" s="1">
        <v>296.10566262445474</v>
      </c>
    </row>
    <row r="21" spans="1:29" x14ac:dyDescent="0.35">
      <c r="A21">
        <f t="shared" si="0"/>
        <v>187.88616156143885</v>
      </c>
      <c r="B21">
        <v>4.4405681673556625</v>
      </c>
      <c r="C21">
        <v>70</v>
      </c>
      <c r="D21">
        <v>8.8740787708937017</v>
      </c>
      <c r="F21">
        <f t="shared" si="1"/>
        <v>59072.924768460194</v>
      </c>
      <c r="G21">
        <f t="shared" si="2"/>
        <v>6.6608522510334938</v>
      </c>
      <c r="H21">
        <f t="shared" si="3"/>
        <v>87.5</v>
      </c>
      <c r="I21">
        <v>4437.0393854468512</v>
      </c>
      <c r="K21">
        <f t="shared" si="4"/>
        <v>0.92507334454693146</v>
      </c>
      <c r="L21">
        <f t="shared" si="4"/>
        <v>0.93297791317593304</v>
      </c>
      <c r="N21">
        <f t="shared" si="5"/>
        <v>0.92507334454693135</v>
      </c>
      <c r="O21">
        <f t="shared" si="6"/>
        <v>0.93297791317593293</v>
      </c>
    </row>
    <row r="22" spans="1:29" x14ac:dyDescent="0.35">
      <c r="A22">
        <f t="shared" si="0"/>
        <v>119.73962250729619</v>
      </c>
      <c r="B22">
        <v>6.2594830025903399</v>
      </c>
      <c r="C22">
        <v>79</v>
      </c>
      <c r="D22">
        <v>4.9503856625974691</v>
      </c>
      <c r="F22">
        <f t="shared" si="1"/>
        <v>48118.022884735539</v>
      </c>
      <c r="G22">
        <f t="shared" si="2"/>
        <v>9.3892245038855098</v>
      </c>
      <c r="H22">
        <f t="shared" si="3"/>
        <v>98.75</v>
      </c>
      <c r="I22">
        <v>2475.1928312987347</v>
      </c>
      <c r="K22">
        <f t="shared" si="4"/>
        <v>1.3039954929436695</v>
      </c>
      <c r="L22">
        <f t="shared" si="4"/>
        <v>1.052932216298553</v>
      </c>
      <c r="N22">
        <f t="shared" si="5"/>
        <v>1.3039954929436695</v>
      </c>
      <c r="O22">
        <f t="shared" si="6"/>
        <v>1.0529322162985528</v>
      </c>
    </row>
    <row r="23" spans="1:29" x14ac:dyDescent="0.35">
      <c r="A23">
        <f t="shared" si="0"/>
        <v>113.92239269207913</v>
      </c>
      <c r="B23">
        <v>6.5176893323937835</v>
      </c>
      <c r="C23">
        <v>75</v>
      </c>
      <c r="D23">
        <v>7.126597882724953</v>
      </c>
      <c r="F23">
        <f t="shared" si="1"/>
        <v>46794.869849139468</v>
      </c>
      <c r="G23">
        <f t="shared" si="2"/>
        <v>9.7765339985906756</v>
      </c>
      <c r="H23">
        <f t="shared" si="3"/>
        <v>93.75</v>
      </c>
      <c r="I23">
        <v>3563.2989413624764</v>
      </c>
      <c r="K23">
        <f t="shared" si="4"/>
        <v>1.3577858603228736</v>
      </c>
      <c r="L23">
        <f t="shared" si="4"/>
        <v>0.99961919268849964</v>
      </c>
      <c r="N23">
        <f t="shared" si="5"/>
        <v>1.3577858603228734</v>
      </c>
      <c r="O23">
        <f t="shared" si="6"/>
        <v>0.99961919268849952</v>
      </c>
    </row>
    <row r="24" spans="1:29" x14ac:dyDescent="0.35">
      <c r="A24">
        <f t="shared" si="0"/>
        <v>89.286368520051681</v>
      </c>
      <c r="B24">
        <v>7.5020147563089274</v>
      </c>
      <c r="C24">
        <v>73</v>
      </c>
      <c r="D24">
        <v>2.2872865746682725</v>
      </c>
      <c r="F24">
        <f t="shared" si="1"/>
        <v>39795.720142568964</v>
      </c>
      <c r="G24">
        <f t="shared" si="2"/>
        <v>11.253022134463391</v>
      </c>
      <c r="H24">
        <f t="shared" si="3"/>
        <v>91.25</v>
      </c>
      <c r="I24">
        <v>1143.6432873341362</v>
      </c>
      <c r="K24">
        <f t="shared" si="4"/>
        <v>1.5628436767342362</v>
      </c>
      <c r="L24">
        <f t="shared" si="4"/>
        <v>0.97296268088347304</v>
      </c>
      <c r="N24">
        <f t="shared" si="5"/>
        <v>1.562843676734236</v>
      </c>
      <c r="O24">
        <f t="shared" si="6"/>
        <v>0.97296268088347293</v>
      </c>
      <c r="U24" t="s">
        <v>29</v>
      </c>
    </row>
    <row r="25" spans="1:29" ht="15" thickBot="1" x14ac:dyDescent="0.4">
      <c r="A25">
        <f t="shared" si="0"/>
        <v>77.685715266735059</v>
      </c>
      <c r="B25">
        <v>8.8608506629452073</v>
      </c>
      <c r="C25">
        <v>77</v>
      </c>
      <c r="D25">
        <v>7.6614557679682536</v>
      </c>
      <c r="F25">
        <f t="shared" si="1"/>
        <v>39161.12465680774</v>
      </c>
      <c r="G25">
        <f t="shared" si="2"/>
        <v>13.291275994417811</v>
      </c>
      <c r="H25">
        <f t="shared" si="3"/>
        <v>96.25</v>
      </c>
      <c r="I25">
        <v>3830.7278839841269</v>
      </c>
      <c r="K25">
        <f t="shared" si="4"/>
        <v>1.8459207131556894</v>
      </c>
      <c r="L25">
        <f t="shared" si="4"/>
        <v>1.0262757044935262</v>
      </c>
      <c r="N25">
        <f t="shared" si="5"/>
        <v>1.8459207131556894</v>
      </c>
      <c r="O25">
        <f t="shared" si="6"/>
        <v>1.0262757044935262</v>
      </c>
    </row>
    <row r="26" spans="1:29" x14ac:dyDescent="0.35">
      <c r="A26">
        <f t="shared" si="0"/>
        <v>266.07469780391369</v>
      </c>
      <c r="B26">
        <v>3.4578726872701893</v>
      </c>
      <c r="C26">
        <v>80</v>
      </c>
      <c r="D26">
        <v>1.6139092697296542</v>
      </c>
      <c r="F26">
        <f t="shared" si="1"/>
        <v>70391.795470749887</v>
      </c>
      <c r="G26">
        <f t="shared" si="2"/>
        <v>5.1868090309052839</v>
      </c>
      <c r="H26">
        <f t="shared" si="3"/>
        <v>100</v>
      </c>
      <c r="I26">
        <v>806.95463486482709</v>
      </c>
      <c r="K26">
        <f t="shared" si="4"/>
        <v>0.72035508324048125</v>
      </c>
      <c r="L26">
        <f t="shared" si="4"/>
        <v>1.0662604722010662</v>
      </c>
      <c r="N26">
        <f t="shared" si="5"/>
        <v>0.72035508324048125</v>
      </c>
      <c r="O26">
        <f t="shared" si="6"/>
        <v>1.0662604722010662</v>
      </c>
      <c r="U26" s="2" t="s">
        <v>30</v>
      </c>
      <c r="V26" s="2" t="s">
        <v>31</v>
      </c>
      <c r="W26" s="2" t="s">
        <v>32</v>
      </c>
    </row>
    <row r="27" spans="1:29" x14ac:dyDescent="0.35">
      <c r="A27">
        <f t="shared" si="0"/>
        <v>6835.1355428516808</v>
      </c>
      <c r="B27">
        <v>0.33817233471690411</v>
      </c>
      <c r="C27">
        <v>79</v>
      </c>
      <c r="D27">
        <v>7.6354829973416036</v>
      </c>
      <c r="F27">
        <f t="shared" si="1"/>
        <v>355825.98713254527</v>
      </c>
      <c r="G27">
        <f t="shared" si="2"/>
        <v>0.50725850207535617</v>
      </c>
      <c r="H27">
        <f t="shared" si="3"/>
        <v>98.75</v>
      </c>
      <c r="I27">
        <v>3817.7414986708018</v>
      </c>
      <c r="K27">
        <f t="shared" si="4"/>
        <v>7.0449140947677916E-2</v>
      </c>
      <c r="L27">
        <f t="shared" si="4"/>
        <v>1.052932216298553</v>
      </c>
      <c r="N27">
        <f t="shared" si="5"/>
        <v>7.0449140947677902E-2</v>
      </c>
      <c r="O27">
        <f t="shared" si="6"/>
        <v>1.0529322162985528</v>
      </c>
      <c r="U27">
        <v>1</v>
      </c>
      <c r="V27">
        <v>621.21198664753774</v>
      </c>
      <c r="W27">
        <v>-491.54301223587322</v>
      </c>
    </row>
    <row r="28" spans="1:29" x14ac:dyDescent="0.35">
      <c r="A28">
        <f t="shared" si="0"/>
        <v>106.42088630452481</v>
      </c>
      <c r="B28">
        <v>6.7697785119330032</v>
      </c>
      <c r="C28">
        <v>78</v>
      </c>
      <c r="D28">
        <v>3.9522330788530846</v>
      </c>
      <c r="F28">
        <f t="shared" si="1"/>
        <v>44908.116819759933</v>
      </c>
      <c r="G28">
        <f t="shared" si="2"/>
        <v>10.154667767899504</v>
      </c>
      <c r="H28">
        <f t="shared" si="3"/>
        <v>97.5</v>
      </c>
      <c r="I28">
        <v>1976.1165394265422</v>
      </c>
      <c r="K28">
        <f t="shared" si="4"/>
        <v>1.4103018834198251</v>
      </c>
      <c r="L28">
        <f t="shared" si="4"/>
        <v>1.0396039603960396</v>
      </c>
      <c r="N28">
        <f t="shared" si="5"/>
        <v>1.4103018834198249</v>
      </c>
      <c r="O28">
        <f t="shared" si="6"/>
        <v>1.0396039603960396</v>
      </c>
      <c r="U28">
        <v>2</v>
      </c>
      <c r="V28">
        <v>1115.1598291182618</v>
      </c>
      <c r="W28">
        <v>-947.54929232412019</v>
      </c>
    </row>
    <row r="29" spans="1:29" x14ac:dyDescent="0.35">
      <c r="A29">
        <f t="shared" si="0"/>
        <v>307.70473026218508</v>
      </c>
      <c r="B29">
        <v>3.0845773946235058</v>
      </c>
      <c r="C29">
        <v>77</v>
      </c>
      <c r="D29">
        <v>0.91545828209420477</v>
      </c>
      <c r="F29">
        <f t="shared" si="1"/>
        <v>74408.777774043599</v>
      </c>
      <c r="G29">
        <f t="shared" si="2"/>
        <v>4.6268660919352591</v>
      </c>
      <c r="H29">
        <f t="shared" si="3"/>
        <v>96.25</v>
      </c>
      <c r="I29">
        <v>457.72914104710236</v>
      </c>
      <c r="K29">
        <f t="shared" si="4"/>
        <v>0.64258901550822234</v>
      </c>
      <c r="L29">
        <f t="shared" si="4"/>
        <v>1.0262757044935262</v>
      </c>
      <c r="N29">
        <f t="shared" si="5"/>
        <v>0.64258901550822245</v>
      </c>
      <c r="O29">
        <f t="shared" si="6"/>
        <v>1.0262757044935262</v>
      </c>
      <c r="U29">
        <v>3</v>
      </c>
      <c r="V29">
        <v>-1369.9673029148171</v>
      </c>
      <c r="W29">
        <v>1439.0916862708484</v>
      </c>
    </row>
    <row r="30" spans="1:29" x14ac:dyDescent="0.35">
      <c r="A30">
        <f t="shared" si="0"/>
        <v>193.4438461770809</v>
      </c>
      <c r="B30">
        <v>4.2153932216693377</v>
      </c>
      <c r="C30">
        <v>70</v>
      </c>
      <c r="D30">
        <v>0.90295685455151986</v>
      </c>
      <c r="F30">
        <f t="shared" si="1"/>
        <v>57114.313364150607</v>
      </c>
      <c r="G30">
        <f t="shared" si="2"/>
        <v>6.3230898325040066</v>
      </c>
      <c r="H30">
        <f t="shared" si="3"/>
        <v>87.5</v>
      </c>
      <c r="I30">
        <v>451.47842727575994</v>
      </c>
      <c r="K30">
        <f t="shared" si="4"/>
        <v>0.8781641806148156</v>
      </c>
      <c r="L30">
        <f t="shared" si="4"/>
        <v>0.93297791317593304</v>
      </c>
      <c r="N30">
        <f t="shared" si="5"/>
        <v>0.87816418061481549</v>
      </c>
      <c r="O30">
        <f t="shared" si="6"/>
        <v>0.93297791317593293</v>
      </c>
      <c r="U30">
        <v>4</v>
      </c>
      <c r="V30">
        <v>3522.5188021816111</v>
      </c>
      <c r="W30">
        <v>-444.11608837197173</v>
      </c>
    </row>
    <row r="31" spans="1:29" x14ac:dyDescent="0.35">
      <c r="A31">
        <f t="shared" si="0"/>
        <v>66.136520710837843</v>
      </c>
      <c r="B31">
        <v>9.9257468910162778</v>
      </c>
      <c r="C31">
        <v>76</v>
      </c>
      <c r="D31">
        <v>6.6330231152380446</v>
      </c>
      <c r="F31">
        <f t="shared" si="1"/>
        <v>35736.175064520008</v>
      </c>
      <c r="G31">
        <f t="shared" si="2"/>
        <v>14.888620336524417</v>
      </c>
      <c r="H31">
        <f t="shared" si="3"/>
        <v>95</v>
      </c>
      <c r="I31">
        <v>3316.5115576190224</v>
      </c>
      <c r="K31">
        <f t="shared" si="4"/>
        <v>2.0677632968455475</v>
      </c>
      <c r="L31">
        <f t="shared" si="4"/>
        <v>1.012947448591013</v>
      </c>
      <c r="N31">
        <f t="shared" si="5"/>
        <v>2.067763296845547</v>
      </c>
      <c r="O31">
        <f t="shared" si="6"/>
        <v>1.0129474485910128</v>
      </c>
      <c r="U31">
        <v>5</v>
      </c>
      <c r="V31">
        <v>2597.3416099742926</v>
      </c>
      <c r="W31">
        <v>-1839.413098010833</v>
      </c>
    </row>
    <row r="32" spans="1:29" x14ac:dyDescent="0.35">
      <c r="A32">
        <f t="shared" si="0"/>
        <v>235.24059522986406</v>
      </c>
      <c r="B32">
        <v>3.7915324960072994</v>
      </c>
      <c r="C32">
        <v>79</v>
      </c>
      <c r="D32">
        <v>3.6535171726879234</v>
      </c>
      <c r="F32">
        <f t="shared" si="1"/>
        <v>66657.224400239793</v>
      </c>
      <c r="G32">
        <f t="shared" si="2"/>
        <v>5.687298744010949</v>
      </c>
      <c r="H32">
        <f t="shared" si="3"/>
        <v>98.75</v>
      </c>
      <c r="I32">
        <v>1826.7585863439617</v>
      </c>
      <c r="K32">
        <f t="shared" si="4"/>
        <v>0.78986416036227969</v>
      </c>
      <c r="L32">
        <f t="shared" si="4"/>
        <v>1.052932216298553</v>
      </c>
      <c r="N32">
        <f t="shared" si="5"/>
        <v>0.78986416036227969</v>
      </c>
      <c r="O32">
        <f t="shared" si="6"/>
        <v>1.0529322162985528</v>
      </c>
      <c r="U32">
        <v>6</v>
      </c>
      <c r="V32">
        <v>214.91579961940397</v>
      </c>
      <c r="W32">
        <v>-110.78639076653621</v>
      </c>
    </row>
    <row r="33" spans="1:23" x14ac:dyDescent="0.35">
      <c r="A33">
        <f t="shared" si="0"/>
        <v>7594.7254765686903</v>
      </c>
      <c r="B33">
        <v>0.3073472510403441</v>
      </c>
      <c r="C33">
        <v>72</v>
      </c>
      <c r="D33">
        <v>3.9599944494687334</v>
      </c>
      <c r="F33">
        <f t="shared" si="1"/>
        <v>361283.67223744129</v>
      </c>
      <c r="G33">
        <f t="shared" si="2"/>
        <v>0.46102087656051616</v>
      </c>
      <c r="H33">
        <f t="shared" si="3"/>
        <v>90</v>
      </c>
      <c r="I33">
        <v>1979.9972247343667</v>
      </c>
      <c r="K33">
        <f t="shared" si="4"/>
        <v>6.402756105566261E-2</v>
      </c>
      <c r="L33">
        <f t="shared" si="4"/>
        <v>0.95963442498095963</v>
      </c>
      <c r="N33">
        <f t="shared" si="5"/>
        <v>6.4027561055662596E-2</v>
      </c>
      <c r="O33">
        <f t="shared" si="6"/>
        <v>0.95963442498095952</v>
      </c>
      <c r="U33">
        <v>7</v>
      </c>
      <c r="V33">
        <v>3373.7043081215111</v>
      </c>
      <c r="W33">
        <v>-630.60573403696981</v>
      </c>
    </row>
    <row r="34" spans="1:23" x14ac:dyDescent="0.35">
      <c r="A34">
        <f t="shared" si="0"/>
        <v>69.120993982005686</v>
      </c>
      <c r="B34">
        <v>9.6984109655072217</v>
      </c>
      <c r="C34">
        <v>78</v>
      </c>
      <c r="D34">
        <v>7.1748245919583749</v>
      </c>
      <c r="F34">
        <f t="shared" si="1"/>
        <v>36967.912273369024</v>
      </c>
      <c r="G34">
        <f t="shared" si="2"/>
        <v>14.547616448260833</v>
      </c>
      <c r="H34">
        <f t="shared" si="3"/>
        <v>97.5</v>
      </c>
      <c r="I34">
        <v>3587.4122959791875</v>
      </c>
      <c r="K34">
        <f t="shared" si="4"/>
        <v>2.020403950694226</v>
      </c>
      <c r="L34">
        <f t="shared" si="4"/>
        <v>1.0396039603960396</v>
      </c>
      <c r="N34">
        <f t="shared" si="5"/>
        <v>2.020403950694226</v>
      </c>
      <c r="O34">
        <f t="shared" si="6"/>
        <v>1.0396039603960396</v>
      </c>
      <c r="U34">
        <v>8</v>
      </c>
      <c r="V34">
        <v>-911.01758052122523</v>
      </c>
      <c r="W34">
        <v>985.1503116526369</v>
      </c>
    </row>
    <row r="35" spans="1:23" x14ac:dyDescent="0.35">
      <c r="A35">
        <f t="shared" si="0"/>
        <v>196.88877578235403</v>
      </c>
      <c r="B35">
        <v>4.2041275252981087</v>
      </c>
      <c r="C35">
        <v>71</v>
      </c>
      <c r="D35">
        <v>2.8010092531372601</v>
      </c>
      <c r="F35">
        <f t="shared" si="1"/>
        <v>58573.638969824788</v>
      </c>
      <c r="G35">
        <f t="shared" si="2"/>
        <v>6.3061912879471631</v>
      </c>
      <c r="H35">
        <f t="shared" si="3"/>
        <v>88.75</v>
      </c>
      <c r="I35">
        <v>1400.5046265686301</v>
      </c>
      <c r="K35">
        <f t="shared" si="4"/>
        <v>0.87581727476222759</v>
      </c>
      <c r="L35">
        <f t="shared" si="4"/>
        <v>0.94630616907844634</v>
      </c>
      <c r="N35">
        <f t="shared" si="5"/>
        <v>0.87581727476222748</v>
      </c>
      <c r="O35">
        <f t="shared" si="6"/>
        <v>0.94630616907844622</v>
      </c>
      <c r="U35">
        <v>9</v>
      </c>
      <c r="V35">
        <v>2586.3677017988712</v>
      </c>
      <c r="W35">
        <v>-2033.1383518808486</v>
      </c>
    </row>
    <row r="36" spans="1:23" x14ac:dyDescent="0.35">
      <c r="A36">
        <f t="shared" si="0"/>
        <v>146.81216589172834</v>
      </c>
      <c r="B36">
        <v>5.3926754766060885</v>
      </c>
      <c r="C36">
        <v>77</v>
      </c>
      <c r="D36">
        <v>6.4700213018087824</v>
      </c>
      <c r="F36">
        <f t="shared" si="1"/>
        <v>53252.087504796393</v>
      </c>
      <c r="G36">
        <f t="shared" si="2"/>
        <v>8.0890132149091336</v>
      </c>
      <c r="H36">
        <f t="shared" si="3"/>
        <v>96.25</v>
      </c>
      <c r="I36">
        <v>3235.0106509043912</v>
      </c>
      <c r="K36">
        <f t="shared" si="4"/>
        <v>1.1234193804012498</v>
      </c>
      <c r="L36">
        <f t="shared" si="4"/>
        <v>1.0262757044935262</v>
      </c>
      <c r="N36">
        <f t="shared" si="5"/>
        <v>1.1234193804012498</v>
      </c>
      <c r="O36">
        <f t="shared" si="6"/>
        <v>1.0262757044935262</v>
      </c>
      <c r="U36">
        <v>10</v>
      </c>
      <c r="V36">
        <v>905.02620244006312</v>
      </c>
      <c r="W36">
        <v>-749.65358056811669</v>
      </c>
    </row>
    <row r="37" spans="1:23" x14ac:dyDescent="0.35">
      <c r="U37">
        <v>11</v>
      </c>
      <c r="V37">
        <v>2045.2111267944274</v>
      </c>
      <c r="W37">
        <v>-1703.7925043693799</v>
      </c>
    </row>
    <row r="38" spans="1:23" x14ac:dyDescent="0.35">
      <c r="G38">
        <v>1.5</v>
      </c>
      <c r="H38">
        <v>1.25</v>
      </c>
      <c r="I38">
        <v>500</v>
      </c>
      <c r="K38" t="s">
        <v>41</v>
      </c>
      <c r="L38" t="s">
        <v>42</v>
      </c>
      <c r="N38" t="s">
        <v>41</v>
      </c>
      <c r="O38" t="s">
        <v>42</v>
      </c>
      <c r="U38">
        <v>12</v>
      </c>
      <c r="V38">
        <v>130.5516085582517</v>
      </c>
      <c r="W38">
        <v>-21.080577398851986</v>
      </c>
    </row>
    <row r="39" spans="1:23" x14ac:dyDescent="0.35">
      <c r="B39">
        <f>CORREL($A$2:$A$36,B2:B36)</f>
        <v>-0.56499813598335868</v>
      </c>
      <c r="C39">
        <f>CORREL($A$2:$A$36,C2:C36)</f>
        <v>6.2204819239353615E-2</v>
      </c>
      <c r="D39">
        <f>CORREL($A$2:$A$36,D2:D36)</f>
        <v>9.201084377412258E-2</v>
      </c>
      <c r="K39">
        <f>B2/MAX(B$2:B$36)</f>
        <v>0.60448851515955504</v>
      </c>
      <c r="L39">
        <f>C2/MAX(C$2:C$36)</f>
        <v>0.96250000000000002</v>
      </c>
      <c r="N39">
        <f>G2/MAX(G$2:G$36)</f>
        <v>0.60448851515955504</v>
      </c>
      <c r="O39">
        <f>H2/MAX(H$2:H$36)</f>
        <v>0.96250000000000002</v>
      </c>
      <c r="U39">
        <v>13</v>
      </c>
      <c r="V39">
        <v>-1033.1383606188688</v>
      </c>
      <c r="W39">
        <v>1110.1474597380893</v>
      </c>
    </row>
    <row r="40" spans="1:23" x14ac:dyDescent="0.35">
      <c r="B40">
        <f>_xlfn.VAR.S(B2:B36)</f>
        <v>9.0332348135082423</v>
      </c>
      <c r="C40">
        <f>_xlfn.VAR.S(C2:C36)</f>
        <v>10.205042016806724</v>
      </c>
      <c r="K40">
        <f t="shared" ref="K40:L40" si="7">B3/MAX(B$2:B$36)</f>
        <v>0.49139070349678277</v>
      </c>
      <c r="L40">
        <f t="shared" si="7"/>
        <v>0.9375</v>
      </c>
      <c r="N40">
        <f t="shared" ref="N40:O40" si="8">G3/MAX(G$2:G$36)</f>
        <v>0.49139070349678277</v>
      </c>
      <c r="O40">
        <f t="shared" si="8"/>
        <v>0.9375</v>
      </c>
      <c r="U40">
        <v>14</v>
      </c>
      <c r="V40">
        <v>2717.0746053735002</v>
      </c>
      <c r="W40">
        <v>-2146.4438098646974</v>
      </c>
    </row>
    <row r="41" spans="1:23" x14ac:dyDescent="0.35">
      <c r="K41">
        <f t="shared" ref="K41:L41" si="9">B4/MAX(B$2:B$36)</f>
        <v>0.97839163753834035</v>
      </c>
      <c r="L41">
        <f t="shared" si="9"/>
        <v>0.9375</v>
      </c>
      <c r="N41">
        <f t="shared" ref="N41:O41" si="10">G4/MAX(G$2:G$36)</f>
        <v>0.97839163753834035</v>
      </c>
      <c r="O41">
        <f t="shared" si="10"/>
        <v>0.9375</v>
      </c>
      <c r="U41">
        <v>15</v>
      </c>
      <c r="V41">
        <v>3516.0556119978123</v>
      </c>
      <c r="W41">
        <v>9817.1420164668034</v>
      </c>
    </row>
    <row r="42" spans="1:23" x14ac:dyDescent="0.35">
      <c r="K42">
        <f t="shared" ref="K42:L42" si="11">B5/MAX(B$2:B$36)</f>
        <v>6.0381518721301583E-2</v>
      </c>
      <c r="L42">
        <f t="shared" si="11"/>
        <v>1</v>
      </c>
      <c r="N42">
        <f t="shared" ref="N42:O42" si="12">G5/MAX(G$2:G$36)</f>
        <v>6.0381518721301583E-2</v>
      </c>
      <c r="O42">
        <f t="shared" si="12"/>
        <v>1</v>
      </c>
      <c r="U42">
        <v>16</v>
      </c>
      <c r="V42">
        <v>1280.3774272218179</v>
      </c>
      <c r="W42">
        <v>-1102.0575051254539</v>
      </c>
    </row>
    <row r="43" spans="1:23" x14ac:dyDescent="0.35">
      <c r="K43">
        <f t="shared" ref="K43:L43" si="13">B6/MAX(B$2:B$36)</f>
        <v>0.16018134591471794</v>
      </c>
      <c r="L43">
        <f t="shared" si="13"/>
        <v>0.875</v>
      </c>
      <c r="N43">
        <f t="shared" ref="N43:O43" si="14">G6/MAX(G$2:G$36)</f>
        <v>0.16018134591471794</v>
      </c>
      <c r="O43">
        <f t="shared" si="14"/>
        <v>0.875</v>
      </c>
      <c r="U43">
        <v>17</v>
      </c>
      <c r="V43">
        <v>2241.8408902132583</v>
      </c>
      <c r="W43">
        <v>-1893.8948593446371</v>
      </c>
    </row>
    <row r="44" spans="1:23" x14ac:dyDescent="0.35">
      <c r="K44">
        <f t="shared" ref="K44:L44" si="15">B7/MAX(B$2:B$36)</f>
        <v>0.68410883720656046</v>
      </c>
      <c r="L44">
        <f t="shared" si="15"/>
        <v>0.96250000000000002</v>
      </c>
      <c r="N44">
        <f t="shared" ref="N44:O44" si="16">G7/MAX(G$2:G$36)</f>
        <v>0.68410883720656046</v>
      </c>
      <c r="O44">
        <f t="shared" si="16"/>
        <v>0.96250000000000002</v>
      </c>
      <c r="U44">
        <v>18</v>
      </c>
      <c r="V44">
        <v>-706.00808444290669</v>
      </c>
      <c r="W44">
        <v>793.08824189234122</v>
      </c>
    </row>
    <row r="45" spans="1:23" x14ac:dyDescent="0.35">
      <c r="K45">
        <f t="shared" ref="K45:L45" si="17">B8/MAX(B$2:B$36)</f>
        <v>6.5093039482861298E-2</v>
      </c>
      <c r="L45">
        <f t="shared" si="17"/>
        <v>0.96250000000000002</v>
      </c>
      <c r="N45">
        <f t="shared" ref="N45:O45" si="18">G8/MAX(G$2:G$36)</f>
        <v>6.5093039482861298E-2</v>
      </c>
      <c r="O45">
        <f t="shared" si="18"/>
        <v>0.96250000000000002</v>
      </c>
      <c r="U45">
        <v>19</v>
      </c>
      <c r="V45">
        <v>2772.4625422425256</v>
      </c>
      <c r="W45">
        <v>-1795.3991866425899</v>
      </c>
    </row>
    <row r="46" spans="1:23" x14ac:dyDescent="0.35">
      <c r="K46">
        <f t="shared" ref="K46:L46" si="19">B9/MAX(B$2:B$36)</f>
        <v>0.89660336561412823</v>
      </c>
      <c r="L46">
        <f t="shared" si="19"/>
        <v>0.95</v>
      </c>
      <c r="N46">
        <f t="shared" ref="N46:O46" si="20">G9/MAX(G$2:G$36)</f>
        <v>0.89660336561412834</v>
      </c>
      <c r="O46">
        <f t="shared" si="20"/>
        <v>0.95</v>
      </c>
      <c r="U46">
        <v>20</v>
      </c>
      <c r="V46">
        <v>1131.7960764124673</v>
      </c>
      <c r="W46">
        <v>-943.90991485102847</v>
      </c>
    </row>
    <row r="47" spans="1:23" x14ac:dyDescent="0.35">
      <c r="K47">
        <f t="shared" ref="K47:L47" si="21">B10/MAX(B$2:B$36)</f>
        <v>0.20308367930901056</v>
      </c>
      <c r="L47">
        <f t="shared" si="21"/>
        <v>0.9375</v>
      </c>
      <c r="N47">
        <f t="shared" ref="N47:O47" si="22">G10/MAX(G$2:G$36)</f>
        <v>0.20308367930901053</v>
      </c>
      <c r="O47">
        <f t="shared" si="22"/>
        <v>0.9375</v>
      </c>
      <c r="U47">
        <v>21</v>
      </c>
      <c r="V47">
        <v>570.99063086310798</v>
      </c>
      <c r="W47">
        <v>-451.25100835581179</v>
      </c>
    </row>
    <row r="48" spans="1:23" x14ac:dyDescent="0.35">
      <c r="K48">
        <f t="shared" ref="K48:L48" si="23">B11/MAX(B$2:B$36)</f>
        <v>0.51626906564704256</v>
      </c>
      <c r="L48">
        <f t="shared" si="23"/>
        <v>0.91249999999999998</v>
      </c>
      <c r="N48">
        <f t="shared" ref="N48:O48" si="24">G11/MAX(G$2:G$36)</f>
        <v>0.51626906564704256</v>
      </c>
      <c r="O48">
        <f t="shared" si="24"/>
        <v>0.91249999999999998</v>
      </c>
      <c r="U48">
        <v>22</v>
      </c>
      <c r="V48">
        <v>271.88166990447507</v>
      </c>
      <c r="W48">
        <v>-157.95927721239593</v>
      </c>
    </row>
    <row r="49" spans="11:23" x14ac:dyDescent="0.35">
      <c r="K49">
        <f t="shared" ref="K49:L49" si="25">B12/MAX(B$2:B$36)</f>
        <v>0.28468098889835919</v>
      </c>
      <c r="L49">
        <f t="shared" si="25"/>
        <v>0.9</v>
      </c>
      <c r="N49">
        <f t="shared" ref="N49:O49" si="26">G12/MAX(G$2:G$36)</f>
        <v>0.28468098889835913</v>
      </c>
      <c r="O49">
        <f t="shared" si="26"/>
        <v>0.9</v>
      </c>
      <c r="U49">
        <v>23</v>
      </c>
      <c r="V49">
        <v>-317.35068971413557</v>
      </c>
      <c r="W49">
        <v>406.63705823418724</v>
      </c>
    </row>
    <row r="50" spans="11:23" x14ac:dyDescent="0.35">
      <c r="K50">
        <f t="shared" ref="K50:L50" si="27">B13/MAX(B$2:B$36)</f>
        <v>0.64358882205103207</v>
      </c>
      <c r="L50">
        <f t="shared" si="27"/>
        <v>0.875</v>
      </c>
      <c r="N50">
        <f t="shared" ref="N50:O50" si="28">G13/MAX(G$2:G$36)</f>
        <v>0.64358882205103196</v>
      </c>
      <c r="O50">
        <f t="shared" si="28"/>
        <v>0.875</v>
      </c>
      <c r="U50">
        <v>24</v>
      </c>
      <c r="V50">
        <v>-849.57848771294312</v>
      </c>
      <c r="W50">
        <v>927.2642029796782</v>
      </c>
    </row>
    <row r="51" spans="11:23" x14ac:dyDescent="0.35">
      <c r="K51">
        <f t="shared" ref="K51:L51" si="29">B14/MAX(B$2:B$36)</f>
        <v>0.88793345689188408</v>
      </c>
      <c r="L51">
        <f t="shared" si="29"/>
        <v>0.9</v>
      </c>
      <c r="N51">
        <f t="shared" ref="N51:O51" si="30">G14/MAX(G$2:G$36)</f>
        <v>0.88793345689188419</v>
      </c>
      <c r="O51">
        <f t="shared" si="30"/>
        <v>0.9</v>
      </c>
      <c r="U51">
        <v>25</v>
      </c>
      <c r="V51">
        <v>2052.9157394661497</v>
      </c>
      <c r="W51">
        <v>-1786.841041662236</v>
      </c>
    </row>
    <row r="52" spans="11:23" x14ac:dyDescent="0.35">
      <c r="K52">
        <f t="shared" ref="K52:L52" si="31">B15/MAX(B$2:B$36)</f>
        <v>0.20192063434412058</v>
      </c>
      <c r="L52">
        <f t="shared" si="31"/>
        <v>0.97499999999999998</v>
      </c>
      <c r="N52">
        <f t="shared" ref="N52:O52" si="32">G15/MAX(G$2:G$36)</f>
        <v>0.20192063434412058</v>
      </c>
      <c r="O52">
        <f t="shared" si="32"/>
        <v>0.97499999999999998</v>
      </c>
      <c r="U52">
        <v>26</v>
      </c>
      <c r="V52">
        <v>3615.1926365251375</v>
      </c>
      <c r="W52">
        <v>3219.9429063265434</v>
      </c>
    </row>
    <row r="53" spans="11:23" x14ac:dyDescent="0.35">
      <c r="K53">
        <f t="shared" ref="K53:L53" si="33">B16/MAX(B$2:B$36)</f>
        <v>2.0896267325935598E-2</v>
      </c>
      <c r="L53">
        <f t="shared" si="33"/>
        <v>0.9375</v>
      </c>
      <c r="N53">
        <f t="shared" ref="N53:O53" si="34">G16/MAX(G$2:G$36)</f>
        <v>2.0896267325935598E-2</v>
      </c>
      <c r="O53">
        <f t="shared" si="34"/>
        <v>0.9375</v>
      </c>
      <c r="U53">
        <v>27</v>
      </c>
      <c r="V53">
        <v>267.0522078437898</v>
      </c>
      <c r="W53">
        <v>-160.631321539265</v>
      </c>
    </row>
    <row r="54" spans="11:23" x14ac:dyDescent="0.35">
      <c r="K54">
        <f t="shared" ref="K54:L54" si="35">B17/MAX(B$2:B$36)</f>
        <v>0.4590136377284374</v>
      </c>
      <c r="L54">
        <f t="shared" si="35"/>
        <v>0.9375</v>
      </c>
      <c r="N54">
        <f t="shared" ref="N54:O54" si="36">G17/MAX(G$2:G$36)</f>
        <v>0.4590136377284374</v>
      </c>
      <c r="O54">
        <f t="shared" si="36"/>
        <v>0.9375</v>
      </c>
      <c r="U54">
        <v>28</v>
      </c>
      <c r="V54">
        <v>2120.0584144818904</v>
      </c>
      <c r="W54">
        <v>-1812.3536842197054</v>
      </c>
    </row>
    <row r="55" spans="11:23" x14ac:dyDescent="0.35">
      <c r="K55">
        <f t="shared" ref="K55:L55" si="37">B18/MAX(B$2:B$36)</f>
        <v>0.28690001853983932</v>
      </c>
      <c r="L55">
        <f t="shared" si="37"/>
        <v>0.96250000000000002</v>
      </c>
      <c r="N55">
        <f t="shared" ref="N55:O55" si="38">G18/MAX(G$2:G$36)</f>
        <v>0.28690001853983937</v>
      </c>
      <c r="O55">
        <f t="shared" si="38"/>
        <v>0.96250000000000002</v>
      </c>
      <c r="U55">
        <v>29</v>
      </c>
      <c r="V55">
        <v>1247.5606528266499</v>
      </c>
      <c r="W55">
        <v>-1054.1168066495688</v>
      </c>
    </row>
    <row r="56" spans="11:23" x14ac:dyDescent="0.35">
      <c r="K56">
        <f t="shared" ref="K56:L56" si="39">B19/MAX(B$2:B$36)</f>
        <v>0.8075262506926747</v>
      </c>
      <c r="L56">
        <f t="shared" si="39"/>
        <v>0.875</v>
      </c>
      <c r="N56">
        <f t="shared" ref="N56:O56" si="40">G19/MAX(G$2:G$36)</f>
        <v>0.80752625069267459</v>
      </c>
      <c r="O56">
        <f t="shared" si="40"/>
        <v>0.875</v>
      </c>
      <c r="U56">
        <v>30</v>
      </c>
      <c r="V56">
        <v>-1438.6424032105942</v>
      </c>
      <c r="W56">
        <v>1504.7789239214321</v>
      </c>
    </row>
    <row r="57" spans="11:23" x14ac:dyDescent="0.35">
      <c r="K57">
        <f t="shared" ref="K57:L57" si="41">B20/MAX(B$2:B$36)</f>
        <v>0.13401392497926515</v>
      </c>
      <c r="L57">
        <f t="shared" si="41"/>
        <v>0.88749999999999996</v>
      </c>
      <c r="N57">
        <f t="shared" ref="N57:O57" si="42">G20/MAX(G$2:G$36)</f>
        <v>0.13401392497926518</v>
      </c>
      <c r="O57">
        <f t="shared" si="42"/>
        <v>0.88749999999999996</v>
      </c>
      <c r="U57">
        <v>31</v>
      </c>
      <c r="V57">
        <v>1839.7874063433737</v>
      </c>
      <c r="W57">
        <v>-1604.5468111135096</v>
      </c>
    </row>
    <row r="58" spans="11:23" x14ac:dyDescent="0.35">
      <c r="K58">
        <f t="shared" ref="K58:L58" si="43">B21/MAX(B$2:B$36)</f>
        <v>0.44737874299160185</v>
      </c>
      <c r="L58">
        <f t="shared" si="43"/>
        <v>0.875</v>
      </c>
      <c r="N58">
        <f t="shared" ref="N58:O58" si="44">G21/MAX(G$2:G$36)</f>
        <v>0.44737874299160185</v>
      </c>
      <c r="O58">
        <f t="shared" si="44"/>
        <v>0.875</v>
      </c>
      <c r="U58">
        <v>32</v>
      </c>
      <c r="V58">
        <v>3339.9054906659067</v>
      </c>
      <c r="W58">
        <v>4254.8199859027836</v>
      </c>
    </row>
    <row r="59" spans="11:23" x14ac:dyDescent="0.35">
      <c r="K59">
        <f t="shared" ref="K59:L59" si="45">B22/MAX(B$2:B$36)</f>
        <v>0.63063093098371803</v>
      </c>
      <c r="L59">
        <f t="shared" si="45"/>
        <v>0.98750000000000004</v>
      </c>
      <c r="N59">
        <f t="shared" ref="N59:O59" si="46">G22/MAX(G$2:G$36)</f>
        <v>0.63063093098371803</v>
      </c>
      <c r="O59">
        <f t="shared" si="46"/>
        <v>0.98750000000000004</v>
      </c>
      <c r="U59">
        <v>33</v>
      </c>
      <c r="V59">
        <v>-1238.585528306166</v>
      </c>
      <c r="W59">
        <v>1307.7065222881718</v>
      </c>
    </row>
    <row r="60" spans="11:23" x14ac:dyDescent="0.35">
      <c r="K60">
        <f t="shared" ref="K60:L60" si="47">B23/MAX(B$2:B$36)</f>
        <v>0.65664472446833166</v>
      </c>
      <c r="L60">
        <f t="shared" si="47"/>
        <v>0.9375</v>
      </c>
      <c r="N60">
        <f t="shared" ref="N60:O60" si="48">G23/MAX(G$2:G$36)</f>
        <v>0.65664472446833166</v>
      </c>
      <c r="O60">
        <f t="shared" si="48"/>
        <v>0.9375</v>
      </c>
      <c r="U60">
        <v>34</v>
      </c>
      <c r="V60">
        <v>1294.9431133670778</v>
      </c>
      <c r="W60">
        <v>-1098.0543375847237</v>
      </c>
    </row>
    <row r="61" spans="11:23" ht="15" thickBot="1" x14ac:dyDescent="0.4">
      <c r="K61">
        <f t="shared" ref="K61:L61" si="49">B24/MAX(B$2:B$36)</f>
        <v>0.75581362679104247</v>
      </c>
      <c r="L61">
        <f t="shared" si="49"/>
        <v>0.91249999999999998</v>
      </c>
      <c r="N61">
        <f t="shared" ref="N61:O61" si="50">G24/MAX(G$2:G$36)</f>
        <v>0.75581362679104247</v>
      </c>
      <c r="O61">
        <f t="shared" si="50"/>
        <v>0.91249999999999998</v>
      </c>
      <c r="U61" s="1">
        <v>35</v>
      </c>
      <c r="V61" s="1">
        <v>933.44328743612868</v>
      </c>
      <c r="W61" s="1">
        <v>-786.63112154440034</v>
      </c>
    </row>
    <row r="62" spans="11:23" x14ac:dyDescent="0.35">
      <c r="K62">
        <f t="shared" ref="K62:L62" si="51">B25/MAX(B$2:B$36)</f>
        <v>0.89271374338238463</v>
      </c>
      <c r="L62">
        <f t="shared" si="51"/>
        <v>0.96250000000000002</v>
      </c>
      <c r="N62">
        <f t="shared" ref="N62:O62" si="52">G25/MAX(G$2:G$36)</f>
        <v>0.89271374338238463</v>
      </c>
      <c r="O62">
        <f t="shared" si="52"/>
        <v>0.96250000000000002</v>
      </c>
    </row>
    <row r="63" spans="11:23" x14ac:dyDescent="0.35">
      <c r="K63">
        <f t="shared" ref="K63:L63" si="53">B26/MAX(B$2:B$36)</f>
        <v>0.34837405438978952</v>
      </c>
      <c r="L63">
        <f t="shared" si="53"/>
        <v>1</v>
      </c>
      <c r="N63">
        <f t="shared" ref="N63:O63" si="54">G26/MAX(G$2:G$36)</f>
        <v>0.34837405438978952</v>
      </c>
      <c r="O63">
        <f t="shared" si="54"/>
        <v>1</v>
      </c>
    </row>
    <row r="64" spans="11:23" x14ac:dyDescent="0.35">
      <c r="K64">
        <f t="shared" ref="K64:L64" si="55">B27/MAX(B$2:B$36)</f>
        <v>3.4070215413510241E-2</v>
      </c>
      <c r="L64">
        <f t="shared" si="55"/>
        <v>0.98750000000000004</v>
      </c>
      <c r="N64">
        <f t="shared" ref="N64:O64" si="56">G27/MAX(G$2:G$36)</f>
        <v>3.4070215413510241E-2</v>
      </c>
      <c r="O64">
        <f t="shared" si="56"/>
        <v>0.98750000000000004</v>
      </c>
    </row>
    <row r="65" spans="11:15" x14ac:dyDescent="0.35">
      <c r="K65">
        <f t="shared" ref="K65:L65" si="57">B28/MAX(B$2:B$36)</f>
        <v>0.68204222677290727</v>
      </c>
      <c r="L65">
        <f t="shared" si="57"/>
        <v>0.97499999999999998</v>
      </c>
      <c r="N65">
        <f t="shared" ref="N65:O65" si="58">G28/MAX(G$2:G$36)</f>
        <v>0.68204222677290716</v>
      </c>
      <c r="O65">
        <f t="shared" si="58"/>
        <v>0.97499999999999998</v>
      </c>
    </row>
    <row r="66" spans="11:15" x14ac:dyDescent="0.35">
      <c r="K66">
        <f t="shared" ref="K66:L66" si="59">B29/MAX(B$2:B$36)</f>
        <v>0.31076526819511535</v>
      </c>
      <c r="L66">
        <f t="shared" si="59"/>
        <v>0.96250000000000002</v>
      </c>
      <c r="N66">
        <f t="shared" ref="N66:O66" si="60">G29/MAX(G$2:G$36)</f>
        <v>0.31076526819511535</v>
      </c>
      <c r="O66">
        <f t="shared" si="60"/>
        <v>0.96250000000000002</v>
      </c>
    </row>
    <row r="67" spans="11:15" x14ac:dyDescent="0.35">
      <c r="K67">
        <f t="shared" ref="K67:L67" si="61">B30/MAX(B$2:B$36)</f>
        <v>0.42469279823009187</v>
      </c>
      <c r="L67">
        <f t="shared" si="61"/>
        <v>0.875</v>
      </c>
      <c r="N67">
        <f t="shared" ref="N67:O67" si="62">G30/MAX(G$2:G$36)</f>
        <v>0.42469279823009187</v>
      </c>
      <c r="O67">
        <f t="shared" si="62"/>
        <v>0.875</v>
      </c>
    </row>
    <row r="68" spans="11:15" x14ac:dyDescent="0.35">
      <c r="K68">
        <f t="shared" ref="K68:L68" si="63">B31/MAX(B$2:B$36)</f>
        <v>1</v>
      </c>
      <c r="L68">
        <f t="shared" si="63"/>
        <v>0.95</v>
      </c>
      <c r="N68">
        <f t="shared" ref="N68:O68" si="64">G31/MAX(G$2:G$36)</f>
        <v>1</v>
      </c>
      <c r="O68">
        <f t="shared" si="64"/>
        <v>0.95</v>
      </c>
    </row>
    <row r="69" spans="11:15" x14ac:dyDescent="0.35">
      <c r="K69">
        <f t="shared" ref="K69:L69" si="65">B32/MAX(B$2:B$36)</f>
        <v>0.38198964144844233</v>
      </c>
      <c r="L69">
        <f t="shared" si="65"/>
        <v>0.98750000000000004</v>
      </c>
      <c r="N69">
        <f t="shared" ref="N69:O69" si="66">G32/MAX(G$2:G$36)</f>
        <v>0.38198964144844233</v>
      </c>
      <c r="O69">
        <f t="shared" si="66"/>
        <v>0.98750000000000004</v>
      </c>
    </row>
    <row r="70" spans="11:15" x14ac:dyDescent="0.35">
      <c r="K70">
        <f t="shared" ref="K70:L70" si="67">B33/MAX(B$2:B$36)</f>
        <v>3.0964647236624773E-2</v>
      </c>
      <c r="L70">
        <f t="shared" si="67"/>
        <v>0.9</v>
      </c>
      <c r="N70">
        <f t="shared" ref="N70:O70" si="68">G33/MAX(G$2:G$36)</f>
        <v>3.0964647236624773E-2</v>
      </c>
      <c r="O70">
        <f t="shared" si="68"/>
        <v>0.9</v>
      </c>
    </row>
    <row r="71" spans="11:15" x14ac:dyDescent="0.35">
      <c r="K71">
        <f t="shared" ref="K71:L71" si="69">B34/MAX(B$2:B$36)</f>
        <v>0.97709634065776796</v>
      </c>
      <c r="L71">
        <f t="shared" si="69"/>
        <v>0.97499999999999998</v>
      </c>
      <c r="N71">
        <f t="shared" ref="N71:O71" si="70">G34/MAX(G$2:G$36)</f>
        <v>0.97709634065776796</v>
      </c>
      <c r="O71">
        <f t="shared" si="70"/>
        <v>0.97499999999999998</v>
      </c>
    </row>
    <row r="72" spans="11:15" x14ac:dyDescent="0.35">
      <c r="K72">
        <f t="shared" ref="K72:L72" si="71">B35/MAX(B$2:B$36)</f>
        <v>0.42355780088481143</v>
      </c>
      <c r="L72">
        <f t="shared" si="71"/>
        <v>0.88749999999999996</v>
      </c>
      <c r="N72">
        <f t="shared" ref="N72:O72" si="72">G35/MAX(G$2:G$36)</f>
        <v>0.42355780088481143</v>
      </c>
      <c r="O72">
        <f t="shared" si="72"/>
        <v>0.88749999999999996</v>
      </c>
    </row>
    <row r="73" spans="11:15" x14ac:dyDescent="0.35">
      <c r="K73">
        <f t="shared" ref="K73:L73" si="73">B36/MAX(B$2:B$36)</f>
        <v>0.54330173193182674</v>
      </c>
      <c r="L73">
        <f t="shared" si="73"/>
        <v>0.96250000000000002</v>
      </c>
      <c r="N73">
        <f t="shared" ref="N73:O73" si="74">G36/MAX(G$2:G$36)</f>
        <v>0.54330173193182685</v>
      </c>
      <c r="O73">
        <f t="shared" si="74"/>
        <v>0.96250000000000002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0195D-E4D8-47BE-BB52-F2AAE5E111F8}">
  <dimension ref="A1:S99"/>
  <sheetViews>
    <sheetView workbookViewId="0">
      <selection activeCell="G17" sqref="G17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33</v>
      </c>
      <c r="E1" t="s">
        <v>4</v>
      </c>
      <c r="G1" t="s">
        <v>39</v>
      </c>
    </row>
    <row r="2" spans="1:15" x14ac:dyDescent="0.35">
      <c r="A2">
        <f>LN(original!A2/$G$2)</f>
        <v>-2.1877623691193242</v>
      </c>
      <c r="B2">
        <f>LN(original!K39)</f>
        <v>-0.50337260801669592</v>
      </c>
      <c r="C2">
        <f>LN(original!L39)</f>
        <v>-3.8221212820197741E-2</v>
      </c>
      <c r="D2">
        <v>1</v>
      </c>
      <c r="E2">
        <f>LN(original!D2)</f>
        <v>2.1751462908995625</v>
      </c>
      <c r="G2">
        <f>AVERAGE(original!A2:A36)</f>
        <v>1156.0302554570753</v>
      </c>
      <c r="H2">
        <f>AVERAGE(original!F2:F36)</f>
        <v>98853.312596311574</v>
      </c>
      <c r="J2" t="s">
        <v>5</v>
      </c>
    </row>
    <row r="3" spans="1:15" ht="15" thickBot="1" x14ac:dyDescent="0.4">
      <c r="A3">
        <f>LN(original!A3/$G$2)</f>
        <v>-1.9311041666585926</v>
      </c>
      <c r="B3">
        <f>LN(original!K40)</f>
        <v>-0.71051573747697905</v>
      </c>
      <c r="C3">
        <f>LN(original!L40)</f>
        <v>-6.4538521137571178E-2</v>
      </c>
      <c r="D3">
        <v>1</v>
      </c>
      <c r="E3">
        <f>LN(original!D3)</f>
        <v>1.9950771778039409</v>
      </c>
    </row>
    <row r="4" spans="1:15" x14ac:dyDescent="0.35">
      <c r="A4">
        <f>LN(original!A4/$G$2)</f>
        <v>-2.81683968233625</v>
      </c>
      <c r="B4">
        <f>LN(original!K41)</f>
        <v>-2.1845241724257402E-2</v>
      </c>
      <c r="C4">
        <f>LN(original!L41)</f>
        <v>-6.4538521137571178E-2</v>
      </c>
      <c r="D4">
        <v>1</v>
      </c>
      <c r="E4">
        <f>LN(original!D4)</f>
        <v>2.0814715583477761</v>
      </c>
      <c r="J4" s="8" t="s">
        <v>6</v>
      </c>
      <c r="K4" s="8"/>
    </row>
    <row r="5" spans="1:15" x14ac:dyDescent="0.35">
      <c r="A5">
        <f>LN(original!A5/$G$2)</f>
        <v>0.9794189206054299</v>
      </c>
      <c r="B5">
        <f>LN(original!K42)</f>
        <v>-2.807072202298643</v>
      </c>
      <c r="C5">
        <f>LN(original!L42)</f>
        <v>0</v>
      </c>
      <c r="D5">
        <v>1</v>
      </c>
      <c r="E5">
        <f>LN(original!D5)</f>
        <v>0.95198679876637449</v>
      </c>
      <c r="J5" s="5" t="s">
        <v>7</v>
      </c>
      <c r="K5" s="5">
        <v>0.84954344895840217</v>
      </c>
    </row>
    <row r="6" spans="1:15" x14ac:dyDescent="0.35">
      <c r="A6">
        <f>LN(original!A6/$G$2)</f>
        <v>-0.42215815162963066</v>
      </c>
      <c r="B6">
        <f>LN(original!K43)</f>
        <v>-1.831448693607743</v>
      </c>
      <c r="C6">
        <f>LN(original!L43)</f>
        <v>-0.13353139262452263</v>
      </c>
      <c r="D6">
        <v>1</v>
      </c>
      <c r="E6">
        <f>LN(original!D6)</f>
        <v>1.3683629136123967</v>
      </c>
      <c r="J6" s="5" t="s">
        <v>8</v>
      </c>
      <c r="K6" s="5">
        <v>0.72172407166813735</v>
      </c>
    </row>
    <row r="7" spans="1:15" x14ac:dyDescent="0.35">
      <c r="A7">
        <f>LN(original!A7/$G$2)</f>
        <v>-2.4071127799156375</v>
      </c>
      <c r="B7">
        <f>LN(original!K44)</f>
        <v>-0.37963825529458628</v>
      </c>
      <c r="C7">
        <f>LN(original!L44)</f>
        <v>-3.8221212820197741E-2</v>
      </c>
      <c r="D7">
        <v>1</v>
      </c>
      <c r="E7">
        <f>LN(original!D7)</f>
        <v>0.91150955795190958</v>
      </c>
      <c r="J7" s="5" t="s">
        <v>9</v>
      </c>
      <c r="K7" s="5">
        <v>0.71341732753882803</v>
      </c>
    </row>
    <row r="8" spans="1:15" x14ac:dyDescent="0.35">
      <c r="A8">
        <f>LN(original!A8/$G$2)</f>
        <v>0.86409620545797339</v>
      </c>
      <c r="B8">
        <f>LN(original!K45)</f>
        <v>-2.7319376558701607</v>
      </c>
      <c r="C8">
        <f>LN(original!L45)</f>
        <v>-3.8221212820197741E-2</v>
      </c>
      <c r="D8">
        <v>1</v>
      </c>
      <c r="E8">
        <f>LN(original!D8)</f>
        <v>1.784565656721514</v>
      </c>
      <c r="J8" s="5" t="s">
        <v>10</v>
      </c>
      <c r="K8" s="5">
        <v>0.67429605835202411</v>
      </c>
    </row>
    <row r="9" spans="1:15" ht="15" thickBot="1" x14ac:dyDescent="0.4">
      <c r="A9">
        <f>LN(original!A9/$G$2)</f>
        <v>-2.7468900709825879</v>
      </c>
      <c r="B9">
        <f>LN(original!K46)</f>
        <v>-0.1091416935157484</v>
      </c>
      <c r="C9">
        <f>LN(original!L46)</f>
        <v>-5.1293294387550578E-2</v>
      </c>
      <c r="D9">
        <v>1</v>
      </c>
      <c r="E9">
        <f>LN(original!D9)</f>
        <v>1.5698232686807745</v>
      </c>
      <c r="J9" s="6" t="s">
        <v>11</v>
      </c>
      <c r="K9" s="6">
        <v>70</v>
      </c>
    </row>
    <row r="10" spans="1:15" x14ac:dyDescent="0.35">
      <c r="A10">
        <f>LN(original!A10/$G$2)</f>
        <v>-0.73697456824249075</v>
      </c>
      <c r="B10">
        <f>LN(original!K47)</f>
        <v>-1.5941371715320505</v>
      </c>
      <c r="C10">
        <f>LN(original!L47)</f>
        <v>-6.4538521137571178E-2</v>
      </c>
      <c r="D10">
        <v>1</v>
      </c>
      <c r="E10">
        <f>LN(original!D10)</f>
        <v>5.8907601315305362E-2</v>
      </c>
    </row>
    <row r="11" spans="1:15" ht="15" thickBot="1" x14ac:dyDescent="0.4">
      <c r="A11">
        <f>LN(original!A11/$G$2)</f>
        <v>-2.0069209774484489</v>
      </c>
      <c r="B11">
        <f>LN(original!K48)</f>
        <v>-0.66112720435339489</v>
      </c>
      <c r="C11">
        <f>LN(original!L48)</f>
        <v>-9.1567193525490503E-2</v>
      </c>
      <c r="D11">
        <v>1</v>
      </c>
      <c r="E11">
        <f>LN(original!D11)</f>
        <v>1.9500516602249005</v>
      </c>
      <c r="J11" t="s">
        <v>12</v>
      </c>
    </row>
    <row r="12" spans="1:15" x14ac:dyDescent="0.35">
      <c r="A12">
        <f>LN(original!A12/$G$2)</f>
        <v>-1.2196378653257316</v>
      </c>
      <c r="B12">
        <f>LN(original!K49)</f>
        <v>-1.2563860628379797</v>
      </c>
      <c r="C12">
        <f>LN(original!L49)</f>
        <v>-0.10536051565782628</v>
      </c>
      <c r="D12">
        <v>1</v>
      </c>
      <c r="E12">
        <f>LN(original!D12)</f>
        <v>0.39425920978675738</v>
      </c>
      <c r="J12" s="7"/>
      <c r="K12" s="7" t="s">
        <v>17</v>
      </c>
      <c r="L12" s="7" t="s">
        <v>18</v>
      </c>
      <c r="M12" s="7" t="s">
        <v>19</v>
      </c>
      <c r="N12" s="7" t="s">
        <v>20</v>
      </c>
      <c r="O12" s="7" t="s">
        <v>21</v>
      </c>
    </row>
    <row r="13" spans="1:15" x14ac:dyDescent="0.35">
      <c r="A13">
        <f>LN(original!A13/$G$2)</f>
        <v>-2.3570872627969273</v>
      </c>
      <c r="B13">
        <f>LN(original!K50)</f>
        <v>-0.4406952318658317</v>
      </c>
      <c r="C13">
        <f>LN(original!L50)</f>
        <v>-0.13353139262452263</v>
      </c>
      <c r="D13">
        <v>1</v>
      </c>
      <c r="E13">
        <f>LN(original!D13)</f>
        <v>0.6312890388749085</v>
      </c>
      <c r="J13" s="5" t="s">
        <v>13</v>
      </c>
      <c r="K13" s="5">
        <v>2</v>
      </c>
      <c r="L13" s="5">
        <v>79.008095826842521</v>
      </c>
      <c r="M13" s="5">
        <v>39.50404791342126</v>
      </c>
      <c r="N13" s="5">
        <v>86.884110119826857</v>
      </c>
      <c r="O13" s="5">
        <v>2.454335606205593E-19</v>
      </c>
    </row>
    <row r="14" spans="1:15" x14ac:dyDescent="0.35">
      <c r="A14">
        <f>LN(original!A14/$G$2)</f>
        <v>-2.7088236361789484</v>
      </c>
      <c r="B14">
        <f>LN(original!K51)</f>
        <v>-0.11885847473036723</v>
      </c>
      <c r="C14">
        <f>LN(original!L51)</f>
        <v>-0.10536051565782628</v>
      </c>
      <c r="D14">
        <v>1</v>
      </c>
      <c r="E14">
        <f>LN(original!D14)</f>
        <v>2.0622108838825604</v>
      </c>
      <c r="J14" s="5" t="s">
        <v>14</v>
      </c>
      <c r="K14" s="5">
        <v>67</v>
      </c>
      <c r="L14" s="5">
        <v>30.463236678708114</v>
      </c>
      <c r="M14" s="5">
        <v>0.45467517430907634</v>
      </c>
      <c r="N14" s="5"/>
      <c r="O14" s="5"/>
    </row>
    <row r="15" spans="1:15" ht="15" thickBot="1" x14ac:dyDescent="0.4">
      <c r="A15">
        <f>LN(original!A15/$G$2)</f>
        <v>-0.70600481371001933</v>
      </c>
      <c r="B15">
        <f>LN(original!K52)</f>
        <v>-1.5998805580726119</v>
      </c>
      <c r="C15">
        <f>LN(original!L52)</f>
        <v>-2.5317807984289897E-2</v>
      </c>
      <c r="D15">
        <v>1</v>
      </c>
      <c r="E15">
        <f>LN(original!D15)</f>
        <v>2.0036818837427508</v>
      </c>
      <c r="J15" s="6" t="s">
        <v>15</v>
      </c>
      <c r="K15" s="6">
        <v>69</v>
      </c>
      <c r="L15" s="6">
        <v>109.47133250555063</v>
      </c>
      <c r="M15" s="6"/>
      <c r="N15" s="6"/>
      <c r="O15" s="6"/>
    </row>
    <row r="16" spans="1:15" ht="15" thickBot="1" x14ac:dyDescent="0.4">
      <c r="A16">
        <f>LN(original!A16/$G$2)</f>
        <v>2.4452650450804647</v>
      </c>
      <c r="B16">
        <f>LN(original!K53)</f>
        <v>-3.8681847328068741</v>
      </c>
      <c r="C16">
        <f>LN(original!L53)</f>
        <v>-6.4538521137571178E-2</v>
      </c>
      <c r="D16">
        <v>1</v>
      </c>
      <c r="E16">
        <f>LN(original!D16)</f>
        <v>1.8809674058267545</v>
      </c>
    </row>
    <row r="17" spans="1:19" x14ac:dyDescent="0.35">
      <c r="A17">
        <f>LN(original!A17/$G$2)</f>
        <v>-1.8691679692285146</v>
      </c>
      <c r="B17">
        <f>LN(original!K54)</f>
        <v>-0.77867535753631845</v>
      </c>
      <c r="C17">
        <f>LN(original!L54)</f>
        <v>-6.4538521137571178E-2</v>
      </c>
      <c r="D17">
        <v>1</v>
      </c>
      <c r="E17">
        <f>LN(original!D17)</f>
        <v>0.70131729247588803</v>
      </c>
      <c r="J17" s="7"/>
      <c r="K17" s="7" t="s">
        <v>22</v>
      </c>
      <c r="L17" s="7" t="s">
        <v>10</v>
      </c>
      <c r="M17" s="7" t="s">
        <v>23</v>
      </c>
      <c r="N17" s="7" t="s">
        <v>24</v>
      </c>
      <c r="O17" s="7" t="s">
        <v>25</v>
      </c>
      <c r="P17" s="7" t="s">
        <v>26</v>
      </c>
      <c r="Q17" s="7" t="s">
        <v>27</v>
      </c>
      <c r="R17" s="7" t="s">
        <v>28</v>
      </c>
    </row>
    <row r="18" spans="1:19" x14ac:dyDescent="0.35">
      <c r="A18">
        <f>LN(original!A18/$G$2)</f>
        <v>-1.2006998373936568</v>
      </c>
      <c r="B18">
        <f>LN(original!K55)</f>
        <v>-1.2486214913735607</v>
      </c>
      <c r="C18">
        <f>LN(original!L55)</f>
        <v>-3.8221212820197741E-2</v>
      </c>
      <c r="D18">
        <v>1</v>
      </c>
      <c r="E18">
        <f>LN(original!D18)</f>
        <v>1.5778160930935303</v>
      </c>
      <c r="J18" s="5" t="s">
        <v>16</v>
      </c>
      <c r="K18" s="5">
        <v>-1.950797211447884</v>
      </c>
      <c r="L18" s="5">
        <v>0.17476222914454353</v>
      </c>
      <c r="M18" s="5">
        <v>-11.162579128207419</v>
      </c>
      <c r="N18" s="5">
        <v>6.1717979521504771E-17</v>
      </c>
      <c r="O18" s="5">
        <v>-2.299624080788476</v>
      </c>
      <c r="P18" s="5">
        <v>-1.6019703421072919</v>
      </c>
      <c r="Q18" s="5">
        <v>-2.299624080788476</v>
      </c>
      <c r="R18" s="5">
        <v>-1.6019703421072919</v>
      </c>
    </row>
    <row r="19" spans="1:19" x14ac:dyDescent="0.35">
      <c r="A19">
        <f>LN(original!A19/$G$2)</f>
        <v>-2.5859181769648454</v>
      </c>
      <c r="B19">
        <f>LN(original!K56)</f>
        <v>-0.2137797158159789</v>
      </c>
      <c r="C19">
        <f>LN(original!L56)</f>
        <v>-0.13353139262452263</v>
      </c>
      <c r="D19">
        <v>1</v>
      </c>
      <c r="E19">
        <f>LN(original!D19)</f>
        <v>2.1715337008350657</v>
      </c>
      <c r="J19" s="5" t="s">
        <v>1</v>
      </c>
      <c r="K19" s="5">
        <v>-1.0252370955810823</v>
      </c>
      <c r="L19" s="5">
        <v>7.8078263266554926E-2</v>
      </c>
      <c r="M19" s="5">
        <v>-13.130890118303206</v>
      </c>
      <c r="N19" s="5">
        <v>3.3710874429562636E-20</v>
      </c>
      <c r="O19" s="5">
        <v>-1.1810819613289123</v>
      </c>
      <c r="P19" s="5">
        <v>-0.86939222983325226</v>
      </c>
      <c r="Q19" s="5">
        <v>-1.1810819613289123</v>
      </c>
      <c r="R19" s="5">
        <v>-0.86939222983325226</v>
      </c>
    </row>
    <row r="20" spans="1:19" ht="15" thickBot="1" x14ac:dyDescent="0.4">
      <c r="A20">
        <f>LN(original!A20/$G$2)</f>
        <v>-0.16819572440740779</v>
      </c>
      <c r="B20">
        <f>LN(original!K57)</f>
        <v>-2.0098115666745917</v>
      </c>
      <c r="C20">
        <f>LN(original!L57)</f>
        <v>-0.11934675763256625</v>
      </c>
      <c r="D20">
        <v>1</v>
      </c>
      <c r="E20">
        <f>LN(original!D20)</f>
        <v>1.6221361818586992</v>
      </c>
      <c r="J20" s="6" t="s">
        <v>2</v>
      </c>
      <c r="K20" s="6">
        <v>0.42497433180165428</v>
      </c>
      <c r="L20" s="6">
        <v>1.9120116213954719</v>
      </c>
      <c r="M20" s="6">
        <v>0.22226555897787323</v>
      </c>
      <c r="N20" s="6">
        <v>0.82478330132434452</v>
      </c>
      <c r="O20" s="6">
        <v>-3.3914168374971596</v>
      </c>
      <c r="P20" s="6">
        <v>4.2413655011004678</v>
      </c>
      <c r="Q20" s="6">
        <v>-3.3914168374971596</v>
      </c>
      <c r="R20" s="6">
        <v>4.2413655011004678</v>
      </c>
    </row>
    <row r="21" spans="1:19" x14ac:dyDescent="0.35">
      <c r="A21">
        <f>LN(original!A21/$G$2)</f>
        <v>-1.8169109656134304</v>
      </c>
      <c r="B21">
        <f>LN(original!K58)</f>
        <v>-0.80434974336687437</v>
      </c>
      <c r="C21">
        <f>LN(original!L58)</f>
        <v>-0.13353139262452263</v>
      </c>
      <c r="D21">
        <v>1</v>
      </c>
      <c r="E21">
        <f>LN(original!D21)</f>
        <v>2.1831345295111571</v>
      </c>
    </row>
    <row r="22" spans="1:19" x14ac:dyDescent="0.35">
      <c r="A22">
        <f>LN(original!A22/$G$2)</f>
        <v>-2.2674276485414859</v>
      </c>
      <c r="B22">
        <f>LN(original!K59)</f>
        <v>-0.46103448298890709</v>
      </c>
      <c r="C22">
        <f>LN(original!L59)</f>
        <v>-1.2578782206860073E-2</v>
      </c>
      <c r="D22">
        <v>1</v>
      </c>
      <c r="E22">
        <f>LN(original!D22)</f>
        <v>1.5994654851814973</v>
      </c>
    </row>
    <row r="23" spans="1:19" x14ac:dyDescent="0.35">
      <c r="A23">
        <f>LN(original!A23/$G$2)</f>
        <v>-2.3172297707213061</v>
      </c>
      <c r="B23">
        <f>LN(original!K60)</f>
        <v>-0.42061216099172088</v>
      </c>
      <c r="C23">
        <f>LN(original!L60)</f>
        <v>-6.4538521137571178E-2</v>
      </c>
      <c r="D23">
        <v>1</v>
      </c>
      <c r="E23">
        <f>LN(original!D23)</f>
        <v>1.963833965253347</v>
      </c>
    </row>
    <row r="24" spans="1:19" x14ac:dyDescent="0.35">
      <c r="A24">
        <f>LN(original!A24/$G$2)</f>
        <v>-2.5608983933517289</v>
      </c>
      <c r="B24">
        <f>LN(original!K61)</f>
        <v>-0.2799604586036617</v>
      </c>
      <c r="C24">
        <f>LN(original!L61)</f>
        <v>-9.1567193525490503E-2</v>
      </c>
      <c r="D24">
        <v>1</v>
      </c>
      <c r="E24">
        <f>LN(original!D24)</f>
        <v>0.8273662131232935</v>
      </c>
      <c r="J24" t="s">
        <v>29</v>
      </c>
    </row>
    <row r="25" spans="1:19" ht="15" thickBot="1" x14ac:dyDescent="0.4">
      <c r="A25">
        <f>LN(original!A25/$G$2)</f>
        <v>-2.7000758256594217</v>
      </c>
      <c r="B25">
        <f>LN(original!K62)</f>
        <v>-0.11348930561748385</v>
      </c>
      <c r="C25">
        <f>LN(original!L62)</f>
        <v>-3.8221212820197741E-2</v>
      </c>
      <c r="D25">
        <v>1</v>
      </c>
      <c r="E25">
        <f>LN(original!D25)</f>
        <v>2.0362020137332904</v>
      </c>
    </row>
    <row r="26" spans="1:19" x14ac:dyDescent="0.35">
      <c r="A26">
        <f>LN(original!A26/$G$2)</f>
        <v>-1.4689701332593681</v>
      </c>
      <c r="B26">
        <f>LN(original!K63)</f>
        <v>-1.0544785075294869</v>
      </c>
      <c r="C26">
        <f>LN(original!L63)</f>
        <v>0</v>
      </c>
      <c r="D26">
        <v>1</v>
      </c>
      <c r="E26">
        <f>LN(original!D26)</f>
        <v>0.47865935372593449</v>
      </c>
      <c r="J26" s="7" t="s">
        <v>30</v>
      </c>
      <c r="K26" s="7" t="s">
        <v>31</v>
      </c>
      <c r="L26" s="7" t="s">
        <v>32</v>
      </c>
    </row>
    <row r="27" spans="1:19" x14ac:dyDescent="0.35">
      <c r="A27">
        <f>LN(original!A27/$G$2)</f>
        <v>1.7770843582333875</v>
      </c>
      <c r="B27">
        <f>LN(original!K64)</f>
        <v>-3.3793317246550427</v>
      </c>
      <c r="C27">
        <f>LN(original!L64)</f>
        <v>-1.2578782206860073E-2</v>
      </c>
      <c r="D27">
        <v>1</v>
      </c>
      <c r="E27">
        <f>LN(original!D27)</f>
        <v>2.0328061976181808</v>
      </c>
      <c r="J27" s="5">
        <v>1</v>
      </c>
      <c r="K27" s="5">
        <v>-1.4509639751886843</v>
      </c>
      <c r="L27" s="5">
        <v>-0.73679839393063995</v>
      </c>
    </row>
    <row r="28" spans="1:19" x14ac:dyDescent="0.35">
      <c r="A28">
        <f>LN(original!A28/$G$2)</f>
        <v>-2.3853453639327453</v>
      </c>
      <c r="B28">
        <f>LN(original!K65)</f>
        <v>-0.38266370696609003</v>
      </c>
      <c r="C28">
        <f>LN(original!L65)</f>
        <v>-2.5317807984289897E-2</v>
      </c>
      <c r="D28">
        <v>1</v>
      </c>
      <c r="E28">
        <f>LN(original!D28)</f>
        <v>1.3742807555891026</v>
      </c>
      <c r="J28" s="5">
        <v>2</v>
      </c>
      <c r="K28" s="5">
        <v>-1.2497773352882415</v>
      </c>
      <c r="L28" s="5">
        <v>-0.6813268313703511</v>
      </c>
      <c r="S28" s="9" t="e">
        <f>ABS(R28/P28)</f>
        <v>#DIV/0!</v>
      </c>
    </row>
    <row r="29" spans="1:19" x14ac:dyDescent="0.35">
      <c r="A29">
        <f>LN(original!A29/$G$2)</f>
        <v>-1.3236065662529397</v>
      </c>
      <c r="B29">
        <f>LN(original!K66)</f>
        <v>-1.1687174164270731</v>
      </c>
      <c r="C29">
        <f>LN(original!L66)</f>
        <v>-3.8221212820197741E-2</v>
      </c>
      <c r="D29">
        <v>1</v>
      </c>
      <c r="E29">
        <f>LN(original!D29)</f>
        <v>-8.8330484344725152E-2</v>
      </c>
      <c r="J29" s="5">
        <v>3</v>
      </c>
      <c r="K29" s="5">
        <v>-1.9558278741661459</v>
      </c>
      <c r="L29" s="5">
        <v>-0.86101180817010414</v>
      </c>
      <c r="S29" s="9" t="e">
        <f t="shared" ref="S29:S92" si="0">ABS(R29/P29)</f>
        <v>#DIV/0!</v>
      </c>
    </row>
    <row r="30" spans="1:19" x14ac:dyDescent="0.35">
      <c r="A30">
        <f>LN(original!A30/$G$2)</f>
        <v>-1.7877599517123075</v>
      </c>
      <c r="B30">
        <f>LN(original!K67)</f>
        <v>-0.85638919911751521</v>
      </c>
      <c r="C30">
        <f>LN(original!L67)</f>
        <v>-0.13353139262452263</v>
      </c>
      <c r="D30">
        <v>1</v>
      </c>
      <c r="E30">
        <f>LN(original!D30)</f>
        <v>-0.10208050682679098</v>
      </c>
      <c r="J30" s="5">
        <v>4</v>
      </c>
      <c r="K30" s="5">
        <v>0.92711734032316895</v>
      </c>
      <c r="L30" s="5">
        <v>5.2301580282260951E-2</v>
      </c>
      <c r="S30" s="9" t="e">
        <f t="shared" si="0"/>
        <v>#DIV/0!</v>
      </c>
    </row>
    <row r="31" spans="1:19" x14ac:dyDescent="0.35">
      <c r="A31">
        <f>LN(original!A31/$G$2)</f>
        <v>-2.8610261201768616</v>
      </c>
      <c r="B31">
        <f>LN(original!K68)</f>
        <v>0</v>
      </c>
      <c r="C31">
        <f>LN(original!L68)</f>
        <v>-5.1293294387550578E-2</v>
      </c>
      <c r="D31">
        <v>1</v>
      </c>
      <c r="E31">
        <f>LN(original!D31)</f>
        <v>1.8920606754217195</v>
      </c>
      <c r="J31" s="5">
        <v>5</v>
      </c>
      <c r="K31" s="5">
        <v>-0.12987548646286495</v>
      </c>
      <c r="L31" s="5">
        <v>-0.29228266516676571</v>
      </c>
      <c r="S31" s="9" t="e">
        <f t="shared" si="0"/>
        <v>#DIV/0!</v>
      </c>
    </row>
    <row r="32" spans="1:19" x14ac:dyDescent="0.35">
      <c r="A32">
        <f>LN(original!A32/$G$2)</f>
        <v>-1.5921384215331031</v>
      </c>
      <c r="B32">
        <f>LN(original!K69)</f>
        <v>-0.96236178737033862</v>
      </c>
      <c r="C32">
        <f>LN(original!L69)</f>
        <v>-1.2578782206860073E-2</v>
      </c>
      <c r="D32">
        <v>1</v>
      </c>
      <c r="E32">
        <f>LN(original!D32)</f>
        <v>1.295690312576921</v>
      </c>
      <c r="J32" s="5">
        <v>6</v>
      </c>
      <c r="K32" s="5">
        <v>-1.5778210235971053</v>
      </c>
      <c r="L32" s="5">
        <v>-0.82929175631853225</v>
      </c>
      <c r="S32" s="9" t="e">
        <f t="shared" si="0"/>
        <v>#DIV/0!</v>
      </c>
    </row>
    <row r="33" spans="1:19" x14ac:dyDescent="0.35">
      <c r="A33">
        <f>LN(original!A33/$G$2)</f>
        <v>1.8824620476621545</v>
      </c>
      <c r="B33">
        <f>LN(original!K70)</f>
        <v>-3.4749091369830265</v>
      </c>
      <c r="C33">
        <f>LN(original!L70)</f>
        <v>-0.10536051565782628</v>
      </c>
      <c r="D33">
        <v>1</v>
      </c>
      <c r="E33">
        <f>LN(original!D33)</f>
        <v>1.3762426236160972</v>
      </c>
      <c r="J33" s="5">
        <v>7</v>
      </c>
      <c r="K33" s="5">
        <v>0.83384358178611762</v>
      </c>
      <c r="L33" s="5">
        <v>3.0252623671855772E-2</v>
      </c>
      <c r="S33" s="9" t="e">
        <f t="shared" si="0"/>
        <v>#DIV/0!</v>
      </c>
    </row>
    <row r="34" spans="1:19" x14ac:dyDescent="0.35">
      <c r="A34">
        <f>LN(original!A34/$G$2)</f>
        <v>-2.8168887165114462</v>
      </c>
      <c r="B34">
        <f>LN(original!K71)</f>
        <v>-2.3170023143992219E-2</v>
      </c>
      <c r="C34">
        <f>LN(original!L71)</f>
        <v>-2.5317807984289897E-2</v>
      </c>
      <c r="D34">
        <v>1</v>
      </c>
      <c r="E34">
        <f>LN(original!D34)</f>
        <v>1.970578314233034</v>
      </c>
      <c r="J34" s="5">
        <v>8</v>
      </c>
      <c r="K34" s="5">
        <v>-1.8606994320892523</v>
      </c>
      <c r="L34" s="5">
        <v>-0.8861906388933356</v>
      </c>
      <c r="S34" s="9" t="e">
        <f t="shared" si="0"/>
        <v>#DIV/0!</v>
      </c>
    </row>
    <row r="35" spans="1:19" x14ac:dyDescent="0.35">
      <c r="A35">
        <f>LN(original!A35/$G$2)</f>
        <v>-1.770108242070765</v>
      </c>
      <c r="B35">
        <f>LN(original!K72)</f>
        <v>-0.85906529041369173</v>
      </c>
      <c r="C35">
        <f>LN(original!L72)</f>
        <v>-0.11934675763256625</v>
      </c>
      <c r="D35">
        <v>1</v>
      </c>
      <c r="E35">
        <f>LN(original!D35)</f>
        <v>1.0299797997845677</v>
      </c>
      <c r="J35" s="5">
        <v>9</v>
      </c>
      <c r="K35" s="5">
        <v>-0.34385586264442924</v>
      </c>
      <c r="L35" s="5">
        <v>-0.3931187055980615</v>
      </c>
      <c r="S35" s="9" t="e">
        <f t="shared" si="0"/>
        <v>#DIV/0!</v>
      </c>
    </row>
    <row r="36" spans="1:19" x14ac:dyDescent="0.35">
      <c r="A36">
        <f>LN(original!A36/$G$2)</f>
        <v>-2.0635932347621337</v>
      </c>
      <c r="B36">
        <f>LN(original!K73)</f>
        <v>-0.61009043762958104</v>
      </c>
      <c r="C36">
        <f>LN(original!L73)</f>
        <v>-3.8221212820197741E-2</v>
      </c>
      <c r="D36">
        <v>1</v>
      </c>
      <c r="E36">
        <f>LN(original!D36)</f>
        <v>1.8671794009044189</v>
      </c>
      <c r="J36" s="5">
        <v>10</v>
      </c>
      <c r="K36" s="5">
        <v>-1.3118987835304168</v>
      </c>
      <c r="L36" s="5">
        <v>-0.69502219391803211</v>
      </c>
      <c r="S36" s="9" t="e">
        <f t="shared" si="0"/>
        <v>#DIV/0!</v>
      </c>
    </row>
    <row r="37" spans="1:19" x14ac:dyDescent="0.35">
      <c r="A37">
        <f>LN(original!F2/$H$2)</f>
        <v>-0.66537538770486027</v>
      </c>
      <c r="B37">
        <f>LN(original!N39)</f>
        <v>-0.50337260801669592</v>
      </c>
      <c r="C37">
        <f>LN(original!O39)</f>
        <v>-3.8221212820197741E-2</v>
      </c>
      <c r="D37">
        <v>0</v>
      </c>
      <c r="E37">
        <f>ln_data2!D2</f>
        <v>8.3897543893217534</v>
      </c>
      <c r="J37" s="5">
        <v>11</v>
      </c>
      <c r="K37" s="5">
        <v>-0.7074791281952848</v>
      </c>
      <c r="L37" s="5">
        <v>-0.5121587371304468</v>
      </c>
      <c r="S37" s="9" t="e">
        <f t="shared" si="0"/>
        <v>#DIV/0!</v>
      </c>
    </row>
    <row r="38" spans="1:19" x14ac:dyDescent="0.35">
      <c r="A38">
        <f>LN(original!F3/$H$2)</f>
        <v>-0.55701663843325233</v>
      </c>
      <c r="B38">
        <f>LN(original!N40)</f>
        <v>-0.71051573747697905</v>
      </c>
      <c r="C38">
        <f>LN(original!O40)</f>
        <v>-6.4538521137571178E-2</v>
      </c>
      <c r="D38">
        <v>0</v>
      </c>
      <c r="E38">
        <f>ln_data2!D3</f>
        <v>8.2096852762261321</v>
      </c>
      <c r="J38" s="5">
        <v>12</v>
      </c>
      <c r="K38" s="5">
        <v>-1.5557275262484778</v>
      </c>
      <c r="L38" s="5">
        <v>-0.8013597365484495</v>
      </c>
      <c r="S38" s="9" t="e">
        <f t="shared" si="0"/>
        <v>#DIV/0!</v>
      </c>
    </row>
    <row r="39" spans="1:19" x14ac:dyDescent="0.35">
      <c r="A39">
        <f>LN(original!F4/$H$2)</f>
        <v>-0.99058618945578558</v>
      </c>
      <c r="B39">
        <f>LN(original!N41)</f>
        <v>-2.1845241724257402E-2</v>
      </c>
      <c r="C39">
        <f>LN(original!O41)</f>
        <v>-6.4538521137571178E-2</v>
      </c>
      <c r="D39">
        <v>0</v>
      </c>
      <c r="E39">
        <f>ln_data2!D4</f>
        <v>8.2960796567699671</v>
      </c>
      <c r="J39" s="5">
        <v>13</v>
      </c>
      <c r="K39" s="5">
        <v>-1.8737146087700873</v>
      </c>
      <c r="L39" s="5">
        <v>-0.83510902740886106</v>
      </c>
      <c r="S39" s="9" t="e">
        <f t="shared" si="0"/>
        <v>#DIV/0!</v>
      </c>
    </row>
    <row r="40" spans="1:19" x14ac:dyDescent="0.35">
      <c r="A40">
        <f>LN(original!F5/$H$2)</f>
        <v>0.88116923969547256</v>
      </c>
      <c r="B40">
        <f>LN(original!N42)</f>
        <v>-2.807072202298643</v>
      </c>
      <c r="C40">
        <f>LN(original!O42)</f>
        <v>0</v>
      </c>
      <c r="D40">
        <v>0</v>
      </c>
      <c r="E40">
        <f>ln_data2!D5</f>
        <v>7.166594897188566</v>
      </c>
      <c r="J40" s="5">
        <v>14</v>
      </c>
      <c r="K40" s="5">
        <v>-0.32129973334368445</v>
      </c>
      <c r="L40" s="5">
        <v>-0.38470508036633488</v>
      </c>
      <c r="S40" s="9" t="e">
        <f t="shared" si="0"/>
        <v>#DIV/0!</v>
      </c>
    </row>
    <row r="41" spans="1:19" x14ac:dyDescent="0.35">
      <c r="A41">
        <f>LN(original!F6/$H$2)</f>
        <v>0.14339085201040622</v>
      </c>
      <c r="B41">
        <f>LN(original!N43)</f>
        <v>-1.831448693607743</v>
      </c>
      <c r="C41">
        <f>LN(original!O43)</f>
        <v>-0.13353139262452263</v>
      </c>
      <c r="D41">
        <v>0</v>
      </c>
      <c r="E41">
        <f>ln_data2!D6</f>
        <v>7.5829710120345881</v>
      </c>
      <c r="J41" s="5">
        <v>15</v>
      </c>
      <c r="K41" s="5">
        <v>1.9875820542902143</v>
      </c>
      <c r="L41" s="5">
        <v>0.45768299079025043</v>
      </c>
      <c r="S41" s="9" t="e">
        <f t="shared" si="0"/>
        <v>#DIV/0!</v>
      </c>
    </row>
    <row r="42" spans="1:19" x14ac:dyDescent="0.35">
      <c r="A42">
        <f>LN(original!F7/$H$2)</f>
        <v>-0.81378172872126309</v>
      </c>
      <c r="B42">
        <f>LN(original!N44)</f>
        <v>-0.37963825529458628</v>
      </c>
      <c r="C42">
        <f>LN(original!O44)</f>
        <v>-3.8221212820197741E-2</v>
      </c>
      <c r="D42">
        <v>0</v>
      </c>
      <c r="E42">
        <f>ln_data2!D7</f>
        <v>7.1261176563741015</v>
      </c>
      <c r="J42" s="5">
        <v>16</v>
      </c>
      <c r="K42" s="5">
        <v>-1.1798975643826943</v>
      </c>
      <c r="L42" s="5">
        <v>-0.68927040484582025</v>
      </c>
      <c r="S42" s="9" t="e">
        <f t="shared" si="0"/>
        <v>#DIV/0!</v>
      </c>
    </row>
    <row r="43" spans="1:19" x14ac:dyDescent="0.35">
      <c r="A43">
        <f>LN(original!F8/$H$2)</f>
        <v>0.81741454172823103</v>
      </c>
      <c r="B43">
        <f>LN(original!N45)</f>
        <v>-2.7319376558701607</v>
      </c>
      <c r="C43">
        <f>LN(original!O45)</f>
        <v>-3.8221212820197741E-2</v>
      </c>
      <c r="D43">
        <v>0</v>
      </c>
      <c r="E43">
        <f>ln_data2!D8</f>
        <v>7.9991737551437057</v>
      </c>
      <c r="J43" s="5">
        <v>17</v>
      </c>
      <c r="K43" s="5">
        <v>-0.68690717453084749</v>
      </c>
      <c r="L43" s="5">
        <v>-0.51379266286280934</v>
      </c>
      <c r="S43" s="9" t="e">
        <f t="shared" si="0"/>
        <v>#DIV/0!</v>
      </c>
    </row>
    <row r="44" spans="1:19" x14ac:dyDescent="0.35">
      <c r="A44">
        <f>LN(original!F9/$H$2)</f>
        <v>-0.97206076901684535</v>
      </c>
      <c r="B44">
        <f>LN(original!N46)</f>
        <v>-0.10914169351574828</v>
      </c>
      <c r="C44">
        <f>LN(original!O46)</f>
        <v>-5.1293294387550578E-2</v>
      </c>
      <c r="D44">
        <v>0</v>
      </c>
      <c r="E44">
        <f>ln_data2!D9</f>
        <v>7.7844313671029663</v>
      </c>
      <c r="J44" s="5">
        <v>18</v>
      </c>
      <c r="K44" s="5">
        <v>-1.7883697308657114</v>
      </c>
      <c r="L44" s="5">
        <v>-0.797548446099134</v>
      </c>
      <c r="S44" s="9" t="e">
        <f t="shared" si="0"/>
        <v>#DIV/0!</v>
      </c>
    </row>
    <row r="45" spans="1:19" x14ac:dyDescent="0.35">
      <c r="A45">
        <f>LN(original!F10/$H$2)</f>
        <v>-2.1799305669298856E-4</v>
      </c>
      <c r="B45">
        <f>LN(original!N47)</f>
        <v>-1.5941371715320507</v>
      </c>
      <c r="C45">
        <f>LN(original!O47)</f>
        <v>-6.4538521137571178E-2</v>
      </c>
      <c r="D45">
        <v>0</v>
      </c>
      <c r="E45">
        <f>ln_data2!D10</f>
        <v>6.273515699737497</v>
      </c>
      <c r="J45" s="5">
        <v>19</v>
      </c>
      <c r="K45" s="5">
        <v>5.9016853257245538E-2</v>
      </c>
      <c r="L45" s="5">
        <v>-0.22721257766465333</v>
      </c>
      <c r="S45" s="9" t="e">
        <f t="shared" si="0"/>
        <v>#DIV/0!</v>
      </c>
    </row>
    <row r="46" spans="1:19" x14ac:dyDescent="0.35">
      <c r="A46">
        <f>LN(original!F11/$H$2)</f>
        <v>-0.60490397468313406</v>
      </c>
      <c r="B46">
        <f>LN(original!N48)</f>
        <v>-0.66112720435339489</v>
      </c>
      <c r="C46">
        <f>LN(original!O48)</f>
        <v>-9.1567193525490503E-2</v>
      </c>
      <c r="D46">
        <v>0</v>
      </c>
      <c r="E46">
        <f>ln_data2!D11</f>
        <v>8.1646597586470921</v>
      </c>
      <c r="J46" s="5">
        <v>20</v>
      </c>
      <c r="K46" s="5">
        <v>-1.1828954310821915</v>
      </c>
      <c r="L46" s="5">
        <v>-0.63401553453123882</v>
      </c>
      <c r="S46" s="9" t="e">
        <f t="shared" si="0"/>
        <v>#DIV/0!</v>
      </c>
    </row>
    <row r="47" spans="1:19" x14ac:dyDescent="0.35">
      <c r="A47">
        <f>LN(original!F12/$H$2)</f>
        <v>-0.25272866828510571</v>
      </c>
      <c r="B47">
        <f>LN(original!N49)</f>
        <v>-1.2563860628379799</v>
      </c>
      <c r="C47">
        <f>LN(original!O49)</f>
        <v>-0.10536051565782628</v>
      </c>
      <c r="D47">
        <v>0</v>
      </c>
      <c r="E47">
        <f>ln_data2!D12</f>
        <v>6.6088673082089491</v>
      </c>
      <c r="J47" s="5">
        <v>21</v>
      </c>
      <c r="K47" s="5">
        <v>-1.4834732167088498</v>
      </c>
      <c r="L47" s="5">
        <v>-0.78395443183263613</v>
      </c>
      <c r="S47" s="9" t="e">
        <f t="shared" si="0"/>
        <v>#DIV/0!</v>
      </c>
    </row>
    <row r="48" spans="1:19" x14ac:dyDescent="0.35">
      <c r="A48">
        <f>LN(original!F13/$H$2)</f>
        <v>-0.82555426297327406</v>
      </c>
      <c r="B48">
        <f>LN(original!N50)</f>
        <v>-0.44069523186583193</v>
      </c>
      <c r="C48">
        <f>LN(original!O50)</f>
        <v>-0.13353139262452263</v>
      </c>
      <c r="D48">
        <v>0</v>
      </c>
      <c r="E48">
        <f>ln_data2!D13</f>
        <v>6.8458971372971007</v>
      </c>
      <c r="J48" s="5">
        <v>22</v>
      </c>
      <c r="K48" s="5">
        <v>-1.5469972360425557</v>
      </c>
      <c r="L48" s="5">
        <v>-0.77023253467875041</v>
      </c>
      <c r="S48" s="9" t="e">
        <f t="shared" si="0"/>
        <v>#DIV/0!</v>
      </c>
    </row>
    <row r="49" spans="1:19" x14ac:dyDescent="0.35">
      <c r="A49">
        <f>LN(original!F14/$H$2)</f>
        <v>-0.95016388875215685</v>
      </c>
      <c r="B49">
        <f>LN(original!N51)</f>
        <v>-0.11885847473036711</v>
      </c>
      <c r="C49">
        <f>LN(original!O51)</f>
        <v>-0.10536051565782628</v>
      </c>
      <c r="D49">
        <v>0</v>
      </c>
      <c r="E49">
        <f>ln_data2!D14</f>
        <v>8.2768189823047518</v>
      </c>
      <c r="J49" s="5">
        <v>23</v>
      </c>
      <c r="K49" s="5">
        <v>-1.7026850708749661</v>
      </c>
      <c r="L49" s="5">
        <v>-0.85821332247676274</v>
      </c>
      <c r="S49" s="9" t="e">
        <f t="shared" si="0"/>
        <v>#DIV/0!</v>
      </c>
    </row>
    <row r="50" spans="1:19" x14ac:dyDescent="0.35">
      <c r="A50">
        <f>LN(original!F15/$H$2)</f>
        <v>5.4211133543926732E-2</v>
      </c>
      <c r="B50">
        <f>LN(original!N52)</f>
        <v>-1.5998805580726119</v>
      </c>
      <c r="C50">
        <f>LN(original!O52)</f>
        <v>-2.5317807984289897E-2</v>
      </c>
      <c r="D50">
        <v>0</v>
      </c>
      <c r="E50">
        <f>ln_data2!D15</f>
        <v>8.2182899821649418</v>
      </c>
      <c r="J50" s="5">
        <v>24</v>
      </c>
      <c r="K50" s="5">
        <v>-1.8506867997560135</v>
      </c>
      <c r="L50" s="5">
        <v>-0.84938902590340826</v>
      </c>
      <c r="S50" s="9" t="e">
        <f t="shared" si="0"/>
        <v>#DIV/0!</v>
      </c>
    </row>
    <row r="51" spans="1:19" x14ac:dyDescent="0.35">
      <c r="A51">
        <f>LN(original!F16/$H$2)</f>
        <v>1.5930035326830905</v>
      </c>
      <c r="B51">
        <f>LN(original!N53)</f>
        <v>-3.8681847328068741</v>
      </c>
      <c r="C51">
        <f>LN(original!O53)</f>
        <v>-6.4538521137571178E-2</v>
      </c>
      <c r="D51">
        <v>0</v>
      </c>
      <c r="E51">
        <f>ln_data2!D16</f>
        <v>8.0955755042489468</v>
      </c>
      <c r="J51" s="5">
        <v>25</v>
      </c>
      <c r="K51" s="5">
        <v>-0.86970672903567836</v>
      </c>
      <c r="L51" s="5">
        <v>-0.59926340422368973</v>
      </c>
      <c r="S51" s="9" t="e">
        <f t="shared" si="0"/>
        <v>#DIV/0!</v>
      </c>
    </row>
    <row r="52" spans="1:19" x14ac:dyDescent="0.35">
      <c r="A52">
        <f>LN(original!F17/$H$2)</f>
        <v>-0.55843382625221127</v>
      </c>
      <c r="B52">
        <f>LN(original!N54)</f>
        <v>-0.77867535753631845</v>
      </c>
      <c r="C52">
        <f>LN(original!O54)</f>
        <v>-6.4538521137571178E-2</v>
      </c>
      <c r="D52">
        <v>0</v>
      </c>
      <c r="E52">
        <f>ln_data2!D17</f>
        <v>6.9159253908980798</v>
      </c>
      <c r="J52" s="5">
        <v>26</v>
      </c>
      <c r="K52" s="5">
        <v>1.5084733713792231</v>
      </c>
      <c r="L52" s="5">
        <v>0.2686109868541644</v>
      </c>
      <c r="S52" s="9" t="e">
        <f t="shared" si="0"/>
        <v>#DIV/0!</v>
      </c>
    </row>
    <row r="53" spans="1:19" x14ac:dyDescent="0.35">
      <c r="A53">
        <f>LN(original!F18/$H$2)</f>
        <v>-0.20379865985700582</v>
      </c>
      <c r="B53">
        <f>LN(original!N55)</f>
        <v>-1.2486214913735605</v>
      </c>
      <c r="C53">
        <f>LN(original!O55)</f>
        <v>-3.8221212820197741E-2</v>
      </c>
      <c r="D53">
        <v>0</v>
      </c>
      <c r="E53">
        <f>ln_data2!D18</f>
        <v>7.792424191515722</v>
      </c>
      <c r="J53" s="5">
        <v>27</v>
      </c>
      <c r="K53" s="5">
        <v>-1.5692356024644856</v>
      </c>
      <c r="L53" s="5">
        <v>-0.81610976146825975</v>
      </c>
      <c r="S53" s="9" t="e">
        <f t="shared" si="0"/>
        <v>#DIV/0!</v>
      </c>
    </row>
    <row r="54" spans="1:19" x14ac:dyDescent="0.35">
      <c r="A54">
        <f>LN(original!F19/$H$2)</f>
        <v>-0.89179335050905528</v>
      </c>
      <c r="B54">
        <f>LN(original!N56)</f>
        <v>-0.21377971581597904</v>
      </c>
      <c r="C54">
        <f>LN(original!O56)</f>
        <v>-0.13353139262452263</v>
      </c>
      <c r="D54">
        <v>0</v>
      </c>
      <c r="E54">
        <f>ln_data2!D19</f>
        <v>8.386141799257258</v>
      </c>
      <c r="J54" s="5">
        <v>28</v>
      </c>
      <c r="K54" s="5">
        <v>-0.76882779625407771</v>
      </c>
      <c r="L54" s="5">
        <v>-0.554778769998862</v>
      </c>
      <c r="S54" s="9" t="e">
        <f t="shared" si="0"/>
        <v>#DIV/0!</v>
      </c>
    </row>
    <row r="55" spans="1:19" x14ac:dyDescent="0.35">
      <c r="A55">
        <f>LN(original!F20/$H$2)</f>
        <v>0.27756540901072002</v>
      </c>
      <c r="B55">
        <f>LN(original!N57)</f>
        <v>-2.0098115666745913</v>
      </c>
      <c r="C55">
        <f>LN(original!O57)</f>
        <v>-0.11934675763256625</v>
      </c>
      <c r="D55">
        <v>0</v>
      </c>
      <c r="E55">
        <f>ln_data2!D20</f>
        <v>7.8367442802808904</v>
      </c>
      <c r="J55" s="5">
        <v>29</v>
      </c>
      <c r="K55" s="5">
        <v>-1.1295426506127844</v>
      </c>
      <c r="L55" s="5">
        <v>-0.65821730109952314</v>
      </c>
      <c r="S55" s="9" t="e">
        <f t="shared" si="0"/>
        <v>#DIV/0!</v>
      </c>
    </row>
    <row r="56" spans="1:19" x14ac:dyDescent="0.35">
      <c r="A56">
        <f>LN(original!F21/$H$2)</f>
        <v>-0.51486436670348268</v>
      </c>
      <c r="B56">
        <f>LN(original!N58)</f>
        <v>-0.80434974336687437</v>
      </c>
      <c r="C56">
        <f>LN(original!O58)</f>
        <v>-0.13353139262452263</v>
      </c>
      <c r="D56">
        <v>0</v>
      </c>
      <c r="E56">
        <f>ln_data2!D21</f>
        <v>8.3977426279333489</v>
      </c>
      <c r="J56" s="5">
        <v>30</v>
      </c>
      <c r="K56" s="5">
        <v>-1.9725955449561388</v>
      </c>
      <c r="L56" s="5">
        <v>-0.88843057522072288</v>
      </c>
      <c r="S56" s="9" t="e">
        <f t="shared" si="0"/>
        <v>#DIV/0!</v>
      </c>
    </row>
    <row r="57" spans="1:19" x14ac:dyDescent="0.35">
      <c r="A57">
        <f>LN(original!F22/$H$2)</f>
        <v>-0.71998025731970794</v>
      </c>
      <c r="B57">
        <f>LN(original!N59)</f>
        <v>-0.46103448298890709</v>
      </c>
      <c r="C57">
        <f>LN(original!O59)</f>
        <v>-1.2578782206860073E-2</v>
      </c>
      <c r="D57">
        <v>0</v>
      </c>
      <c r="E57">
        <f>ln_data2!D22</f>
        <v>7.8140735836036894</v>
      </c>
      <c r="J57" s="5">
        <v>31</v>
      </c>
      <c r="K57" s="5">
        <v>-0.96949386722933772</v>
      </c>
      <c r="L57" s="5">
        <v>-0.62264455430376542</v>
      </c>
      <c r="S57" s="9" t="e">
        <f t="shared" si="0"/>
        <v>#DIV/0!</v>
      </c>
    </row>
    <row r="58" spans="1:19" x14ac:dyDescent="0.35">
      <c r="A58">
        <f>LN(original!F23/$H$2)</f>
        <v>-0.74786348209178877</v>
      </c>
      <c r="B58">
        <f>LN(original!N60)</f>
        <v>-0.42061216099172088</v>
      </c>
      <c r="C58">
        <f>LN(original!O60)</f>
        <v>-6.4538521137571178E-2</v>
      </c>
      <c r="D58">
        <v>0</v>
      </c>
      <c r="E58">
        <f>ln_data2!D23</f>
        <v>8.1784420636755382</v>
      </c>
      <c r="J58" s="5">
        <v>32</v>
      </c>
      <c r="K58" s="5">
        <v>1.5670330248207969</v>
      </c>
      <c r="L58" s="5">
        <v>0.31542902284135765</v>
      </c>
      <c r="S58" s="9" t="e">
        <f t="shared" si="0"/>
        <v>#DIV/0!</v>
      </c>
    </row>
    <row r="59" spans="1:19" x14ac:dyDescent="0.35">
      <c r="A59">
        <f>LN(original!F24/$H$2)</f>
        <v>-0.90987768799682212</v>
      </c>
      <c r="B59">
        <f>LN(original!N61)</f>
        <v>-0.2799604586036617</v>
      </c>
      <c r="C59">
        <f>LN(original!O61)</f>
        <v>-9.1567193525490503E-2</v>
      </c>
      <c r="D59">
        <v>0</v>
      </c>
      <c r="E59">
        <f>ln_data2!D24</f>
        <v>7.0419743115454851</v>
      </c>
      <c r="J59" s="5">
        <v>33</v>
      </c>
      <c r="K59" s="5">
        <v>-1.9378018627459972</v>
      </c>
      <c r="L59" s="5">
        <v>-0.87908685376544904</v>
      </c>
      <c r="S59" s="9" t="e">
        <f t="shared" si="0"/>
        <v>#DIV/0!</v>
      </c>
    </row>
    <row r="60" spans="1:19" x14ac:dyDescent="0.35">
      <c r="A60">
        <f>LN(original!F25/$H$2)</f>
        <v>-0.92595252361845792</v>
      </c>
      <c r="B60">
        <f>LN(original!N62)</f>
        <v>-0.11348930561748385</v>
      </c>
      <c r="C60">
        <f>LN(original!O62)</f>
        <v>-3.8221212820197741E-2</v>
      </c>
      <c r="D60">
        <v>0</v>
      </c>
      <c r="E60">
        <f>ln_data2!D25</f>
        <v>8.2508101121554827</v>
      </c>
      <c r="J60" s="5">
        <v>34</v>
      </c>
      <c r="K60" s="5">
        <v>-1.1207709167672255</v>
      </c>
      <c r="L60" s="5">
        <v>-0.64933732530353949</v>
      </c>
      <c r="S60" s="9" t="e">
        <f t="shared" si="0"/>
        <v>#DIV/0!</v>
      </c>
    </row>
    <row r="61" spans="1:19" x14ac:dyDescent="0.35">
      <c r="A61">
        <f>LN(original!F26/$H$2)</f>
        <v>-0.3395603456348707</v>
      </c>
      <c r="B61">
        <f>LN(original!N63)</f>
        <v>-1.0544785075294869</v>
      </c>
      <c r="C61">
        <f>LN(original!O63)</f>
        <v>0</v>
      </c>
      <c r="D61">
        <v>0</v>
      </c>
      <c r="E61">
        <f>ln_data2!D26</f>
        <v>6.6932674521481266</v>
      </c>
      <c r="J61" s="5">
        <v>35</v>
      </c>
      <c r="K61" s="5">
        <v>-1.3415528975096533</v>
      </c>
      <c r="L61" s="5">
        <v>-0.7220403372524804</v>
      </c>
      <c r="S61" s="9" t="e">
        <f t="shared" si="0"/>
        <v>#DIV/0!</v>
      </c>
    </row>
    <row r="62" spans="1:19" x14ac:dyDescent="0.35">
      <c r="A62">
        <f>LN(original!F27/$H$2)</f>
        <v>1.280804750762095</v>
      </c>
      <c r="B62">
        <f>LN(original!N64)</f>
        <v>-3.3793317246550427</v>
      </c>
      <c r="C62">
        <f>LN(original!O64)</f>
        <v>-1.2578782206860073E-2</v>
      </c>
      <c r="D62">
        <v>0</v>
      </c>
      <c r="E62">
        <f>ln_data2!D27</f>
        <v>8.2474142960403718</v>
      </c>
      <c r="J62" s="5">
        <v>36</v>
      </c>
      <c r="K62" s="5">
        <v>-1.4509639751886843</v>
      </c>
      <c r="L62" s="5">
        <v>0.78558858748382399</v>
      </c>
      <c r="S62" s="9" t="e">
        <f t="shared" si="0"/>
        <v>#DIV/0!</v>
      </c>
    </row>
    <row r="63" spans="1:19" x14ac:dyDescent="0.35">
      <c r="A63">
        <f>LN(original!F28/$H$2)</f>
        <v>-0.78901850649264571</v>
      </c>
      <c r="B63">
        <f>LN(original!N65)</f>
        <v>-0.3826637069660902</v>
      </c>
      <c r="C63">
        <f>LN(original!O65)</f>
        <v>-2.5317807984289897E-2</v>
      </c>
      <c r="D63">
        <v>0</v>
      </c>
      <c r="E63">
        <f>ln_data2!D28</f>
        <v>7.5888888540112944</v>
      </c>
      <c r="J63" s="5">
        <v>37</v>
      </c>
      <c r="K63" s="5">
        <v>-1.2497773352882415</v>
      </c>
      <c r="L63" s="5">
        <v>0.6927606968549892</v>
      </c>
      <c r="S63" s="9" t="e">
        <f t="shared" si="0"/>
        <v>#DIV/0!</v>
      </c>
    </row>
    <row r="64" spans="1:19" x14ac:dyDescent="0.35">
      <c r="A64">
        <f>LN(original!F29/$H$2)</f>
        <v>-0.28406314468492588</v>
      </c>
      <c r="B64">
        <f>LN(original!N66)</f>
        <v>-1.1687174164270731</v>
      </c>
      <c r="C64">
        <f>LN(original!O66)</f>
        <v>-3.8221212820197741E-2</v>
      </c>
      <c r="D64">
        <v>0</v>
      </c>
      <c r="E64">
        <f>ln_data2!D29</f>
        <v>6.1262776140774662</v>
      </c>
      <c r="J64" s="5">
        <v>38</v>
      </c>
      <c r="K64" s="5">
        <v>-1.9558278741661459</v>
      </c>
      <c r="L64" s="5">
        <v>0.96524168471036031</v>
      </c>
      <c r="S64" s="9" t="e">
        <f t="shared" si="0"/>
        <v>#DIV/0!</v>
      </c>
    </row>
    <row r="65" spans="1:19" x14ac:dyDescent="0.35">
      <c r="A65">
        <f>LN(original!F30/$H$2)</f>
        <v>-0.54858230327313806</v>
      </c>
      <c r="B65">
        <f>LN(original!N67)</f>
        <v>-0.85638919911751521</v>
      </c>
      <c r="C65">
        <f>LN(original!O67)</f>
        <v>-0.13353139262452263</v>
      </c>
      <c r="D65">
        <v>0</v>
      </c>
      <c r="E65">
        <f>ln_data2!D30</f>
        <v>6.1125275915954012</v>
      </c>
      <c r="J65" s="5">
        <v>39</v>
      </c>
      <c r="K65" s="5">
        <v>0.92711734032316895</v>
      </c>
      <c r="L65" s="5">
        <v>-4.5948100627696387E-2</v>
      </c>
      <c r="S65" s="9" t="e">
        <f t="shared" si="0"/>
        <v>#DIV/0!</v>
      </c>
    </row>
    <row r="66" spans="1:19" x14ac:dyDescent="0.35">
      <c r="A66">
        <f>LN(original!F31/$H$2)</f>
        <v>-1.017473577532809</v>
      </c>
      <c r="B66">
        <f>LN(original!N68)</f>
        <v>0</v>
      </c>
      <c r="C66">
        <f>LN(original!O68)</f>
        <v>-5.1293294387550578E-2</v>
      </c>
      <c r="D66">
        <v>0</v>
      </c>
      <c r="E66">
        <f>ln_data2!D31</f>
        <v>8.1066687738439107</v>
      </c>
      <c r="J66" s="5">
        <v>40</v>
      </c>
      <c r="K66" s="5">
        <v>-0.12987548646286495</v>
      </c>
      <c r="L66" s="5">
        <v>0.2732663384732712</v>
      </c>
      <c r="S66" s="9" t="e">
        <f t="shared" si="0"/>
        <v>#DIV/0!</v>
      </c>
    </row>
    <row r="67" spans="1:19" x14ac:dyDescent="0.35">
      <c r="A67">
        <f>LN(original!F32/$H$2)</f>
        <v>-0.39407362654621786</v>
      </c>
      <c r="B67">
        <f>LN(original!N69)</f>
        <v>-0.96236178737033862</v>
      </c>
      <c r="C67">
        <f>LN(original!O69)</f>
        <v>-1.2578782206860073E-2</v>
      </c>
      <c r="D67">
        <v>0</v>
      </c>
      <c r="E67">
        <f>ln_data2!D32</f>
        <v>7.5102984109991127</v>
      </c>
      <c r="J67" s="5">
        <v>41</v>
      </c>
      <c r="K67" s="5">
        <v>-1.5778210235971053</v>
      </c>
      <c r="L67" s="5">
        <v>0.76403929487584221</v>
      </c>
      <c r="S67" s="9" t="e">
        <f t="shared" si="0"/>
        <v>#DIV/0!</v>
      </c>
    </row>
    <row r="68" spans="1:19" x14ac:dyDescent="0.35">
      <c r="A68">
        <f>LN(original!F33/$H$2)</f>
        <v>1.2960263850299856</v>
      </c>
      <c r="B68">
        <f>LN(original!N70)</f>
        <v>-3.4749091369830265</v>
      </c>
      <c r="C68">
        <f>LN(original!O70)</f>
        <v>-0.10536051565782628</v>
      </c>
      <c r="D68">
        <v>0</v>
      </c>
      <c r="E68">
        <f>ln_data2!D33</f>
        <v>7.5908507220382893</v>
      </c>
      <c r="J68" s="5">
        <v>42</v>
      </c>
      <c r="K68" s="5">
        <v>0.83384358178611762</v>
      </c>
      <c r="L68" s="5">
        <v>-1.642904005788659E-2</v>
      </c>
      <c r="S68" s="9" t="e">
        <f t="shared" si="0"/>
        <v>#DIV/0!</v>
      </c>
    </row>
    <row r="69" spans="1:19" x14ac:dyDescent="0.35">
      <c r="A69">
        <f>LN(original!F34/$H$2)</f>
        <v>-0.98358675987593791</v>
      </c>
      <c r="B69">
        <f>LN(original!N71)</f>
        <v>-2.3170023143992219E-2</v>
      </c>
      <c r="C69">
        <f>LN(original!O71)</f>
        <v>-2.5317807984289897E-2</v>
      </c>
      <c r="D69">
        <v>0</v>
      </c>
      <c r="E69">
        <f>ln_data2!D34</f>
        <v>8.1851864126552254</v>
      </c>
      <c r="J69" s="5">
        <v>43</v>
      </c>
      <c r="K69" s="5">
        <v>-1.8606994320892523</v>
      </c>
      <c r="L69" s="5">
        <v>0.88863866307240691</v>
      </c>
      <c r="S69" s="9" t="e">
        <f t="shared" si="0"/>
        <v>#DIV/0!</v>
      </c>
    </row>
    <row r="70" spans="1:19" x14ac:dyDescent="0.35">
      <c r="A70">
        <f>LN(original!F35/$H$2)</f>
        <v>-0.52335231195853582</v>
      </c>
      <c r="B70">
        <f>LN(original!N72)</f>
        <v>-0.85906529041369173</v>
      </c>
      <c r="C70">
        <f>LN(original!O72)</f>
        <v>-0.11934675763256625</v>
      </c>
      <c r="D70">
        <v>0</v>
      </c>
      <c r="E70">
        <f>ln_data2!D35</f>
        <v>7.2445878982067597</v>
      </c>
      <c r="J70" s="5">
        <v>44</v>
      </c>
      <c r="K70" s="5">
        <v>-0.34385586264442902</v>
      </c>
      <c r="L70" s="5">
        <v>0.34363786958773601</v>
      </c>
      <c r="S70" s="9" t="e">
        <f t="shared" si="0"/>
        <v>#DIV/0!</v>
      </c>
    </row>
    <row r="71" spans="1:19" x14ac:dyDescent="0.35">
      <c r="A71">
        <f>LN(original!F36/$H$2)</f>
        <v>-0.61860005460953527</v>
      </c>
      <c r="B71">
        <f>LN(original!N73)</f>
        <v>-0.61009043762958082</v>
      </c>
      <c r="C71">
        <f>LN(original!O73)</f>
        <v>-3.8221212820197741E-2</v>
      </c>
      <c r="D71">
        <v>0</v>
      </c>
      <c r="E71">
        <f>ln_data2!D36</f>
        <v>8.0817874993266106</v>
      </c>
      <c r="J71" s="5">
        <v>45</v>
      </c>
      <c r="K71" s="5">
        <v>-1.3118987835304168</v>
      </c>
      <c r="L71" s="5">
        <v>0.70699480884728272</v>
      </c>
      <c r="S71" s="9" t="e">
        <f t="shared" si="0"/>
        <v>#DIV/0!</v>
      </c>
    </row>
    <row r="72" spans="1:19" x14ac:dyDescent="0.35">
      <c r="J72" s="5">
        <v>46</v>
      </c>
      <c r="K72" s="5">
        <v>-0.70747912819528458</v>
      </c>
      <c r="L72" s="5">
        <v>0.45475045991017887</v>
      </c>
      <c r="S72" s="9" t="e">
        <f t="shared" si="0"/>
        <v>#DIV/0!</v>
      </c>
    </row>
    <row r="73" spans="1:19" x14ac:dyDescent="0.35">
      <c r="J73" s="5">
        <v>47</v>
      </c>
      <c r="K73" s="5">
        <v>-1.5557275262484778</v>
      </c>
      <c r="L73" s="5">
        <v>0.73017326327520371</v>
      </c>
      <c r="S73" s="9" t="e">
        <f t="shared" si="0"/>
        <v>#DIV/0!</v>
      </c>
    </row>
    <row r="74" spans="1:19" x14ac:dyDescent="0.35">
      <c r="J74" s="5">
        <v>48</v>
      </c>
      <c r="K74" s="5">
        <v>-1.8737146087700873</v>
      </c>
      <c r="L74" s="5">
        <v>0.92355072001793048</v>
      </c>
      <c r="S74" s="9" t="e">
        <f t="shared" si="0"/>
        <v>#DIV/0!</v>
      </c>
    </row>
    <row r="75" spans="1:19" x14ac:dyDescent="0.35">
      <c r="J75" s="5">
        <v>49</v>
      </c>
      <c r="K75" s="5">
        <v>-0.32129973334368445</v>
      </c>
      <c r="L75" s="5">
        <v>0.37551086688761115</v>
      </c>
      <c r="S75" s="9" t="e">
        <f t="shared" si="0"/>
        <v>#DIV/0!</v>
      </c>
    </row>
    <row r="76" spans="1:19" x14ac:dyDescent="0.35">
      <c r="J76" s="5">
        <v>50</v>
      </c>
      <c r="K76" s="5">
        <v>1.9875820542902143</v>
      </c>
      <c r="L76" s="5">
        <v>-0.39457852160712381</v>
      </c>
      <c r="S76" s="9" t="e">
        <f t="shared" si="0"/>
        <v>#DIV/0!</v>
      </c>
    </row>
    <row r="77" spans="1:19" x14ac:dyDescent="0.35">
      <c r="J77" s="5">
        <v>51</v>
      </c>
      <c r="K77" s="5">
        <v>-1.1798975643826943</v>
      </c>
      <c r="L77" s="5">
        <v>0.62146373813048306</v>
      </c>
      <c r="S77" s="9" t="e">
        <f t="shared" si="0"/>
        <v>#DIV/0!</v>
      </c>
    </row>
    <row r="78" spans="1:19" x14ac:dyDescent="0.35">
      <c r="J78" s="5">
        <v>52</v>
      </c>
      <c r="K78" s="5">
        <v>-0.68690717453084771</v>
      </c>
      <c r="L78" s="5">
        <v>0.48310851467384186</v>
      </c>
      <c r="S78" s="9" t="e">
        <f t="shared" si="0"/>
        <v>#DIV/0!</v>
      </c>
    </row>
    <row r="79" spans="1:19" x14ac:dyDescent="0.35">
      <c r="J79" s="5">
        <v>53</v>
      </c>
      <c r="K79" s="5">
        <v>-1.7883697308657114</v>
      </c>
      <c r="L79" s="5">
        <v>0.8965763803566561</v>
      </c>
      <c r="S79" s="9" t="e">
        <f t="shared" si="0"/>
        <v>#DIV/0!</v>
      </c>
    </row>
    <row r="80" spans="1:19" x14ac:dyDescent="0.35">
      <c r="J80" s="5">
        <v>54</v>
      </c>
      <c r="K80" s="5">
        <v>5.9016853257245094E-2</v>
      </c>
      <c r="L80" s="5">
        <v>0.21854855575347493</v>
      </c>
      <c r="S80" s="9" t="e">
        <f t="shared" si="0"/>
        <v>#DIV/0!</v>
      </c>
    </row>
    <row r="81" spans="10:19" x14ac:dyDescent="0.35">
      <c r="J81" s="5">
        <v>55</v>
      </c>
      <c r="K81" s="5">
        <v>-1.1828954310821915</v>
      </c>
      <c r="L81" s="5">
        <v>0.66803106437870885</v>
      </c>
      <c r="S81" s="9" t="e">
        <f t="shared" si="0"/>
        <v>#DIV/0!</v>
      </c>
    </row>
    <row r="82" spans="10:19" x14ac:dyDescent="0.35">
      <c r="J82" s="5">
        <v>56</v>
      </c>
      <c r="K82" s="5">
        <v>-1.4834732167088498</v>
      </c>
      <c r="L82" s="5">
        <v>0.76349295938914186</v>
      </c>
      <c r="S82" s="9" t="e">
        <f t="shared" si="0"/>
        <v>#DIV/0!</v>
      </c>
    </row>
    <row r="83" spans="10:19" x14ac:dyDescent="0.35">
      <c r="J83" s="5">
        <v>57</v>
      </c>
      <c r="K83" s="5">
        <v>-1.5469972360425557</v>
      </c>
      <c r="L83" s="5">
        <v>0.79913375395076691</v>
      </c>
      <c r="S83" s="9" t="e">
        <f t="shared" si="0"/>
        <v>#DIV/0!</v>
      </c>
    </row>
    <row r="84" spans="10:19" x14ac:dyDescent="0.35">
      <c r="J84" s="5">
        <v>58</v>
      </c>
      <c r="K84" s="5">
        <v>-1.7026850708749661</v>
      </c>
      <c r="L84" s="5">
        <v>0.79280738287814401</v>
      </c>
      <c r="S84" s="9" t="e">
        <f t="shared" si="0"/>
        <v>#DIV/0!</v>
      </c>
    </row>
    <row r="85" spans="10:19" x14ac:dyDescent="0.35">
      <c r="J85" s="5">
        <v>59</v>
      </c>
      <c r="K85" s="5">
        <v>-1.8506867997560135</v>
      </c>
      <c r="L85" s="5">
        <v>0.92473427613755554</v>
      </c>
      <c r="S85" s="9" t="e">
        <f t="shared" si="0"/>
        <v>#DIV/0!</v>
      </c>
    </row>
    <row r="86" spans="10:19" x14ac:dyDescent="0.35">
      <c r="J86" s="5">
        <v>60</v>
      </c>
      <c r="K86" s="5">
        <v>-0.86970672903567836</v>
      </c>
      <c r="L86" s="5">
        <v>0.53014638340080766</v>
      </c>
      <c r="S86" s="9" t="e">
        <f t="shared" si="0"/>
        <v>#DIV/0!</v>
      </c>
    </row>
    <row r="87" spans="10:19" x14ac:dyDescent="0.35">
      <c r="J87" s="5">
        <v>61</v>
      </c>
      <c r="K87" s="5">
        <v>1.5084733713792231</v>
      </c>
      <c r="L87" s="5">
        <v>-0.22766862061712811</v>
      </c>
      <c r="S87" s="9" t="e">
        <f t="shared" si="0"/>
        <v>#DIV/0!</v>
      </c>
    </row>
    <row r="88" spans="10:19" x14ac:dyDescent="0.35">
      <c r="J88" s="5">
        <v>62</v>
      </c>
      <c r="K88" s="5">
        <v>-1.5692356024644853</v>
      </c>
      <c r="L88" s="5">
        <v>0.78021709597183964</v>
      </c>
      <c r="S88" s="9" t="e">
        <f t="shared" si="0"/>
        <v>#DIV/0!</v>
      </c>
    </row>
    <row r="89" spans="10:19" x14ac:dyDescent="0.35">
      <c r="J89" s="5">
        <v>63</v>
      </c>
      <c r="K89" s="5">
        <v>-0.76882779625407771</v>
      </c>
      <c r="L89" s="5">
        <v>0.48476465156915183</v>
      </c>
      <c r="S89" s="9" t="e">
        <f t="shared" si="0"/>
        <v>#DIV/0!</v>
      </c>
    </row>
    <row r="90" spans="10:19" x14ac:dyDescent="0.35">
      <c r="J90" s="5">
        <v>64</v>
      </c>
      <c r="K90" s="5">
        <v>-1.1295426506127844</v>
      </c>
      <c r="L90" s="5">
        <v>0.5809603473396463</v>
      </c>
      <c r="S90" s="9" t="e">
        <f t="shared" si="0"/>
        <v>#DIV/0!</v>
      </c>
    </row>
    <row r="91" spans="10:19" x14ac:dyDescent="0.35">
      <c r="J91" s="5">
        <v>65</v>
      </c>
      <c r="K91" s="5">
        <v>-1.9725955449561388</v>
      </c>
      <c r="L91" s="5">
        <v>0.95512196742332978</v>
      </c>
      <c r="S91" s="9" t="e">
        <f t="shared" si="0"/>
        <v>#DIV/0!</v>
      </c>
    </row>
    <row r="92" spans="10:19" x14ac:dyDescent="0.35">
      <c r="J92" s="5">
        <v>66</v>
      </c>
      <c r="K92" s="5">
        <v>-0.96949386722933772</v>
      </c>
      <c r="L92" s="5">
        <v>0.57542024068311992</v>
      </c>
      <c r="S92" s="9" t="e">
        <f t="shared" si="0"/>
        <v>#DIV/0!</v>
      </c>
    </row>
    <row r="93" spans="10:19" x14ac:dyDescent="0.35">
      <c r="J93" s="5">
        <v>67</v>
      </c>
      <c r="K93" s="5">
        <v>1.5670330248207969</v>
      </c>
      <c r="L93" s="5">
        <v>-0.2710066397908113</v>
      </c>
      <c r="S93" s="9" t="e">
        <f t="shared" ref="S93:S97" si="1">ABS(R93/P93)</f>
        <v>#DIV/0!</v>
      </c>
    </row>
    <row r="94" spans="10:19" x14ac:dyDescent="0.35">
      <c r="J94" s="5">
        <v>68</v>
      </c>
      <c r="K94" s="5">
        <v>-1.9378018627459972</v>
      </c>
      <c r="L94" s="5">
        <v>0.95421510287005928</v>
      </c>
      <c r="S94" s="9" t="e">
        <f t="shared" si="1"/>
        <v>#DIV/0!</v>
      </c>
    </row>
    <row r="95" spans="10:19" x14ac:dyDescent="0.35">
      <c r="J95" s="5">
        <v>69</v>
      </c>
      <c r="K95" s="5">
        <v>-1.1207709167672255</v>
      </c>
      <c r="L95" s="5">
        <v>0.59741860480868969</v>
      </c>
      <c r="S95" s="9" t="e">
        <f t="shared" si="1"/>
        <v>#DIV/0!</v>
      </c>
    </row>
    <row r="96" spans="10:19" ht="15" thickBot="1" x14ac:dyDescent="0.4">
      <c r="J96" s="6">
        <v>70</v>
      </c>
      <c r="K96" s="6">
        <v>-1.3415528975096533</v>
      </c>
      <c r="L96" s="6">
        <v>0.72295284290011808</v>
      </c>
      <c r="S96" s="9" t="e">
        <f t="shared" si="1"/>
        <v>#DIV/0!</v>
      </c>
    </row>
    <row r="97" spans="10:19" ht="15" thickBot="1" x14ac:dyDescent="0.4">
      <c r="J97" s="6">
        <v>70</v>
      </c>
      <c r="K97" s="6">
        <v>-0.79019186339789538</v>
      </c>
      <c r="L97" s="6">
        <v>0.17159180878836011</v>
      </c>
      <c r="M97">
        <f t="shared" ref="M93:M97" si="2">EXP(A71)</f>
        <v>0.53869805782091051</v>
      </c>
      <c r="N97">
        <f t="shared" ref="N93:N97" si="3">EXP(K97)</f>
        <v>0.45375772743064985</v>
      </c>
      <c r="P97">
        <f t="shared" ref="P64:Q97" si="4">M97*$H$2</f>
        <v>53252.087504796393</v>
      </c>
      <c r="Q97">
        <f t="shared" si="4"/>
        <v>44855.454472693971</v>
      </c>
      <c r="R97">
        <f t="shared" ref="R93:R97" si="5">Q97-P97</f>
        <v>-8396.6330321024216</v>
      </c>
      <c r="S97" s="9">
        <f t="shared" si="1"/>
        <v>0.15767706817777125</v>
      </c>
    </row>
    <row r="99" spans="10:19" x14ac:dyDescent="0.35">
      <c r="S99" s="9" t="e">
        <f>AVERAGE(S28:S97)</f>
        <v>#DIV/0!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F1820-7951-4703-8B02-2A4F622133E5}">
  <dimension ref="A1:R101"/>
  <sheetViews>
    <sheetView workbookViewId="0">
      <selection activeCell="H15" sqref="H15"/>
    </sheetView>
  </sheetViews>
  <sheetFormatPr defaultRowHeight="14.5" x14ac:dyDescent="0.35"/>
  <sheetData>
    <row r="1" spans="1:15" x14ac:dyDescent="0.35">
      <c r="A1" t="s">
        <v>0</v>
      </c>
      <c r="B1" t="s">
        <v>45</v>
      </c>
      <c r="C1" t="s">
        <v>46</v>
      </c>
      <c r="D1" t="s">
        <v>2</v>
      </c>
      <c r="E1" t="s">
        <v>33</v>
      </c>
      <c r="F1" t="s">
        <v>4</v>
      </c>
      <c r="H1" t="s">
        <v>39</v>
      </c>
    </row>
    <row r="2" spans="1:15" x14ac:dyDescent="0.35">
      <c r="A2">
        <f>LN(original!A2/$H$2)</f>
        <v>-2.1877623691193242</v>
      </c>
      <c r="B2">
        <f>LN(original!K39)</f>
        <v>-0.50337260801669592</v>
      </c>
      <c r="C2">
        <v>0</v>
      </c>
      <c r="D2">
        <f>LN(original!L39)</f>
        <v>-3.8221212820197741E-2</v>
      </c>
      <c r="E2">
        <v>1</v>
      </c>
      <c r="F2">
        <f>LN(original!D2)</f>
        <v>2.1751462908995625</v>
      </c>
      <c r="H2">
        <f>AVERAGE(original!A2:A36)</f>
        <v>1156.0302554570753</v>
      </c>
      <c r="I2">
        <f>AVERAGE(original!F2:F36)</f>
        <v>98853.312596311574</v>
      </c>
      <c r="J2" t="s">
        <v>5</v>
      </c>
    </row>
    <row r="3" spans="1:15" ht="15" thickBot="1" x14ac:dyDescent="0.4">
      <c r="A3">
        <f>LN(original!A3/$H$2)</f>
        <v>-1.9311041666585926</v>
      </c>
      <c r="B3">
        <f>LN(original!K40)</f>
        <v>-0.71051573747697905</v>
      </c>
      <c r="C3">
        <v>0</v>
      </c>
      <c r="D3">
        <f>LN(original!L40)</f>
        <v>-6.4538521137571178E-2</v>
      </c>
      <c r="E3">
        <v>1</v>
      </c>
      <c r="F3">
        <f>LN(original!D3)</f>
        <v>1.9950771778039409</v>
      </c>
    </row>
    <row r="4" spans="1:15" x14ac:dyDescent="0.35">
      <c r="A4">
        <f>LN(original!A4/$H$2)</f>
        <v>-2.81683968233625</v>
      </c>
      <c r="B4">
        <f>LN(original!K41)</f>
        <v>-2.1845241724257402E-2</v>
      </c>
      <c r="C4">
        <v>0</v>
      </c>
      <c r="D4">
        <f>LN(original!L41)</f>
        <v>-6.4538521137571178E-2</v>
      </c>
      <c r="E4">
        <v>1</v>
      </c>
      <c r="F4">
        <f>LN(original!D4)</f>
        <v>2.0814715583477761</v>
      </c>
      <c r="J4" s="8" t="s">
        <v>6</v>
      </c>
      <c r="K4" s="8"/>
    </row>
    <row r="5" spans="1:15" x14ac:dyDescent="0.35">
      <c r="A5">
        <f>LN(original!A5/$H$2)</f>
        <v>0.9794189206054299</v>
      </c>
      <c r="B5">
        <f>LN(original!K42)</f>
        <v>-2.807072202298643</v>
      </c>
      <c r="C5">
        <v>0</v>
      </c>
      <c r="D5">
        <f>LN(original!L42)</f>
        <v>0</v>
      </c>
      <c r="E5">
        <v>1</v>
      </c>
      <c r="F5">
        <f>LN(original!D5)</f>
        <v>0.95198679876637449</v>
      </c>
      <c r="J5" s="5" t="s">
        <v>7</v>
      </c>
      <c r="K5" s="5">
        <v>0.99975122197530364</v>
      </c>
    </row>
    <row r="6" spans="1:15" x14ac:dyDescent="0.35">
      <c r="A6">
        <f>LN(original!A6/$H$2)</f>
        <v>-0.42215815162963066</v>
      </c>
      <c r="B6">
        <f>LN(original!K43)</f>
        <v>-1.831448693607743</v>
      </c>
      <c r="C6">
        <v>0</v>
      </c>
      <c r="D6">
        <f>LN(original!L43)</f>
        <v>-0.13353139262452263</v>
      </c>
      <c r="E6">
        <v>1</v>
      </c>
      <c r="F6">
        <f>LN(original!D6)</f>
        <v>1.3683629136123967</v>
      </c>
      <c r="J6" s="5" t="s">
        <v>8</v>
      </c>
      <c r="K6" s="5">
        <v>0.99950250584111278</v>
      </c>
    </row>
    <row r="7" spans="1:15" x14ac:dyDescent="0.35">
      <c r="A7">
        <f>LN(original!A7/$H$2)</f>
        <v>-2.4071127799156375</v>
      </c>
      <c r="B7">
        <f>LN(original!K44)</f>
        <v>-0.37963825529458628</v>
      </c>
      <c r="C7">
        <v>0</v>
      </c>
      <c r="D7">
        <f>LN(original!L44)</f>
        <v>-3.8221212820197741E-2</v>
      </c>
      <c r="E7">
        <v>1</v>
      </c>
      <c r="F7">
        <f>LN(original!D7)</f>
        <v>0.91150955795190958</v>
      </c>
      <c r="J7" s="5" t="s">
        <v>9</v>
      </c>
      <c r="K7" s="5">
        <v>0.99947189081595045</v>
      </c>
    </row>
    <row r="8" spans="1:15" x14ac:dyDescent="0.35">
      <c r="A8">
        <f>LN(original!A8/$H$2)</f>
        <v>0.86409620545797339</v>
      </c>
      <c r="B8">
        <f>LN(original!K45)</f>
        <v>-2.7319376558701607</v>
      </c>
      <c r="C8">
        <v>0</v>
      </c>
      <c r="D8">
        <f>LN(original!L45)</f>
        <v>-3.8221212820197741E-2</v>
      </c>
      <c r="E8">
        <v>1</v>
      </c>
      <c r="F8">
        <f>LN(original!D8)</f>
        <v>1.784565656721514</v>
      </c>
      <c r="J8" s="5" t="s">
        <v>10</v>
      </c>
      <c r="K8" s="5">
        <v>2.8945930625938768E-2</v>
      </c>
    </row>
    <row r="9" spans="1:15" ht="15" thickBot="1" x14ac:dyDescent="0.4">
      <c r="A9">
        <f>LN(original!A9/$H$2)</f>
        <v>-2.7468900709825879</v>
      </c>
      <c r="B9">
        <f>LN(original!K46)</f>
        <v>-0.1091416935157484</v>
      </c>
      <c r="C9">
        <v>0</v>
      </c>
      <c r="D9">
        <f>LN(original!L46)</f>
        <v>-5.1293294387550578E-2</v>
      </c>
      <c r="E9">
        <v>1</v>
      </c>
      <c r="F9">
        <f>LN(original!D9)</f>
        <v>1.5698232686807745</v>
      </c>
      <c r="J9" s="6" t="s">
        <v>11</v>
      </c>
      <c r="K9" s="6">
        <v>70</v>
      </c>
    </row>
    <row r="10" spans="1:15" x14ac:dyDescent="0.35">
      <c r="A10">
        <f>LN(original!A10/$H$2)</f>
        <v>-0.73697456824249075</v>
      </c>
      <c r="B10">
        <f>LN(original!K47)</f>
        <v>-1.5941371715320505</v>
      </c>
      <c r="C10">
        <v>0</v>
      </c>
      <c r="D10">
        <f>LN(original!L47)</f>
        <v>-6.4538521137571178E-2</v>
      </c>
      <c r="E10">
        <v>1</v>
      </c>
      <c r="F10">
        <f>LN(original!D10)</f>
        <v>5.8907601315305362E-2</v>
      </c>
    </row>
    <row r="11" spans="1:15" ht="15" thickBot="1" x14ac:dyDescent="0.4">
      <c r="A11">
        <f>LN(original!A11/$H$2)</f>
        <v>-2.0069209774484489</v>
      </c>
      <c r="B11">
        <f>LN(original!K48)</f>
        <v>-0.66112720435339489</v>
      </c>
      <c r="C11">
        <v>0</v>
      </c>
      <c r="D11">
        <f>LN(original!L48)</f>
        <v>-9.1567193525490503E-2</v>
      </c>
      <c r="E11">
        <v>1</v>
      </c>
      <c r="F11">
        <f>LN(original!D11)</f>
        <v>1.9500516602249005</v>
      </c>
      <c r="J11" t="s">
        <v>12</v>
      </c>
    </row>
    <row r="12" spans="1:15" x14ac:dyDescent="0.35">
      <c r="A12">
        <f>LN(original!A12/$H$2)</f>
        <v>-1.2196378653257316</v>
      </c>
      <c r="B12">
        <f>LN(original!K49)</f>
        <v>-1.2563860628379797</v>
      </c>
      <c r="C12">
        <v>0</v>
      </c>
      <c r="D12">
        <f>LN(original!L49)</f>
        <v>-0.10536051565782628</v>
      </c>
      <c r="E12">
        <v>1</v>
      </c>
      <c r="F12">
        <f>LN(original!D12)</f>
        <v>0.39425920978675738</v>
      </c>
      <c r="J12" s="7"/>
      <c r="K12" s="7" t="s">
        <v>17</v>
      </c>
      <c r="L12" s="7" t="s">
        <v>18</v>
      </c>
      <c r="M12" s="7" t="s">
        <v>19</v>
      </c>
      <c r="N12" s="7" t="s">
        <v>20</v>
      </c>
      <c r="O12" s="7" t="s">
        <v>21</v>
      </c>
    </row>
    <row r="13" spans="1:15" x14ac:dyDescent="0.35">
      <c r="A13">
        <f>LN(original!A13/$H$2)</f>
        <v>-2.3570872627969273</v>
      </c>
      <c r="B13">
        <f>LN(original!K50)</f>
        <v>-0.4406952318658317</v>
      </c>
      <c r="C13">
        <v>0</v>
      </c>
      <c r="D13">
        <f>LN(original!L50)</f>
        <v>-0.13353139262452263</v>
      </c>
      <c r="E13">
        <v>1</v>
      </c>
      <c r="F13">
        <f>LN(original!D13)</f>
        <v>0.6312890388749085</v>
      </c>
      <c r="J13" s="5" t="s">
        <v>13</v>
      </c>
      <c r="K13" s="5">
        <v>4</v>
      </c>
      <c r="L13" s="5">
        <v>109.41687115706353</v>
      </c>
      <c r="M13" s="5">
        <v>27.354217789265881</v>
      </c>
      <c r="N13" s="5">
        <v>32647.45008514023</v>
      </c>
      <c r="O13" s="5">
        <v>1.4806236871522624E-106</v>
      </c>
    </row>
    <row r="14" spans="1:15" x14ac:dyDescent="0.35">
      <c r="A14">
        <f>LN(original!A14/$H$2)</f>
        <v>-2.7088236361789484</v>
      </c>
      <c r="B14">
        <f>LN(original!K51)</f>
        <v>-0.11885847473036723</v>
      </c>
      <c r="C14">
        <v>0</v>
      </c>
      <c r="D14">
        <f>LN(original!L51)</f>
        <v>-0.10536051565782628</v>
      </c>
      <c r="E14">
        <v>1</v>
      </c>
      <c r="F14">
        <f>LN(original!D14)</f>
        <v>2.0622108838825604</v>
      </c>
      <c r="J14" s="5" t="s">
        <v>14</v>
      </c>
      <c r="K14" s="5">
        <v>65</v>
      </c>
      <c r="L14" s="5">
        <v>5.4461348487107895E-2</v>
      </c>
      <c r="M14" s="5">
        <v>8.3786689980165988E-4</v>
      </c>
      <c r="N14" s="5"/>
      <c r="O14" s="5"/>
    </row>
    <row r="15" spans="1:15" ht="15" thickBot="1" x14ac:dyDescent="0.4">
      <c r="A15">
        <f>LN(original!A15/$H$2)</f>
        <v>-0.70600481371001933</v>
      </c>
      <c r="B15">
        <f>LN(original!K52)</f>
        <v>-1.5998805580726119</v>
      </c>
      <c r="C15">
        <v>0</v>
      </c>
      <c r="D15">
        <f>LN(original!L52)</f>
        <v>-2.5317807984289897E-2</v>
      </c>
      <c r="E15">
        <v>1</v>
      </c>
      <c r="F15">
        <f>LN(original!D15)</f>
        <v>2.0036818837427508</v>
      </c>
      <c r="J15" s="6" t="s">
        <v>15</v>
      </c>
      <c r="K15" s="6">
        <v>69</v>
      </c>
      <c r="L15" s="6">
        <v>109.47133250555063</v>
      </c>
      <c r="M15" s="6"/>
      <c r="N15" s="6"/>
      <c r="O15" s="6"/>
    </row>
    <row r="16" spans="1:15" ht="15" thickBot="1" x14ac:dyDescent="0.4">
      <c r="A16">
        <f>LN(original!A16/$H$2)</f>
        <v>2.4452650450804647</v>
      </c>
      <c r="B16">
        <f>LN(original!K53)</f>
        <v>-3.8681847328068741</v>
      </c>
      <c r="C16">
        <v>0</v>
      </c>
      <c r="D16">
        <f>LN(original!L53)</f>
        <v>-6.4538521137571178E-2</v>
      </c>
      <c r="E16">
        <v>1</v>
      </c>
      <c r="F16">
        <f>LN(original!D16)</f>
        <v>1.8809674058267545</v>
      </c>
    </row>
    <row r="17" spans="1:18" x14ac:dyDescent="0.35">
      <c r="A17">
        <f>LN(original!A17/$H$2)</f>
        <v>-1.8691679692285146</v>
      </c>
      <c r="B17">
        <f>LN(original!K54)</f>
        <v>-0.77867535753631845</v>
      </c>
      <c r="C17">
        <v>0</v>
      </c>
      <c r="D17">
        <f>LN(original!L54)</f>
        <v>-6.4538521137571178E-2</v>
      </c>
      <c r="E17">
        <v>1</v>
      </c>
      <c r="F17">
        <f>LN(original!D17)</f>
        <v>0.70131729247588803</v>
      </c>
      <c r="J17" s="7"/>
      <c r="K17" s="7" t="s">
        <v>22</v>
      </c>
      <c r="L17" s="7" t="s">
        <v>10</v>
      </c>
      <c r="M17" s="7" t="s">
        <v>23</v>
      </c>
      <c r="N17" s="7" t="s">
        <v>24</v>
      </c>
      <c r="O17" s="7" t="s">
        <v>25</v>
      </c>
      <c r="P17" s="7" t="s">
        <v>26</v>
      </c>
      <c r="Q17" s="7" t="s">
        <v>27</v>
      </c>
      <c r="R17" s="7" t="s">
        <v>28</v>
      </c>
    </row>
    <row r="18" spans="1:18" x14ac:dyDescent="0.35">
      <c r="A18">
        <f>LN(original!A18/$H$2)</f>
        <v>-1.2006998373936568</v>
      </c>
      <c r="B18">
        <f>LN(original!K55)</f>
        <v>-1.2486214913735607</v>
      </c>
      <c r="C18">
        <v>0</v>
      </c>
      <c r="D18">
        <f>LN(original!L55)</f>
        <v>-3.8221212820197741E-2</v>
      </c>
      <c r="E18">
        <v>1</v>
      </c>
      <c r="F18">
        <f>LN(original!D18)</f>
        <v>1.5778160930935303</v>
      </c>
      <c r="J18" s="5" t="s">
        <v>16</v>
      </c>
      <c r="K18" s="5">
        <v>-1.0231946239332652</v>
      </c>
      <c r="L18" s="5">
        <v>9.0135426138655481E-3</v>
      </c>
      <c r="M18" s="5">
        <v>-113.51747784043125</v>
      </c>
      <c r="N18" s="5">
        <v>1.8384945942259345E-76</v>
      </c>
      <c r="O18" s="5">
        <v>-1.041195911576323</v>
      </c>
      <c r="P18" s="5">
        <v>-1.0051933362902075</v>
      </c>
      <c r="Q18" s="5">
        <v>-1.041195911576323</v>
      </c>
      <c r="R18" s="5">
        <v>-1.0051933362902075</v>
      </c>
    </row>
    <row r="19" spans="1:18" x14ac:dyDescent="0.35">
      <c r="A19">
        <f>LN(original!A19/$H$2)</f>
        <v>-2.5859181769648454</v>
      </c>
      <c r="B19">
        <f>LN(original!K56)</f>
        <v>-0.2137797158159789</v>
      </c>
      <c r="C19">
        <v>0</v>
      </c>
      <c r="D19">
        <f>LN(original!L56)</f>
        <v>-0.13353139262452263</v>
      </c>
      <c r="E19">
        <v>1</v>
      </c>
      <c r="F19">
        <f>LN(original!D19)</f>
        <v>2.1715337008350657</v>
      </c>
      <c r="J19" s="5" t="s">
        <v>45</v>
      </c>
      <c r="K19" s="5">
        <v>-1.3742020243083666</v>
      </c>
      <c r="L19" s="5">
        <v>4.7340179548248174E-3</v>
      </c>
      <c r="M19" s="5">
        <v>-290.28238536945281</v>
      </c>
      <c r="N19" s="5">
        <v>6.5982933153216666E-103</v>
      </c>
      <c r="O19" s="5">
        <v>-1.3836565110249557</v>
      </c>
      <c r="P19" s="5">
        <v>-1.3647475375917775</v>
      </c>
      <c r="Q19" s="5">
        <v>-1.3836565110249557</v>
      </c>
      <c r="R19" s="5">
        <v>-1.3647475375917775</v>
      </c>
    </row>
    <row r="20" spans="1:18" x14ac:dyDescent="0.35">
      <c r="A20">
        <f>LN(original!A20/$H$2)</f>
        <v>-0.16819572440740779</v>
      </c>
      <c r="B20">
        <f>LN(original!K57)</f>
        <v>-2.0098115666745917</v>
      </c>
      <c r="C20">
        <v>0</v>
      </c>
      <c r="D20">
        <f>LN(original!L57)</f>
        <v>-0.11934675763256625</v>
      </c>
      <c r="E20">
        <v>1</v>
      </c>
      <c r="F20">
        <f>LN(original!D20)</f>
        <v>1.6221361818586992</v>
      </c>
      <c r="J20" s="5" t="s">
        <v>46</v>
      </c>
      <c r="K20" s="5">
        <v>-0.6762721668537951</v>
      </c>
      <c r="L20" s="5">
        <v>4.7340179548248209E-3</v>
      </c>
      <c r="M20" s="5">
        <v>-142.85373931979944</v>
      </c>
      <c r="N20" s="5">
        <v>6.3288767485141002E-83</v>
      </c>
      <c r="O20" s="5">
        <v>-0.68572665357038409</v>
      </c>
      <c r="P20" s="5">
        <v>-0.6668176801372061</v>
      </c>
      <c r="Q20" s="5">
        <v>-0.68572665357038409</v>
      </c>
      <c r="R20" s="5">
        <v>-0.6668176801372061</v>
      </c>
    </row>
    <row r="21" spans="1:18" x14ac:dyDescent="0.35">
      <c r="A21">
        <f>LN(original!A21/$H$2)</f>
        <v>-1.8169109656134304</v>
      </c>
      <c r="B21">
        <f>LN(original!K58)</f>
        <v>-0.80434974336687437</v>
      </c>
      <c r="C21">
        <v>0</v>
      </c>
      <c r="D21">
        <f>LN(original!L58)</f>
        <v>-0.13353139262452263</v>
      </c>
      <c r="E21">
        <v>1</v>
      </c>
      <c r="F21">
        <f>LN(original!D21)</f>
        <v>2.1831345295111571</v>
      </c>
      <c r="J21" s="5" t="s">
        <v>2</v>
      </c>
      <c r="K21" s="5">
        <v>0.42497433180165473</v>
      </c>
      <c r="L21" s="5">
        <v>8.2078124383768145E-2</v>
      </c>
      <c r="M21" s="5">
        <v>5.1776808375228676</v>
      </c>
      <c r="N21" s="5">
        <v>2.3582846448199814E-6</v>
      </c>
      <c r="O21" s="5">
        <v>0.26105299814511718</v>
      </c>
      <c r="P21" s="5">
        <v>0.58889566545819227</v>
      </c>
      <c r="Q21" s="5">
        <v>0.26105299814511718</v>
      </c>
      <c r="R21" s="5">
        <v>0.58889566545819227</v>
      </c>
    </row>
    <row r="22" spans="1:18" ht="15" thickBot="1" x14ac:dyDescent="0.4">
      <c r="A22">
        <f>LN(original!A22/$H$2)</f>
        <v>-2.2674276485414859</v>
      </c>
      <c r="B22">
        <f>LN(original!K59)</f>
        <v>-0.46103448298890709</v>
      </c>
      <c r="C22">
        <v>0</v>
      </c>
      <c r="D22">
        <f>LN(original!L59)</f>
        <v>-1.2578782206860073E-2</v>
      </c>
      <c r="E22">
        <v>1</v>
      </c>
      <c r="F22">
        <f>LN(original!D22)</f>
        <v>1.5994654851814973</v>
      </c>
      <c r="J22" s="6" t="s">
        <v>33</v>
      </c>
      <c r="K22" s="6">
        <v>-1.8552051750292333</v>
      </c>
      <c r="L22" s="6">
        <v>9.9924022040446432E-3</v>
      </c>
      <c r="M22" s="6">
        <v>-185.66157938261318</v>
      </c>
      <c r="N22" s="6">
        <v>2.632514810185159E-90</v>
      </c>
      <c r="O22" s="6">
        <v>-1.8751613802668308</v>
      </c>
      <c r="P22" s="6">
        <v>-1.8352489697916359</v>
      </c>
      <c r="Q22" s="6">
        <v>-1.8751613802668308</v>
      </c>
      <c r="R22" s="6">
        <v>-1.8352489697916359</v>
      </c>
    </row>
    <row r="23" spans="1:18" x14ac:dyDescent="0.35">
      <c r="A23">
        <f>LN(original!A23/$H$2)</f>
        <v>-2.3172297707213061</v>
      </c>
      <c r="B23">
        <f>LN(original!K60)</f>
        <v>-0.42061216099172088</v>
      </c>
      <c r="C23">
        <v>0</v>
      </c>
      <c r="D23">
        <f>LN(original!L60)</f>
        <v>-6.4538521137571178E-2</v>
      </c>
      <c r="E23">
        <v>1</v>
      </c>
      <c r="F23">
        <f>LN(original!D23)</f>
        <v>1.963833965253347</v>
      </c>
    </row>
    <row r="24" spans="1:18" x14ac:dyDescent="0.35">
      <c r="A24">
        <f>LN(original!A24/$H$2)</f>
        <v>-2.5608983933517289</v>
      </c>
      <c r="B24">
        <f>LN(original!K61)</f>
        <v>-0.2799604586036617</v>
      </c>
      <c r="C24">
        <v>0</v>
      </c>
      <c r="D24">
        <f>LN(original!L61)</f>
        <v>-9.1567193525490503E-2</v>
      </c>
      <c r="E24">
        <v>1</v>
      </c>
      <c r="F24">
        <f>LN(original!D24)</f>
        <v>0.8273662131232935</v>
      </c>
    </row>
    <row r="25" spans="1:18" x14ac:dyDescent="0.35">
      <c r="A25">
        <f>LN(original!A25/$H$2)</f>
        <v>-2.7000758256594217</v>
      </c>
      <c r="B25">
        <f>LN(original!K62)</f>
        <v>-0.11348930561748385</v>
      </c>
      <c r="C25">
        <v>0</v>
      </c>
      <c r="D25">
        <f>LN(original!L62)</f>
        <v>-3.8221212820197741E-2</v>
      </c>
      <c r="E25">
        <v>1</v>
      </c>
      <c r="F25">
        <f>LN(original!D25)</f>
        <v>2.0362020137332904</v>
      </c>
    </row>
    <row r="26" spans="1:18" x14ac:dyDescent="0.35">
      <c r="A26">
        <f>LN(original!A26/$H$2)</f>
        <v>-1.4689701332593681</v>
      </c>
      <c r="B26">
        <f>LN(original!K63)</f>
        <v>-1.0544785075294869</v>
      </c>
      <c r="C26">
        <v>0</v>
      </c>
      <c r="D26">
        <f>LN(original!L63)</f>
        <v>0</v>
      </c>
      <c r="E26">
        <v>1</v>
      </c>
      <c r="F26">
        <f>LN(original!D26)</f>
        <v>0.47865935372593449</v>
      </c>
      <c r="J26" t="s">
        <v>29</v>
      </c>
    </row>
    <row r="27" spans="1:18" ht="15" thickBot="1" x14ac:dyDescent="0.4">
      <c r="A27">
        <f>LN(original!A27/$H$2)</f>
        <v>1.7770843582333875</v>
      </c>
      <c r="B27">
        <f>LN(original!K64)</f>
        <v>-3.3793317246550427</v>
      </c>
      <c r="C27">
        <v>0</v>
      </c>
      <c r="D27">
        <f>LN(original!L64)</f>
        <v>-1.2578782206860073E-2</v>
      </c>
      <c r="E27">
        <v>1</v>
      </c>
      <c r="F27">
        <f>LN(original!D27)</f>
        <v>2.0328061976181808</v>
      </c>
    </row>
    <row r="28" spans="1:18" x14ac:dyDescent="0.35">
      <c r="A28">
        <f>LN(original!A28/$H$2)</f>
        <v>-2.3853453639327453</v>
      </c>
      <c r="B28">
        <f>LN(original!K65)</f>
        <v>-0.38266370696609003</v>
      </c>
      <c r="C28">
        <v>0</v>
      </c>
      <c r="D28">
        <f>LN(original!L65)</f>
        <v>-2.5317807984289897E-2</v>
      </c>
      <c r="E28">
        <v>1</v>
      </c>
      <c r="F28">
        <f>LN(original!D28)</f>
        <v>1.3742807555891026</v>
      </c>
      <c r="J28" s="10" t="s">
        <v>30</v>
      </c>
      <c r="K28" s="10" t="s">
        <v>31</v>
      </c>
      <c r="L28" s="10" t="s">
        <v>32</v>
      </c>
      <c r="M28" s="11" t="s">
        <v>47</v>
      </c>
      <c r="N28" s="11" t="s">
        <v>35</v>
      </c>
      <c r="O28" s="12"/>
      <c r="P28" s="11" t="s">
        <v>48</v>
      </c>
      <c r="Q28" s="11" t="s">
        <v>49</v>
      </c>
      <c r="R28" s="11" t="s">
        <v>36</v>
      </c>
    </row>
    <row r="29" spans="1:18" x14ac:dyDescent="0.35">
      <c r="A29">
        <f>LN(original!A29/$H$2)</f>
        <v>-1.3236065662529397</v>
      </c>
      <c r="B29">
        <f>LN(original!K66)</f>
        <v>-1.1687174164270731</v>
      </c>
      <c r="C29">
        <v>0</v>
      </c>
      <c r="D29">
        <f>LN(original!L66)</f>
        <v>-3.8221212820197741E-2</v>
      </c>
      <c r="E29">
        <v>1</v>
      </c>
      <c r="F29">
        <f>LN(original!D29)</f>
        <v>-8.8330484344725152E-2</v>
      </c>
      <c r="J29" s="5">
        <v>1</v>
      </c>
      <c r="K29" s="5">
        <v>-2.2029071764234853</v>
      </c>
      <c r="L29" s="5">
        <v>1.5144807304161123E-2</v>
      </c>
      <c r="M29">
        <f>EXP(A2)</f>
        <v>0.1121674573823291</v>
      </c>
      <c r="N29">
        <f>EXP(K29)</f>
        <v>0.11048150181540473</v>
      </c>
      <c r="P29">
        <f>M29*$H$2</f>
        <v>129.66897441166452</v>
      </c>
      <c r="Q29">
        <f>N29*$H$2</f>
        <v>127.71995876694366</v>
      </c>
      <c r="R29" s="9">
        <f>ABS((Q29-P29)/P29)</f>
        <v>1.5030701473224061E-2</v>
      </c>
    </row>
    <row r="30" spans="1:18" x14ac:dyDescent="0.35">
      <c r="A30">
        <f>LN(original!A30/$H$2)</f>
        <v>-1.7877599517123075</v>
      </c>
      <c r="B30">
        <f>LN(original!K67)</f>
        <v>-0.85638919911751521</v>
      </c>
      <c r="C30">
        <v>0</v>
      </c>
      <c r="D30">
        <f>LN(original!L67)</f>
        <v>-0.13353139262452263</v>
      </c>
      <c r="E30">
        <v>1</v>
      </c>
      <c r="F30">
        <f>LN(original!D30)</f>
        <v>-0.10208050682679098</v>
      </c>
      <c r="J30" s="5">
        <v>2</v>
      </c>
      <c r="K30" s="5">
        <v>-1.9294348491145883</v>
      </c>
      <c r="L30" s="5">
        <v>-1.6693175440043451E-3</v>
      </c>
      <c r="M30">
        <f t="shared" ref="M30:M93" si="0">EXP(A3)</f>
        <v>0.14498801913092765</v>
      </c>
      <c r="N30">
        <f t="shared" ref="N30:N93" si="1">EXP(K30)</f>
        <v>0.1452302523007224</v>
      </c>
      <c r="P30">
        <f t="shared" ref="P30:P63" si="2">M30*$H$2</f>
        <v>167.61053679414161</v>
      </c>
      <c r="Q30">
        <f t="shared" ref="Q30:Q63" si="3">N30*$H$2</f>
        <v>167.89056566729963</v>
      </c>
      <c r="R30" s="9">
        <f t="shared" ref="R30:R93" si="4">ABS((Q30-P30)/P30)</f>
        <v>1.6707116301521469E-3</v>
      </c>
    </row>
    <row r="31" spans="1:18" x14ac:dyDescent="0.35">
      <c r="A31">
        <f>LN(original!A31/$H$2)</f>
        <v>-2.8610261201768616</v>
      </c>
      <c r="B31">
        <f>LN(original!K68)</f>
        <v>0</v>
      </c>
      <c r="C31">
        <v>0</v>
      </c>
      <c r="D31">
        <f>LN(original!L68)</f>
        <v>-5.1293294387550578E-2</v>
      </c>
      <c r="E31">
        <v>1</v>
      </c>
      <c r="F31">
        <f>LN(original!D31)</f>
        <v>1.8920606754217195</v>
      </c>
      <c r="J31" s="5">
        <v>3</v>
      </c>
      <c r="K31" s="5">
        <v>-2.8758072384594247</v>
      </c>
      <c r="L31" s="5">
        <v>5.8967556123174614E-2</v>
      </c>
      <c r="M31">
        <f t="shared" si="0"/>
        <v>5.9794614396749157E-2</v>
      </c>
      <c r="N31">
        <f t="shared" si="1"/>
        <v>5.6370616602627953E-2</v>
      </c>
      <c r="P31">
        <f t="shared" si="2"/>
        <v>69.124383356031245</v>
      </c>
      <c r="Q31">
        <f t="shared" si="3"/>
        <v>65.166138311408844</v>
      </c>
      <c r="R31" s="9">
        <f t="shared" si="4"/>
        <v>5.7262645284444864E-2</v>
      </c>
    </row>
    <row r="32" spans="1:18" x14ac:dyDescent="0.35">
      <c r="A32">
        <f>LN(original!A32/$H$2)</f>
        <v>-1.5921384215331031</v>
      </c>
      <c r="B32">
        <f>LN(original!K69)</f>
        <v>-0.96236178737033862</v>
      </c>
      <c r="C32">
        <v>0</v>
      </c>
      <c r="D32">
        <f>LN(original!L69)</f>
        <v>-1.2578782206860073E-2</v>
      </c>
      <c r="E32">
        <v>1</v>
      </c>
      <c r="F32">
        <f>LN(original!D32)</f>
        <v>1.295690312576921</v>
      </c>
      <c r="J32" s="5">
        <v>4</v>
      </c>
      <c r="K32" s="5">
        <v>0.9790845038160414</v>
      </c>
      <c r="L32" s="5">
        <v>3.3441678938850306E-4</v>
      </c>
      <c r="M32">
        <f t="shared" si="0"/>
        <v>2.6629084310535536</v>
      </c>
      <c r="N32">
        <f t="shared" si="1"/>
        <v>2.6620180586516429</v>
      </c>
      <c r="P32">
        <f t="shared" si="2"/>
        <v>3078.4027138096394</v>
      </c>
      <c r="Q32">
        <f t="shared" si="3"/>
        <v>3077.3734163744066</v>
      </c>
      <c r="R32" s="9">
        <f t="shared" si="4"/>
        <v>3.3436087832674295E-4</v>
      </c>
    </row>
    <row r="33" spans="1:18" x14ac:dyDescent="0.35">
      <c r="A33">
        <f>LN(original!A33/$H$2)</f>
        <v>1.8824620476621545</v>
      </c>
      <c r="B33">
        <f>LN(original!K70)</f>
        <v>-3.4749091369830265</v>
      </c>
      <c r="C33">
        <v>0</v>
      </c>
      <c r="D33">
        <f>LN(original!L70)</f>
        <v>-0.10536051565782628</v>
      </c>
      <c r="E33">
        <v>1</v>
      </c>
      <c r="F33">
        <f>LN(original!D33)</f>
        <v>1.3762426236160972</v>
      </c>
      <c r="J33" s="5">
        <v>5</v>
      </c>
      <c r="K33" s="5">
        <v>-0.41836671114497559</v>
      </c>
      <c r="L33" s="5">
        <v>-3.7914404846550731E-3</v>
      </c>
      <c r="M33">
        <f t="shared" si="0"/>
        <v>0.65563034218666461</v>
      </c>
      <c r="N33">
        <f t="shared" si="1"/>
        <v>0.65812084392013193</v>
      </c>
      <c r="P33">
        <f t="shared" si="2"/>
        <v>757.92851196345964</v>
      </c>
      <c r="Q33">
        <f t="shared" si="3"/>
        <v>760.80760731861608</v>
      </c>
      <c r="R33" s="9">
        <f t="shared" si="4"/>
        <v>3.7986370874186623E-3</v>
      </c>
    </row>
    <row r="34" spans="1:18" x14ac:dyDescent="0.35">
      <c r="A34">
        <f>LN(original!A34/$H$2)</f>
        <v>-2.8168887165114462</v>
      </c>
      <c r="B34">
        <f>LN(original!K71)</f>
        <v>-2.3170023143992219E-2</v>
      </c>
      <c r="C34">
        <v>0</v>
      </c>
      <c r="D34">
        <f>LN(original!L71)</f>
        <v>-2.5317807984289897E-2</v>
      </c>
      <c r="E34">
        <v>1</v>
      </c>
      <c r="F34">
        <f>LN(original!D34)</f>
        <v>1.970578314233034</v>
      </c>
      <c r="J34" s="5">
        <v>6</v>
      </c>
      <c r="K34" s="5">
        <v>-2.3729431744106941</v>
      </c>
      <c r="L34" s="5">
        <v>-3.4169605504943412E-2</v>
      </c>
      <c r="M34">
        <f t="shared" si="0"/>
        <v>9.0074985807094374E-2</v>
      </c>
      <c r="N34">
        <f t="shared" si="1"/>
        <v>9.3206000677574813E-2</v>
      </c>
      <c r="P34">
        <f t="shared" si="2"/>
        <v>104.12940885286774</v>
      </c>
      <c r="Q34">
        <f t="shared" si="3"/>
        <v>107.74895677342914</v>
      </c>
      <c r="R34" s="9">
        <f t="shared" si="4"/>
        <v>3.4760092854034474E-2</v>
      </c>
    </row>
    <row r="35" spans="1:18" x14ac:dyDescent="0.35">
      <c r="A35">
        <f>LN(original!A35/$H$2)</f>
        <v>-1.770108242070765</v>
      </c>
      <c r="B35">
        <f>LN(original!K72)</f>
        <v>-0.85906529041369173</v>
      </c>
      <c r="C35">
        <v>0</v>
      </c>
      <c r="D35">
        <f>LN(original!L72)</f>
        <v>-0.11934675763256625</v>
      </c>
      <c r="E35">
        <v>1</v>
      </c>
      <c r="F35">
        <f>LN(original!D35)</f>
        <v>1.0299797997845677</v>
      </c>
      <c r="J35" s="5">
        <v>7</v>
      </c>
      <c r="K35" s="5">
        <v>0.85959142363961782</v>
      </c>
      <c r="L35" s="5">
        <v>4.5047818183555632E-3</v>
      </c>
      <c r="M35">
        <f t="shared" si="0"/>
        <v>2.3728605381525809</v>
      </c>
      <c r="N35">
        <f t="shared" si="1"/>
        <v>2.3621953593303942</v>
      </c>
      <c r="P35">
        <f t="shared" si="2"/>
        <v>2743.0985740845413</v>
      </c>
      <c r="Q35">
        <f t="shared" si="3"/>
        <v>2730.7693046862332</v>
      </c>
      <c r="R35" s="9">
        <f t="shared" si="4"/>
        <v>4.4946505075643189E-3</v>
      </c>
    </row>
    <row r="36" spans="1:18" x14ac:dyDescent="0.35">
      <c r="A36">
        <f>LN(original!A36/$H$2)</f>
        <v>-2.0635932347621337</v>
      </c>
      <c r="B36">
        <f>LN(original!K73)</f>
        <v>-0.61009043762958104</v>
      </c>
      <c r="C36">
        <v>0</v>
      </c>
      <c r="D36">
        <f>LN(original!L73)</f>
        <v>-3.8221212820197741E-2</v>
      </c>
      <c r="E36">
        <v>1</v>
      </c>
      <c r="F36">
        <f>LN(original!D36)</f>
        <v>1.8671794009044189</v>
      </c>
      <c r="J36" s="5">
        <v>8</v>
      </c>
      <c r="K36" s="5">
        <v>-2.7502153963049687</v>
      </c>
      <c r="L36" s="5">
        <v>3.3253253223808343E-3</v>
      </c>
      <c r="M36">
        <f t="shared" si="0"/>
        <v>6.4126981782237816E-2</v>
      </c>
      <c r="N36">
        <f t="shared" si="1"/>
        <v>6.3914092864497354E-2</v>
      </c>
      <c r="P36">
        <f t="shared" si="2"/>
        <v>74.132731131411603</v>
      </c>
      <c r="Q36">
        <f t="shared" si="3"/>
        <v>73.886625101452111</v>
      </c>
      <c r="R36" s="9">
        <f t="shared" si="4"/>
        <v>3.3198025514968735E-3</v>
      </c>
    </row>
    <row r="37" spans="1:18" x14ac:dyDescent="0.35">
      <c r="A37">
        <f>LN(original!F2/$I$2)</f>
        <v>-0.66537538770486027</v>
      </c>
      <c r="B37">
        <v>0</v>
      </c>
      <c r="C37">
        <f>LN(original!N39)</f>
        <v>-0.50337260801669592</v>
      </c>
      <c r="D37">
        <f>LN(original!O39)</f>
        <v>-3.8221212820197741E-2</v>
      </c>
      <c r="E37">
        <v>0</v>
      </c>
      <c r="F37">
        <f>ln_data2!D2</f>
        <v>8.3897543893217534</v>
      </c>
      <c r="J37" s="5">
        <v>9</v>
      </c>
      <c r="K37" s="5">
        <v>-0.71516048571384716</v>
      </c>
      <c r="L37" s="5">
        <v>-2.1814082528643586E-2</v>
      </c>
      <c r="M37">
        <f t="shared" si="0"/>
        <v>0.47855957688519557</v>
      </c>
      <c r="N37">
        <f t="shared" si="1"/>
        <v>0.48911360975045842</v>
      </c>
      <c r="P37">
        <f t="shared" si="2"/>
        <v>553.22934991802254</v>
      </c>
      <c r="Q37">
        <f t="shared" si="3"/>
        <v>565.43013122735465</v>
      </c>
      <c r="R37" s="9">
        <f t="shared" si="4"/>
        <v>2.2053749156909382E-2</v>
      </c>
    </row>
    <row r="38" spans="1:18" x14ac:dyDescent="0.35">
      <c r="A38">
        <f>LN(original!F3/$I$2)</f>
        <v>-0.55701663843325233</v>
      </c>
      <c r="B38">
        <v>0</v>
      </c>
      <c r="C38">
        <f>LN(original!N40)</f>
        <v>-0.71051573747697905</v>
      </c>
      <c r="D38">
        <f>LN(original!O40)</f>
        <v>-6.4538521137571178E-2</v>
      </c>
      <c r="E38">
        <v>0</v>
      </c>
      <c r="F38">
        <f>ln_data2!D3</f>
        <v>8.2096852762261321</v>
      </c>
      <c r="J38" s="5">
        <v>10</v>
      </c>
      <c r="K38" s="5">
        <v>-2.0087911632981803</v>
      </c>
      <c r="L38" s="5">
        <v>1.8701858497314205E-3</v>
      </c>
      <c r="M38">
        <f t="shared" si="0"/>
        <v>0.13440186460389369</v>
      </c>
      <c r="N38">
        <f t="shared" si="1"/>
        <v>0.13415074303373098</v>
      </c>
      <c r="P38">
        <f t="shared" si="2"/>
        <v>155.37262187194648</v>
      </c>
      <c r="Q38">
        <f t="shared" si="3"/>
        <v>155.08231773904049</v>
      </c>
      <c r="R38" s="9">
        <f t="shared" si="4"/>
        <v>1.8684381418577563E-3</v>
      </c>
    </row>
    <row r="39" spans="1:18" x14ac:dyDescent="0.35">
      <c r="A39">
        <f>LN(original!F4/$I$2)</f>
        <v>-0.99058618945578558</v>
      </c>
      <c r="B39">
        <v>0</v>
      </c>
      <c r="C39">
        <f>LN(original!N41)</f>
        <v>-2.1845241724257402E-2</v>
      </c>
      <c r="D39">
        <f>LN(original!O41)</f>
        <v>-6.4538521137571178E-2</v>
      </c>
      <c r="E39">
        <v>0</v>
      </c>
      <c r="F39">
        <f>ln_data2!D4</f>
        <v>8.2960796567699671</v>
      </c>
      <c r="J39" s="5">
        <v>11</v>
      </c>
      <c r="K39" s="5">
        <v>-1.1966470428376907</v>
      </c>
      <c r="L39" s="5">
        <v>-2.2990822488040852E-2</v>
      </c>
      <c r="M39">
        <f t="shared" si="0"/>
        <v>0.29533709936515118</v>
      </c>
      <c r="N39">
        <f t="shared" si="1"/>
        <v>0.30220579815723736</v>
      </c>
      <c r="P39">
        <f t="shared" si="2"/>
        <v>341.41862242504737</v>
      </c>
      <c r="Q39">
        <f t="shared" si="3"/>
        <v>349.35904604432045</v>
      </c>
      <c r="R39" s="9">
        <f t="shared" si="4"/>
        <v>2.325714854940656E-2</v>
      </c>
    </row>
    <row r="40" spans="1:18" x14ac:dyDescent="0.35">
      <c r="A40">
        <f>LN(original!F5/$I$2)</f>
        <v>0.88116923969547256</v>
      </c>
      <c r="B40">
        <v>0</v>
      </c>
      <c r="C40">
        <f>LN(original!N42)</f>
        <v>-2.807072202298643</v>
      </c>
      <c r="D40">
        <f>LN(original!O42)</f>
        <v>0</v>
      </c>
      <c r="E40">
        <v>0</v>
      </c>
      <c r="F40">
        <f>ln_data2!D5</f>
        <v>7.166594897188566</v>
      </c>
      <c r="J40" s="5">
        <v>12</v>
      </c>
      <c r="K40" s="5">
        <v>-2.3295429335845785</v>
      </c>
      <c r="L40" s="5">
        <v>-2.7544329212348728E-2</v>
      </c>
      <c r="M40">
        <f t="shared" si="0"/>
        <v>9.4695645414675289E-2</v>
      </c>
      <c r="N40">
        <f t="shared" si="1"/>
        <v>9.7340227872452362E-2</v>
      </c>
      <c r="P40">
        <f t="shared" si="2"/>
        <v>109.4710311593997</v>
      </c>
      <c r="Q40">
        <f t="shared" si="3"/>
        <v>112.52824849364103</v>
      </c>
      <c r="R40" s="9">
        <f t="shared" si="4"/>
        <v>2.7927181299587329E-2</v>
      </c>
    </row>
    <row r="41" spans="1:18" x14ac:dyDescent="0.35">
      <c r="A41">
        <f>LN(original!F6/$I$2)</f>
        <v>0.14339085201040622</v>
      </c>
      <c r="B41">
        <v>0</v>
      </c>
      <c r="C41">
        <f>LN(original!N43)</f>
        <v>-1.831448693607743</v>
      </c>
      <c r="D41">
        <f>LN(original!O43)</f>
        <v>-0.13353139262452263</v>
      </c>
      <c r="E41">
        <v>0</v>
      </c>
      <c r="F41">
        <f>ln_data2!D6</f>
        <v>7.5829710120345881</v>
      </c>
      <c r="J41" s="5">
        <v>13</v>
      </c>
      <c r="K41" s="5">
        <v>-2.7598397571217856</v>
      </c>
      <c r="L41" s="5">
        <v>5.1016120942837251E-2</v>
      </c>
      <c r="M41">
        <f t="shared" si="0"/>
        <v>6.6615124263138259E-2</v>
      </c>
      <c r="N41">
        <f t="shared" si="1"/>
        <v>6.3301911227409399E-2</v>
      </c>
      <c r="P41">
        <f t="shared" si="2"/>
        <v>77.009099119220537</v>
      </c>
      <c r="Q41">
        <f t="shared" si="3"/>
        <v>73.178924607143188</v>
      </c>
      <c r="R41" s="9">
        <f t="shared" si="4"/>
        <v>4.9736648732219536E-2</v>
      </c>
    </row>
    <row r="42" spans="1:18" x14ac:dyDescent="0.35">
      <c r="A42">
        <f>LN(original!F7/$I$2)</f>
        <v>-0.81378172872126309</v>
      </c>
      <c r="B42">
        <v>0</v>
      </c>
      <c r="C42">
        <f>LN(original!N44)</f>
        <v>-0.37963825529458628</v>
      </c>
      <c r="D42">
        <f>LN(original!O44)</f>
        <v>-3.8221212820197741E-2</v>
      </c>
      <c r="E42">
        <v>0</v>
      </c>
      <c r="F42">
        <f>ln_data2!D7</f>
        <v>7.1261176563741015</v>
      </c>
      <c r="J42" s="5">
        <v>14</v>
      </c>
      <c r="K42" s="5">
        <v>-0.69060011593832216</v>
      </c>
      <c r="L42" s="5">
        <v>-1.5404697771697173E-2</v>
      </c>
      <c r="M42">
        <f t="shared" si="0"/>
        <v>0.4936123365414728</v>
      </c>
      <c r="N42">
        <f t="shared" si="1"/>
        <v>0.50127515557325042</v>
      </c>
      <c r="P42">
        <f t="shared" si="2"/>
        <v>570.63079550880263</v>
      </c>
      <c r="Q42">
        <f t="shared" si="3"/>
        <v>579.48924615162991</v>
      </c>
      <c r="R42" s="9">
        <f t="shared" si="4"/>
        <v>1.5523961749958914E-2</v>
      </c>
    </row>
    <row r="43" spans="1:18" x14ac:dyDescent="0.35">
      <c r="A43">
        <f>LN(original!F8/$I$2)</f>
        <v>0.81741454172823103</v>
      </c>
      <c r="B43">
        <v>0</v>
      </c>
      <c r="C43">
        <f>LN(original!N45)</f>
        <v>-2.7319376558701607</v>
      </c>
      <c r="D43">
        <f>LN(original!O45)</f>
        <v>-3.8221212820197741E-2</v>
      </c>
      <c r="E43">
        <v>0</v>
      </c>
      <c r="F43">
        <f>ln_data2!D8</f>
        <v>7.9991737551437057</v>
      </c>
      <c r="J43" s="5">
        <v>15</v>
      </c>
      <c r="K43" s="5">
        <v>2.4098402763635187</v>
      </c>
      <c r="L43" s="5">
        <v>3.5424768716945998E-2</v>
      </c>
      <c r="M43">
        <f t="shared" si="0"/>
        <v>11.533606119325043</v>
      </c>
      <c r="N43">
        <f t="shared" si="1"/>
        <v>11.132182930318017</v>
      </c>
      <c r="P43">
        <f t="shared" si="2"/>
        <v>13333.197628464617</v>
      </c>
      <c r="Q43">
        <f t="shared" si="3"/>
        <v>12869.14027673043</v>
      </c>
      <c r="R43" s="9">
        <f t="shared" si="4"/>
        <v>3.4804655617155636E-2</v>
      </c>
    </row>
    <row r="44" spans="1:18" x14ac:dyDescent="0.35">
      <c r="A44">
        <f>LN(original!F9/$I$2)</f>
        <v>-0.97206076901684535</v>
      </c>
      <c r="B44">
        <v>0</v>
      </c>
      <c r="C44">
        <f>LN(original!N46)</f>
        <v>-0.10914169351574828</v>
      </c>
      <c r="D44">
        <f>LN(original!O46)</f>
        <v>-5.1293294387550578E-2</v>
      </c>
      <c r="E44">
        <v>0</v>
      </c>
      <c r="F44">
        <f>ln_data2!D9</f>
        <v>7.7844313671029663</v>
      </c>
      <c r="J44" s="5">
        <v>16</v>
      </c>
      <c r="K44" s="5">
        <v>-1.8357697612529549</v>
      </c>
      <c r="L44" s="5">
        <v>-3.3398207975559702E-2</v>
      </c>
      <c r="M44">
        <f t="shared" si="0"/>
        <v>0.15425195080716919</v>
      </c>
      <c r="N44">
        <f t="shared" si="1"/>
        <v>0.15949068475496186</v>
      </c>
      <c r="P44">
        <f t="shared" si="2"/>
        <v>178.31992209636402</v>
      </c>
      <c r="Q44">
        <f t="shared" si="3"/>
        <v>184.37605704030244</v>
      </c>
      <c r="R44" s="9">
        <f t="shared" si="4"/>
        <v>3.396218926489708E-2</v>
      </c>
    </row>
    <row r="45" spans="1:18" x14ac:dyDescent="0.35">
      <c r="A45">
        <f>LN(original!F10/$I$2)</f>
        <v>-2.1799305669298856E-4</v>
      </c>
      <c r="B45">
        <v>0</v>
      </c>
      <c r="C45">
        <f>LN(original!N47)</f>
        <v>-1.5941371715320507</v>
      </c>
      <c r="D45">
        <f>LN(original!O47)</f>
        <v>-6.4538521137571178E-2</v>
      </c>
      <c r="E45">
        <v>0</v>
      </c>
      <c r="F45">
        <f>ln_data2!D10</f>
        <v>6.273515699737497</v>
      </c>
      <c r="J45" s="5">
        <v>17</v>
      </c>
      <c r="K45" s="5">
        <v>-1.1787846523009322</v>
      </c>
      <c r="L45" s="5">
        <v>-2.1915185092724609E-2</v>
      </c>
      <c r="M45">
        <f t="shared" si="0"/>
        <v>0.30098349868105234</v>
      </c>
      <c r="N45">
        <f t="shared" si="1"/>
        <v>0.30765241613713368</v>
      </c>
      <c r="P45">
        <f t="shared" si="2"/>
        <v>347.94603086862122</v>
      </c>
      <c r="Q45">
        <f t="shared" si="3"/>
        <v>355.65550121899707</v>
      </c>
      <c r="R45" s="9">
        <f t="shared" si="4"/>
        <v>2.2157086635331742E-2</v>
      </c>
    </row>
    <row r="46" spans="1:18" x14ac:dyDescent="0.35">
      <c r="A46">
        <f>LN(original!F11/$I$2)</f>
        <v>-0.60490397468313406</v>
      </c>
      <c r="B46">
        <v>0</v>
      </c>
      <c r="C46">
        <f>LN(original!N48)</f>
        <v>-0.66112720435339489</v>
      </c>
      <c r="D46">
        <f>LN(original!O48)</f>
        <v>-9.1567193525490503E-2</v>
      </c>
      <c r="E46">
        <v>0</v>
      </c>
      <c r="F46">
        <f>ln_data2!D11</f>
        <v>8.1646597586470921</v>
      </c>
      <c r="J46" s="5">
        <v>18</v>
      </c>
      <c r="K46" s="5">
        <v>-2.641370695087264</v>
      </c>
      <c r="L46" s="5">
        <v>5.5452518122418581E-2</v>
      </c>
      <c r="M46">
        <f t="shared" si="0"/>
        <v>7.5326884429166088E-2</v>
      </c>
      <c r="N46">
        <f t="shared" si="1"/>
        <v>7.1263522021121434E-2</v>
      </c>
      <c r="P46">
        <f t="shared" si="2"/>
        <v>87.080157449434466</v>
      </c>
      <c r="Q46">
        <f t="shared" si="3"/>
        <v>82.382787566847924</v>
      </c>
      <c r="R46" s="9">
        <f t="shared" si="4"/>
        <v>5.3943056836044445E-2</v>
      </c>
    </row>
    <row r="47" spans="1:18" x14ac:dyDescent="0.35">
      <c r="A47">
        <f>LN(original!F12/$I$2)</f>
        <v>-0.25272866828510571</v>
      </c>
      <c r="B47">
        <v>0</v>
      </c>
      <c r="C47">
        <f>LN(original!N49)</f>
        <v>-1.2563860628379799</v>
      </c>
      <c r="D47">
        <f>LN(original!O49)</f>
        <v>-0.10536051565782628</v>
      </c>
      <c r="E47">
        <v>0</v>
      </c>
      <c r="F47">
        <f>ln_data2!D12</f>
        <v>6.6088673082089491</v>
      </c>
      <c r="J47" s="5">
        <v>19</v>
      </c>
      <c r="K47" s="5">
        <v>-0.16723198413749873</v>
      </c>
      <c r="L47" s="5">
        <v>-9.6374026990905803E-4</v>
      </c>
      <c r="M47">
        <f t="shared" si="0"/>
        <v>0.84518839449718464</v>
      </c>
      <c r="N47">
        <f t="shared" si="1"/>
        <v>0.84600332921824972</v>
      </c>
      <c r="P47">
        <f t="shared" si="2"/>
        <v>977.06335559993568</v>
      </c>
      <c r="Q47">
        <f t="shared" si="3"/>
        <v>978.00544479370944</v>
      </c>
      <c r="R47" s="9">
        <f t="shared" si="4"/>
        <v>9.6420481678519913E-4</v>
      </c>
    </row>
    <row r="48" spans="1:18" x14ac:dyDescent="0.35">
      <c r="A48">
        <f>LN(original!F13/$I$2)</f>
        <v>-0.82555426297327406</v>
      </c>
      <c r="B48">
        <v>0</v>
      </c>
      <c r="C48">
        <f>LN(original!N50)</f>
        <v>-0.44069523186583193</v>
      </c>
      <c r="D48">
        <f>LN(original!O50)</f>
        <v>-0.13353139262452263</v>
      </c>
      <c r="E48">
        <v>0</v>
      </c>
      <c r="F48">
        <f>ln_data2!D13</f>
        <v>6.8458971372971007</v>
      </c>
      <c r="J48" s="5">
        <v>20</v>
      </c>
      <c r="K48" s="5">
        <v>-1.8298081677309757</v>
      </c>
      <c r="L48" s="5">
        <v>1.2897202117545303E-2</v>
      </c>
      <c r="M48">
        <f t="shared" si="0"/>
        <v>0.16252702788228648</v>
      </c>
      <c r="N48">
        <f t="shared" si="1"/>
        <v>0.16044434322562923</v>
      </c>
      <c r="P48">
        <f t="shared" si="2"/>
        <v>187.88616156143885</v>
      </c>
      <c r="Q48">
        <f t="shared" si="3"/>
        <v>185.47851508576682</v>
      </c>
      <c r="R48" s="9">
        <f t="shared" si="4"/>
        <v>1.2814389605190464E-2</v>
      </c>
    </row>
    <row r="49" spans="1:18" x14ac:dyDescent="0.35">
      <c r="A49">
        <f>LN(original!F14/$I$2)</f>
        <v>-0.95016388875215685</v>
      </c>
      <c r="B49">
        <v>0</v>
      </c>
      <c r="C49">
        <f>LN(original!N51)</f>
        <v>-0.11885847473036711</v>
      </c>
      <c r="D49">
        <f>LN(original!O51)</f>
        <v>-0.10536051565782628</v>
      </c>
      <c r="E49">
        <v>0</v>
      </c>
      <c r="F49">
        <f>ln_data2!D14</f>
        <v>8.2768189823047518</v>
      </c>
      <c r="J49" s="5">
        <v>21</v>
      </c>
      <c r="K49" s="5">
        <v>-2.2501909387264201</v>
      </c>
      <c r="L49" s="5">
        <v>-1.7236709815065865E-2</v>
      </c>
      <c r="M49">
        <f t="shared" si="0"/>
        <v>0.1035782774214271</v>
      </c>
      <c r="N49">
        <f t="shared" si="1"/>
        <v>0.1053791016893398</v>
      </c>
      <c r="P49">
        <f t="shared" si="2"/>
        <v>119.73962250729619</v>
      </c>
      <c r="Q49">
        <f t="shared" si="3"/>
        <v>121.8214298457646</v>
      </c>
      <c r="R49" s="9">
        <f t="shared" si="4"/>
        <v>1.7386119104739587E-2</v>
      </c>
    </row>
    <row r="50" spans="1:18" x14ac:dyDescent="0.35">
      <c r="A50">
        <f>LN(original!F15/$I$2)</f>
        <v>5.4211133543926732E-2</v>
      </c>
      <c r="B50">
        <v>0</v>
      </c>
      <c r="C50">
        <f>LN(original!N52)</f>
        <v>-1.5998805580726119</v>
      </c>
      <c r="D50">
        <f>LN(original!O52)</f>
        <v>-2.5317807984289897E-2</v>
      </c>
      <c r="E50">
        <v>0</v>
      </c>
      <c r="F50">
        <f>ln_data2!D15</f>
        <v>8.2182899821649418</v>
      </c>
      <c r="J50" s="5">
        <v>22</v>
      </c>
      <c r="K50" s="5">
        <v>-2.3278209307748652</v>
      </c>
      <c r="L50" s="5">
        <v>1.059116005355909E-2</v>
      </c>
      <c r="M50">
        <f t="shared" si="0"/>
        <v>9.8546203401083221E-2</v>
      </c>
      <c r="N50">
        <f t="shared" si="1"/>
        <v>9.7507992422404127E-2</v>
      </c>
      <c r="P50">
        <f t="shared" si="2"/>
        <v>113.92239269207914</v>
      </c>
      <c r="Q50">
        <f t="shared" si="3"/>
        <v>112.72218938917841</v>
      </c>
      <c r="R50" s="9">
        <f t="shared" si="4"/>
        <v>1.0535271201200645E-2</v>
      </c>
    </row>
    <row r="51" spans="1:18" x14ac:dyDescent="0.35">
      <c r="A51">
        <f>LN(original!F16/$I$2)</f>
        <v>1.5930035326830905</v>
      </c>
      <c r="B51">
        <v>0</v>
      </c>
      <c r="C51">
        <f>LN(original!N53)</f>
        <v>-3.8681847328068741</v>
      </c>
      <c r="D51">
        <f>LN(original!O53)</f>
        <v>-6.4538521137571178E-2</v>
      </c>
      <c r="E51">
        <v>0</v>
      </c>
      <c r="F51">
        <f>ln_data2!D16</f>
        <v>8.0955755042489468</v>
      </c>
      <c r="J51" s="5">
        <v>23</v>
      </c>
      <c r="K51" s="5">
        <v>-2.532591276906496</v>
      </c>
      <c r="L51" s="5">
        <v>-2.8307116445232872E-2</v>
      </c>
      <c r="M51">
        <f t="shared" si="0"/>
        <v>7.7235321565826423E-2</v>
      </c>
      <c r="N51">
        <f t="shared" si="1"/>
        <v>7.9452868919228911E-2</v>
      </c>
      <c r="P51">
        <f t="shared" si="2"/>
        <v>89.286368520051681</v>
      </c>
      <c r="Q51">
        <f t="shared" si="3"/>
        <v>91.849920353493715</v>
      </c>
      <c r="R51" s="9">
        <f t="shared" si="4"/>
        <v>2.8711570152685946E-2</v>
      </c>
    </row>
    <row r="52" spans="1:18" x14ac:dyDescent="0.35">
      <c r="A52">
        <f>LN(original!F17/$I$2)</f>
        <v>-0.55843382625221127</v>
      </c>
      <c r="B52">
        <v>0</v>
      </c>
      <c r="C52">
        <f>LN(original!N54)</f>
        <v>-0.77867535753631845</v>
      </c>
      <c r="D52">
        <f>LN(original!O54)</f>
        <v>-6.4538521137571178E-2</v>
      </c>
      <c r="E52">
        <v>0</v>
      </c>
      <c r="F52">
        <f>ln_data2!D17</f>
        <v>6.9159253908980798</v>
      </c>
      <c r="J52" s="5">
        <v>24</v>
      </c>
      <c r="K52" s="5">
        <v>-2.7386855998245139</v>
      </c>
      <c r="L52" s="5">
        <v>3.8609774165092148E-2</v>
      </c>
      <c r="M52">
        <f t="shared" si="0"/>
        <v>6.7200417030624696E-2</v>
      </c>
      <c r="N52">
        <f t="shared" si="1"/>
        <v>6.4655273970311608E-2</v>
      </c>
      <c r="P52">
        <f t="shared" si="2"/>
        <v>77.685715266735059</v>
      </c>
      <c r="Q52">
        <f t="shared" si="3"/>
        <v>74.743452884546528</v>
      </c>
      <c r="R52" s="9">
        <f t="shared" si="4"/>
        <v>3.7873917644784878E-2</v>
      </c>
    </row>
    <row r="53" spans="1:18" x14ac:dyDescent="0.35">
      <c r="A53">
        <f>LN(original!F18/$I$2)</f>
        <v>-0.20379865985700582</v>
      </c>
      <c r="B53">
        <v>0</v>
      </c>
      <c r="C53">
        <f>LN(original!N55)</f>
        <v>-1.2486214913735605</v>
      </c>
      <c r="D53">
        <f>LN(original!O55)</f>
        <v>-3.8221212820197741E-2</v>
      </c>
      <c r="E53">
        <v>0</v>
      </c>
      <c r="F53">
        <f>ln_data2!D18</f>
        <v>7.792424191515722</v>
      </c>
      <c r="J53" s="5">
        <v>25</v>
      </c>
      <c r="K53" s="5">
        <v>-1.4293332993258125</v>
      </c>
      <c r="L53" s="5">
        <v>-3.9636833933555549E-2</v>
      </c>
      <c r="M53">
        <f t="shared" si="0"/>
        <v>0.23016239977102687</v>
      </c>
      <c r="N53">
        <f t="shared" si="1"/>
        <v>0.23946852286056119</v>
      </c>
      <c r="P53">
        <f t="shared" si="2"/>
        <v>266.07469780391369</v>
      </c>
      <c r="Q53">
        <f t="shared" si="3"/>
        <v>276.83285765642302</v>
      </c>
      <c r="R53" s="9">
        <f t="shared" si="4"/>
        <v>4.0432855665357752E-2</v>
      </c>
    </row>
    <row r="54" spans="1:18" x14ac:dyDescent="0.35">
      <c r="A54">
        <f>LN(original!F19/$I$2)</f>
        <v>-0.89179335050905528</v>
      </c>
      <c r="B54">
        <v>0</v>
      </c>
      <c r="C54">
        <f>LN(original!N56)</f>
        <v>-0.21377971581597904</v>
      </c>
      <c r="D54">
        <f>LN(original!O56)</f>
        <v>-0.13353139262452263</v>
      </c>
      <c r="E54">
        <v>0</v>
      </c>
      <c r="F54">
        <f>ln_data2!D19</f>
        <v>8.386141799257258</v>
      </c>
      <c r="J54" s="5">
        <v>26</v>
      </c>
      <c r="K54" s="5">
        <v>1.760139038304706</v>
      </c>
      <c r="L54" s="5">
        <v>1.6945319928681535E-2</v>
      </c>
      <c r="M54">
        <f t="shared" si="0"/>
        <v>5.9125922618255187</v>
      </c>
      <c r="N54">
        <f t="shared" si="1"/>
        <v>5.8132456020287231</v>
      </c>
      <c r="P54">
        <f t="shared" si="2"/>
        <v>6835.1355428516808</v>
      </c>
      <c r="Q54">
        <f t="shared" si="3"/>
        <v>6720.2877983479848</v>
      </c>
      <c r="R54" s="9">
        <f t="shared" si="4"/>
        <v>1.680255552851561E-2</v>
      </c>
    </row>
    <row r="55" spans="1:18" x14ac:dyDescent="0.35">
      <c r="A55">
        <f>LN(original!F20/$I$2)</f>
        <v>0.27756540901072002</v>
      </c>
      <c r="B55">
        <v>0</v>
      </c>
      <c r="C55">
        <f>LN(original!N57)</f>
        <v>-2.0098115666745913</v>
      </c>
      <c r="D55">
        <f>LN(original!O57)</f>
        <v>-0.11934675763256625</v>
      </c>
      <c r="E55">
        <v>0</v>
      </c>
      <c r="F55">
        <f>ln_data2!D20</f>
        <v>7.8367442802808904</v>
      </c>
      <c r="J55" s="5">
        <v>27</v>
      </c>
      <c r="K55" s="5">
        <v>-2.3633019767511603</v>
      </c>
      <c r="L55" s="5">
        <v>-2.204338718158505E-2</v>
      </c>
      <c r="M55">
        <f t="shared" si="0"/>
        <v>9.205718085851286E-2</v>
      </c>
      <c r="N55">
        <f t="shared" si="1"/>
        <v>9.410896398261856E-2</v>
      </c>
      <c r="P55">
        <f t="shared" si="2"/>
        <v>106.42088630452481</v>
      </c>
      <c r="Q55">
        <f t="shared" si="3"/>
        <v>108.79280967362723</v>
      </c>
      <c r="R55" s="9">
        <f t="shared" si="4"/>
        <v>2.228813770931326E-2</v>
      </c>
    </row>
    <row r="56" spans="1:18" x14ac:dyDescent="0.35">
      <c r="A56">
        <f>LN(original!F21/$I$2)</f>
        <v>-0.51486436670348268</v>
      </c>
      <c r="B56">
        <v>0</v>
      </c>
      <c r="C56">
        <f>LN(original!N58)</f>
        <v>-0.80434974336687437</v>
      </c>
      <c r="D56">
        <f>LN(original!O58)</f>
        <v>-0.13353139262452263</v>
      </c>
      <c r="E56">
        <v>0</v>
      </c>
      <c r="F56">
        <f>ln_data2!D21</f>
        <v>8.3977426279333489</v>
      </c>
      <c r="J56" s="5">
        <v>28</v>
      </c>
      <c r="K56" s="5">
        <v>-1.2885889938428829</v>
      </c>
      <c r="L56" s="5">
        <v>-3.5017572410056763E-2</v>
      </c>
      <c r="M56">
        <f t="shared" si="0"/>
        <v>0.26617359607125829</v>
      </c>
      <c r="N56">
        <f t="shared" si="1"/>
        <v>0.27565946601207769</v>
      </c>
      <c r="P56">
        <f t="shared" si="2"/>
        <v>307.70473026218508</v>
      </c>
      <c r="Q56">
        <f t="shared" si="3"/>
        <v>318.67068291310312</v>
      </c>
      <c r="R56" s="9">
        <f t="shared" si="4"/>
        <v>3.56379072937043E-2</v>
      </c>
    </row>
    <row r="57" spans="1:18" x14ac:dyDescent="0.35">
      <c r="A57">
        <f>LN(original!F22/$I$2)</f>
        <v>-0.71998025731970794</v>
      </c>
      <c r="B57">
        <v>0</v>
      </c>
      <c r="C57">
        <f>LN(original!N59)</f>
        <v>-0.46103448298890709</v>
      </c>
      <c r="D57">
        <f>LN(original!O59)</f>
        <v>-1.2578782206860073E-2</v>
      </c>
      <c r="E57">
        <v>0</v>
      </c>
      <c r="F57">
        <f>ln_data2!D22</f>
        <v>7.8140735836036894</v>
      </c>
      <c r="J57" s="5">
        <v>29</v>
      </c>
      <c r="K57" s="5">
        <v>-1.7582954422945394</v>
      </c>
      <c r="L57" s="5">
        <v>-2.9464509417768125E-2</v>
      </c>
      <c r="M57">
        <f t="shared" si="0"/>
        <v>0.1673345877099007</v>
      </c>
      <c r="N57">
        <f t="shared" si="1"/>
        <v>0.17233837430307358</v>
      </c>
      <c r="P57">
        <f t="shared" si="2"/>
        <v>193.44384617708087</v>
      </c>
      <c r="Q57">
        <f t="shared" si="3"/>
        <v>199.22837487063921</v>
      </c>
      <c r="R57" s="9">
        <f t="shared" si="4"/>
        <v>2.9902882970301959E-2</v>
      </c>
    </row>
    <row r="58" spans="1:18" x14ac:dyDescent="0.35">
      <c r="A58">
        <f>LN(original!F23/$I$2)</f>
        <v>-0.74786348209178877</v>
      </c>
      <c r="B58">
        <v>0</v>
      </c>
      <c r="C58">
        <f>LN(original!N60)</f>
        <v>-0.42061216099172088</v>
      </c>
      <c r="D58">
        <f>LN(original!O60)</f>
        <v>-6.4538521137571178E-2</v>
      </c>
      <c r="E58">
        <v>0</v>
      </c>
      <c r="F58">
        <f>ln_data2!D23</f>
        <v>8.1784420636755382</v>
      </c>
      <c r="J58" s="5">
        <v>30</v>
      </c>
      <c r="K58" s="5">
        <v>-2.9001981324707531</v>
      </c>
      <c r="L58" s="5">
        <v>3.9172012293891445E-2</v>
      </c>
      <c r="M58">
        <f t="shared" si="0"/>
        <v>5.7210025774531791E-2</v>
      </c>
      <c r="N58">
        <f t="shared" si="1"/>
        <v>5.5012319249806194E-2</v>
      </c>
      <c r="P58">
        <f t="shared" si="2"/>
        <v>66.136520710837843</v>
      </c>
      <c r="Q58">
        <f t="shared" si="3"/>
        <v>63.59590547563964</v>
      </c>
      <c r="R58" s="9">
        <f t="shared" si="4"/>
        <v>3.841470957183072E-2</v>
      </c>
    </row>
    <row r="59" spans="1:18" x14ac:dyDescent="0.35">
      <c r="A59">
        <f>LN(original!F24/$I$2)</f>
        <v>-0.90987768799682212</v>
      </c>
      <c r="B59">
        <v>0</v>
      </c>
      <c r="C59">
        <f>LN(original!N61)</f>
        <v>-0.2799604586036617</v>
      </c>
      <c r="D59">
        <f>LN(original!O61)</f>
        <v>-9.1567193525490503E-2</v>
      </c>
      <c r="E59">
        <v>0</v>
      </c>
      <c r="F59">
        <f>ln_data2!D24</f>
        <v>7.0419743115454851</v>
      </c>
      <c r="J59" s="5">
        <v>31</v>
      </c>
      <c r="K59" s="5">
        <v>-1.5612659422044002</v>
      </c>
      <c r="L59" s="5">
        <v>-3.0872479328702962E-2</v>
      </c>
      <c r="M59">
        <f t="shared" si="0"/>
        <v>0.20348999874302925</v>
      </c>
      <c r="N59">
        <f t="shared" si="1"/>
        <v>0.20987021939158226</v>
      </c>
      <c r="P59">
        <f t="shared" si="2"/>
        <v>235.24059522986406</v>
      </c>
      <c r="Q59">
        <f t="shared" si="3"/>
        <v>242.6163233360833</v>
      </c>
      <c r="R59" s="9">
        <f t="shared" si="4"/>
        <v>3.1353976549039465E-2</v>
      </c>
    </row>
    <row r="60" spans="1:18" x14ac:dyDescent="0.35">
      <c r="A60">
        <f>LN(original!F25/$I$2)</f>
        <v>-0.92595252361845792</v>
      </c>
      <c r="B60">
        <v>0</v>
      </c>
      <c r="C60">
        <f>LN(original!N62)</f>
        <v>-0.11348930561748385</v>
      </c>
      <c r="D60">
        <f>LN(original!O62)</f>
        <v>-3.8221212820197741E-2</v>
      </c>
      <c r="E60">
        <v>0</v>
      </c>
      <c r="F60">
        <f>ln_data2!D25</f>
        <v>8.2508101121554827</v>
      </c>
      <c r="J60" s="5">
        <v>32</v>
      </c>
      <c r="K60" s="5">
        <v>1.8520518566272528</v>
      </c>
      <c r="L60" s="5">
        <v>3.0410191034901723E-2</v>
      </c>
      <c r="M60">
        <f t="shared" si="0"/>
        <v>6.5696597824473555</v>
      </c>
      <c r="N60">
        <f t="shared" si="1"/>
        <v>6.3728823573864721</v>
      </c>
      <c r="P60">
        <f t="shared" si="2"/>
        <v>7594.7254765686903</v>
      </c>
      <c r="Q60">
        <f t="shared" si="3"/>
        <v>7367.2448196073719</v>
      </c>
      <c r="R60" s="9">
        <f t="shared" si="4"/>
        <v>2.9952452878401405E-2</v>
      </c>
    </row>
    <row r="61" spans="1:18" x14ac:dyDescent="0.35">
      <c r="A61">
        <f>LN(original!F26/$I$2)</f>
        <v>-0.3395603456348707</v>
      </c>
      <c r="B61">
        <v>0</v>
      </c>
      <c r="C61">
        <f>LN(original!N63)</f>
        <v>-1.0544785075294869</v>
      </c>
      <c r="D61">
        <f>LN(original!O63)</f>
        <v>0</v>
      </c>
      <c r="E61">
        <v>0</v>
      </c>
      <c r="F61">
        <f>ln_data2!D26</f>
        <v>6.6932674521481266</v>
      </c>
      <c r="J61" s="5">
        <v>33</v>
      </c>
      <c r="K61" s="5">
        <v>-2.8573189247855586</v>
      </c>
      <c r="L61" s="5">
        <v>4.0430208274112367E-2</v>
      </c>
      <c r="M61">
        <f t="shared" si="0"/>
        <v>5.9791682489033465E-2</v>
      </c>
      <c r="N61">
        <f t="shared" si="1"/>
        <v>5.742250813187677E-2</v>
      </c>
      <c r="P61">
        <f t="shared" si="2"/>
        <v>69.1209939820057</v>
      </c>
      <c r="Q61">
        <f t="shared" si="3"/>
        <v>66.382156744679492</v>
      </c>
      <c r="R61" s="9">
        <f t="shared" si="4"/>
        <v>3.9623811515777846E-2</v>
      </c>
    </row>
    <row r="62" spans="1:18" x14ac:dyDescent="0.35">
      <c r="A62">
        <f>LN(original!F27/$I$2)</f>
        <v>1.280804750762095</v>
      </c>
      <c r="B62">
        <v>0</v>
      </c>
      <c r="C62">
        <f>LN(original!N64)</f>
        <v>-3.3793317246550427</v>
      </c>
      <c r="D62">
        <f>LN(original!O64)</f>
        <v>-1.2578782206860073E-2</v>
      </c>
      <c r="E62">
        <v>0</v>
      </c>
      <c r="F62">
        <f>ln_data2!D27</f>
        <v>8.2474142960403718</v>
      </c>
      <c r="J62" s="5">
        <v>34</v>
      </c>
      <c r="K62" s="5">
        <v>-1.7485898464405425</v>
      </c>
      <c r="L62" s="5">
        <v>-2.1518395630222509E-2</v>
      </c>
      <c r="M62">
        <f t="shared" si="0"/>
        <v>0.17031455262778347</v>
      </c>
      <c r="N62">
        <f t="shared" si="1"/>
        <v>0.17401916425420158</v>
      </c>
      <c r="P62">
        <f t="shared" si="2"/>
        <v>196.88877578235403</v>
      </c>
      <c r="Q62">
        <f t="shared" si="3"/>
        <v>201.1714189072114</v>
      </c>
      <c r="R62" s="9">
        <f t="shared" si="4"/>
        <v>2.1751585928857203E-2</v>
      </c>
    </row>
    <row r="63" spans="1:18" x14ac:dyDescent="0.35">
      <c r="A63">
        <f>LN(original!F28/$I$2)</f>
        <v>-0.78901850649264571</v>
      </c>
      <c r="B63">
        <v>0</v>
      </c>
      <c r="C63">
        <f>LN(original!N65)</f>
        <v>-0.3826637069660902</v>
      </c>
      <c r="D63">
        <f>LN(original!O65)</f>
        <v>-2.5317807984289897E-2</v>
      </c>
      <c r="E63">
        <v>0</v>
      </c>
      <c r="F63">
        <f>ln_data2!D28</f>
        <v>7.5888888540112944</v>
      </c>
      <c r="J63" s="5">
        <v>35</v>
      </c>
      <c r="K63" s="5">
        <v>-2.0562553189396633</v>
      </c>
      <c r="L63" s="5">
        <v>-7.3379158224704533E-3</v>
      </c>
      <c r="M63">
        <f t="shared" si="0"/>
        <v>0.12699681967552071</v>
      </c>
      <c r="N63">
        <f t="shared" si="1"/>
        <v>0.1279321390987655</v>
      </c>
      <c r="P63">
        <f t="shared" si="2"/>
        <v>146.81216589172834</v>
      </c>
      <c r="Q63">
        <f t="shared" si="3"/>
        <v>147.89342344351599</v>
      </c>
      <c r="R63" s="9">
        <f t="shared" si="4"/>
        <v>7.3649042994505939E-3</v>
      </c>
    </row>
    <row r="64" spans="1:18" x14ac:dyDescent="0.35">
      <c r="A64">
        <f>LN(original!F29/$I$2)</f>
        <v>-0.28406314468492588</v>
      </c>
      <c r="B64">
        <v>0</v>
      </c>
      <c r="C64">
        <f>LN(original!N66)</f>
        <v>-1.1687174164270731</v>
      </c>
      <c r="D64">
        <f>LN(original!O66)</f>
        <v>-3.8221212820197741E-2</v>
      </c>
      <c r="E64">
        <v>0</v>
      </c>
      <c r="F64">
        <f>ln_data2!D29</f>
        <v>6.1262776140774662</v>
      </c>
      <c r="J64" s="5">
        <v>36</v>
      </c>
      <c r="K64" s="5">
        <v>-0.69902077395388063</v>
      </c>
      <c r="L64" s="5">
        <v>3.3645386249020359E-2</v>
      </c>
      <c r="M64">
        <f t="shared" si="0"/>
        <v>0.51408051197752813</v>
      </c>
      <c r="N64">
        <f t="shared" si="1"/>
        <v>0.49707181121649796</v>
      </c>
      <c r="P64">
        <f>M64*$I$2</f>
        <v>50818.561550186481</v>
      </c>
      <c r="Q64">
        <f>N64*$I$2</f>
        <v>49137.195136999246</v>
      </c>
      <c r="R64" s="9">
        <f t="shared" si="4"/>
        <v>3.3085675034835095E-2</v>
      </c>
    </row>
    <row r="65" spans="1:18" x14ac:dyDescent="0.35">
      <c r="A65">
        <f>LN(original!F30/$I$2)</f>
        <v>-0.54858230327313806</v>
      </c>
      <c r="B65">
        <v>0</v>
      </c>
      <c r="C65">
        <f>LN(original!N67)</f>
        <v>-0.85638919911751521</v>
      </c>
      <c r="D65">
        <f>LN(original!O67)</f>
        <v>-0.13353139262452263</v>
      </c>
      <c r="E65">
        <v>0</v>
      </c>
      <c r="F65">
        <f>ln_data2!D30</f>
        <v>6.1125275915954012</v>
      </c>
      <c r="J65" s="5">
        <v>37</v>
      </c>
      <c r="K65" s="5">
        <v>-0.57011982146189266</v>
      </c>
      <c r="L65" s="5">
        <v>1.3103183028640331E-2</v>
      </c>
      <c r="M65">
        <f t="shared" si="0"/>
        <v>0.57291573155405706</v>
      </c>
      <c r="N65">
        <f t="shared" si="1"/>
        <v>0.56545768067424851</v>
      </c>
      <c r="P65">
        <f t="shared" ref="P65:P98" si="5">M65*$I$2</f>
        <v>56634.61790265773</v>
      </c>
      <c r="Q65">
        <f t="shared" ref="Q65:Q98" si="6">N65*$I$2</f>
        <v>55897.364867676821</v>
      </c>
      <c r="R65" s="9">
        <f t="shared" si="4"/>
        <v>1.3017710055854581E-2</v>
      </c>
    </row>
    <row r="66" spans="1:18" x14ac:dyDescent="0.35">
      <c r="A66">
        <f>LN(original!F31/$I$2)</f>
        <v>-1.017473577532809</v>
      </c>
      <c r="B66">
        <v>0</v>
      </c>
      <c r="C66">
        <f>LN(original!N68)</f>
        <v>0</v>
      </c>
      <c r="D66">
        <f>LN(original!O68)</f>
        <v>-5.1293294387550578E-2</v>
      </c>
      <c r="E66">
        <v>0</v>
      </c>
      <c r="F66">
        <f>ln_data2!D31</f>
        <v>8.1066687738439107</v>
      </c>
      <c r="J66" s="5">
        <v>38</v>
      </c>
      <c r="K66" s="5">
        <v>-1.0358485098728629</v>
      </c>
      <c r="L66" s="5">
        <v>4.526232041707734E-2</v>
      </c>
      <c r="M66">
        <f t="shared" si="0"/>
        <v>0.37135894051151475</v>
      </c>
      <c r="N66">
        <f t="shared" si="1"/>
        <v>0.35492509567346686</v>
      </c>
      <c r="P66">
        <f t="shared" si="5"/>
        <v>36710.061431819842</v>
      </c>
      <c r="Q66">
        <f t="shared" si="6"/>
        <v>35085.521430885012</v>
      </c>
      <c r="R66" s="9">
        <f t="shared" si="4"/>
        <v>4.4253262935885433E-2</v>
      </c>
    </row>
    <row r="67" spans="1:18" x14ac:dyDescent="0.35">
      <c r="A67">
        <f>LN(original!F32/$I$2)</f>
        <v>-0.39407362654621786</v>
      </c>
      <c r="B67">
        <v>0</v>
      </c>
      <c r="C67">
        <f>LN(original!N69)</f>
        <v>-0.96236178737033862</v>
      </c>
      <c r="D67">
        <f>LN(original!O69)</f>
        <v>-1.2578782206860073E-2</v>
      </c>
      <c r="E67">
        <v>0</v>
      </c>
      <c r="F67">
        <f>ln_data2!D32</f>
        <v>7.5102984109991127</v>
      </c>
      <c r="J67" s="5">
        <v>39</v>
      </c>
      <c r="K67" s="5">
        <v>0.87515017683029273</v>
      </c>
      <c r="L67" s="5">
        <v>6.0190628651798361E-3</v>
      </c>
      <c r="M67">
        <f t="shared" si="0"/>
        <v>2.4137202746946147</v>
      </c>
      <c r="N67">
        <f t="shared" si="1"/>
        <v>2.3992355765073814</v>
      </c>
      <c r="P67">
        <f t="shared" si="5"/>
        <v>238604.24483444178</v>
      </c>
      <c r="Q67">
        <f t="shared" si="6"/>
        <v>237172.38443667599</v>
      </c>
      <c r="R67" s="9">
        <f t="shared" si="4"/>
        <v>6.0009845958914256E-3</v>
      </c>
    </row>
    <row r="68" spans="1:18" x14ac:dyDescent="0.35">
      <c r="A68">
        <f>LN(original!F33/$I$2)</f>
        <v>1.2960263850299856</v>
      </c>
      <c r="B68">
        <v>0</v>
      </c>
      <c r="C68">
        <f>LN(original!N70)</f>
        <v>-3.4749091369830265</v>
      </c>
      <c r="D68">
        <f>LN(original!O70)</f>
        <v>-0.10536051565782628</v>
      </c>
      <c r="E68">
        <v>0</v>
      </c>
      <c r="F68">
        <f>ln_data2!D33</f>
        <v>7.5908507220382893</v>
      </c>
      <c r="J68" s="5">
        <v>40</v>
      </c>
      <c r="K68" s="5">
        <v>0.15861573821924441</v>
      </c>
      <c r="L68" s="5">
        <v>-1.522488620883819E-2</v>
      </c>
      <c r="M68">
        <f t="shared" si="0"/>
        <v>1.1541808274148757</v>
      </c>
      <c r="N68">
        <f t="shared" si="1"/>
        <v>1.1718875485546139</v>
      </c>
      <c r="P68">
        <f t="shared" si="5"/>
        <v>114094.59812511224</v>
      </c>
      <c r="Q68">
        <f t="shared" si="6"/>
        <v>115844.9661649945</v>
      </c>
      <c r="R68" s="9">
        <f t="shared" si="4"/>
        <v>1.5341375215353033E-2</v>
      </c>
    </row>
    <row r="69" spans="1:18" x14ac:dyDescent="0.35">
      <c r="A69">
        <f>LN(original!F34/$I$2)</f>
        <v>-0.98358675987593791</v>
      </c>
      <c r="B69">
        <v>0</v>
      </c>
      <c r="C69">
        <f>LN(original!N71)</f>
        <v>-2.3170023143992219E-2</v>
      </c>
      <c r="D69">
        <f>LN(original!O71)</f>
        <v>-2.5317807984289897E-2</v>
      </c>
      <c r="E69">
        <v>0</v>
      </c>
      <c r="F69">
        <f>ln_data2!D34</f>
        <v>8.1851864126552254</v>
      </c>
      <c r="J69" s="5">
        <v>41</v>
      </c>
      <c r="K69" s="5">
        <v>-0.78269887278351347</v>
      </c>
      <c r="L69" s="5">
        <v>-3.1082855937749621E-2</v>
      </c>
      <c r="M69">
        <f t="shared" si="0"/>
        <v>0.44317891075345262</v>
      </c>
      <c r="N69">
        <f t="shared" si="1"/>
        <v>0.4571704997916583</v>
      </c>
      <c r="P69">
        <f t="shared" si="5"/>
        <v>43809.703400803919</v>
      </c>
      <c r="Q69">
        <f t="shared" si="6"/>
        <v>45192.818325716791</v>
      </c>
      <c r="R69" s="9">
        <f t="shared" si="4"/>
        <v>3.1570972125948962E-2</v>
      </c>
    </row>
    <row r="70" spans="1:18" x14ac:dyDescent="0.35">
      <c r="A70">
        <f>LN(original!F35/$I$2)</f>
        <v>-0.52335231195853582</v>
      </c>
      <c r="B70">
        <v>0</v>
      </c>
      <c r="C70">
        <f>LN(original!N72)</f>
        <v>-0.85906529041369173</v>
      </c>
      <c r="D70">
        <f>LN(original!O72)</f>
        <v>-0.11934675763256625</v>
      </c>
      <c r="E70">
        <v>0</v>
      </c>
      <c r="F70">
        <f>ln_data2!D35</f>
        <v>7.2445878982067597</v>
      </c>
      <c r="J70" s="5">
        <v>42</v>
      </c>
      <c r="K70" s="5">
        <v>0.80809573993261363</v>
      </c>
      <c r="L70" s="5">
        <v>9.318801795617393E-3</v>
      </c>
      <c r="M70">
        <f t="shared" si="0"/>
        <v>2.2646371370958911</v>
      </c>
      <c r="N70">
        <f t="shared" si="1"/>
        <v>2.2436314583656269</v>
      </c>
      <c r="P70">
        <f t="shared" si="5"/>
        <v>223866.88283055622</v>
      </c>
      <c r="Q70">
        <f t="shared" si="6"/>
        <v>221790.40190473574</v>
      </c>
      <c r="R70" s="9">
        <f t="shared" si="4"/>
        <v>9.2755163227611261E-3</v>
      </c>
    </row>
    <row r="71" spans="1:18" x14ac:dyDescent="0.35">
      <c r="A71">
        <f>LN(original!F36/$I$2)</f>
        <v>-0.61860005460953527</v>
      </c>
      <c r="B71">
        <v>0</v>
      </c>
      <c r="C71">
        <f>LN(original!N73)</f>
        <v>-0.61009043762958082</v>
      </c>
      <c r="D71">
        <f>LN(original!O73)</f>
        <v>-3.8221212820197741E-2</v>
      </c>
      <c r="E71">
        <v>0</v>
      </c>
      <c r="F71">
        <f>ln_data2!D36</f>
        <v>8.0817874993266106</v>
      </c>
      <c r="J71" s="5">
        <v>43</v>
      </c>
      <c r="K71" s="5">
        <v>-0.97118346787353216</v>
      </c>
      <c r="L71" s="5">
        <v>-8.7730114331319164E-4</v>
      </c>
      <c r="M71">
        <f t="shared" si="0"/>
        <v>0.37830263991005342</v>
      </c>
      <c r="N71">
        <f t="shared" si="1"/>
        <v>0.3786346708728407</v>
      </c>
      <c r="P71">
        <f t="shared" si="5"/>
        <v>37396.469119038404</v>
      </c>
      <c r="Q71">
        <f t="shared" si="6"/>
        <v>37429.291479594467</v>
      </c>
      <c r="R71" s="9">
        <f t="shared" si="4"/>
        <v>8.7768608452271275E-4</v>
      </c>
    </row>
    <row r="72" spans="1:18" x14ac:dyDescent="0.35">
      <c r="J72" s="5">
        <v>44</v>
      </c>
      <c r="K72" s="5">
        <v>2.7448760424988439E-2</v>
      </c>
      <c r="L72" s="5">
        <v>-2.766675348168143E-2</v>
      </c>
      <c r="M72">
        <f t="shared" si="0"/>
        <v>0.99978203070206695</v>
      </c>
      <c r="N72">
        <f t="shared" si="1"/>
        <v>1.0278289482394578</v>
      </c>
      <c r="P72">
        <f t="shared" si="5"/>
        <v>98831.765609166599</v>
      </c>
      <c r="Q72">
        <f t="shared" si="6"/>
        <v>101604.29631585327</v>
      </c>
      <c r="R72" s="9">
        <f t="shared" si="4"/>
        <v>2.8053032237132423E-2</v>
      </c>
    </row>
    <row r="73" spans="1:18" x14ac:dyDescent="0.35">
      <c r="J73" s="5">
        <v>45</v>
      </c>
      <c r="K73" s="5">
        <v>-0.61500640376265114</v>
      </c>
      <c r="L73" s="5">
        <v>1.0102429079517083E-2</v>
      </c>
      <c r="M73">
        <f t="shared" si="0"/>
        <v>0.54612686612727879</v>
      </c>
      <c r="N73">
        <f t="shared" si="1"/>
        <v>0.54063743318442881</v>
      </c>
      <c r="P73">
        <f t="shared" si="5"/>
        <v>53986.44981452389</v>
      </c>
      <c r="Q73">
        <f t="shared" si="6"/>
        <v>53443.801183847856</v>
      </c>
      <c r="R73" s="9">
        <f t="shared" si="4"/>
        <v>1.0051570950495182E-2</v>
      </c>
    </row>
    <row r="74" spans="1:18" x14ac:dyDescent="0.35">
      <c r="J74" s="5">
        <v>46</v>
      </c>
      <c r="K74" s="5">
        <v>-0.21831121355287869</v>
      </c>
      <c r="L74" s="5">
        <v>-3.4417454732227015E-2</v>
      </c>
      <c r="M74">
        <f t="shared" si="0"/>
        <v>0.77667859077039059</v>
      </c>
      <c r="N74">
        <f t="shared" si="1"/>
        <v>0.80387522586819182</v>
      </c>
      <c r="P74">
        <f t="shared" si="5"/>
        <v>76777.251520288177</v>
      </c>
      <c r="Q74">
        <f t="shared" si="6"/>
        <v>79465.728991178941</v>
      </c>
      <c r="R74" s="9">
        <f t="shared" si="4"/>
        <v>3.5016589128361045E-2</v>
      </c>
    </row>
    <row r="75" spans="1:18" x14ac:dyDescent="0.35">
      <c r="J75" s="5">
        <v>47</v>
      </c>
      <c r="K75" s="5">
        <v>-0.78191211891237433</v>
      </c>
      <c r="L75" s="5">
        <v>-4.3642144060899724E-2</v>
      </c>
      <c r="M75">
        <f t="shared" si="0"/>
        <v>0.43799216233712379</v>
      </c>
      <c r="N75">
        <f t="shared" si="1"/>
        <v>0.4575303219793293</v>
      </c>
      <c r="P75">
        <f t="shared" si="5"/>
        <v>43296.976138246144</v>
      </c>
      <c r="Q75">
        <f t="shared" si="6"/>
        <v>45228.387940913723</v>
      </c>
      <c r="R75" s="9">
        <f t="shared" si="4"/>
        <v>4.4608468649187646E-2</v>
      </c>
    </row>
    <row r="76" spans="1:18" x14ac:dyDescent="0.35">
      <c r="J76" s="5">
        <v>48</v>
      </c>
      <c r="K76" s="5">
        <v>-0.98758946041838536</v>
      </c>
      <c r="L76" s="5">
        <v>3.7425571666228508E-2</v>
      </c>
      <c r="M76">
        <f t="shared" si="0"/>
        <v>0.38667764614431538</v>
      </c>
      <c r="N76">
        <f t="shared" si="1"/>
        <v>0.37247347177186274</v>
      </c>
      <c r="P76">
        <f t="shared" si="5"/>
        <v>38224.366228309962</v>
      </c>
      <c r="Q76">
        <f t="shared" si="6"/>
        <v>36820.236538897385</v>
      </c>
      <c r="R76" s="9">
        <f t="shared" si="4"/>
        <v>3.6733890655658331E-2</v>
      </c>
    </row>
    <row r="77" spans="1:18" x14ac:dyDescent="0.35">
      <c r="J77" s="5">
        <v>49</v>
      </c>
      <c r="K77" s="5">
        <v>4.800064925095282E-2</v>
      </c>
      <c r="L77" s="5">
        <v>6.2104842929739112E-3</v>
      </c>
      <c r="M77">
        <f t="shared" si="0"/>
        <v>1.0557074738867145</v>
      </c>
      <c r="N77">
        <f t="shared" si="1"/>
        <v>1.0491713364997393</v>
      </c>
      <c r="P77">
        <f t="shared" si="5"/>
        <v>104360.18092638583</v>
      </c>
      <c r="Q77">
        <f t="shared" si="6"/>
        <v>103714.06209409873</v>
      </c>
      <c r="R77" s="9">
        <f t="shared" si="4"/>
        <v>6.1912390966710282E-3</v>
      </c>
    </row>
    <row r="78" spans="1:18" x14ac:dyDescent="0.35">
      <c r="J78" s="5">
        <v>50</v>
      </c>
      <c r="K78" s="5">
        <v>1.5653238322169019</v>
      </c>
      <c r="L78" s="5">
        <v>2.7679700466188617E-2</v>
      </c>
      <c r="M78">
        <f t="shared" si="0"/>
        <v>4.9184996395350256</v>
      </c>
      <c r="N78">
        <f t="shared" si="1"/>
        <v>4.7842239709226666</v>
      </c>
      <c r="P78">
        <f t="shared" si="5"/>
        <v>486209.98237180169</v>
      </c>
      <c r="Q78">
        <f t="shared" si="6"/>
        <v>472936.38772838539</v>
      </c>
      <c r="R78" s="9">
        <f t="shared" si="4"/>
        <v>2.7300127773325019E-2</v>
      </c>
    </row>
    <row r="79" spans="1:18" x14ac:dyDescent="0.35">
      <c r="J79" s="5">
        <v>51</v>
      </c>
      <c r="K79" s="5">
        <v>-0.52402536751243178</v>
      </c>
      <c r="L79" s="5">
        <v>-3.4408458739779491E-2</v>
      </c>
      <c r="M79">
        <f t="shared" si="0"/>
        <v>0.57210437741440556</v>
      </c>
      <c r="N79">
        <f t="shared" si="1"/>
        <v>0.59213219449615284</v>
      </c>
      <c r="P79">
        <f t="shared" si="5"/>
        <v>56554.412858264448</v>
      </c>
      <c r="Q79">
        <f t="shared" si="6"/>
        <v>58534.228920868161</v>
      </c>
      <c r="R79" s="9">
        <f t="shared" si="4"/>
        <v>3.5007278168822813E-2</v>
      </c>
    </row>
    <row r="80" spans="1:18" x14ac:dyDescent="0.35">
      <c r="J80" s="5">
        <v>52</v>
      </c>
      <c r="K80" s="5">
        <v>-0.19502969676076262</v>
      </c>
      <c r="L80" s="5">
        <v>-8.7689630962431986E-3</v>
      </c>
      <c r="M80">
        <f t="shared" si="0"/>
        <v>0.81562657302737018</v>
      </c>
      <c r="N80">
        <f t="shared" si="1"/>
        <v>0.82281022289485528</v>
      </c>
      <c r="P80">
        <f t="shared" si="5"/>
        <v>80627.38858533297</v>
      </c>
      <c r="Q80">
        <f t="shared" si="6"/>
        <v>81337.516171265932</v>
      </c>
      <c r="R80" s="9">
        <f t="shared" si="4"/>
        <v>8.8075230810853999E-3</v>
      </c>
    </row>
    <row r="81" spans="10:18" x14ac:dyDescent="0.35">
      <c r="J81" s="5">
        <v>53</v>
      </c>
      <c r="K81" s="5">
        <v>-0.93536876664415547</v>
      </c>
      <c r="L81" s="5">
        <v>4.3575416135100187E-2</v>
      </c>
      <c r="M81">
        <f t="shared" si="0"/>
        <v>0.40991996301075256</v>
      </c>
      <c r="N81">
        <f t="shared" si="1"/>
        <v>0.39244111964971029</v>
      </c>
      <c r="P81">
        <f t="shared" si="5"/>
        <v>40521.9462429704</v>
      </c>
      <c r="Q81">
        <f t="shared" si="6"/>
        <v>38794.104676379327</v>
      </c>
      <c r="R81" s="9">
        <f t="shared" si="4"/>
        <v>4.2639649049206571E-2</v>
      </c>
    </row>
    <row r="82" spans="10:18" x14ac:dyDescent="0.35">
      <c r="J82" s="5">
        <v>54</v>
      </c>
      <c r="K82" s="5">
        <v>0.28526569065198748</v>
      </c>
      <c r="L82" s="5">
        <v>-7.7002816412674591E-3</v>
      </c>
      <c r="M82">
        <f t="shared" si="0"/>
        <v>1.3199124504879276</v>
      </c>
      <c r="N82">
        <f t="shared" si="1"/>
        <v>1.3301153804008337</v>
      </c>
      <c r="P82">
        <f t="shared" si="5"/>
        <v>130477.71806784673</v>
      </c>
      <c r="Q82">
        <f t="shared" si="6"/>
        <v>131486.3114879255</v>
      </c>
      <c r="R82" s="9">
        <f t="shared" si="4"/>
        <v>7.7300050538461956E-3</v>
      </c>
    </row>
    <row r="83" spans="10:18" x14ac:dyDescent="0.35">
      <c r="J83" s="5">
        <v>55</v>
      </c>
      <c r="K83" s="5">
        <v>-0.53598269443340607</v>
      </c>
      <c r="L83" s="5">
        <v>2.1118327729923392E-2</v>
      </c>
      <c r="M83">
        <f t="shared" si="0"/>
        <v>0.59758164108973244</v>
      </c>
      <c r="N83">
        <f t="shared" si="1"/>
        <v>0.58509403888794842</v>
      </c>
      <c r="P83">
        <f t="shared" si="5"/>
        <v>59072.924768460187</v>
      </c>
      <c r="Q83">
        <f t="shared" si="6"/>
        <v>57838.483924428845</v>
      </c>
      <c r="R83" s="9">
        <f t="shared" si="4"/>
        <v>2.0896897332742633E-2</v>
      </c>
    </row>
    <row r="84" spans="10:18" x14ac:dyDescent="0.35">
      <c r="J84" s="5">
        <v>56</v>
      </c>
      <c r="K84" s="5">
        <v>-0.71675549469127686</v>
      </c>
      <c r="L84" s="5">
        <v>-3.2247626284310771E-3</v>
      </c>
      <c r="M84">
        <f t="shared" si="0"/>
        <v>0.48676186584900466</v>
      </c>
      <c r="N84">
        <f t="shared" si="1"/>
        <v>0.48833409098689784</v>
      </c>
      <c r="P84">
        <f t="shared" si="5"/>
        <v>48118.022884735539</v>
      </c>
      <c r="Q84">
        <f t="shared" si="6"/>
        <v>48273.442547763472</v>
      </c>
      <c r="R84" s="9">
        <f t="shared" si="4"/>
        <v>3.2299677690464023E-3</v>
      </c>
    </row>
    <row r="85" spans="10:18" x14ac:dyDescent="0.35">
      <c r="J85" s="5">
        <v>57</v>
      </c>
      <c r="K85" s="5">
        <v>-0.76617354131024307</v>
      </c>
      <c r="L85" s="5">
        <v>1.83100592184543E-2</v>
      </c>
      <c r="M85">
        <f t="shared" si="0"/>
        <v>0.47337685121626855</v>
      </c>
      <c r="N85">
        <f t="shared" si="1"/>
        <v>0.46478816268670886</v>
      </c>
      <c r="P85">
        <f t="shared" si="5"/>
        <v>46794.869849139468</v>
      </c>
      <c r="Q85">
        <f t="shared" si="6"/>
        <v>45945.849537134549</v>
      </c>
      <c r="R85" s="9">
        <f t="shared" si="4"/>
        <v>1.8143448517797985E-2</v>
      </c>
    </row>
    <row r="86" spans="10:18" x14ac:dyDescent="0.35">
      <c r="J86" s="5">
        <v>58</v>
      </c>
      <c r="K86" s="5">
        <v>-0.87277886484343281</v>
      </c>
      <c r="L86" s="5">
        <v>-3.7098823153389304E-2</v>
      </c>
      <c r="M86">
        <f t="shared" si="0"/>
        <v>0.40257346058885463</v>
      </c>
      <c r="N86">
        <f t="shared" si="1"/>
        <v>0.41778895560976437</v>
      </c>
      <c r="P86">
        <f t="shared" si="5"/>
        <v>39795.720142568964</v>
      </c>
      <c r="Q86">
        <f t="shared" si="6"/>
        <v>41299.822228178578</v>
      </c>
      <c r="R86" s="9">
        <f t="shared" si="4"/>
        <v>3.7795574001956461E-2</v>
      </c>
    </row>
    <row r="87" spans="10:18" x14ac:dyDescent="0.35">
      <c r="J87" s="5">
        <v>59</v>
      </c>
      <c r="K87" s="5">
        <v>-0.96268799968750918</v>
      </c>
      <c r="L87" s="5">
        <v>3.6735476069051254E-2</v>
      </c>
      <c r="M87">
        <f t="shared" si="0"/>
        <v>0.3961538933624863</v>
      </c>
      <c r="N87">
        <f t="shared" si="1"/>
        <v>0.38186505204477417</v>
      </c>
      <c r="P87">
        <f t="shared" si="5"/>
        <v>39161.12465680774</v>
      </c>
      <c r="Q87">
        <f t="shared" si="6"/>
        <v>37748.625359388847</v>
      </c>
      <c r="R87" s="9">
        <f t="shared" si="4"/>
        <v>3.6068915532877721E-2</v>
      </c>
    </row>
    <row r="88" spans="10:18" x14ac:dyDescent="0.35">
      <c r="J88" s="5">
        <v>60</v>
      </c>
      <c r="K88" s="5">
        <v>-0.31008015874554318</v>
      </c>
      <c r="L88" s="5">
        <v>-2.948018688932752E-2</v>
      </c>
      <c r="M88">
        <f t="shared" si="0"/>
        <v>0.71208332449322853</v>
      </c>
      <c r="N88">
        <f t="shared" si="1"/>
        <v>0.73338816639264692</v>
      </c>
      <c r="P88">
        <f t="shared" si="5"/>
        <v>70391.795470749887</v>
      </c>
      <c r="Q88">
        <f t="shared" si="6"/>
        <v>72497.849666848095</v>
      </c>
      <c r="R88" s="9">
        <f t="shared" si="4"/>
        <v>2.9919029370025704E-2</v>
      </c>
    </row>
    <row r="89" spans="10:18" x14ac:dyDescent="0.35">
      <c r="J89" s="5">
        <v>61</v>
      </c>
      <c r="K89" s="5">
        <v>1.2568077044537342</v>
      </c>
      <c r="L89" s="5">
        <v>2.3997046308360748E-2</v>
      </c>
      <c r="M89">
        <f t="shared" si="0"/>
        <v>3.5995352890766146</v>
      </c>
      <c r="N89">
        <f t="shared" si="1"/>
        <v>3.5141852442990493</v>
      </c>
      <c r="P89">
        <f t="shared" si="5"/>
        <v>355825.98713254533</v>
      </c>
      <c r="Q89">
        <f t="shared" si="6"/>
        <v>347388.85247603949</v>
      </c>
      <c r="R89" s="9">
        <f t="shared" si="4"/>
        <v>2.3711406590893536E-2</v>
      </c>
    </row>
    <row r="90" spans="10:18" x14ac:dyDescent="0.35">
      <c r="J90" s="5">
        <v>62</v>
      </c>
      <c r="K90" s="5">
        <v>-0.77516922817780798</v>
      </c>
      <c r="L90" s="5">
        <v>-1.3849278314837732E-2</v>
      </c>
      <c r="M90">
        <f t="shared" si="0"/>
        <v>0.45429045967484905</v>
      </c>
      <c r="N90">
        <f t="shared" si="1"/>
        <v>0.46062582353408404</v>
      </c>
      <c r="P90">
        <f t="shared" si="5"/>
        <v>44908.116819759933</v>
      </c>
      <c r="Q90">
        <f t="shared" si="6"/>
        <v>45534.388523748261</v>
      </c>
      <c r="R90" s="9">
        <f t="shared" si="4"/>
        <v>1.3945623827912633E-2</v>
      </c>
    </row>
    <row r="91" spans="10:18" x14ac:dyDescent="0.35">
      <c r="J91" s="5">
        <v>63</v>
      </c>
      <c r="K91" s="5">
        <v>-0.24906659866527167</v>
      </c>
      <c r="L91" s="5">
        <v>-3.4996546019654212E-2</v>
      </c>
      <c r="M91">
        <f t="shared" si="0"/>
        <v>0.75271911299429684</v>
      </c>
      <c r="N91">
        <f t="shared" si="1"/>
        <v>0.7795280561278296</v>
      </c>
      <c r="P91">
        <f t="shared" si="5"/>
        <v>74408.777774043599</v>
      </c>
      <c r="Q91">
        <f t="shared" si="6"/>
        <v>77058.930609999457</v>
      </c>
      <c r="R91" s="9">
        <f t="shared" si="4"/>
        <v>3.561613179568076E-2</v>
      </c>
    </row>
    <row r="92" spans="10:18" x14ac:dyDescent="0.35">
      <c r="J92" s="5">
        <v>64</v>
      </c>
      <c r="K92" s="5">
        <v>-0.50078985893102801</v>
      </c>
      <c r="L92" s="5">
        <v>-4.7792444342110052E-2</v>
      </c>
      <c r="M92">
        <f t="shared" si="0"/>
        <v>0.57776833030764474</v>
      </c>
      <c r="N92">
        <f t="shared" si="1"/>
        <v>0.60605177520461695</v>
      </c>
      <c r="P92">
        <f t="shared" si="5"/>
        <v>57114.313364150607</v>
      </c>
      <c r="Q92">
        <f t="shared" si="6"/>
        <v>59910.225583851548</v>
      </c>
      <c r="R92" s="9">
        <f t="shared" si="4"/>
        <v>4.8952916616097748E-2</v>
      </c>
    </row>
    <row r="93" spans="10:18" x14ac:dyDescent="0.35">
      <c r="J93" s="5">
        <v>65</v>
      </c>
      <c r="K93" s="5">
        <v>-1.04499295744152</v>
      </c>
      <c r="L93" s="5">
        <v>2.7519379908711006E-2</v>
      </c>
      <c r="M93">
        <f t="shared" si="0"/>
        <v>0.36150710710582096</v>
      </c>
      <c r="N93">
        <f t="shared" si="1"/>
        <v>0.35169429619699333</v>
      </c>
      <c r="P93">
        <f t="shared" si="5"/>
        <v>35736.175064520008</v>
      </c>
      <c r="Q93">
        <f t="shared" si="6"/>
        <v>34766.146200301177</v>
      </c>
      <c r="R93" s="9">
        <f t="shared" si="4"/>
        <v>2.7144171486385697E-2</v>
      </c>
    </row>
    <row r="94" spans="10:18" x14ac:dyDescent="0.35">
      <c r="J94" s="5">
        <v>66</v>
      </c>
      <c r="K94" s="5">
        <v>-0.37772179225427399</v>
      </c>
      <c r="L94" s="5">
        <v>-1.6351834291943868E-2</v>
      </c>
      <c r="M94">
        <f t="shared" ref="M94:M98" si="7">EXP(A67)</f>
        <v>0.67430440770810263</v>
      </c>
      <c r="N94">
        <f t="shared" ref="N94:N98" si="8">EXP(K94)</f>
        <v>0.68542116361948879</v>
      </c>
      <c r="P94">
        <f t="shared" si="5"/>
        <v>66657.224400239793</v>
      </c>
      <c r="Q94">
        <f t="shared" si="6"/>
        <v>67756.152547404941</v>
      </c>
      <c r="R94" s="9">
        <f t="shared" ref="R94:R98" si="9">ABS((Q94-P94)/P94)</f>
        <v>1.6486257221973305E-2</v>
      </c>
    </row>
    <row r="95" spans="10:18" x14ac:dyDescent="0.35">
      <c r="J95" s="5">
        <v>67</v>
      </c>
      <c r="K95" s="5">
        <v>1.2820141930143347</v>
      </c>
      <c r="L95" s="5">
        <v>1.4012192015650848E-2</v>
      </c>
      <c r="M95">
        <f t="shared" si="7"/>
        <v>3.6547452255122659</v>
      </c>
      <c r="N95">
        <f t="shared" si="8"/>
        <v>3.6038913528164356</v>
      </c>
      <c r="P95">
        <f t="shared" si="5"/>
        <v>361283.67223744123</v>
      </c>
      <c r="Q95">
        <f t="shared" si="6"/>
        <v>356256.59846310731</v>
      </c>
      <c r="R95" s="9">
        <f t="shared" si="9"/>
        <v>1.3914478180541898E-2</v>
      </c>
    </row>
    <row r="96" spans="10:18" x14ac:dyDescent="0.35">
      <c r="J96" s="5">
        <v>68</v>
      </c>
      <c r="K96" s="5">
        <v>-1.0182848007064311</v>
      </c>
      <c r="L96" s="5">
        <v>3.4698040830493215E-2</v>
      </c>
      <c r="M96">
        <f t="shared" si="7"/>
        <v>0.37396735933711517</v>
      </c>
      <c r="N96">
        <f t="shared" si="8"/>
        <v>0.36121396308179649</v>
      </c>
      <c r="P96">
        <f t="shared" si="5"/>
        <v>36967.912273369024</v>
      </c>
      <c r="Q96">
        <f t="shared" si="6"/>
        <v>35707.196806677377</v>
      </c>
      <c r="R96" s="9">
        <f t="shared" si="9"/>
        <v>3.4102966306805538E-2</v>
      </c>
    </row>
    <row r="97" spans="10:18" x14ac:dyDescent="0.35">
      <c r="J97" s="5">
        <v>69</v>
      </c>
      <c r="K97" s="5">
        <v>-0.49295198709390697</v>
      </c>
      <c r="L97" s="5">
        <v>-3.0400324864628847E-2</v>
      </c>
      <c r="M97">
        <f t="shared" si="7"/>
        <v>0.59253086650745479</v>
      </c>
      <c r="N97">
        <f t="shared" si="8"/>
        <v>0.61082059563374957</v>
      </c>
      <c r="P97">
        <f t="shared" si="5"/>
        <v>58573.638969824795</v>
      </c>
      <c r="Q97">
        <f t="shared" si="6"/>
        <v>60381.639280448275</v>
      </c>
      <c r="R97" s="9">
        <f t="shared" si="9"/>
        <v>3.0867133106667693E-2</v>
      </c>
    </row>
    <row r="98" spans="10:18" ht="15" thickBot="1" x14ac:dyDescent="0.4">
      <c r="J98" s="6">
        <v>70</v>
      </c>
      <c r="K98" s="6">
        <v>-0.62685047607964084</v>
      </c>
      <c r="L98" s="6">
        <v>8.2504214701055734E-3</v>
      </c>
      <c r="M98">
        <f t="shared" si="7"/>
        <v>0.53869805782091051</v>
      </c>
      <c r="N98">
        <f t="shared" si="8"/>
        <v>0.53427185592175119</v>
      </c>
      <c r="P98">
        <f t="shared" si="5"/>
        <v>53252.087504796393</v>
      </c>
      <c r="Q98">
        <f t="shared" si="6"/>
        <v>52814.542784844409</v>
      </c>
      <c r="R98" s="9">
        <f t="shared" si="9"/>
        <v>8.2164801504274274E-3</v>
      </c>
    </row>
    <row r="101" spans="10:18" x14ac:dyDescent="0.35">
      <c r="R101" s="9">
        <f>AVERAGE(R29:R98)</f>
        <v>2.3747013210123482E-2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60B33-5B68-4B02-ADE2-EBCEE2A49A42}">
  <dimension ref="A1:S61"/>
  <sheetViews>
    <sheetView topLeftCell="A30" workbookViewId="0">
      <selection activeCell="G39" sqref="G39"/>
    </sheetView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4</v>
      </c>
      <c r="E1" t="s">
        <v>3</v>
      </c>
      <c r="H1" t="s">
        <v>37</v>
      </c>
      <c r="I1" t="s">
        <v>38</v>
      </c>
    </row>
    <row r="2" spans="1:16" x14ac:dyDescent="0.35">
      <c r="A2">
        <f>LN(original!A2)</f>
        <v>4.8649848523112267</v>
      </c>
      <c r="B2">
        <f>LN(original!B2)</f>
        <v>1.791759469228055</v>
      </c>
      <c r="C2">
        <f>LN(original!C2)</f>
        <v>4.3438054218536841</v>
      </c>
      <c r="D2">
        <f>LN(original!D2)</f>
        <v>2.1751462908995625</v>
      </c>
      <c r="E2">
        <v>-1.4</v>
      </c>
      <c r="F2">
        <v>0.3</v>
      </c>
      <c r="G2">
        <v>6</v>
      </c>
      <c r="K2" t="s">
        <v>5</v>
      </c>
    </row>
    <row r="3" spans="1:16" ht="15" thickBot="1" x14ac:dyDescent="0.4">
      <c r="A3">
        <f>LN(original!A3)</f>
        <v>5.1216430547719574</v>
      </c>
      <c r="B3">
        <f>LN(original!B3)</f>
        <v>1.5846163397677717</v>
      </c>
      <c r="C3">
        <f>LN(original!C3)</f>
        <v>4.3174881135363101</v>
      </c>
      <c r="D3">
        <f>LN(original!D3)</f>
        <v>1.9950771778039409</v>
      </c>
    </row>
    <row r="4" spans="1:16" x14ac:dyDescent="0.35">
      <c r="A4">
        <f>LN(original!A4)</f>
        <v>4.2359075390943008</v>
      </c>
      <c r="B4">
        <f>LN(original!B4)</f>
        <v>2.2732868355204934</v>
      </c>
      <c r="C4">
        <f>LN(original!C4)</f>
        <v>4.3174881135363101</v>
      </c>
      <c r="D4">
        <f>LN(original!D4)</f>
        <v>2.0814715583477761</v>
      </c>
      <c r="K4" s="3" t="s">
        <v>6</v>
      </c>
      <c r="L4" s="3"/>
    </row>
    <row r="5" spans="1:16" x14ac:dyDescent="0.35">
      <c r="A5">
        <f>LN(original!A5)</f>
        <v>8.0321661420359796</v>
      </c>
      <c r="B5">
        <f>LN(original!B5)</f>
        <v>-0.51194012505389197</v>
      </c>
      <c r="C5">
        <f>LN(original!C5)</f>
        <v>4.3820266346738812</v>
      </c>
      <c r="D5">
        <f>LN(original!D5)</f>
        <v>0.95198679876637449</v>
      </c>
      <c r="K5" t="s">
        <v>7</v>
      </c>
      <c r="L5">
        <v>0.99980376667472592</v>
      </c>
    </row>
    <row r="6" spans="1:16" x14ac:dyDescent="0.35">
      <c r="A6">
        <f>LN(original!A6)</f>
        <v>6.6305890698009202</v>
      </c>
      <c r="B6">
        <f>LN(original!B6)</f>
        <v>0.46368338363700778</v>
      </c>
      <c r="C6">
        <f>LN(original!C6)</f>
        <v>4.2484952420493594</v>
      </c>
      <c r="D6">
        <f>LN(original!D6)</f>
        <v>1.3683629136123967</v>
      </c>
      <c r="K6" t="s">
        <v>8</v>
      </c>
      <c r="L6">
        <v>0.99960757185696969</v>
      </c>
    </row>
    <row r="7" spans="1:16" x14ac:dyDescent="0.35">
      <c r="A7">
        <f>LN(original!A7)</f>
        <v>4.6456344415149129</v>
      </c>
      <c r="B7">
        <f>LN(original!B7)</f>
        <v>1.9154938219501645</v>
      </c>
      <c r="C7">
        <f>LN(original!C7)</f>
        <v>4.3438054218536841</v>
      </c>
      <c r="D7">
        <f>LN(original!D7)</f>
        <v>0.91150955795190958</v>
      </c>
      <c r="K7" t="s">
        <v>9</v>
      </c>
      <c r="L7">
        <v>0.99958304509803031</v>
      </c>
    </row>
    <row r="8" spans="1:16" x14ac:dyDescent="0.35">
      <c r="A8">
        <f>LN(original!A8)</f>
        <v>7.9168434268885237</v>
      </c>
      <c r="B8">
        <f>LN(original!B8)</f>
        <v>-0.43680557862540975</v>
      </c>
      <c r="C8">
        <f>LN(original!C8)</f>
        <v>4.3438054218536841</v>
      </c>
      <c r="D8">
        <f>LN(original!D8)</f>
        <v>1.784565656721514</v>
      </c>
      <c r="K8" t="s">
        <v>10</v>
      </c>
      <c r="L8">
        <v>2.9496081515196622E-2</v>
      </c>
    </row>
    <row r="9" spans="1:16" ht="15" thickBot="1" x14ac:dyDescent="0.4">
      <c r="A9">
        <f>LN(original!A9)</f>
        <v>4.305857150447963</v>
      </c>
      <c r="B9">
        <f>LN(original!B9)</f>
        <v>2.1859903837290027</v>
      </c>
      <c r="C9">
        <f>LN(original!C9)</f>
        <v>4.3307333402863311</v>
      </c>
      <c r="D9">
        <f>LN(original!D9)</f>
        <v>1.5698232686807745</v>
      </c>
      <c r="K9" s="1" t="s">
        <v>11</v>
      </c>
      <c r="L9" s="1">
        <v>35</v>
      </c>
    </row>
    <row r="10" spans="1:16" x14ac:dyDescent="0.35">
      <c r="A10">
        <f>LN(original!A10)</f>
        <v>6.31577265318806</v>
      </c>
      <c r="B10">
        <f>LN(original!B10)</f>
        <v>0.70099490571270029</v>
      </c>
      <c r="C10">
        <f>LN(original!C10)</f>
        <v>4.3174881135363101</v>
      </c>
      <c r="D10">
        <f>LN(original!D10)</f>
        <v>5.8907601315305362E-2</v>
      </c>
    </row>
    <row r="11" spans="1:16" ht="15" thickBot="1" x14ac:dyDescent="0.4">
      <c r="A11">
        <f>LN(original!A11)</f>
        <v>5.0458262439821011</v>
      </c>
      <c r="B11">
        <f>LN(original!B11)</f>
        <v>1.6340048728913559</v>
      </c>
      <c r="C11">
        <f>LN(original!C11)</f>
        <v>4.290459441148391</v>
      </c>
      <c r="D11">
        <f>LN(original!D11)</f>
        <v>1.9500516602249005</v>
      </c>
      <c r="K11" t="s">
        <v>12</v>
      </c>
    </row>
    <row r="12" spans="1:16" x14ac:dyDescent="0.35">
      <c r="A12">
        <f>LN(original!A12)</f>
        <v>5.8331093561048188</v>
      </c>
      <c r="B12">
        <f>LN(original!B12)</f>
        <v>1.0387460144067711</v>
      </c>
      <c r="C12">
        <f>LN(original!C12)</f>
        <v>4.2766661190160553</v>
      </c>
      <c r="D12">
        <f>LN(original!D12)</f>
        <v>0.39425920978675738</v>
      </c>
      <c r="K12" s="2"/>
      <c r="L12" s="2" t="s">
        <v>17</v>
      </c>
      <c r="M12" s="2" t="s">
        <v>18</v>
      </c>
      <c r="N12" s="2" t="s">
        <v>19</v>
      </c>
      <c r="O12" s="2" t="s">
        <v>20</v>
      </c>
      <c r="P12" s="2" t="s">
        <v>21</v>
      </c>
    </row>
    <row r="13" spans="1:16" x14ac:dyDescent="0.35">
      <c r="A13">
        <f>LN(original!A13)</f>
        <v>4.6956599586336232</v>
      </c>
      <c r="B13">
        <f>LN(original!B13)</f>
        <v>1.8544368453789191</v>
      </c>
      <c r="C13">
        <f>LN(original!C13)</f>
        <v>4.2484952420493594</v>
      </c>
      <c r="D13">
        <f>LN(original!D13)</f>
        <v>0.6312890388749085</v>
      </c>
      <c r="K13" t="s">
        <v>13</v>
      </c>
      <c r="L13">
        <v>2</v>
      </c>
      <c r="M13">
        <v>70.916618622793166</v>
      </c>
      <c r="N13">
        <v>35.458309311396583</v>
      </c>
      <c r="O13">
        <v>40755.795509987642</v>
      </c>
      <c r="P13">
        <v>3.1634598355919611E-55</v>
      </c>
    </row>
    <row r="14" spans="1:16" x14ac:dyDescent="0.35">
      <c r="A14">
        <f>LN(original!A14)</f>
        <v>4.343923585251602</v>
      </c>
      <c r="B14">
        <f>LN(original!B14)</f>
        <v>2.1762736025143838</v>
      </c>
      <c r="C14">
        <f>LN(original!C14)</f>
        <v>4.2766661190160553</v>
      </c>
      <c r="D14">
        <f>LN(original!D14)</f>
        <v>2.0622108838825604</v>
      </c>
      <c r="K14" t="s">
        <v>14</v>
      </c>
      <c r="L14">
        <v>32</v>
      </c>
      <c r="M14">
        <v>2.7840602392035965E-2</v>
      </c>
      <c r="N14">
        <v>8.7001882475112391E-4</v>
      </c>
    </row>
    <row r="15" spans="1:16" ht="15" thickBot="1" x14ac:dyDescent="0.4">
      <c r="A15">
        <f>LN(original!A15)</f>
        <v>6.346742407720531</v>
      </c>
      <c r="B15">
        <f>LN(original!B15)</f>
        <v>0.6952515191721389</v>
      </c>
      <c r="C15">
        <f>LN(original!C15)</f>
        <v>4.3567088266895917</v>
      </c>
      <c r="D15">
        <f>LN(original!D15)</f>
        <v>2.0036818837427508</v>
      </c>
      <c r="K15" s="1" t="s">
        <v>15</v>
      </c>
      <c r="L15" s="1">
        <v>34</v>
      </c>
      <c r="M15" s="1">
        <v>70.944459225185199</v>
      </c>
      <c r="N15" s="1"/>
      <c r="O15" s="1"/>
      <c r="P15" s="1"/>
    </row>
    <row r="16" spans="1:16" ht="15" thickBot="1" x14ac:dyDescent="0.4">
      <c r="A16">
        <f>LN(original!A16)</f>
        <v>9.4980122665110152</v>
      </c>
      <c r="B16">
        <f>LN(original!B16)</f>
        <v>-1.5730526555621234</v>
      </c>
      <c r="C16">
        <f>LN(original!C16)</f>
        <v>4.3174881135363101</v>
      </c>
      <c r="D16">
        <f>LN(original!D16)</f>
        <v>1.8809674058267545</v>
      </c>
    </row>
    <row r="17" spans="1:19" x14ac:dyDescent="0.35">
      <c r="A17">
        <f>LN(original!A17)</f>
        <v>5.1835792522020361</v>
      </c>
      <c r="B17">
        <f>LN(original!B17)</f>
        <v>1.5164567197084324</v>
      </c>
      <c r="C17">
        <f>LN(original!C17)</f>
        <v>4.3174881135363101</v>
      </c>
      <c r="D17">
        <f>LN(original!D17)</f>
        <v>0.70131729247588803</v>
      </c>
      <c r="K17" s="2"/>
      <c r="L17" s="2" t="s">
        <v>22</v>
      </c>
      <c r="M17" s="2" t="s">
        <v>10</v>
      </c>
      <c r="N17" s="2" t="s">
        <v>23</v>
      </c>
      <c r="O17" s="2" t="s">
        <v>24</v>
      </c>
      <c r="P17" s="2" t="s">
        <v>25</v>
      </c>
      <c r="Q17" s="2" t="s">
        <v>26</v>
      </c>
      <c r="R17" s="2" t="s">
        <v>27</v>
      </c>
      <c r="S17" s="2" t="s">
        <v>28</v>
      </c>
    </row>
    <row r="18" spans="1:19" x14ac:dyDescent="0.35">
      <c r="A18">
        <f>LN(original!A18)</f>
        <v>5.8520473840368936</v>
      </c>
      <c r="B18">
        <f>LN(original!B18)</f>
        <v>1.0465105858711903</v>
      </c>
      <c r="C18">
        <f>LN(original!C18)</f>
        <v>4.3438054218536841</v>
      </c>
      <c r="D18">
        <f>LN(original!D18)</f>
        <v>1.5778160930935303</v>
      </c>
      <c r="K18" t="s">
        <v>16</v>
      </c>
      <c r="L18">
        <v>5.8477111904472068</v>
      </c>
      <c r="M18">
        <v>0.51109859569407123</v>
      </c>
      <c r="N18">
        <v>11.441454231557852</v>
      </c>
      <c r="O18">
        <v>7.6165553656328476E-13</v>
      </c>
      <c r="P18">
        <v>4.8066374190823193</v>
      </c>
      <c r="Q18">
        <v>6.8887849618120942</v>
      </c>
      <c r="R18">
        <v>4.8066374190823193</v>
      </c>
      <c r="S18">
        <v>6.8887849618120942</v>
      </c>
    </row>
    <row r="19" spans="1:19" x14ac:dyDescent="0.35">
      <c r="A19">
        <f>LN(original!A19)</f>
        <v>4.4668290444657055</v>
      </c>
      <c r="B19">
        <f>LN(original!B19)</f>
        <v>2.0813523614287721</v>
      </c>
      <c r="C19">
        <f>LN(original!C19)</f>
        <v>4.2484952420493594</v>
      </c>
      <c r="D19">
        <f>LN(original!D19)</f>
        <v>2.1715337008350657</v>
      </c>
      <c r="K19" t="s">
        <v>1</v>
      </c>
      <c r="L19">
        <v>-1.3744590874861229</v>
      </c>
      <c r="M19">
        <v>4.8301302949666095E-3</v>
      </c>
      <c r="N19">
        <v>-284.55942253119372</v>
      </c>
      <c r="O19">
        <v>4.922350409970374E-56</v>
      </c>
      <c r="P19">
        <v>-1.384297740937197</v>
      </c>
      <c r="Q19">
        <v>-1.3646204340350487</v>
      </c>
      <c r="R19">
        <v>-1.384297740937197</v>
      </c>
      <c r="S19">
        <v>-1.3646204340350487</v>
      </c>
    </row>
    <row r="20" spans="1:19" ht="15" thickBot="1" x14ac:dyDescent="0.4">
      <c r="A20">
        <f>LN(original!A20)</f>
        <v>6.8845514970231427</v>
      </c>
      <c r="B20">
        <f>LN(original!B20)</f>
        <v>0.28532051057015934</v>
      </c>
      <c r="C20">
        <f>LN(original!C20)</f>
        <v>4.2626798770413155</v>
      </c>
      <c r="D20">
        <f>LN(original!D20)</f>
        <v>1.6221361818586992</v>
      </c>
      <c r="K20" s="1" t="s">
        <v>2</v>
      </c>
      <c r="L20" s="1">
        <v>0.33664299832315581</v>
      </c>
      <c r="M20" s="1">
        <v>0.1182821552434104</v>
      </c>
      <c r="N20" s="1">
        <v>2.8461013212887871</v>
      </c>
      <c r="O20" s="1">
        <v>7.6615894846455328E-3</v>
      </c>
      <c r="P20" s="1">
        <v>9.5710132371529116E-2</v>
      </c>
      <c r="Q20" s="1">
        <v>0.57757586427478247</v>
      </c>
      <c r="R20" s="1">
        <v>9.5710132371529116E-2</v>
      </c>
      <c r="S20" s="1">
        <v>0.57757586427478247</v>
      </c>
    </row>
    <row r="21" spans="1:19" x14ac:dyDescent="0.35">
      <c r="A21">
        <f>LN(original!A21)</f>
        <v>5.2358362558171203</v>
      </c>
      <c r="B21">
        <f>LN(original!B21)</f>
        <v>1.4907823338778765</v>
      </c>
      <c r="C21">
        <f>LN(original!C21)</f>
        <v>4.2484952420493594</v>
      </c>
      <c r="D21">
        <f>LN(original!D21)</f>
        <v>2.1831345295111571</v>
      </c>
    </row>
    <row r="22" spans="1:19" x14ac:dyDescent="0.35">
      <c r="A22">
        <f>LN(original!A22)</f>
        <v>4.7853195728890645</v>
      </c>
      <c r="B22">
        <f>LN(original!B22)</f>
        <v>1.8340975942558437</v>
      </c>
      <c r="C22">
        <f>LN(original!C22)</f>
        <v>4.3694478524670215</v>
      </c>
      <c r="D22">
        <f>LN(original!D22)</f>
        <v>1.5994654851814973</v>
      </c>
    </row>
    <row r="23" spans="1:19" x14ac:dyDescent="0.35">
      <c r="A23">
        <f>LN(original!A23)</f>
        <v>4.7355174507092439</v>
      </c>
      <c r="B23">
        <f>LN(original!B23)</f>
        <v>1.8745199162530299</v>
      </c>
      <c r="C23">
        <f>LN(original!C23)</f>
        <v>4.3174881135363101</v>
      </c>
      <c r="D23">
        <f>LN(original!D23)</f>
        <v>1.963833965253347</v>
      </c>
    </row>
    <row r="24" spans="1:19" x14ac:dyDescent="0.35">
      <c r="A24">
        <f>LN(original!A24)</f>
        <v>4.4918488280788216</v>
      </c>
      <c r="B24">
        <f>LN(original!B24)</f>
        <v>2.0151716186410891</v>
      </c>
      <c r="C24">
        <f>LN(original!C24)</f>
        <v>4.290459441148391</v>
      </c>
      <c r="D24">
        <f>LN(original!D24)</f>
        <v>0.8273662131232935</v>
      </c>
      <c r="K24" t="s">
        <v>29</v>
      </c>
    </row>
    <row r="25" spans="1:19" ht="15" thickBot="1" x14ac:dyDescent="0.4">
      <c r="A25">
        <f>LN(original!A25)</f>
        <v>4.3526713957711287</v>
      </c>
      <c r="B25">
        <f>LN(original!B25)</f>
        <v>2.1816427716272671</v>
      </c>
      <c r="C25">
        <f>LN(original!C25)</f>
        <v>4.3438054218536841</v>
      </c>
      <c r="D25">
        <f>LN(original!D25)</f>
        <v>2.0362020137332904</v>
      </c>
    </row>
    <row r="26" spans="1:19" x14ac:dyDescent="0.35">
      <c r="A26">
        <f>LN(original!A26)</f>
        <v>5.5837770881711828</v>
      </c>
      <c r="B26">
        <f>LN(original!B26)</f>
        <v>1.2406535697152641</v>
      </c>
      <c r="C26">
        <f>LN(original!C26)</f>
        <v>4.3820266346738812</v>
      </c>
      <c r="D26">
        <f>LN(original!D26)</f>
        <v>0.47865935372593449</v>
      </c>
      <c r="K26" s="2" t="s">
        <v>30</v>
      </c>
      <c r="L26" s="2" t="s">
        <v>31</v>
      </c>
      <c r="M26" s="2" t="s">
        <v>32</v>
      </c>
    </row>
    <row r="27" spans="1:19" x14ac:dyDescent="0.35">
      <c r="A27">
        <f>LN(original!A27)</f>
        <v>8.8298315796639386</v>
      </c>
      <c r="B27">
        <f>LN(original!B27)</f>
        <v>-1.084199647410292</v>
      </c>
      <c r="C27">
        <f>LN(original!C27)</f>
        <v>4.3694478524670215</v>
      </c>
      <c r="D27">
        <f>LN(original!D27)</f>
        <v>2.0328061976181808</v>
      </c>
      <c r="K27">
        <v>1</v>
      </c>
      <c r="L27">
        <v>4.8473227867225992</v>
      </c>
      <c r="M27">
        <v>1.7662065588627485E-2</v>
      </c>
    </row>
    <row r="28" spans="1:19" x14ac:dyDescent="0.35">
      <c r="A28">
        <f>LN(original!A28)</f>
        <v>4.6674018574978051</v>
      </c>
      <c r="B28">
        <f>LN(original!B28)</f>
        <v>1.9124683702786607</v>
      </c>
      <c r="C28">
        <f>LN(original!C28)</f>
        <v>4.3567088266895917</v>
      </c>
      <c r="D28">
        <f>LN(original!D28)</f>
        <v>1.3742807555891026</v>
      </c>
      <c r="K28">
        <v>2</v>
      </c>
      <c r="L28">
        <v>5.1231730058398446</v>
      </c>
      <c r="M28">
        <v>-1.5299510678872252E-3</v>
      </c>
    </row>
    <row r="29" spans="1:19" x14ac:dyDescent="0.35">
      <c r="A29">
        <f>LN(original!A29)</f>
        <v>5.729140655177611</v>
      </c>
      <c r="B29">
        <f>LN(original!B29)</f>
        <v>1.1264146608176777</v>
      </c>
      <c r="C29">
        <f>LN(original!C29)</f>
        <v>4.3438054218536841</v>
      </c>
      <c r="D29">
        <f>LN(original!D29)</f>
        <v>-8.8330484344725152E-2</v>
      </c>
      <c r="K29">
        <v>3</v>
      </c>
      <c r="L29">
        <v>4.1766235846689428</v>
      </c>
      <c r="M29">
        <v>5.9283954425358054E-2</v>
      </c>
    </row>
    <row r="30" spans="1:19" x14ac:dyDescent="0.35">
      <c r="A30">
        <f>LN(original!A30)</f>
        <v>5.2649872697182429</v>
      </c>
      <c r="B30">
        <f>LN(original!B30)</f>
        <v>1.4387428781272356</v>
      </c>
      <c r="C30">
        <f>LN(original!C30)</f>
        <v>4.2484952420493594</v>
      </c>
      <c r="D30">
        <f>LN(original!D30)</f>
        <v>-0.10208050682679098</v>
      </c>
      <c r="K30">
        <v>4</v>
      </c>
      <c r="L30">
        <v>8.0265305326048555</v>
      </c>
      <c r="M30">
        <v>5.6356094311240668E-3</v>
      </c>
    </row>
    <row r="31" spans="1:19" x14ac:dyDescent="0.35">
      <c r="A31">
        <f>LN(original!A31)</f>
        <v>4.1917211012536884</v>
      </c>
      <c r="B31">
        <f>LN(original!B31)</f>
        <v>2.2951320772447508</v>
      </c>
      <c r="C31">
        <f>LN(original!C31)</f>
        <v>4.3307333402863311</v>
      </c>
      <c r="D31">
        <f>LN(original!D31)</f>
        <v>1.8920606754217195</v>
      </c>
      <c r="K31">
        <v>5</v>
      </c>
      <c r="L31">
        <v>6.6406235267361655</v>
      </c>
      <c r="M31">
        <v>-1.0034456935245295E-2</v>
      </c>
    </row>
    <row r="32" spans="1:19" x14ac:dyDescent="0.35">
      <c r="A32">
        <f>LN(original!A32)</f>
        <v>5.4606087998974475</v>
      </c>
      <c r="B32">
        <f>LN(original!B32)</f>
        <v>1.3327702898744123</v>
      </c>
      <c r="C32">
        <f>LN(original!C32)</f>
        <v>4.3694478524670215</v>
      </c>
      <c r="D32">
        <f>LN(original!D32)</f>
        <v>1.295690312576921</v>
      </c>
      <c r="K32">
        <v>6</v>
      </c>
      <c r="L32">
        <v>4.677254981189483</v>
      </c>
      <c r="M32">
        <v>-3.1620539674570125E-2</v>
      </c>
    </row>
    <row r="33" spans="1:13" x14ac:dyDescent="0.35">
      <c r="A33">
        <f>LN(original!A33)</f>
        <v>8.9352092690927059</v>
      </c>
      <c r="B33">
        <f>LN(original!B33)</f>
        <v>-1.1797770597382755</v>
      </c>
      <c r="C33">
        <f>LN(original!C33)</f>
        <v>4.2766661190160553</v>
      </c>
      <c r="D33">
        <f>LN(original!D33)</f>
        <v>1.3762426236160972</v>
      </c>
      <c r="K33">
        <v>7</v>
      </c>
      <c r="L33">
        <v>7.9103942687987399</v>
      </c>
      <c r="M33">
        <v>6.4491580897838574E-3</v>
      </c>
    </row>
    <row r="34" spans="1:13" x14ac:dyDescent="0.35">
      <c r="A34">
        <f>LN(original!A34)</f>
        <v>4.2358585049191042</v>
      </c>
      <c r="B34">
        <f>LN(original!B34)</f>
        <v>2.2719620541007584</v>
      </c>
      <c r="C34">
        <f>LN(original!C34)</f>
        <v>4.3567088266895917</v>
      </c>
      <c r="D34">
        <f>LN(original!D34)</f>
        <v>1.970578314233034</v>
      </c>
      <c r="K34">
        <v>8</v>
      </c>
      <c r="L34">
        <v>4.3010678989856483</v>
      </c>
      <c r="M34">
        <v>4.7892514623146809E-3</v>
      </c>
    </row>
    <row r="35" spans="1:13" x14ac:dyDescent="0.35">
      <c r="A35">
        <f>LN(original!A35)</f>
        <v>5.2826389793597857</v>
      </c>
      <c r="B35">
        <f>LN(original!B35)</f>
        <v>1.436066786831059</v>
      </c>
      <c r="C35">
        <f>LN(original!C35)</f>
        <v>4.2626798770413155</v>
      </c>
      <c r="D35">
        <f>LN(original!D35)</f>
        <v>1.0299797997845677</v>
      </c>
      <c r="K35">
        <v>9</v>
      </c>
      <c r="L35">
        <v>6.3376745157743573</v>
      </c>
      <c r="M35">
        <v>-2.1901862586297227E-2</v>
      </c>
    </row>
    <row r="36" spans="1:13" x14ac:dyDescent="0.35">
      <c r="A36">
        <f>LN(original!A36)</f>
        <v>4.9891539866684163</v>
      </c>
      <c r="B36">
        <f>LN(original!B36)</f>
        <v>1.6850416396151697</v>
      </c>
      <c r="C36">
        <f>LN(original!C36)</f>
        <v>4.3438054218536841</v>
      </c>
      <c r="D36">
        <f>LN(original!D36)</f>
        <v>1.8671794009044189</v>
      </c>
      <c r="K36">
        <v>10</v>
      </c>
      <c r="L36">
        <v>5.046191474357161</v>
      </c>
      <c r="M36">
        <v>-3.6523037505986622E-4</v>
      </c>
    </row>
    <row r="37" spans="1:13" x14ac:dyDescent="0.35">
      <c r="K37">
        <v>11</v>
      </c>
      <c r="L37">
        <v>5.8597069964884483</v>
      </c>
      <c r="M37">
        <v>-2.6597640383629439E-2</v>
      </c>
    </row>
    <row r="38" spans="1:13" x14ac:dyDescent="0.35">
      <c r="K38">
        <v>12</v>
      </c>
      <c r="L38">
        <v>4.7290897927922106</v>
      </c>
      <c r="M38">
        <v>-3.3429834158587468E-2</v>
      </c>
    </row>
    <row r="39" spans="1:13" x14ac:dyDescent="0.35">
      <c r="B39">
        <f>CORREL($A$2:$A$36,B2:B36)</f>
        <v>-0.99975408721014647</v>
      </c>
      <c r="C39">
        <f>CORREL($A$2:$A$36,C2:C36)</f>
        <v>8.1190431426294479E-2</v>
      </c>
      <c r="D39">
        <f>CORREL($A$2:$A$36,D2:D36)</f>
        <v>-5.160845288017267E-2</v>
      </c>
      <c r="K39">
        <v>13</v>
      </c>
      <c r="L39">
        <v>4.2962218657477687</v>
      </c>
      <c r="M39">
        <v>4.7701719503833395E-2</v>
      </c>
    </row>
    <row r="40" spans="1:13" x14ac:dyDescent="0.35">
      <c r="B40">
        <f>_xlfn.VAR.S(B2:B36)</f>
        <v>1.1024106631577284</v>
      </c>
      <c r="C40">
        <f>_xlfn.VAR.S(C2:C36)</f>
        <v>1.8383264636941626E-3</v>
      </c>
      <c r="K40">
        <v>14</v>
      </c>
      <c r="L40">
        <v>6.3587719440702699</v>
      </c>
      <c r="M40">
        <v>-1.2029536349738912E-2</v>
      </c>
    </row>
    <row r="41" spans="1:13" x14ac:dyDescent="0.35">
      <c r="K41">
        <v>15</v>
      </c>
      <c r="L41">
        <v>9.4632598517441942</v>
      </c>
      <c r="M41">
        <v>3.4752414766821005E-2</v>
      </c>
    </row>
    <row r="42" spans="1:13" x14ac:dyDescent="0.35">
      <c r="K42">
        <v>16</v>
      </c>
      <c r="L42">
        <v>5.2168556150300045</v>
      </c>
      <c r="M42">
        <v>-3.327636282796842E-2</v>
      </c>
    </row>
    <row r="43" spans="1:13" x14ac:dyDescent="0.35">
      <c r="K43">
        <v>17</v>
      </c>
      <c r="L43">
        <v>5.871636886891328</v>
      </c>
      <c r="M43">
        <v>-1.9589502854434393E-2</v>
      </c>
    </row>
    <row r="44" spans="1:13" x14ac:dyDescent="0.35">
      <c r="K44">
        <v>18</v>
      </c>
      <c r="L44">
        <v>4.4172036996658877</v>
      </c>
      <c r="M44">
        <v>4.9625344799817839E-2</v>
      </c>
    </row>
    <row r="45" spans="1:13" x14ac:dyDescent="0.35">
      <c r="K45">
        <v>19</v>
      </c>
      <c r="L45">
        <v>6.8905511565468407</v>
      </c>
      <c r="M45">
        <v>-5.9996595236979644E-3</v>
      </c>
    </row>
    <row r="46" spans="1:13" x14ac:dyDescent="0.35">
      <c r="K46">
        <v>20</v>
      </c>
      <c r="L46">
        <v>5.2289180408301457</v>
      </c>
      <c r="M46">
        <v>6.9182149869746468E-3</v>
      </c>
    </row>
    <row r="47" spans="1:13" x14ac:dyDescent="0.35">
      <c r="K47">
        <v>21</v>
      </c>
      <c r="L47">
        <v>4.7977631107569989</v>
      </c>
      <c r="M47">
        <v>-1.2443537867934396E-2</v>
      </c>
    </row>
    <row r="48" spans="1:13" x14ac:dyDescent="0.35">
      <c r="K48">
        <v>22</v>
      </c>
      <c r="L48">
        <v>4.724712400644953</v>
      </c>
      <c r="M48">
        <v>1.0805050064290889E-2</v>
      </c>
    </row>
    <row r="49" spans="11:13" x14ac:dyDescent="0.35">
      <c r="K49">
        <v>23</v>
      </c>
      <c r="L49">
        <v>4.522293376813928</v>
      </c>
      <c r="M49">
        <v>-3.044454873510638E-2</v>
      </c>
    </row>
    <row r="50" spans="11:13" x14ac:dyDescent="0.35">
      <c r="K50">
        <v>24</v>
      </c>
      <c r="L50">
        <v>4.3114441386809021</v>
      </c>
      <c r="M50">
        <v>4.1227257090226566E-2</v>
      </c>
    </row>
    <row r="51" spans="11:13" x14ac:dyDescent="0.35">
      <c r="K51">
        <v>25</v>
      </c>
      <c r="L51">
        <v>5.617662202158507</v>
      </c>
      <c r="M51">
        <v>-3.3885113987324189E-2</v>
      </c>
    </row>
    <row r="52" spans="11:13" x14ac:dyDescent="0.35">
      <c r="K52">
        <v>26</v>
      </c>
      <c r="L52">
        <v>8.8088432745507053</v>
      </c>
      <c r="M52">
        <v>2.0988305113233352E-2</v>
      </c>
    </row>
    <row r="53" spans="11:13" x14ac:dyDescent="0.35">
      <c r="K53">
        <v>27</v>
      </c>
      <c r="L53">
        <v>4.6857571816256689</v>
      </c>
      <c r="M53">
        <v>-1.8355324127863781E-2</v>
      </c>
    </row>
    <row r="54" spans="11:13" x14ac:dyDescent="0.35">
      <c r="K54">
        <v>28</v>
      </c>
      <c r="L54">
        <v>5.7618120049539554</v>
      </c>
      <c r="M54">
        <v>-3.2671349776344449E-2</v>
      </c>
    </row>
    <row r="55" spans="11:13" x14ac:dyDescent="0.35">
      <c r="K55">
        <v>29</v>
      </c>
      <c r="L55">
        <v>5.3004441436944463</v>
      </c>
      <c r="M55">
        <v>-3.545687397620334E-2</v>
      </c>
    </row>
    <row r="56" spans="11:13" x14ac:dyDescent="0.35">
      <c r="K56">
        <v>30</v>
      </c>
      <c r="L56">
        <v>4.1510571065093034</v>
      </c>
      <c r="M56">
        <v>4.0663994744384979E-2</v>
      </c>
    </row>
    <row r="57" spans="11:13" x14ac:dyDescent="0.35">
      <c r="K57">
        <v>31</v>
      </c>
      <c r="L57">
        <v>5.486816980068979</v>
      </c>
      <c r="M57">
        <v>-2.6208180171531481E-2</v>
      </c>
    </row>
    <row r="58" spans="11:13" x14ac:dyDescent="0.35">
      <c r="K58">
        <v>32</v>
      </c>
      <c r="L58">
        <v>8.9089761965447565</v>
      </c>
      <c r="M58">
        <v>2.6233072547949376E-2</v>
      </c>
    </row>
    <row r="59" spans="11:13" x14ac:dyDescent="0.35">
      <c r="K59">
        <v>33</v>
      </c>
      <c r="L59">
        <v>4.1916478210025234</v>
      </c>
      <c r="M59">
        <v>4.4210683916580784E-2</v>
      </c>
    </row>
    <row r="60" spans="11:13" x14ac:dyDescent="0.35">
      <c r="K60">
        <v>34</v>
      </c>
      <c r="L60">
        <v>5.3088974797492305</v>
      </c>
      <c r="M60">
        <v>-2.6258500389444883E-2</v>
      </c>
    </row>
    <row r="61" spans="11:13" ht="15" thickBot="1" x14ac:dyDescent="0.4">
      <c r="K61" s="1">
        <v>35</v>
      </c>
      <c r="L61" s="1">
        <v>4.9940020774308245</v>
      </c>
      <c r="M61" s="1">
        <v>-4.8480907624082192E-3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4BF5-A668-4EB4-ACF7-800405FE6885}">
  <dimension ref="A1:R61"/>
  <sheetViews>
    <sheetView workbookViewId="0">
      <selection activeCell="A7" sqref="A7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4</v>
      </c>
    </row>
    <row r="2" spans="1:15" x14ac:dyDescent="0.35">
      <c r="A2">
        <f>LN(original!F2)</f>
        <v>10.836016951675976</v>
      </c>
      <c r="B2">
        <f>LN(original!G2)</f>
        <v>2.1972245773362196</v>
      </c>
      <c r="C2">
        <f>LN(original!H2)</f>
        <v>4.5669489731678938</v>
      </c>
      <c r="D2">
        <f>LN(original!I2)</f>
        <v>8.3897543893217534</v>
      </c>
      <c r="J2" t="s">
        <v>5</v>
      </c>
    </row>
    <row r="3" spans="1:15" ht="15" thickBot="1" x14ac:dyDescent="0.4">
      <c r="A3">
        <f>LN(original!F3)</f>
        <v>10.944375700947585</v>
      </c>
      <c r="B3">
        <f>LN(original!G3)</f>
        <v>1.9900814478759363</v>
      </c>
      <c r="C3">
        <f>LN(original!H3)</f>
        <v>4.5406316648505198</v>
      </c>
      <c r="D3">
        <f>LN(original!I3)</f>
        <v>8.2096852762261321</v>
      </c>
    </row>
    <row r="4" spans="1:15" x14ac:dyDescent="0.35">
      <c r="A4">
        <f>LN(original!F4)</f>
        <v>10.510806149925052</v>
      </c>
      <c r="B4">
        <f>LN(original!G4)</f>
        <v>2.678751943628658</v>
      </c>
      <c r="C4">
        <f>LN(original!H4)</f>
        <v>4.5406316648505198</v>
      </c>
      <c r="D4">
        <f>LN(original!I4)</f>
        <v>8.2960796567699671</v>
      </c>
      <c r="J4" s="3" t="s">
        <v>6</v>
      </c>
      <c r="K4" s="3"/>
    </row>
    <row r="5" spans="1:15" x14ac:dyDescent="0.35">
      <c r="A5">
        <f>LN(original!F5)</f>
        <v>12.382561579076309</v>
      </c>
      <c r="B5">
        <f>LN(original!G5)</f>
        <v>-0.10647501694572761</v>
      </c>
      <c r="C5">
        <f>LN(original!H5)</f>
        <v>4.6051701859880918</v>
      </c>
      <c r="D5">
        <f>LN(original!I5)</f>
        <v>7.166594897188566</v>
      </c>
      <c r="J5" t="s">
        <v>7</v>
      </c>
      <c r="K5">
        <v>0.99925610320965152</v>
      </c>
    </row>
    <row r="6" spans="1:15" x14ac:dyDescent="0.35">
      <c r="A6">
        <f>LN(original!F6)</f>
        <v>11.644783191391243</v>
      </c>
      <c r="B6">
        <f>LN(original!G6)</f>
        <v>0.86914849174517217</v>
      </c>
      <c r="C6">
        <f>LN(original!H6)</f>
        <v>4.4716387933635691</v>
      </c>
      <c r="D6">
        <f>LN(original!I6)</f>
        <v>7.5829710120345881</v>
      </c>
      <c r="J6" t="s">
        <v>8</v>
      </c>
      <c r="K6">
        <v>0.99851275980173781</v>
      </c>
    </row>
    <row r="7" spans="1:15" x14ac:dyDescent="0.35">
      <c r="A7">
        <f>LN(original!F7)</f>
        <v>10.687610610659574</v>
      </c>
      <c r="B7">
        <f>LN(original!G7)</f>
        <v>2.3209589300583291</v>
      </c>
      <c r="C7">
        <f>LN(original!H7)</f>
        <v>4.5669489731678938</v>
      </c>
      <c r="D7">
        <f>LN(original!I7)</f>
        <v>7.1261176563741015</v>
      </c>
      <c r="J7" t="s">
        <v>9</v>
      </c>
      <c r="K7">
        <v>0.99841980728934643</v>
      </c>
    </row>
    <row r="8" spans="1:15" x14ac:dyDescent="0.35">
      <c r="A8">
        <f>LN(original!F8)</f>
        <v>12.318806881109069</v>
      </c>
      <c r="B8">
        <f>LN(original!G8)</f>
        <v>-3.1340470517245367E-2</v>
      </c>
      <c r="C8">
        <f>LN(original!H8)</f>
        <v>4.5669489731678938</v>
      </c>
      <c r="D8">
        <f>LN(original!I8)</f>
        <v>7.9991737551437057</v>
      </c>
      <c r="J8" t="s">
        <v>10</v>
      </c>
      <c r="K8">
        <v>2.8312071404788204E-2</v>
      </c>
    </row>
    <row r="9" spans="1:15" ht="15" thickBot="1" x14ac:dyDescent="0.4">
      <c r="A9">
        <f>LN(original!F9)</f>
        <v>10.529331570363992</v>
      </c>
      <c r="B9">
        <f>LN(original!G9)</f>
        <v>2.5914554918371668</v>
      </c>
      <c r="C9">
        <f>LN(original!H9)</f>
        <v>4.5538768916005408</v>
      </c>
      <c r="D9">
        <f>LN(original!I9)</f>
        <v>7.7844313671029663</v>
      </c>
      <c r="J9" s="1" t="s">
        <v>11</v>
      </c>
      <c r="K9" s="1">
        <v>35</v>
      </c>
    </row>
    <row r="10" spans="1:15" x14ac:dyDescent="0.35">
      <c r="A10">
        <f>LN(original!F10)</f>
        <v>11.501174346324143</v>
      </c>
      <c r="B10">
        <f>LN(original!G10)</f>
        <v>1.1064600138208647</v>
      </c>
      <c r="C10">
        <f>LN(original!H10)</f>
        <v>4.5406316648505198</v>
      </c>
      <c r="D10">
        <f>LN(original!I10)</f>
        <v>6.273515699737497</v>
      </c>
    </row>
    <row r="11" spans="1:15" ht="15" thickBot="1" x14ac:dyDescent="0.4">
      <c r="A11">
        <f>LN(original!F11)</f>
        <v>10.896488364697703</v>
      </c>
      <c r="B11">
        <f>LN(original!G11)</f>
        <v>2.0394699809995203</v>
      </c>
      <c r="C11">
        <f>LN(original!H11)</f>
        <v>4.5136029924626007</v>
      </c>
      <c r="D11">
        <f>LN(original!I11)</f>
        <v>8.1646597586470921</v>
      </c>
      <c r="J11" t="s">
        <v>12</v>
      </c>
    </row>
    <row r="12" spans="1:15" x14ac:dyDescent="0.35">
      <c r="A12">
        <f>LN(original!F12)</f>
        <v>11.248663671095731</v>
      </c>
      <c r="B12">
        <f>LN(original!G12)</f>
        <v>1.4442111225149354</v>
      </c>
      <c r="C12">
        <f>LN(original!H12)</f>
        <v>4.499809670330265</v>
      </c>
      <c r="D12">
        <f>LN(original!I12)</f>
        <v>6.6088673082089491</v>
      </c>
      <c r="J12" s="2"/>
      <c r="K12" s="2" t="s">
        <v>17</v>
      </c>
      <c r="L12" s="2" t="s">
        <v>18</v>
      </c>
      <c r="M12" s="2" t="s">
        <v>19</v>
      </c>
      <c r="N12" s="2" t="s">
        <v>20</v>
      </c>
      <c r="O12" s="2" t="s">
        <v>21</v>
      </c>
    </row>
    <row r="13" spans="1:15" x14ac:dyDescent="0.35">
      <c r="A13">
        <f>LN(original!F13)</f>
        <v>10.675838076407564</v>
      </c>
      <c r="B13">
        <f>LN(original!G13)</f>
        <v>2.2599019534870832</v>
      </c>
      <c r="C13">
        <f>LN(original!H13)</f>
        <v>4.4716387933635691</v>
      </c>
      <c r="D13">
        <f>LN(original!I13)</f>
        <v>6.8458971372971007</v>
      </c>
      <c r="J13" t="s">
        <v>13</v>
      </c>
      <c r="K13">
        <v>2</v>
      </c>
      <c r="L13">
        <v>17.221293636399004</v>
      </c>
      <c r="M13">
        <v>8.610646818199502</v>
      </c>
      <c r="N13">
        <v>10742.181508741469</v>
      </c>
      <c r="O13">
        <v>5.729250955353945E-46</v>
      </c>
    </row>
    <row r="14" spans="1:15" x14ac:dyDescent="0.35">
      <c r="A14">
        <f>LN(original!F14)</f>
        <v>10.551228450628681</v>
      </c>
      <c r="B14">
        <f>LN(original!G14)</f>
        <v>2.581738710622548</v>
      </c>
      <c r="C14">
        <f>LN(original!H14)</f>
        <v>4.499809670330265</v>
      </c>
      <c r="D14">
        <f>LN(original!I14)</f>
        <v>8.2768189823047518</v>
      </c>
      <c r="J14" t="s">
        <v>14</v>
      </c>
      <c r="K14">
        <v>32</v>
      </c>
      <c r="L14">
        <v>2.5650348391354431E-2</v>
      </c>
      <c r="M14">
        <v>8.0157338722982598E-4</v>
      </c>
    </row>
    <row r="15" spans="1:15" ht="15" thickBot="1" x14ac:dyDescent="0.4">
      <c r="A15">
        <f>LN(original!F15)</f>
        <v>11.555603472924764</v>
      </c>
      <c r="B15">
        <f>LN(original!G15)</f>
        <v>1.1007166272803033</v>
      </c>
      <c r="C15">
        <f>LN(original!H15)</f>
        <v>4.5798523780038014</v>
      </c>
      <c r="D15">
        <f>LN(original!I15)</f>
        <v>8.2182899821649418</v>
      </c>
      <c r="J15" s="1" t="s">
        <v>15</v>
      </c>
      <c r="K15" s="1">
        <v>34</v>
      </c>
      <c r="L15" s="1">
        <v>17.246943984790359</v>
      </c>
      <c r="M15" s="1"/>
      <c r="N15" s="1"/>
      <c r="O15" s="1"/>
    </row>
    <row r="16" spans="1:15" ht="15" thickBot="1" x14ac:dyDescent="0.4">
      <c r="A16">
        <f>LN(original!F16)</f>
        <v>13.094395872063927</v>
      </c>
      <c r="B16">
        <f>LN(original!G16)</f>
        <v>-1.167587547453959</v>
      </c>
      <c r="C16">
        <f>LN(original!H16)</f>
        <v>4.5406316648505198</v>
      </c>
      <c r="D16">
        <f>LN(original!I16)</f>
        <v>8.0955755042489468</v>
      </c>
    </row>
    <row r="17" spans="1:18" x14ac:dyDescent="0.35">
      <c r="A17">
        <f>LN(original!F17)</f>
        <v>10.942958513128627</v>
      </c>
      <c r="B17">
        <f>LN(original!G17)</f>
        <v>1.9219218278165968</v>
      </c>
      <c r="C17">
        <f>LN(original!H17)</f>
        <v>4.5406316648505198</v>
      </c>
      <c r="D17">
        <f>LN(original!I17)</f>
        <v>6.9159253908980798</v>
      </c>
      <c r="J17" s="2"/>
      <c r="K17" s="2" t="s">
        <v>22</v>
      </c>
      <c r="L17" s="2" t="s">
        <v>10</v>
      </c>
      <c r="M17" s="2" t="s">
        <v>23</v>
      </c>
      <c r="N17" s="2" t="s">
        <v>24</v>
      </c>
      <c r="O17" s="2" t="s">
        <v>25</v>
      </c>
      <c r="P17" s="2" t="s">
        <v>26</v>
      </c>
      <c r="Q17" s="2" t="s">
        <v>27</v>
      </c>
      <c r="R17" s="2" t="s">
        <v>28</v>
      </c>
    </row>
    <row r="18" spans="1:18" x14ac:dyDescent="0.35">
      <c r="A18">
        <f>LN(original!F18)</f>
        <v>11.297593679523832</v>
      </c>
      <c r="B18">
        <f>LN(original!G18)</f>
        <v>1.4519756939793547</v>
      </c>
      <c r="C18">
        <f>LN(original!H18)</f>
        <v>4.5669489731678938</v>
      </c>
      <c r="D18">
        <f>LN(original!I18)</f>
        <v>7.792424191515722</v>
      </c>
      <c r="J18" t="s">
        <v>16</v>
      </c>
      <c r="K18">
        <v>9.9460050431864602</v>
      </c>
      <c r="L18">
        <v>0.5160719441300865</v>
      </c>
      <c r="M18">
        <v>19.272516470454292</v>
      </c>
      <c r="N18">
        <v>3.5721917178765072E-19</v>
      </c>
      <c r="O18">
        <v>8.8948008925636088</v>
      </c>
      <c r="P18">
        <v>10.997209193809312</v>
      </c>
      <c r="Q18">
        <v>8.8948008925636088</v>
      </c>
      <c r="R18">
        <v>10.997209193809312</v>
      </c>
    </row>
    <row r="19" spans="1:18" x14ac:dyDescent="0.35">
      <c r="A19">
        <f>LN(original!F19)</f>
        <v>10.609598988871783</v>
      </c>
      <c r="B19">
        <f>LN(original!G19)</f>
        <v>2.4868174695369363</v>
      </c>
      <c r="C19">
        <f>LN(original!H19)</f>
        <v>4.4716387933635691</v>
      </c>
      <c r="D19">
        <f>LN(original!I19)</f>
        <v>8.386141799257258</v>
      </c>
      <c r="J19" t="s">
        <v>1</v>
      </c>
      <c r="K19">
        <v>-0.6760151036760419</v>
      </c>
      <c r="L19">
        <v>4.6362427407542293E-3</v>
      </c>
      <c r="M19">
        <v>-145.81098132192858</v>
      </c>
      <c r="N19">
        <v>9.482907631874792E-47</v>
      </c>
      <c r="O19">
        <v>-0.685458821103059</v>
      </c>
      <c r="P19">
        <v>-0.66657138624902479</v>
      </c>
      <c r="Q19">
        <v>-0.685458821103059</v>
      </c>
      <c r="R19">
        <v>-0.66657138624902479</v>
      </c>
    </row>
    <row r="20" spans="1:18" ht="15" thickBot="1" x14ac:dyDescent="0.4">
      <c r="A20">
        <f>LN(original!F20)</f>
        <v>11.778957748391557</v>
      </c>
      <c r="B20">
        <f>LN(original!G20)</f>
        <v>0.69078561867832378</v>
      </c>
      <c r="C20">
        <f>LN(original!H20)</f>
        <v>4.4858234283555252</v>
      </c>
      <c r="D20">
        <f>LN(original!I20)</f>
        <v>7.8367442802808904</v>
      </c>
      <c r="J20" s="1" t="s">
        <v>2</v>
      </c>
      <c r="K20" s="1">
        <v>0.51330566528015165</v>
      </c>
      <c r="L20" s="1">
        <v>0.11353415956076529</v>
      </c>
      <c r="M20" s="1">
        <v>4.5211561636251183</v>
      </c>
      <c r="N20" s="1">
        <v>7.9442372613150014E-5</v>
      </c>
      <c r="O20" s="1">
        <v>0.28204415004910943</v>
      </c>
      <c r="P20" s="1">
        <v>0.74456718051119386</v>
      </c>
      <c r="Q20" s="1">
        <v>0.28204415004910943</v>
      </c>
      <c r="R20" s="1">
        <v>0.74456718051119386</v>
      </c>
    </row>
    <row r="21" spans="1:18" x14ac:dyDescent="0.35">
      <c r="A21">
        <f>LN(original!F21)</f>
        <v>10.986527972677354</v>
      </c>
      <c r="B21">
        <f>LN(original!G21)</f>
        <v>1.8962474419860409</v>
      </c>
      <c r="C21">
        <f>LN(original!H21)</f>
        <v>4.4716387933635691</v>
      </c>
      <c r="D21">
        <f>LN(original!I21)</f>
        <v>8.3977426279333489</v>
      </c>
    </row>
    <row r="22" spans="1:18" x14ac:dyDescent="0.35">
      <c r="A22">
        <f>LN(original!F22)</f>
        <v>10.781412082061129</v>
      </c>
      <c r="B22">
        <f>LN(original!G22)</f>
        <v>2.2395627023640081</v>
      </c>
      <c r="C22">
        <f>LN(original!H22)</f>
        <v>4.5925914037812312</v>
      </c>
      <c r="D22">
        <f>LN(original!I22)</f>
        <v>7.8140735836036894</v>
      </c>
    </row>
    <row r="23" spans="1:18" x14ac:dyDescent="0.35">
      <c r="A23">
        <f>LN(original!F23)</f>
        <v>10.753528857289048</v>
      </c>
      <c r="B23">
        <f>LN(original!G23)</f>
        <v>2.2799850243611943</v>
      </c>
      <c r="C23">
        <f>LN(original!H23)</f>
        <v>4.5406316648505198</v>
      </c>
      <c r="D23">
        <f>LN(original!I23)</f>
        <v>8.1784420636755382</v>
      </c>
    </row>
    <row r="24" spans="1:18" x14ac:dyDescent="0.35">
      <c r="A24">
        <f>LN(original!F24)</f>
        <v>10.591514651384015</v>
      </c>
      <c r="B24">
        <f>LN(original!G24)</f>
        <v>2.4206367267492537</v>
      </c>
      <c r="C24">
        <f>LN(original!H24)</f>
        <v>4.5136029924626007</v>
      </c>
      <c r="D24">
        <f>LN(original!I24)</f>
        <v>7.0419743115454851</v>
      </c>
      <c r="J24" t="s">
        <v>29</v>
      </c>
    </row>
    <row r="25" spans="1:18" ht="15" thickBot="1" x14ac:dyDescent="0.4">
      <c r="A25">
        <f>LN(original!F25)</f>
        <v>10.57543981576238</v>
      </c>
      <c r="B25">
        <f>LN(original!G25)</f>
        <v>2.5871078797354312</v>
      </c>
      <c r="C25">
        <f>LN(original!H25)</f>
        <v>4.5669489731678938</v>
      </c>
      <c r="D25">
        <f>LN(original!I25)</f>
        <v>8.2508101121554827</v>
      </c>
    </row>
    <row r="26" spans="1:18" x14ac:dyDescent="0.35">
      <c r="A26">
        <f>LN(original!F26)</f>
        <v>11.161831993745967</v>
      </c>
      <c r="B26">
        <f>LN(original!G26)</f>
        <v>1.6461186778234285</v>
      </c>
      <c r="C26">
        <f>LN(original!H26)</f>
        <v>4.6051701859880918</v>
      </c>
      <c r="D26">
        <f>LN(original!I26)</f>
        <v>6.6932674521481266</v>
      </c>
      <c r="J26" s="2" t="s">
        <v>30</v>
      </c>
      <c r="K26" s="2" t="s">
        <v>31</v>
      </c>
      <c r="L26" s="2" t="s">
        <v>32</v>
      </c>
      <c r="M26" s="4" t="s">
        <v>34</v>
      </c>
      <c r="N26" s="4" t="s">
        <v>35</v>
      </c>
      <c r="O26" s="4" t="s">
        <v>36</v>
      </c>
    </row>
    <row r="27" spans="1:18" x14ac:dyDescent="0.35">
      <c r="A27">
        <f>LN(original!F27)</f>
        <v>12.782197090142931</v>
      </c>
      <c r="B27">
        <f>LN(original!G27)</f>
        <v>-0.67873453930212746</v>
      </c>
      <c r="C27">
        <f>LN(original!H27)</f>
        <v>4.5925914037812312</v>
      </c>
      <c r="D27">
        <f>LN(original!I27)</f>
        <v>8.2474142960403718</v>
      </c>
      <c r="J27">
        <v>1</v>
      </c>
      <c r="K27">
        <v>10.804888823711419</v>
      </c>
      <c r="L27">
        <v>3.1128127964556995E-2</v>
      </c>
      <c r="M27">
        <f>EXP(A2)</f>
        <v>50818.561550186445</v>
      </c>
      <c r="N27">
        <f>EXP(K27)</f>
        <v>49261.041960356968</v>
      </c>
      <c r="O27">
        <f>N27-M27</f>
        <v>-1557.5195898294769</v>
      </c>
      <c r="P27" s="9">
        <f>ABS(O27/M27)</f>
        <v>3.0648635898348497E-2</v>
      </c>
    </row>
    <row r="28" spans="1:18" x14ac:dyDescent="0.35">
      <c r="A28">
        <f>LN(original!F28)</f>
        <v>10.712373832888192</v>
      </c>
      <c r="B28">
        <f>LN(original!G28)</f>
        <v>2.3179334783868248</v>
      </c>
      <c r="C28">
        <f>LN(original!H28)</f>
        <v>4.5798523780038014</v>
      </c>
      <c r="D28">
        <f>LN(original!I28)</f>
        <v>7.5888888540112944</v>
      </c>
      <c r="J28">
        <v>2</v>
      </c>
      <c r="K28">
        <v>10.931411884395061</v>
      </c>
      <c r="L28">
        <v>1.2963816552524321E-2</v>
      </c>
      <c r="M28">
        <f t="shared" ref="M28:M61" si="0">EXP(A3)</f>
        <v>56634.617902657752</v>
      </c>
      <c r="N28">
        <f t="shared" ref="N28:N61" si="1">EXP(K28)</f>
        <v>55905.155629315508</v>
      </c>
      <c r="O28">
        <f t="shared" ref="O28:O61" si="2">N28-M28</f>
        <v>-729.46227334224386</v>
      </c>
      <c r="P28" s="9">
        <f t="shared" ref="P28:P61" si="3">ABS(O28/M28)</f>
        <v>1.2880148226585134E-2</v>
      </c>
    </row>
    <row r="29" spans="1:18" x14ac:dyDescent="0.35">
      <c r="A29">
        <f>LN(original!F29)</f>
        <v>11.217329194695912</v>
      </c>
      <c r="B29">
        <f>LN(original!G29)</f>
        <v>1.5318797689258423</v>
      </c>
      <c r="C29">
        <f>LN(original!H29)</f>
        <v>4.5669489731678938</v>
      </c>
      <c r="D29">
        <f>LN(original!I29)</f>
        <v>6.1262776140774662</v>
      </c>
      <c r="J29">
        <v>3</v>
      </c>
      <c r="K29">
        <v>10.465860227810154</v>
      </c>
      <c r="L29">
        <v>4.4945922114898451E-2</v>
      </c>
      <c r="M29">
        <f t="shared" si="0"/>
        <v>36710.061431819871</v>
      </c>
      <c r="N29">
        <f t="shared" si="1"/>
        <v>35096.624186650748</v>
      </c>
      <c r="O29">
        <f t="shared" si="2"/>
        <v>-1613.4372451691233</v>
      </c>
      <c r="P29" s="9">
        <f t="shared" si="3"/>
        <v>4.3950818447027001E-2</v>
      </c>
    </row>
    <row r="30" spans="1:18" x14ac:dyDescent="0.35">
      <c r="A30">
        <f>LN(original!F30)</f>
        <v>10.952810036107699</v>
      </c>
      <c r="B30">
        <f>LN(original!G30)</f>
        <v>1.8442079862353999</v>
      </c>
      <c r="C30">
        <f>LN(original!H30)</f>
        <v>4.4716387933635691</v>
      </c>
      <c r="D30">
        <f>LN(original!I30)</f>
        <v>6.1125275915954012</v>
      </c>
      <c r="J30">
        <v>4</v>
      </c>
      <c r="K30">
        <v>12.381843708852871</v>
      </c>
      <c r="L30">
        <v>7.1787022343805518E-4</v>
      </c>
      <c r="M30">
        <f t="shared" si="0"/>
        <v>238604.24483444172</v>
      </c>
      <c r="N30">
        <f t="shared" si="1"/>
        <v>238433.01941805636</v>
      </c>
      <c r="O30">
        <f t="shared" si="2"/>
        <v>-171.22541638536495</v>
      </c>
      <c r="P30" s="9">
        <f t="shared" si="3"/>
        <v>7.176126162557236E-4</v>
      </c>
    </row>
    <row r="31" spans="1:18" x14ac:dyDescent="0.35">
      <c r="A31">
        <f>LN(original!F31)</f>
        <v>10.483918761848027</v>
      </c>
      <c r="B31">
        <f>LN(original!G31)</f>
        <v>2.7005971853529154</v>
      </c>
      <c r="C31">
        <f>LN(original!H31)</f>
        <v>4.5538768916005408</v>
      </c>
      <c r="D31">
        <f>LN(original!I31)</f>
        <v>8.1066687738439107</v>
      </c>
      <c r="J31">
        <v>5</v>
      </c>
      <c r="K31">
        <v>11.653765061149493</v>
      </c>
      <c r="L31">
        <v>-8.981869758249772E-3</v>
      </c>
      <c r="M31">
        <f t="shared" si="0"/>
        <v>114094.59812511217</v>
      </c>
      <c r="N31">
        <f t="shared" si="1"/>
        <v>115123.99698838504</v>
      </c>
      <c r="O31">
        <f t="shared" si="2"/>
        <v>1029.3988632728724</v>
      </c>
      <c r="P31" s="9">
        <f t="shared" si="3"/>
        <v>9.0223277892969959E-3</v>
      </c>
    </row>
    <row r="32" spans="1:18" x14ac:dyDescent="0.35">
      <c r="A32">
        <f>LN(original!F32)</f>
        <v>11.107318712834619</v>
      </c>
      <c r="B32">
        <f>LN(original!G32)</f>
        <v>1.7382353979825766</v>
      </c>
      <c r="C32">
        <f>LN(original!H32)</f>
        <v>4.5925914037812312</v>
      </c>
      <c r="D32">
        <f>LN(original!I32)</f>
        <v>7.5102984109991127</v>
      </c>
      <c r="J32">
        <v>6</v>
      </c>
      <c r="K32">
        <v>10.721242532427695</v>
      </c>
      <c r="L32">
        <v>-3.3631921768121131E-2</v>
      </c>
      <c r="M32">
        <f t="shared" si="0"/>
        <v>43809.703400803912</v>
      </c>
      <c r="N32">
        <f t="shared" si="1"/>
        <v>45308.164745039583</v>
      </c>
      <c r="O32">
        <f t="shared" si="2"/>
        <v>1498.4613442356713</v>
      </c>
      <c r="P32" s="9">
        <f t="shared" si="3"/>
        <v>3.4203868730327318E-2</v>
      </c>
    </row>
    <row r="33" spans="1:16" x14ac:dyDescent="0.35">
      <c r="A33">
        <f>LN(original!F33)</f>
        <v>12.797418724410823</v>
      </c>
      <c r="B33">
        <f>LN(original!G33)</f>
        <v>-0.77431195163011124</v>
      </c>
      <c r="C33">
        <f>LN(original!H33)</f>
        <v>4.499809670330265</v>
      </c>
      <c r="D33">
        <f>LN(original!I33)</f>
        <v>7.5908507220382893</v>
      </c>
      <c r="J33">
        <v>7</v>
      </c>
      <c r="K33">
        <v>12.311432455584882</v>
      </c>
      <c r="L33">
        <v>7.3744255241869894E-3</v>
      </c>
      <c r="M33">
        <f t="shared" si="0"/>
        <v>223866.88283055634</v>
      </c>
      <c r="N33">
        <f t="shared" si="1"/>
        <v>222222.06542158459</v>
      </c>
      <c r="O33">
        <f t="shared" si="2"/>
        <v>-1644.8174089717504</v>
      </c>
      <c r="P33" s="9">
        <f t="shared" si="3"/>
        <v>7.3473011647582727E-3</v>
      </c>
    </row>
    <row r="34" spans="1:16" x14ac:dyDescent="0.35">
      <c r="A34">
        <f>LN(original!F34)</f>
        <v>10.5178055795049</v>
      </c>
      <c r="B34">
        <f>LN(original!G34)</f>
        <v>2.677427162208923</v>
      </c>
      <c r="C34">
        <f>LN(original!H34)</f>
        <v>4.5798523780038014</v>
      </c>
      <c r="D34">
        <f>LN(original!I34)</f>
        <v>8.1851864126552254</v>
      </c>
      <c r="J34">
        <v>8</v>
      </c>
      <c r="K34">
        <v>10.531672797647234</v>
      </c>
      <c r="L34">
        <v>-2.3412272832423753E-3</v>
      </c>
      <c r="M34">
        <f t="shared" si="0"/>
        <v>37396.469119038396</v>
      </c>
      <c r="N34">
        <f t="shared" si="1"/>
        <v>37484.125324347035</v>
      </c>
      <c r="O34">
        <f t="shared" si="2"/>
        <v>87.656205308638164</v>
      </c>
      <c r="P34" s="9">
        <f t="shared" si="3"/>
        <v>2.3439700959364831E-3</v>
      </c>
    </row>
    <row r="35" spans="1:16" x14ac:dyDescent="0.35">
      <c r="A35">
        <f>LN(original!F35)</f>
        <v>10.978040027422301</v>
      </c>
      <c r="B35">
        <f>LN(original!G35)</f>
        <v>1.8415318949392234</v>
      </c>
      <c r="C35">
        <f>LN(original!H35)</f>
        <v>4.4858234283555252</v>
      </c>
      <c r="D35">
        <f>LN(original!I35)</f>
        <v>7.2445878982067597</v>
      </c>
      <c r="J35">
        <v>9</v>
      </c>
      <c r="K35">
        <v>11.528753319748173</v>
      </c>
      <c r="L35">
        <v>-2.7578973424029485E-2</v>
      </c>
      <c r="M35">
        <f t="shared" si="0"/>
        <v>98831.765609166512</v>
      </c>
      <c r="N35">
        <f t="shared" si="1"/>
        <v>101595.37787630119</v>
      </c>
      <c r="O35">
        <f t="shared" si="2"/>
        <v>2763.612267134682</v>
      </c>
      <c r="P35" s="9">
        <f t="shared" si="3"/>
        <v>2.7962793643325955E-2</v>
      </c>
    </row>
    <row r="36" spans="1:16" x14ac:dyDescent="0.35">
      <c r="A36">
        <f>LN(original!F36)</f>
        <v>10.882792284771302</v>
      </c>
      <c r="B36">
        <f>LN(original!G36)</f>
        <v>2.0905067477233343</v>
      </c>
      <c r="C36">
        <f>LN(original!H36)</f>
        <v>4.5669489731678938</v>
      </c>
      <c r="D36">
        <f>LN(original!I36)</f>
        <v>8.0817874993266106</v>
      </c>
      <c r="J36">
        <v>10</v>
      </c>
      <c r="K36">
        <v>10.884150519393394</v>
      </c>
      <c r="L36">
        <v>1.2337845304308814E-2</v>
      </c>
      <c r="M36">
        <f t="shared" si="0"/>
        <v>53986.449814523876</v>
      </c>
      <c r="N36">
        <f t="shared" si="1"/>
        <v>53324.465475750192</v>
      </c>
      <c r="O36">
        <f t="shared" si="2"/>
        <v>-661.9843387736837</v>
      </c>
      <c r="P36" s="9">
        <f t="shared" si="3"/>
        <v>1.2262046143949093E-2</v>
      </c>
    </row>
    <row r="37" spans="1:16" x14ac:dyDescent="0.35">
      <c r="J37">
        <v>11</v>
      </c>
      <c r="K37">
        <v>11.27947430793237</v>
      </c>
      <c r="L37">
        <v>-3.0810636836639205E-2</v>
      </c>
      <c r="M37">
        <f t="shared" si="0"/>
        <v>76777.251520288104</v>
      </c>
      <c r="N37">
        <f t="shared" si="1"/>
        <v>79179.626847095904</v>
      </c>
      <c r="O37">
        <f t="shared" si="2"/>
        <v>2402.3753268077999</v>
      </c>
      <c r="P37" s="9">
        <f t="shared" si="3"/>
        <v>3.1290197021092647E-2</v>
      </c>
    </row>
    <row r="38" spans="1:16" x14ac:dyDescent="0.35">
      <c r="J38">
        <v>12</v>
      </c>
      <c r="K38">
        <v>10.713594715522222</v>
      </c>
      <c r="L38">
        <v>-3.7756639114657986E-2</v>
      </c>
      <c r="M38">
        <f t="shared" si="0"/>
        <v>43296.976138246166</v>
      </c>
      <c r="N38">
        <f t="shared" si="1"/>
        <v>44962.977842332592</v>
      </c>
      <c r="O38">
        <f t="shared" si="2"/>
        <v>1666.0017040864259</v>
      </c>
      <c r="P38" s="9">
        <f t="shared" si="3"/>
        <v>3.8478477082716449E-2</v>
      </c>
    </row>
    <row r="39" spans="1:16" x14ac:dyDescent="0.35">
      <c r="J39">
        <v>13</v>
      </c>
      <c r="K39">
        <v>10.510488477523445</v>
      </c>
      <c r="L39">
        <v>4.0739973105235805E-2</v>
      </c>
      <c r="M39">
        <f t="shared" si="0"/>
        <v>38224.366228309991</v>
      </c>
      <c r="N39">
        <f t="shared" si="1"/>
        <v>36698.401510557327</v>
      </c>
      <c r="O39">
        <f t="shared" si="2"/>
        <v>-1525.964717752664</v>
      </c>
      <c r="P39" s="9">
        <f t="shared" si="3"/>
        <v>3.9921256212287273E-2</v>
      </c>
    </row>
    <row r="40" spans="1:16" x14ac:dyDescent="0.35">
      <c r="J40">
        <v>14</v>
      </c>
      <c r="K40">
        <v>11.552768150053748</v>
      </c>
      <c r="L40">
        <v>2.8353228710162881E-3</v>
      </c>
      <c r="M40">
        <f t="shared" si="0"/>
        <v>104360.18092638582</v>
      </c>
      <c r="N40">
        <f t="shared" si="1"/>
        <v>104064.70520106821</v>
      </c>
      <c r="O40">
        <f t="shared" si="2"/>
        <v>-295.4757253176067</v>
      </c>
      <c r="P40" s="9">
        <f t="shared" si="3"/>
        <v>2.831307139320035E-3</v>
      </c>
    </row>
    <row r="41" spans="1:16" x14ac:dyDescent="0.35">
      <c r="J41">
        <v>15</v>
      </c>
      <c r="K41">
        <v>13.066043817647621</v>
      </c>
      <c r="L41">
        <v>2.8352054416306061E-2</v>
      </c>
      <c r="M41">
        <f t="shared" si="0"/>
        <v>486209.98237180151</v>
      </c>
      <c r="N41">
        <f t="shared" si="1"/>
        <v>472618.51395376067</v>
      </c>
      <c r="O41">
        <f t="shared" si="2"/>
        <v>-13591.468418040837</v>
      </c>
      <c r="P41" s="9">
        <f t="shared" si="3"/>
        <v>2.7953906564689848E-2</v>
      </c>
    </row>
    <row r="42" spans="1:16" x14ac:dyDescent="0.35">
      <c r="J42">
        <v>16</v>
      </c>
      <c r="K42">
        <v>10.977488817015995</v>
      </c>
      <c r="L42">
        <v>-3.4530303887368774E-2</v>
      </c>
      <c r="M42">
        <f t="shared" si="0"/>
        <v>56554.412858264492</v>
      </c>
      <c r="N42">
        <f t="shared" si="1"/>
        <v>58541.361467154347</v>
      </c>
      <c r="O42">
        <f t="shared" si="2"/>
        <v>1986.9486088898557</v>
      </c>
      <c r="P42" s="9">
        <f t="shared" si="3"/>
        <v>3.5133396466682544E-2</v>
      </c>
    </row>
    <row r="43" spans="1:16" x14ac:dyDescent="0.35">
      <c r="J43">
        <v>17</v>
      </c>
      <c r="K43">
        <v>11.308688324858366</v>
      </c>
      <c r="L43">
        <v>-1.1094645334534192E-2</v>
      </c>
      <c r="M43">
        <f t="shared" si="0"/>
        <v>80627.388585333014</v>
      </c>
      <c r="N43">
        <f t="shared" si="1"/>
        <v>81526.901527649708</v>
      </c>
      <c r="O43">
        <f t="shared" si="2"/>
        <v>899.51294231669453</v>
      </c>
      <c r="P43" s="9">
        <f t="shared" si="3"/>
        <v>1.1156419153581834E-2</v>
      </c>
    </row>
    <row r="44" spans="1:16" x14ac:dyDescent="0.35">
      <c r="J44">
        <v>18</v>
      </c>
      <c r="K44">
        <v>10.560196399414076</v>
      </c>
      <c r="L44">
        <v>4.940258945770637E-2</v>
      </c>
      <c r="M44">
        <f t="shared" si="0"/>
        <v>40521.946242970436</v>
      </c>
      <c r="N44">
        <f t="shared" si="1"/>
        <v>38568.702072368156</v>
      </c>
      <c r="O44">
        <f t="shared" si="2"/>
        <v>-1953.2441706022801</v>
      </c>
      <c r="P44" s="9">
        <f t="shared" si="3"/>
        <v>4.8202131232556976E-2</v>
      </c>
    </row>
    <row r="45" spans="1:16" x14ac:dyDescent="0.35">
      <c r="J45">
        <v>19</v>
      </c>
      <c r="K45">
        <v>11.781622110779038</v>
      </c>
      <c r="L45">
        <v>-2.664362387481134E-3</v>
      </c>
      <c r="M45">
        <f t="shared" si="0"/>
        <v>130477.71806784668</v>
      </c>
      <c r="N45">
        <f t="shared" si="1"/>
        <v>130825.82152322058</v>
      </c>
      <c r="O45">
        <f t="shared" si="2"/>
        <v>348.10345537390094</v>
      </c>
      <c r="P45" s="9">
        <f t="shared" si="3"/>
        <v>2.6679149553557623E-3</v>
      </c>
    </row>
    <row r="46" spans="1:16" x14ac:dyDescent="0.35">
      <c r="J46">
        <v>20</v>
      </c>
      <c r="K46">
        <v>10.959430657816858</v>
      </c>
      <c r="L46">
        <v>2.7097314860496269E-2</v>
      </c>
      <c r="M46">
        <f t="shared" si="0"/>
        <v>59072.92476846018</v>
      </c>
      <c r="N46">
        <f t="shared" si="1"/>
        <v>57493.700129447898</v>
      </c>
      <c r="O46">
        <f t="shared" si="2"/>
        <v>-1579.2246390122818</v>
      </c>
      <c r="P46" s="9">
        <f t="shared" si="3"/>
        <v>2.6733476380290059E-2</v>
      </c>
    </row>
    <row r="47" spans="1:16" x14ac:dyDescent="0.35">
      <c r="J47">
        <v>21</v>
      </c>
      <c r="K47">
        <v>10.789430016636688</v>
      </c>
      <c r="L47">
        <v>-8.0179345755588827E-3</v>
      </c>
      <c r="M47">
        <f t="shared" si="0"/>
        <v>48118.022884735525</v>
      </c>
      <c r="N47">
        <f t="shared" si="1"/>
        <v>48505.380874459806</v>
      </c>
      <c r="O47">
        <f t="shared" si="2"/>
        <v>387.35798972428165</v>
      </c>
      <c r="P47" s="9">
        <f t="shared" si="3"/>
        <v>8.0501642939939493E-3</v>
      </c>
    </row>
    <row r="48" spans="1:16" x14ac:dyDescent="0.35">
      <c r="J48">
        <v>22</v>
      </c>
      <c r="K48">
        <v>10.735432688081325</v>
      </c>
      <c r="L48">
        <v>1.8096169207723278E-2</v>
      </c>
      <c r="M48">
        <f t="shared" si="0"/>
        <v>46794.869849139446</v>
      </c>
      <c r="N48">
        <f t="shared" si="1"/>
        <v>45955.677946446893</v>
      </c>
      <c r="O48">
        <f t="shared" si="2"/>
        <v>-839.19190269255341</v>
      </c>
      <c r="P48" s="9">
        <f t="shared" si="3"/>
        <v>1.7933416748417051E-2</v>
      </c>
    </row>
    <row r="49" spans="10:16" x14ac:dyDescent="0.35">
      <c r="J49">
        <v>23</v>
      </c>
      <c r="K49">
        <v>10.626476042247528</v>
      </c>
      <c r="L49">
        <v>-3.4961390863513131E-2</v>
      </c>
      <c r="M49">
        <f t="shared" si="0"/>
        <v>39795.720142568971</v>
      </c>
      <c r="N49">
        <f t="shared" si="1"/>
        <v>41211.640928932327</v>
      </c>
      <c r="O49">
        <f t="shared" si="2"/>
        <v>1415.9207863633565</v>
      </c>
      <c r="P49" s="9">
        <f t="shared" si="3"/>
        <v>3.5579725188809037E-2</v>
      </c>
    </row>
    <row r="50" spans="10:16" x14ac:dyDescent="0.35">
      <c r="J50">
        <v>24</v>
      </c>
      <c r="K50">
        <v>10.54132182261846</v>
      </c>
      <c r="L50">
        <v>3.4117993143919279E-2</v>
      </c>
      <c r="M50">
        <f t="shared" si="0"/>
        <v>39161.124656807755</v>
      </c>
      <c r="N50">
        <f t="shared" si="1"/>
        <v>37847.561166621439</v>
      </c>
      <c r="O50">
        <f t="shared" si="2"/>
        <v>-1313.5634901863159</v>
      </c>
      <c r="P50" s="9">
        <f t="shared" si="3"/>
        <v>3.3542537444924136E-2</v>
      </c>
    </row>
    <row r="51" spans="10:16" x14ac:dyDescent="0.35">
      <c r="J51">
        <v>25</v>
      </c>
      <c r="K51">
        <v>11.197063900581522</v>
      </c>
      <c r="L51">
        <v>-3.5231906835555549E-2</v>
      </c>
      <c r="M51">
        <f t="shared" si="0"/>
        <v>70391.795470749901</v>
      </c>
      <c r="N51">
        <f t="shared" si="1"/>
        <v>72916.038494459979</v>
      </c>
      <c r="O51">
        <f t="shared" si="2"/>
        <v>2524.243023710078</v>
      </c>
      <c r="P51" s="9">
        <f t="shared" si="3"/>
        <v>3.5859903939500788E-2</v>
      </c>
    </row>
    <row r="52" spans="10:16" x14ac:dyDescent="0.35">
      <c r="J52">
        <v>26</v>
      </c>
      <c r="K52">
        <v>12.762243029019128</v>
      </c>
      <c r="L52">
        <v>1.9954061123803157E-2</v>
      </c>
      <c r="M52">
        <f t="shared" si="0"/>
        <v>355825.98713254504</v>
      </c>
      <c r="N52">
        <f t="shared" si="1"/>
        <v>348796.18345203606</v>
      </c>
      <c r="O52">
        <f t="shared" si="2"/>
        <v>-7029.8036805089796</v>
      </c>
      <c r="P52" s="9">
        <f t="shared" si="3"/>
        <v>1.9756296433431606E-2</v>
      </c>
    </row>
    <row r="53" spans="10:16" x14ac:dyDescent="0.35">
      <c r="J53">
        <v>27</v>
      </c>
      <c r="K53">
        <v>10.729911174256747</v>
      </c>
      <c r="L53">
        <v>-1.7537341368555559E-2</v>
      </c>
      <c r="M53">
        <f t="shared" si="0"/>
        <v>44908.11681975994</v>
      </c>
      <c r="N53">
        <f t="shared" si="1"/>
        <v>45702.632275817778</v>
      </c>
      <c r="O53">
        <f t="shared" si="2"/>
        <v>794.51545605783758</v>
      </c>
      <c r="P53" s="9">
        <f t="shared" si="3"/>
        <v>1.7692023454170855E-2</v>
      </c>
    </row>
    <row r="54" spans="10:16" x14ac:dyDescent="0.35">
      <c r="J54">
        <v>28</v>
      </c>
      <c r="K54">
        <v>11.254671963349278</v>
      </c>
      <c r="L54">
        <v>-3.734276865336561E-2</v>
      </c>
      <c r="M54">
        <f t="shared" si="0"/>
        <v>74408.777774043658</v>
      </c>
      <c r="N54">
        <f t="shared" si="1"/>
        <v>77239.940278582406</v>
      </c>
      <c r="O54">
        <f t="shared" si="2"/>
        <v>2831.1625045387482</v>
      </c>
      <c r="P54" s="9">
        <f t="shared" si="3"/>
        <v>3.8048770443940221E-2</v>
      </c>
    </row>
    <row r="55" spans="10:16" x14ac:dyDescent="0.35">
      <c r="J55">
        <v>29</v>
      </c>
      <c r="K55">
        <v>10.994610115891373</v>
      </c>
      <c r="L55">
        <v>-4.1800079783673283E-2</v>
      </c>
      <c r="M55">
        <f t="shared" si="0"/>
        <v>57114.313364150621</v>
      </c>
      <c r="N55">
        <f t="shared" si="1"/>
        <v>59552.295167205884</v>
      </c>
      <c r="O55">
        <f t="shared" si="2"/>
        <v>2437.9818030552633</v>
      </c>
      <c r="P55" s="9">
        <f t="shared" si="3"/>
        <v>4.2686003900828301E-2</v>
      </c>
    </row>
    <row r="56" spans="10:16" x14ac:dyDescent="0.35">
      <c r="J56">
        <v>30</v>
      </c>
      <c r="K56">
        <v>10.457891364389807</v>
      </c>
      <c r="L56">
        <v>2.6027397458220136E-2</v>
      </c>
      <c r="M56">
        <f t="shared" si="0"/>
        <v>35736.175064519979</v>
      </c>
      <c r="N56">
        <f t="shared" si="1"/>
        <v>34818.055394477356</v>
      </c>
      <c r="O56">
        <f t="shared" si="2"/>
        <v>-918.1196700426226</v>
      </c>
      <c r="P56" s="9">
        <f t="shared" si="3"/>
        <v>2.5691604330485868E-2</v>
      </c>
    </row>
    <row r="57" spans="10:16" x14ac:dyDescent="0.35">
      <c r="J57">
        <v>31</v>
      </c>
      <c r="K57">
        <v>11.128334846283733</v>
      </c>
      <c r="L57">
        <v>-2.1016133449114349E-2</v>
      </c>
      <c r="M57">
        <f t="shared" si="0"/>
        <v>66657.224400239778</v>
      </c>
      <c r="N57">
        <f t="shared" si="1"/>
        <v>68072.925700699619</v>
      </c>
      <c r="O57">
        <f t="shared" si="2"/>
        <v>1415.7013004598411</v>
      </c>
      <c r="P57" s="9">
        <f t="shared" si="3"/>
        <v>2.1238527604439957E-2</v>
      </c>
    </row>
    <row r="58" spans="10:16" x14ac:dyDescent="0.35">
      <c r="J58">
        <v>32</v>
      </c>
      <c r="K58">
        <v>12.779229413908226</v>
      </c>
      <c r="L58">
        <v>1.8189310502597422E-2</v>
      </c>
      <c r="M58">
        <f t="shared" si="0"/>
        <v>361283.67223744147</v>
      </c>
      <c r="N58">
        <f t="shared" si="1"/>
        <v>354771.57615589828</v>
      </c>
      <c r="O58">
        <f t="shared" si="2"/>
        <v>-6512.0960815431899</v>
      </c>
      <c r="P58" s="9">
        <f t="shared" si="3"/>
        <v>1.802488344190472E-2</v>
      </c>
    </row>
    <row r="59" spans="10:16" x14ac:dyDescent="0.35">
      <c r="J59">
        <v>33</v>
      </c>
      <c r="K59">
        <v>10.48688801431687</v>
      </c>
      <c r="L59">
        <v>3.0917565188030238E-2</v>
      </c>
      <c r="M59">
        <f t="shared" si="0"/>
        <v>36967.912273369053</v>
      </c>
      <c r="N59">
        <f t="shared" si="1"/>
        <v>35842.4424798748</v>
      </c>
      <c r="O59">
        <f t="shared" si="2"/>
        <v>-1125.4697934942524</v>
      </c>
      <c r="P59" s="9">
        <f t="shared" si="3"/>
        <v>3.0444505093272966E-2</v>
      </c>
    </row>
    <row r="60" spans="10:16" x14ac:dyDescent="0.35">
      <c r="J60">
        <v>34</v>
      </c>
      <c r="K60">
        <v>11.003700247527705</v>
      </c>
      <c r="L60">
        <v>-2.5660220105404363E-2</v>
      </c>
      <c r="M60">
        <f t="shared" si="0"/>
        <v>58573.638969824766</v>
      </c>
      <c r="N60">
        <f t="shared" si="1"/>
        <v>60096.101259427676</v>
      </c>
      <c r="O60">
        <f t="shared" si="2"/>
        <v>1522.4622896029105</v>
      </c>
      <c r="P60" s="9">
        <f t="shared" si="3"/>
        <v>2.5992277693165582E-2</v>
      </c>
    </row>
    <row r="61" spans="10:16" ht="15" thickBot="1" x14ac:dyDescent="0.4">
      <c r="J61" s="1">
        <v>35</v>
      </c>
      <c r="K61" s="1">
        <v>10.877031688361257</v>
      </c>
      <c r="L61" s="1">
        <v>5.7605964100453377E-3</v>
      </c>
      <c r="M61">
        <f t="shared" si="0"/>
        <v>53252.087504796393</v>
      </c>
      <c r="N61">
        <f t="shared" si="1"/>
        <v>52946.205597673848</v>
      </c>
      <c r="O61">
        <f t="shared" si="2"/>
        <v>-305.88190712254436</v>
      </c>
      <c r="P61" s="9">
        <f t="shared" si="3"/>
        <v>5.7440359891054735E-3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FCA0A-136B-4F10-B495-D619EFC278F5}">
  <dimension ref="A1:R96"/>
  <sheetViews>
    <sheetView topLeftCell="A19" workbookViewId="0">
      <selection activeCell="I19" sqref="I19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4</v>
      </c>
    </row>
    <row r="2" spans="1:15" x14ac:dyDescent="0.35">
      <c r="A2">
        <f>LN(original!A2)</f>
        <v>4.8649848523112267</v>
      </c>
      <c r="B2">
        <f>LN(original!B2)</f>
        <v>1.791759469228055</v>
      </c>
      <c r="C2">
        <f>LN(original!C2)</f>
        <v>4.3438054218536841</v>
      </c>
      <c r="D2">
        <f>LN(original!D2)</f>
        <v>2.1751462908995625</v>
      </c>
      <c r="J2" t="s">
        <v>5</v>
      </c>
    </row>
    <row r="3" spans="1:15" ht="15" thickBot="1" x14ac:dyDescent="0.4">
      <c r="A3">
        <f>LN(original!A3)</f>
        <v>5.1216430547719574</v>
      </c>
      <c r="B3">
        <f>LN(original!B3)</f>
        <v>1.5846163397677717</v>
      </c>
      <c r="C3">
        <f>LN(original!C3)</f>
        <v>4.3174881135363101</v>
      </c>
      <c r="D3">
        <f>LN(original!D3)</f>
        <v>1.9950771778039409</v>
      </c>
    </row>
    <row r="4" spans="1:15" x14ac:dyDescent="0.35">
      <c r="A4">
        <f>LN(original!A4)</f>
        <v>4.2359075390943008</v>
      </c>
      <c r="B4">
        <f>LN(original!B4)</f>
        <v>2.2732868355204934</v>
      </c>
      <c r="C4">
        <f>LN(original!C4)</f>
        <v>4.3174881135363101</v>
      </c>
      <c r="D4">
        <f>LN(original!D4)</f>
        <v>2.0814715583477761</v>
      </c>
      <c r="J4" s="3" t="s">
        <v>6</v>
      </c>
      <c r="K4" s="3"/>
    </row>
    <row r="5" spans="1:15" x14ac:dyDescent="0.35">
      <c r="A5">
        <f>LN(original!A5)</f>
        <v>8.0321661420359796</v>
      </c>
      <c r="B5">
        <f>LN(original!B5)</f>
        <v>-0.51194012505389197</v>
      </c>
      <c r="C5">
        <f>LN(original!C5)</f>
        <v>4.3820266346738812</v>
      </c>
      <c r="D5">
        <f>LN(original!D5)</f>
        <v>0.95198679876637449</v>
      </c>
      <c r="J5" t="s">
        <v>7</v>
      </c>
      <c r="K5">
        <v>0.93108338635937471</v>
      </c>
    </row>
    <row r="6" spans="1:15" x14ac:dyDescent="0.35">
      <c r="A6">
        <f>LN(original!A6)</f>
        <v>6.6305890698009202</v>
      </c>
      <c r="B6">
        <f>LN(original!B6)</f>
        <v>0.46368338363700778</v>
      </c>
      <c r="C6">
        <f>LN(original!C6)</f>
        <v>4.2484952420493594</v>
      </c>
      <c r="D6">
        <f>LN(original!D6)</f>
        <v>1.3683629136123967</v>
      </c>
      <c r="J6" t="s">
        <v>8</v>
      </c>
      <c r="K6">
        <v>0.86691627235444058</v>
      </c>
    </row>
    <row r="7" spans="1:15" x14ac:dyDescent="0.35">
      <c r="A7">
        <f>LN(original!A7)</f>
        <v>4.6456344415149129</v>
      </c>
      <c r="B7">
        <f>LN(original!B7)</f>
        <v>1.9154938219501645</v>
      </c>
      <c r="C7">
        <f>LN(original!C7)</f>
        <v>4.3438054218536841</v>
      </c>
      <c r="D7">
        <f>LN(original!D7)</f>
        <v>0.91150955795190958</v>
      </c>
      <c r="J7" t="s">
        <v>9</v>
      </c>
      <c r="K7">
        <v>0.86294362376800593</v>
      </c>
    </row>
    <row r="8" spans="1:15" x14ac:dyDescent="0.35">
      <c r="A8">
        <f>LN(original!A8)</f>
        <v>7.9168434268885237</v>
      </c>
      <c r="B8">
        <f>LN(original!B8)</f>
        <v>-0.43680557862540975</v>
      </c>
      <c r="C8">
        <f>LN(original!C8)</f>
        <v>4.3438054218536841</v>
      </c>
      <c r="D8">
        <f>LN(original!D8)</f>
        <v>1.784565656721514</v>
      </c>
      <c r="J8" t="s">
        <v>10</v>
      </c>
      <c r="K8">
        <v>1.1164318193448395</v>
      </c>
    </row>
    <row r="9" spans="1:15" ht="15" thickBot="1" x14ac:dyDescent="0.4">
      <c r="A9">
        <f>LN(original!A9)</f>
        <v>4.305857150447963</v>
      </c>
      <c r="B9">
        <f>LN(original!B9)</f>
        <v>2.1859903837290027</v>
      </c>
      <c r="C9">
        <f>LN(original!C9)</f>
        <v>4.3307333402863311</v>
      </c>
      <c r="D9">
        <f>LN(original!D9)</f>
        <v>1.5698232686807745</v>
      </c>
      <c r="J9" s="1" t="s">
        <v>11</v>
      </c>
      <c r="K9" s="1">
        <v>70</v>
      </c>
    </row>
    <row r="10" spans="1:15" x14ac:dyDescent="0.35">
      <c r="A10">
        <f>LN(original!A10)</f>
        <v>6.31577265318806</v>
      </c>
      <c r="B10">
        <f>LN(original!B10)</f>
        <v>0.70099490571270029</v>
      </c>
      <c r="C10">
        <f>LN(original!C10)</f>
        <v>4.3174881135363101</v>
      </c>
      <c r="D10">
        <f>LN(original!D10)</f>
        <v>5.8907601315305362E-2</v>
      </c>
    </row>
    <row r="11" spans="1:15" ht="15" thickBot="1" x14ac:dyDescent="0.4">
      <c r="A11">
        <f>LN(original!A11)</f>
        <v>5.0458262439821011</v>
      </c>
      <c r="B11">
        <f>LN(original!B11)</f>
        <v>1.6340048728913559</v>
      </c>
      <c r="C11">
        <f>LN(original!C11)</f>
        <v>4.290459441148391</v>
      </c>
      <c r="D11">
        <f>LN(original!D11)</f>
        <v>1.9500516602249005</v>
      </c>
      <c r="J11" t="s">
        <v>12</v>
      </c>
    </row>
    <row r="12" spans="1:15" x14ac:dyDescent="0.35">
      <c r="A12">
        <f>LN(original!A12)</f>
        <v>5.8331093561048188</v>
      </c>
      <c r="B12">
        <f>LN(original!B12)</f>
        <v>1.0387460144067711</v>
      </c>
      <c r="C12">
        <f>LN(original!C12)</f>
        <v>4.2766661190160553</v>
      </c>
      <c r="D12">
        <f>LN(original!D12)</f>
        <v>0.39425920978675738</v>
      </c>
      <c r="J12" s="2"/>
      <c r="K12" s="2" t="s">
        <v>17</v>
      </c>
      <c r="L12" s="2" t="s">
        <v>18</v>
      </c>
      <c r="M12" s="2" t="s">
        <v>19</v>
      </c>
      <c r="N12" s="2" t="s">
        <v>20</v>
      </c>
      <c r="O12" s="2" t="s">
        <v>21</v>
      </c>
    </row>
    <row r="13" spans="1:15" x14ac:dyDescent="0.35">
      <c r="A13">
        <f>LN(original!A13)</f>
        <v>4.6956599586336232</v>
      </c>
      <c r="B13">
        <f>LN(original!B13)</f>
        <v>1.8544368453789191</v>
      </c>
      <c r="C13">
        <f>LN(original!C13)</f>
        <v>4.2484952420493594</v>
      </c>
      <c r="D13">
        <f>LN(original!D13)</f>
        <v>0.6312890388749085</v>
      </c>
      <c r="J13" t="s">
        <v>13</v>
      </c>
      <c r="K13">
        <v>2</v>
      </c>
      <c r="L13">
        <v>543.99062134974486</v>
      </c>
      <c r="M13">
        <v>271.99531067487243</v>
      </c>
      <c r="N13">
        <v>218.22123288596342</v>
      </c>
      <c r="O13">
        <v>4.5518302195175667E-30</v>
      </c>
    </row>
    <row r="14" spans="1:15" x14ac:dyDescent="0.35">
      <c r="A14">
        <f>LN(original!A14)</f>
        <v>4.343923585251602</v>
      </c>
      <c r="B14">
        <f>LN(original!B14)</f>
        <v>2.1762736025143838</v>
      </c>
      <c r="C14">
        <f>LN(original!C14)</f>
        <v>4.2766661190160553</v>
      </c>
      <c r="D14">
        <f>LN(original!D14)</f>
        <v>2.0622108838825604</v>
      </c>
      <c r="J14" t="s">
        <v>14</v>
      </c>
      <c r="K14">
        <v>67</v>
      </c>
      <c r="L14">
        <v>83.510140485457086</v>
      </c>
      <c r="M14">
        <v>1.2464200072456282</v>
      </c>
    </row>
    <row r="15" spans="1:15" ht="15" thickBot="1" x14ac:dyDescent="0.4">
      <c r="A15">
        <f>LN(original!A15)</f>
        <v>6.346742407720531</v>
      </c>
      <c r="B15">
        <f>LN(original!B15)</f>
        <v>0.6952515191721389</v>
      </c>
      <c r="C15">
        <f>LN(original!C15)</f>
        <v>4.3567088266895917</v>
      </c>
      <c r="D15">
        <f>LN(original!D15)</f>
        <v>2.0036818837427508</v>
      </c>
      <c r="J15" s="1" t="s">
        <v>15</v>
      </c>
      <c r="K15" s="1">
        <v>69</v>
      </c>
      <c r="L15" s="1">
        <v>627.50076183520196</v>
      </c>
      <c r="M15" s="1"/>
      <c r="N15" s="1"/>
      <c r="O15" s="1"/>
    </row>
    <row r="16" spans="1:15" ht="15" thickBot="1" x14ac:dyDescent="0.4">
      <c r="A16">
        <f>LN(original!A16)</f>
        <v>9.4980122665110152</v>
      </c>
      <c r="B16">
        <f>LN(original!B16)</f>
        <v>-1.5730526555621234</v>
      </c>
      <c r="C16">
        <f>LN(original!C16)</f>
        <v>4.3174881135363101</v>
      </c>
      <c r="D16">
        <f>LN(original!D16)</f>
        <v>1.8809674058267545</v>
      </c>
    </row>
    <row r="17" spans="1:18" x14ac:dyDescent="0.35">
      <c r="A17">
        <f>LN(original!A17)</f>
        <v>5.1835792522020361</v>
      </c>
      <c r="B17">
        <f>LN(original!B17)</f>
        <v>1.5164567197084324</v>
      </c>
      <c r="C17">
        <f>LN(original!C17)</f>
        <v>4.3174881135363101</v>
      </c>
      <c r="D17">
        <f>LN(original!D17)</f>
        <v>0.70131729247588803</v>
      </c>
      <c r="J17" s="2"/>
      <c r="K17" s="2" t="s">
        <v>22</v>
      </c>
      <c r="L17" s="2" t="s">
        <v>10</v>
      </c>
      <c r="M17" s="2" t="s">
        <v>23</v>
      </c>
      <c r="N17" s="2" t="s">
        <v>24</v>
      </c>
      <c r="O17" s="2" t="s">
        <v>25</v>
      </c>
      <c r="P17" s="2" t="s">
        <v>26</v>
      </c>
      <c r="Q17" s="2" t="s">
        <v>27</v>
      </c>
      <c r="R17" s="2" t="s">
        <v>28</v>
      </c>
    </row>
    <row r="18" spans="1:18" x14ac:dyDescent="0.35">
      <c r="A18">
        <f>LN(original!A18)</f>
        <v>5.8520473840368936</v>
      </c>
      <c r="B18">
        <f>LN(original!B18)</f>
        <v>1.0465105858711903</v>
      </c>
      <c r="C18">
        <f>LN(original!C18)</f>
        <v>4.3438054218536841</v>
      </c>
      <c r="D18">
        <f>LN(original!D18)</f>
        <v>1.5778160930935303</v>
      </c>
      <c r="J18" t="s">
        <v>16</v>
      </c>
      <c r="K18">
        <v>-93.315747470537303</v>
      </c>
      <c r="L18">
        <v>4.9905751576429118</v>
      </c>
      <c r="M18">
        <v>-18.698395379864607</v>
      </c>
      <c r="N18">
        <v>2.7290920474055501E-28</v>
      </c>
      <c r="O18">
        <v>-103.27697717658367</v>
      </c>
      <c r="P18">
        <v>-83.354517764490936</v>
      </c>
      <c r="Q18">
        <v>-103.27697717658367</v>
      </c>
      <c r="R18">
        <v>-83.354517764490936</v>
      </c>
    </row>
    <row r="19" spans="1:18" x14ac:dyDescent="0.35">
      <c r="A19">
        <f>LN(original!A19)</f>
        <v>4.4668290444657055</v>
      </c>
      <c r="B19">
        <f>LN(original!B19)</f>
        <v>2.0813523614287721</v>
      </c>
      <c r="C19">
        <f>LN(original!C19)</f>
        <v>4.2484952420493594</v>
      </c>
      <c r="D19">
        <f>LN(original!D19)</f>
        <v>2.1715337008350657</v>
      </c>
      <c r="J19" t="s">
        <v>1</v>
      </c>
      <c r="K19">
        <v>-0.89033724288165306</v>
      </c>
      <c r="L19">
        <v>0.12808840263963753</v>
      </c>
      <c r="M19">
        <v>-6.9509590605678628</v>
      </c>
      <c r="N19">
        <v>1.8538264437192142E-9</v>
      </c>
      <c r="O19">
        <v>-1.1460027646041253</v>
      </c>
      <c r="P19">
        <v>-0.6346717211591808</v>
      </c>
      <c r="Q19">
        <v>-1.1460027646041253</v>
      </c>
      <c r="R19">
        <v>-0.6346717211591808</v>
      </c>
    </row>
    <row r="20" spans="1:18" ht="15" thickBot="1" x14ac:dyDescent="0.4">
      <c r="A20">
        <f>LN(original!A20)</f>
        <v>6.8845514970231427</v>
      </c>
      <c r="B20">
        <f>LN(original!B20)</f>
        <v>0.28532051057015934</v>
      </c>
      <c r="C20">
        <f>LN(original!C20)</f>
        <v>4.2626798770413155</v>
      </c>
      <c r="D20">
        <f>LN(original!D20)</f>
        <v>1.6221361818586992</v>
      </c>
      <c r="J20" s="1" t="s">
        <v>2</v>
      </c>
      <c r="K20" s="1">
        <v>23.254499850421798</v>
      </c>
      <c r="L20" s="1">
        <v>1.1321407503460126</v>
      </c>
      <c r="M20" s="1">
        <v>20.540290457096081</v>
      </c>
      <c r="N20" s="1">
        <v>1.2671345286343277E-30</v>
      </c>
      <c r="O20" s="1">
        <v>20.994737454798688</v>
      </c>
      <c r="P20" s="1">
        <v>25.514262246044908</v>
      </c>
      <c r="Q20" s="1">
        <v>20.994737454798688</v>
      </c>
      <c r="R20" s="1">
        <v>25.514262246044908</v>
      </c>
    </row>
    <row r="21" spans="1:18" x14ac:dyDescent="0.35">
      <c r="A21">
        <f>LN(original!A21)</f>
        <v>5.2358362558171203</v>
      </c>
      <c r="B21">
        <f>LN(original!B21)</f>
        <v>1.4907823338778765</v>
      </c>
      <c r="C21">
        <f>LN(original!C21)</f>
        <v>4.2484952420493594</v>
      </c>
      <c r="D21">
        <f>LN(original!D21)</f>
        <v>2.1831345295111571</v>
      </c>
    </row>
    <row r="22" spans="1:18" x14ac:dyDescent="0.35">
      <c r="A22">
        <f>LN(original!A22)</f>
        <v>4.7853195728890645</v>
      </c>
      <c r="B22">
        <f>LN(original!B22)</f>
        <v>1.8340975942558437</v>
      </c>
      <c r="C22">
        <f>LN(original!C22)</f>
        <v>4.3694478524670215</v>
      </c>
      <c r="D22">
        <f>LN(original!D22)</f>
        <v>1.5994654851814973</v>
      </c>
    </row>
    <row r="23" spans="1:18" x14ac:dyDescent="0.35">
      <c r="A23">
        <f>LN(original!A23)</f>
        <v>4.7355174507092439</v>
      </c>
      <c r="B23">
        <f>LN(original!B23)</f>
        <v>1.8745199162530299</v>
      </c>
      <c r="C23">
        <f>LN(original!C23)</f>
        <v>4.3174881135363101</v>
      </c>
      <c r="D23">
        <f>LN(original!D23)</f>
        <v>1.963833965253347</v>
      </c>
    </row>
    <row r="24" spans="1:18" x14ac:dyDescent="0.35">
      <c r="A24">
        <f>LN(original!A24)</f>
        <v>4.4918488280788216</v>
      </c>
      <c r="B24">
        <f>LN(original!B24)</f>
        <v>2.0151716186410891</v>
      </c>
      <c r="C24">
        <f>LN(original!C24)</f>
        <v>4.290459441148391</v>
      </c>
      <c r="D24">
        <f>LN(original!D24)</f>
        <v>0.8273662131232935</v>
      </c>
      <c r="J24" t="s">
        <v>29</v>
      </c>
    </row>
    <row r="25" spans="1:18" ht="15" thickBot="1" x14ac:dyDescent="0.4">
      <c r="A25">
        <f>LN(original!A25)</f>
        <v>4.3526713957711287</v>
      </c>
      <c r="B25">
        <f>LN(original!B25)</f>
        <v>2.1816427716272671</v>
      </c>
      <c r="C25">
        <f>LN(original!C25)</f>
        <v>4.3438054218536841</v>
      </c>
      <c r="D25">
        <f>LN(original!D25)</f>
        <v>2.0362020137332904</v>
      </c>
    </row>
    <row r="26" spans="1:18" x14ac:dyDescent="0.35">
      <c r="A26">
        <f>LN(original!A26)</f>
        <v>5.5837770881711828</v>
      </c>
      <c r="B26">
        <f>LN(original!B26)</f>
        <v>1.2406535697152641</v>
      </c>
      <c r="C26">
        <f>LN(original!C26)</f>
        <v>4.3820266346738812</v>
      </c>
      <c r="D26">
        <f>LN(original!D26)</f>
        <v>0.47865935372593449</v>
      </c>
      <c r="J26" s="2" t="s">
        <v>30</v>
      </c>
      <c r="K26" s="2" t="s">
        <v>31</v>
      </c>
      <c r="L26" s="2" t="s">
        <v>32</v>
      </c>
    </row>
    <row r="27" spans="1:18" x14ac:dyDescent="0.35">
      <c r="A27">
        <f>LN(original!A27)</f>
        <v>8.8298315796639386</v>
      </c>
      <c r="B27">
        <f>LN(original!B27)</f>
        <v>-1.084199647410292</v>
      </c>
      <c r="C27">
        <f>LN(original!C27)</f>
        <v>4.3694478524670215</v>
      </c>
      <c r="D27">
        <f>LN(original!D27)</f>
        <v>2.0328061976181808</v>
      </c>
      <c r="J27">
        <v>1</v>
      </c>
      <c r="K27">
        <v>6.10200487648099</v>
      </c>
      <c r="L27">
        <v>-1.2370200241697633</v>
      </c>
    </row>
    <row r="28" spans="1:18" x14ac:dyDescent="0.35">
      <c r="A28">
        <f>LN(original!A28)</f>
        <v>4.6674018574978051</v>
      </c>
      <c r="B28">
        <f>LN(original!B28)</f>
        <v>1.9124683702786607</v>
      </c>
      <c r="C28">
        <f>LN(original!C28)</f>
        <v>4.3567088266895917</v>
      </c>
      <c r="D28">
        <f>LN(original!D28)</f>
        <v>1.3742807555891026</v>
      </c>
      <c r="J28">
        <v>2</v>
      </c>
      <c r="K28">
        <v>5.6744362769166514</v>
      </c>
      <c r="L28">
        <v>-0.55279322214469406</v>
      </c>
    </row>
    <row r="29" spans="1:18" x14ac:dyDescent="0.35">
      <c r="A29">
        <f>LN(original!A29)</f>
        <v>5.729140655177611</v>
      </c>
      <c r="B29">
        <f>LN(original!B29)</f>
        <v>1.1264146608176777</v>
      </c>
      <c r="C29">
        <f>LN(original!C29)</f>
        <v>4.3438054218536841</v>
      </c>
      <c r="D29">
        <f>LN(original!D29)</f>
        <v>-8.8330484344725152E-2</v>
      </c>
      <c r="J29">
        <v>3</v>
      </c>
      <c r="K29">
        <v>5.06128728647424</v>
      </c>
      <c r="L29">
        <v>-0.82537974737993913</v>
      </c>
    </row>
    <row r="30" spans="1:18" x14ac:dyDescent="0.35">
      <c r="A30">
        <f>LN(original!A30)</f>
        <v>5.2649872697182429</v>
      </c>
      <c r="B30">
        <f>LN(original!B30)</f>
        <v>1.4387428781272356</v>
      </c>
      <c r="C30">
        <f>LN(original!C30)</f>
        <v>4.2484952420493594</v>
      </c>
      <c r="D30">
        <f>LN(original!D30)</f>
        <v>-0.10208050682679098</v>
      </c>
      <c r="J30">
        <v>4</v>
      </c>
      <c r="K30">
        <v>9.0418896094917756</v>
      </c>
      <c r="L30">
        <v>-1.009723467455796</v>
      </c>
    </row>
    <row r="31" spans="1:18" x14ac:dyDescent="0.35">
      <c r="A31">
        <f>LN(original!A31)</f>
        <v>4.1917211012536884</v>
      </c>
      <c r="B31">
        <f>LN(original!B31)</f>
        <v>2.2951320772447508</v>
      </c>
      <c r="C31">
        <f>LN(original!C31)</f>
        <v>4.3307333402863311</v>
      </c>
      <c r="D31">
        <f>LN(original!D31)</f>
        <v>1.8920606754217195</v>
      </c>
      <c r="J31">
        <v>5</v>
      </c>
      <c r="K31">
        <v>5.0680499148598273</v>
      </c>
      <c r="L31">
        <v>1.562539154941093</v>
      </c>
    </row>
    <row r="32" spans="1:18" x14ac:dyDescent="0.35">
      <c r="A32">
        <f>LN(original!A32)</f>
        <v>5.4606087998974475</v>
      </c>
      <c r="B32">
        <f>LN(original!B32)</f>
        <v>1.3327702898744123</v>
      </c>
      <c r="C32">
        <f>LN(original!C32)</f>
        <v>4.3694478524670215</v>
      </c>
      <c r="D32">
        <f>LN(original!D32)</f>
        <v>1.295690312576921</v>
      </c>
      <c r="J32">
        <v>6</v>
      </c>
      <c r="K32">
        <v>5.9918395740286314</v>
      </c>
      <c r="L32">
        <v>-1.3462051325137185</v>
      </c>
    </row>
    <row r="33" spans="1:12" x14ac:dyDescent="0.35">
      <c r="A33">
        <f>LN(original!A33)</f>
        <v>8.9352092690927059</v>
      </c>
      <c r="B33">
        <f>LN(original!B33)</f>
        <v>-1.1797770597382755</v>
      </c>
      <c r="C33">
        <f>LN(original!C33)</f>
        <v>4.2766661190160553</v>
      </c>
      <c r="D33">
        <f>LN(original!D33)</f>
        <v>1.3762426236160972</v>
      </c>
      <c r="J33">
        <v>7</v>
      </c>
      <c r="K33">
        <v>8.0861793367692627</v>
      </c>
      <c r="L33">
        <v>-0.16933590988073899</v>
      </c>
    </row>
    <row r="34" spans="1:12" x14ac:dyDescent="0.35">
      <c r="A34">
        <f>LN(original!A34)</f>
        <v>4.2358585049191042</v>
      </c>
      <c r="B34">
        <f>LN(original!B34)</f>
        <v>2.2719620541007584</v>
      </c>
      <c r="C34">
        <f>LN(original!C34)</f>
        <v>4.3567088266895917</v>
      </c>
      <c r="D34">
        <f>LN(original!D34)</f>
        <v>1.970578314233034</v>
      </c>
      <c r="J34">
        <v>8</v>
      </c>
      <c r="K34">
        <v>5.4470216921527879</v>
      </c>
      <c r="L34">
        <v>-1.1411645417048248</v>
      </c>
    </row>
    <row r="35" spans="1:12" x14ac:dyDescent="0.35">
      <c r="A35">
        <f>LN(original!A35)</f>
        <v>5.2826389793597857</v>
      </c>
      <c r="B35">
        <f>LN(original!B35)</f>
        <v>1.436066786831059</v>
      </c>
      <c r="C35">
        <f>LN(original!C35)</f>
        <v>4.2626798770413155</v>
      </c>
      <c r="D35">
        <f>LN(original!D35)</f>
        <v>1.0299797997845677</v>
      </c>
      <c r="J35">
        <v>9</v>
      </c>
      <c r="K35">
        <v>6.4611573482643792</v>
      </c>
      <c r="L35">
        <v>-0.14538469507631913</v>
      </c>
    </row>
    <row r="36" spans="1:12" x14ac:dyDescent="0.35">
      <c r="A36">
        <f>LN(original!A36)</f>
        <v>4.9891539866684163</v>
      </c>
      <c r="B36">
        <f>LN(original!B36)</f>
        <v>1.6850416396151697</v>
      </c>
      <c r="C36">
        <f>LN(original!C36)</f>
        <v>4.3438054218536841</v>
      </c>
      <c r="D36">
        <f>LN(original!D36)</f>
        <v>1.8671794009044189</v>
      </c>
      <c r="J36">
        <v>10</v>
      </c>
      <c r="K36">
        <v>5.0019255685034665</v>
      </c>
      <c r="L36">
        <v>4.3900675478634632E-2</v>
      </c>
    </row>
    <row r="37" spans="1:12" x14ac:dyDescent="0.35">
      <c r="A37">
        <f>ln_data2!A2</f>
        <v>10.836016951675976</v>
      </c>
      <c r="B37">
        <f>ln_data2!B2</f>
        <v>2.1972245773362196</v>
      </c>
      <c r="C37">
        <f>ln_data2!C2</f>
        <v>4.5669489731678938</v>
      </c>
      <c r="D37">
        <f>ln_data2!D2</f>
        <v>8.3897543893217534</v>
      </c>
      <c r="J37">
        <v>11</v>
      </c>
      <c r="K37">
        <v>5.2111498919042987</v>
      </c>
      <c r="L37">
        <v>0.62195946420052017</v>
      </c>
    </row>
    <row r="38" spans="1:12" x14ac:dyDescent="0.35">
      <c r="A38">
        <f>ln_data2!A3</f>
        <v>10.944375700947585</v>
      </c>
      <c r="B38">
        <f>ln_data2!B3</f>
        <v>1.9900814478759363</v>
      </c>
      <c r="C38">
        <f>ln_data2!C3</f>
        <v>4.5406316648505198</v>
      </c>
      <c r="D38">
        <f>ln_data2!D3</f>
        <v>8.2096852762261321</v>
      </c>
      <c r="J38">
        <v>12</v>
      </c>
      <c r="K38">
        <v>3.8298103122044296</v>
      </c>
      <c r="L38">
        <v>0.8658496464291936</v>
      </c>
    </row>
    <row r="39" spans="1:12" x14ac:dyDescent="0.35">
      <c r="A39">
        <f>ln_data2!A4</f>
        <v>10.510806149925052</v>
      </c>
      <c r="B39">
        <f>ln_data2!B4</f>
        <v>2.678751943628658</v>
      </c>
      <c r="C39">
        <f>ln_data2!C4</f>
        <v>4.5406316648505198</v>
      </c>
      <c r="D39">
        <f>ln_data2!D4</f>
        <v>8.2960796567699671</v>
      </c>
      <c r="J39">
        <v>13</v>
      </c>
      <c r="K39">
        <v>4.198366715406749</v>
      </c>
      <c r="L39">
        <v>0.14555686984485305</v>
      </c>
    </row>
    <row r="40" spans="1:12" x14ac:dyDescent="0.35">
      <c r="A40">
        <f>ln_data2!A5</f>
        <v>12.382561579076309</v>
      </c>
      <c r="B40">
        <f>ln_data2!B5</f>
        <v>-0.10647501694572761</v>
      </c>
      <c r="C40">
        <f>ln_data2!C5</f>
        <v>4.6051701859880918</v>
      </c>
      <c r="D40">
        <f>ln_data2!D5</f>
        <v>7.166594897188566</v>
      </c>
      <c r="J40">
        <v>14</v>
      </c>
      <c r="K40">
        <v>7.3783289673581294</v>
      </c>
      <c r="L40">
        <v>-1.0315865596375984</v>
      </c>
    </row>
    <row r="41" spans="1:12" x14ac:dyDescent="0.35">
      <c r="A41">
        <f>ln_data2!A6</f>
        <v>11.644783191391243</v>
      </c>
      <c r="B41">
        <f>ln_data2!B6</f>
        <v>0.86914849174517217</v>
      </c>
      <c r="C41">
        <f>ln_data2!C6</f>
        <v>4.4716387933635691</v>
      </c>
      <c r="D41">
        <f>ln_data2!D6</f>
        <v>7.5829710120345881</v>
      </c>
      <c r="J41">
        <v>15</v>
      </c>
      <c r="K41">
        <v>8.4858265841515532</v>
      </c>
      <c r="L41">
        <v>1.0121856823594619</v>
      </c>
    </row>
    <row r="42" spans="1:12" x14ac:dyDescent="0.35">
      <c r="A42">
        <f>ln_data2!A7</f>
        <v>10.687610610659574</v>
      </c>
      <c r="B42">
        <f>ln_data2!B7</f>
        <v>2.3209589300583291</v>
      </c>
      <c r="C42">
        <f>ln_data2!C7</f>
        <v>4.5669489731678938</v>
      </c>
      <c r="D42">
        <f>ln_data2!D7</f>
        <v>7.1261176563741015</v>
      </c>
      <c r="J42">
        <v>16</v>
      </c>
      <c r="K42">
        <v>5.7351213251161539</v>
      </c>
      <c r="L42">
        <v>-0.55154207291411783</v>
      </c>
    </row>
    <row r="43" spans="1:12" x14ac:dyDescent="0.35">
      <c r="A43">
        <f>ln_data2!A8</f>
        <v>12.318806881109069</v>
      </c>
      <c r="B43">
        <f>ln_data2!B8</f>
        <v>-3.1340470517245367E-2</v>
      </c>
      <c r="C43">
        <f>ln_data2!C8</f>
        <v>4.5669489731678938</v>
      </c>
      <c r="D43">
        <f>ln_data2!D8</f>
        <v>7.9991737551437057</v>
      </c>
      <c r="J43">
        <v>17</v>
      </c>
      <c r="K43">
        <v>6.7655277125495701</v>
      </c>
      <c r="L43">
        <v>-0.91348032851267646</v>
      </c>
    </row>
    <row r="44" spans="1:12" x14ac:dyDescent="0.35">
      <c r="A44">
        <f>ln_data2!A9</f>
        <v>10.529331570363992</v>
      </c>
      <c r="B44">
        <f>ln_data2!B9</f>
        <v>2.5914554918371668</v>
      </c>
      <c r="C44">
        <f>ln_data2!C9</f>
        <v>4.5538768916005408</v>
      </c>
      <c r="D44">
        <f>ln_data2!D9</f>
        <v>7.7844313671029663</v>
      </c>
      <c r="J44">
        <v>18</v>
      </c>
      <c r="K44">
        <v>3.6277789772775293</v>
      </c>
      <c r="L44">
        <v>0.83905006718817621</v>
      </c>
    </row>
    <row r="45" spans="1:12" x14ac:dyDescent="0.35">
      <c r="A45">
        <f>ln_data2!A10</f>
        <v>11.501174346324143</v>
      </c>
      <c r="B45">
        <f>ln_data2!B10</f>
        <v>1.1064600138208647</v>
      </c>
      <c r="C45">
        <f>ln_data2!C10</f>
        <v>4.5406316648505198</v>
      </c>
      <c r="D45">
        <f>ln_data2!D10</f>
        <v>6.273515699737497</v>
      </c>
      <c r="J45">
        <v>19</v>
      </c>
      <c r="K45">
        <v>5.5567096157973452</v>
      </c>
      <c r="L45">
        <v>1.3278418812257975</v>
      </c>
    </row>
    <row r="46" spans="1:12" x14ac:dyDescent="0.35">
      <c r="A46">
        <f>ln_data2!A11</f>
        <v>10.896488364697703</v>
      </c>
      <c r="B46">
        <f>ln_data2!B11</f>
        <v>2.0394699809995203</v>
      </c>
      <c r="C46">
        <f>ln_data2!C11</f>
        <v>4.5136029924626007</v>
      </c>
      <c r="D46">
        <f>ln_data2!D11</f>
        <v>8.1646597586470921</v>
      </c>
      <c r="J46">
        <v>20</v>
      </c>
      <c r="K46">
        <v>4.1535854673357449</v>
      </c>
      <c r="L46">
        <v>1.0822507884813755</v>
      </c>
    </row>
    <row r="47" spans="1:12" x14ac:dyDescent="0.35">
      <c r="A47">
        <f>ln_data2!A12</f>
        <v>11.248663671095731</v>
      </c>
      <c r="B47">
        <f>ln_data2!B12</f>
        <v>1.4442111225149354</v>
      </c>
      <c r="C47">
        <f>ln_data2!C12</f>
        <v>4.499809670330265</v>
      </c>
      <c r="D47">
        <f>ln_data2!D12</f>
        <v>6.6088673082089491</v>
      </c>
      <c r="J47">
        <v>21</v>
      </c>
      <c r="K47">
        <v>6.6606115658372715</v>
      </c>
      <c r="L47">
        <v>-1.875291992948207</v>
      </c>
    </row>
    <row r="48" spans="1:12" x14ac:dyDescent="0.35">
      <c r="A48">
        <f>ln_data2!A13</f>
        <v>10.675838076407564</v>
      </c>
      <c r="B48">
        <f>ln_data2!B13</f>
        <v>2.2599019534870832</v>
      </c>
      <c r="C48">
        <f>ln_data2!C13</f>
        <v>4.4716387933635691</v>
      </c>
      <c r="D48">
        <f>ln_data2!D13</f>
        <v>6.8458971372971007</v>
      </c>
      <c r="J48">
        <v>22</v>
      </c>
      <c r="K48">
        <v>5.4163243259272349</v>
      </c>
      <c r="L48">
        <v>-0.68080687521799099</v>
      </c>
    </row>
    <row r="49" spans="1:12" x14ac:dyDescent="0.35">
      <c r="A49">
        <f>ln_data2!A14</f>
        <v>10.551228450628681</v>
      </c>
      <c r="B49">
        <f>ln_data2!B14</f>
        <v>2.581738710622548</v>
      </c>
      <c r="C49">
        <f>ln_data2!C14</f>
        <v>4.499809670330265</v>
      </c>
      <c r="D49">
        <f>ln_data2!D14</f>
        <v>8.2768189823047518</v>
      </c>
      <c r="J49">
        <v>23</v>
      </c>
      <c r="K49">
        <v>4.6625586190144759</v>
      </c>
      <c r="L49">
        <v>-0.1707097909356543</v>
      </c>
    </row>
    <row r="50" spans="1:12" x14ac:dyDescent="0.35">
      <c r="A50">
        <f>ln_data2!A15</f>
        <v>11.555603472924764</v>
      </c>
      <c r="B50">
        <f>ln_data2!B15</f>
        <v>1.1007166272803033</v>
      </c>
      <c r="C50">
        <f>ln_data2!C15</f>
        <v>4.5798523780038014</v>
      </c>
      <c r="D50">
        <f>ln_data2!D15</f>
        <v>8.2182899821649418</v>
      </c>
      <c r="J50">
        <v>24</v>
      </c>
      <c r="K50">
        <v>5.7548772519772768</v>
      </c>
      <c r="L50">
        <v>-1.4022058562061481</v>
      </c>
    </row>
    <row r="51" spans="1:12" x14ac:dyDescent="0.35">
      <c r="A51">
        <f>ln_data2!A16</f>
        <v>13.094395872063927</v>
      </c>
      <c r="B51">
        <f>ln_data2!B16</f>
        <v>-1.167587547453959</v>
      </c>
      <c r="C51">
        <f>ln_data2!C16</f>
        <v>4.5406316648505198</v>
      </c>
      <c r="D51">
        <f>ln_data2!D16</f>
        <v>8.0955755042489468</v>
      </c>
      <c r="J51">
        <v>25</v>
      </c>
      <c r="K51">
        <v>7.4814901713992441</v>
      </c>
      <c r="L51">
        <v>-1.8977130832280613</v>
      </c>
    </row>
    <row r="52" spans="1:12" x14ac:dyDescent="0.35">
      <c r="A52">
        <f>ln_data2!A17</f>
        <v>10.942958513128627</v>
      </c>
      <c r="B52">
        <f>ln_data2!B17</f>
        <v>1.9219218278165968</v>
      </c>
      <c r="C52">
        <f>ln_data2!C17</f>
        <v>4.5406316648505198</v>
      </c>
      <c r="D52">
        <f>ln_data2!D17</f>
        <v>6.9159253908980798</v>
      </c>
      <c r="J52">
        <v>26</v>
      </c>
      <c r="K52">
        <v>9.2588802858914363</v>
      </c>
      <c r="L52">
        <v>-0.42904870622749769</v>
      </c>
    </row>
    <row r="53" spans="1:12" x14ac:dyDescent="0.35">
      <c r="A53">
        <f>ln_data2!A18</f>
        <v>11.297593679523832</v>
      </c>
      <c r="B53">
        <f>ln_data2!B18</f>
        <v>1.4519756939793547</v>
      </c>
      <c r="C53">
        <f>ln_data2!C18</f>
        <v>4.5669489731678938</v>
      </c>
      <c r="D53">
        <f>ln_data2!D18</f>
        <v>7.792424191515722</v>
      </c>
      <c r="J53">
        <v>27</v>
      </c>
      <c r="K53">
        <v>6.2945954721548674</v>
      </c>
      <c r="L53">
        <v>-1.6271936146570622</v>
      </c>
    </row>
    <row r="54" spans="1:12" x14ac:dyDescent="0.35">
      <c r="A54">
        <f>ln_data2!A19</f>
        <v>10.609598988871783</v>
      </c>
      <c r="B54">
        <f>ln_data2!B19</f>
        <v>2.4868174695369363</v>
      </c>
      <c r="C54">
        <f>ln_data2!C19</f>
        <v>4.4716387933635691</v>
      </c>
      <c r="D54">
        <f>ln_data2!D19</f>
        <v>8.386141799257258</v>
      </c>
      <c r="J54">
        <v>28</v>
      </c>
      <c r="K54">
        <v>6.6943861387667027</v>
      </c>
      <c r="L54">
        <v>-0.96524548358909179</v>
      </c>
    </row>
    <row r="55" spans="1:12" x14ac:dyDescent="0.35">
      <c r="A55">
        <f>ln_data2!A20</f>
        <v>11.778957748391557</v>
      </c>
      <c r="B55">
        <f>ln_data2!B20</f>
        <v>0.69078561867832378</v>
      </c>
      <c r="C55">
        <f>ln_data2!C20</f>
        <v>4.4858234283555252</v>
      </c>
      <c r="D55">
        <f>ln_data2!D20</f>
        <v>7.8367442802808904</v>
      </c>
      <c r="J55">
        <v>29</v>
      </c>
      <c r="K55">
        <v>4.1999181328898203</v>
      </c>
      <c r="L55">
        <v>1.0650691368284226</v>
      </c>
    </row>
    <row r="56" spans="1:12" x14ac:dyDescent="0.35">
      <c r="A56">
        <f>ln_data2!A21</f>
        <v>10.986527972677354</v>
      </c>
      <c r="B56">
        <f>ln_data2!B21</f>
        <v>1.8962474419860409</v>
      </c>
      <c r="C56">
        <f>ln_data2!C21</f>
        <v>4.4716387933635691</v>
      </c>
      <c r="D56">
        <f>ln_data2!D21</f>
        <v>8.3977426279333489</v>
      </c>
      <c r="J56">
        <v>30</v>
      </c>
      <c r="K56">
        <v>5.3498487776645476</v>
      </c>
      <c r="L56">
        <v>-1.1581276764108592</v>
      </c>
    </row>
    <row r="57" spans="1:12" x14ac:dyDescent="0.35">
      <c r="A57">
        <f>ln_data2!A22</f>
        <v>10.781412082061129</v>
      </c>
      <c r="B57">
        <f>ln_data2!B22</f>
        <v>2.2395627023640081</v>
      </c>
      <c r="C57">
        <f>ln_data2!C22</f>
        <v>4.5925914037812312</v>
      </c>
      <c r="D57">
        <f>ln_data2!D22</f>
        <v>7.8140735836036894</v>
      </c>
      <c r="J57">
        <v>31</v>
      </c>
      <c r="K57">
        <v>7.1069619358015217</v>
      </c>
      <c r="L57">
        <v>-1.6463531359040742</v>
      </c>
    </row>
    <row r="58" spans="1:12" x14ac:dyDescent="0.35">
      <c r="A58">
        <f>ln_data2!A23</f>
        <v>10.753528857289048</v>
      </c>
      <c r="B58">
        <f>ln_data2!B23</f>
        <v>2.2799850243611943</v>
      </c>
      <c r="C58">
        <f>ln_data2!C23</f>
        <v>4.5406316648505198</v>
      </c>
      <c r="D58">
        <f>ln_data2!D23</f>
        <v>8.1784420636755382</v>
      </c>
      <c r="J58">
        <v>32</v>
      </c>
      <c r="K58">
        <v>7.1863836090079332</v>
      </c>
      <c r="L58">
        <v>1.7488256600847727</v>
      </c>
    </row>
    <row r="59" spans="1:12" x14ac:dyDescent="0.35">
      <c r="A59">
        <f>ln_data2!A24</f>
        <v>10.591514651384015</v>
      </c>
      <c r="B59">
        <f>ln_data2!B24</f>
        <v>2.4206367267492537</v>
      </c>
      <c r="C59">
        <f>ln_data2!C24</f>
        <v>4.5136029924626007</v>
      </c>
      <c r="D59">
        <f>ln_data2!D24</f>
        <v>7.0419743115454851</v>
      </c>
      <c r="J59">
        <v>33</v>
      </c>
      <c r="K59">
        <v>5.9745248568673333</v>
      </c>
      <c r="L59">
        <v>-1.738666351948229</v>
      </c>
    </row>
    <row r="60" spans="1:12" x14ac:dyDescent="0.35">
      <c r="A60">
        <f>ln_data2!A25</f>
        <v>10.57543981576238</v>
      </c>
      <c r="B60">
        <f>ln_data2!B25</f>
        <v>2.5871078797354312</v>
      </c>
      <c r="C60">
        <f>ln_data2!C25</f>
        <v>4.5669489731678938</v>
      </c>
      <c r="D60">
        <f>ln_data2!D25</f>
        <v>8.2508101121554827</v>
      </c>
      <c r="J60">
        <v>34</v>
      </c>
      <c r="K60">
        <v>4.5321573489348879</v>
      </c>
      <c r="L60">
        <v>0.75048163042489779</v>
      </c>
    </row>
    <row r="61" spans="1:12" x14ac:dyDescent="0.35">
      <c r="A61">
        <f>ln_data2!A26</f>
        <v>11.161831993745967</v>
      </c>
      <c r="B61">
        <f>ln_data2!B26</f>
        <v>1.6461186778234285</v>
      </c>
      <c r="C61">
        <f>ln_data2!C26</f>
        <v>4.6051701859880918</v>
      </c>
      <c r="D61">
        <f>ln_data2!D26</f>
        <v>6.6932674521481266</v>
      </c>
      <c r="J61">
        <v>35</v>
      </c>
      <c r="K61">
        <v>6.1970197346648348</v>
      </c>
      <c r="L61">
        <v>-1.2078657479964185</v>
      </c>
    </row>
    <row r="62" spans="1:12" x14ac:dyDescent="0.35">
      <c r="A62">
        <f>ln_data2!A27</f>
        <v>12.782197090142931</v>
      </c>
      <c r="B62">
        <f>ln_data2!B27</f>
        <v>-0.67873453930212746</v>
      </c>
      <c r="C62">
        <f>ln_data2!C27</f>
        <v>4.5925914037812312</v>
      </c>
      <c r="D62">
        <f>ln_data2!D27</f>
        <v>8.2474142960403718</v>
      </c>
      <c r="J62">
        <v>36</v>
      </c>
      <c r="K62">
        <v>10.930095870702132</v>
      </c>
      <c r="L62">
        <v>-9.4078919026156171E-2</v>
      </c>
    </row>
    <row r="63" spans="1:12" x14ac:dyDescent="0.35">
      <c r="A63">
        <f>ln_data2!A28</f>
        <v>10.712373832888192</v>
      </c>
      <c r="B63">
        <f>ln_data2!B28</f>
        <v>2.3179334783868248</v>
      </c>
      <c r="C63">
        <f>ln_data2!C28</f>
        <v>4.5798523780038014</v>
      </c>
      <c r="D63">
        <f>ln_data2!D28</f>
        <v>7.5888888540112944</v>
      </c>
      <c r="J63">
        <v>37</v>
      </c>
      <c r="K63">
        <v>10.502527271137794</v>
      </c>
      <c r="L63">
        <v>0.44184842980979155</v>
      </c>
    </row>
    <row r="64" spans="1:12" x14ac:dyDescent="0.35">
      <c r="A64">
        <f>ln_data2!A29</f>
        <v>11.217329194695912</v>
      </c>
      <c r="B64">
        <f>ln_data2!B29</f>
        <v>1.5318797689258423</v>
      </c>
      <c r="C64">
        <f>ln_data2!C29</f>
        <v>4.5669489731678938</v>
      </c>
      <c r="D64">
        <f>ln_data2!D29</f>
        <v>6.1262776140774662</v>
      </c>
      <c r="J64">
        <v>38</v>
      </c>
      <c r="K64">
        <v>9.8893782806953823</v>
      </c>
      <c r="L64">
        <v>0.62142786922967019</v>
      </c>
    </row>
    <row r="65" spans="1:12" x14ac:dyDescent="0.35">
      <c r="A65">
        <f>ln_data2!A30</f>
        <v>10.952810036107699</v>
      </c>
      <c r="B65">
        <f>ln_data2!B30</f>
        <v>1.8442079862353999</v>
      </c>
      <c r="C65">
        <f>ln_data2!C30</f>
        <v>4.4716387933635691</v>
      </c>
      <c r="D65">
        <f>ln_data2!D30</f>
        <v>6.1125275915954012</v>
      </c>
      <c r="J65">
        <v>39</v>
      </c>
      <c r="K65">
        <v>13.869980603712932</v>
      </c>
      <c r="L65">
        <v>-1.4874190246366226</v>
      </c>
    </row>
    <row r="66" spans="1:12" x14ac:dyDescent="0.35">
      <c r="A66">
        <f>ln_data2!A31</f>
        <v>10.483918761848027</v>
      </c>
      <c r="B66">
        <f>ln_data2!B31</f>
        <v>2.7005971853529154</v>
      </c>
      <c r="C66">
        <f>ln_data2!C31</f>
        <v>4.5538768916005408</v>
      </c>
      <c r="D66">
        <f>ln_data2!D31</f>
        <v>8.1066687738439107</v>
      </c>
      <c r="J66">
        <v>40</v>
      </c>
      <c r="K66">
        <v>9.8961409090809695</v>
      </c>
      <c r="L66">
        <v>1.7486422823102732</v>
      </c>
    </row>
    <row r="67" spans="1:12" x14ac:dyDescent="0.35">
      <c r="A67">
        <f>ln_data2!A32</f>
        <v>11.107318712834619</v>
      </c>
      <c r="B67">
        <f>ln_data2!B32</f>
        <v>1.7382353979825766</v>
      </c>
      <c r="C67">
        <f>ln_data2!C32</f>
        <v>4.5925914037812312</v>
      </c>
      <c r="D67">
        <f>ln_data2!D32</f>
        <v>7.5102984109991127</v>
      </c>
      <c r="J67">
        <v>41</v>
      </c>
      <c r="K67">
        <v>10.819930568249788</v>
      </c>
      <c r="L67">
        <v>-0.13231995759021409</v>
      </c>
    </row>
    <row r="68" spans="1:12" x14ac:dyDescent="0.35">
      <c r="A68">
        <f>ln_data2!A33</f>
        <v>12.797418724410823</v>
      </c>
      <c r="B68">
        <f>ln_data2!B33</f>
        <v>-0.77431195163011124</v>
      </c>
      <c r="C68">
        <f>ln_data2!C33</f>
        <v>4.499809670330265</v>
      </c>
      <c r="D68">
        <f>ln_data2!D33</f>
        <v>7.5908507220382893</v>
      </c>
      <c r="J68">
        <v>42</v>
      </c>
      <c r="K68">
        <v>12.914270330990419</v>
      </c>
      <c r="L68">
        <v>-0.59546344988135047</v>
      </c>
    </row>
    <row r="69" spans="1:12" x14ac:dyDescent="0.35">
      <c r="A69">
        <f>ln_data2!A34</f>
        <v>10.5178055795049</v>
      </c>
      <c r="B69">
        <f>ln_data2!B34</f>
        <v>2.677427162208923</v>
      </c>
      <c r="C69">
        <f>ln_data2!C34</f>
        <v>4.5798523780038014</v>
      </c>
      <c r="D69">
        <f>ln_data2!D34</f>
        <v>8.1851864126552254</v>
      </c>
      <c r="J69">
        <v>43</v>
      </c>
      <c r="K69">
        <v>10.27511268637393</v>
      </c>
      <c r="L69">
        <v>0.25421888399006143</v>
      </c>
    </row>
    <row r="70" spans="1:12" x14ac:dyDescent="0.35">
      <c r="A70">
        <f>ln_data2!A35</f>
        <v>10.978040027422301</v>
      </c>
      <c r="B70">
        <f>ln_data2!B35</f>
        <v>1.8415318949392234</v>
      </c>
      <c r="C70">
        <f>ln_data2!C35</f>
        <v>4.4858234283555252</v>
      </c>
      <c r="D70">
        <f>ln_data2!D35</f>
        <v>7.2445878982067597</v>
      </c>
      <c r="J70">
        <v>44</v>
      </c>
      <c r="K70">
        <v>11.289248342485521</v>
      </c>
      <c r="L70">
        <v>0.21192600383862192</v>
      </c>
    </row>
    <row r="71" spans="1:12" x14ac:dyDescent="0.35">
      <c r="A71">
        <f>ln_data2!A36</f>
        <v>10.882792284771302</v>
      </c>
      <c r="B71">
        <f>ln_data2!B36</f>
        <v>2.0905067477233343</v>
      </c>
      <c r="C71">
        <f>ln_data2!C36</f>
        <v>4.5669489731678938</v>
      </c>
      <c r="D71">
        <f>ln_data2!D36</f>
        <v>8.0817874993266106</v>
      </c>
      <c r="J71">
        <v>45</v>
      </c>
      <c r="K71">
        <v>9.8300165627246088</v>
      </c>
      <c r="L71">
        <v>1.0664718019730941</v>
      </c>
    </row>
    <row r="72" spans="1:12" x14ac:dyDescent="0.35">
      <c r="J72">
        <v>46</v>
      </c>
      <c r="K72">
        <v>10.039240886125441</v>
      </c>
      <c r="L72">
        <v>1.2094227849702897</v>
      </c>
    </row>
    <row r="73" spans="1:12" x14ac:dyDescent="0.35">
      <c r="J73">
        <v>47</v>
      </c>
      <c r="K73">
        <v>8.6579013064255719</v>
      </c>
      <c r="L73">
        <v>2.0179367699819917</v>
      </c>
    </row>
    <row r="74" spans="1:12" x14ac:dyDescent="0.35">
      <c r="J74">
        <v>48</v>
      </c>
      <c r="K74">
        <v>9.0264577096278913</v>
      </c>
      <c r="L74">
        <v>1.5247707410007898</v>
      </c>
    </row>
    <row r="75" spans="1:12" x14ac:dyDescent="0.35">
      <c r="J75">
        <v>49</v>
      </c>
      <c r="K75">
        <v>12.206419961579272</v>
      </c>
      <c r="L75">
        <v>-0.65081648865450781</v>
      </c>
    </row>
    <row r="76" spans="1:12" x14ac:dyDescent="0.35">
      <c r="J76">
        <v>50</v>
      </c>
      <c r="K76">
        <v>13.313917578372696</v>
      </c>
      <c r="L76">
        <v>-0.21952170630876822</v>
      </c>
    </row>
    <row r="77" spans="1:12" x14ac:dyDescent="0.35">
      <c r="J77">
        <v>51</v>
      </c>
      <c r="K77">
        <v>10.563212319337282</v>
      </c>
      <c r="L77">
        <v>0.37974619379134467</v>
      </c>
    </row>
    <row r="78" spans="1:12" x14ac:dyDescent="0.35">
      <c r="J78">
        <v>52</v>
      </c>
      <c r="K78">
        <v>11.593618706770727</v>
      </c>
      <c r="L78">
        <v>-0.29602502724689472</v>
      </c>
    </row>
    <row r="79" spans="1:12" x14ac:dyDescent="0.35">
      <c r="J79">
        <v>53</v>
      </c>
      <c r="K79">
        <v>8.4558699714986716</v>
      </c>
      <c r="L79">
        <v>2.1537290173731112</v>
      </c>
    </row>
    <row r="80" spans="1:12" x14ac:dyDescent="0.35">
      <c r="J80">
        <v>54</v>
      </c>
      <c r="K80">
        <v>10.384800610018502</v>
      </c>
      <c r="L80">
        <v>1.3941571383730551</v>
      </c>
    </row>
    <row r="81" spans="10:12" x14ac:dyDescent="0.35">
      <c r="J81">
        <v>55</v>
      </c>
      <c r="K81">
        <v>8.9816764615568871</v>
      </c>
      <c r="L81">
        <v>2.0048515111204672</v>
      </c>
    </row>
    <row r="82" spans="10:12" x14ac:dyDescent="0.35">
      <c r="J82">
        <v>56</v>
      </c>
      <c r="K82">
        <v>11.488702560058414</v>
      </c>
      <c r="L82">
        <v>-0.70729047799728484</v>
      </c>
    </row>
    <row r="83" spans="10:12" x14ac:dyDescent="0.35">
      <c r="J83">
        <v>57</v>
      </c>
      <c r="K83">
        <v>10.244415320148377</v>
      </c>
      <c r="L83">
        <v>0.50911353714067076</v>
      </c>
    </row>
    <row r="84" spans="10:12" x14ac:dyDescent="0.35">
      <c r="J84">
        <v>58</v>
      </c>
      <c r="K84">
        <v>9.4906496132356182</v>
      </c>
      <c r="L84">
        <v>1.1008650381483971</v>
      </c>
    </row>
    <row r="85" spans="10:12" x14ac:dyDescent="0.35">
      <c r="J85">
        <v>59</v>
      </c>
      <c r="K85">
        <v>10.582968246198433</v>
      </c>
      <c r="L85">
        <v>-7.528430436053668E-3</v>
      </c>
    </row>
    <row r="86" spans="10:12" x14ac:dyDescent="0.35">
      <c r="J86">
        <v>60</v>
      </c>
      <c r="K86">
        <v>12.309581165620401</v>
      </c>
      <c r="L86">
        <v>-1.1477491718744339</v>
      </c>
    </row>
    <row r="87" spans="10:12" x14ac:dyDescent="0.35">
      <c r="J87">
        <v>61</v>
      </c>
      <c r="K87">
        <v>14.086971280112579</v>
      </c>
      <c r="L87">
        <v>-1.3047741899696472</v>
      </c>
    </row>
    <row r="88" spans="10:12" x14ac:dyDescent="0.35">
      <c r="J88">
        <v>62</v>
      </c>
      <c r="K88">
        <v>11.12268646637601</v>
      </c>
      <c r="L88">
        <v>-0.41031263348781799</v>
      </c>
    </row>
    <row r="89" spans="10:12" x14ac:dyDescent="0.35">
      <c r="J89">
        <v>63</v>
      </c>
      <c r="K89">
        <v>11.522477132987859</v>
      </c>
      <c r="L89">
        <v>-0.30514793829194709</v>
      </c>
    </row>
    <row r="90" spans="10:12" x14ac:dyDescent="0.35">
      <c r="J90">
        <v>64</v>
      </c>
      <c r="K90">
        <v>9.0280091271109626</v>
      </c>
      <c r="L90">
        <v>1.9248009089967368</v>
      </c>
    </row>
    <row r="91" spans="10:12" x14ac:dyDescent="0.35">
      <c r="J91">
        <v>65</v>
      </c>
      <c r="K91">
        <v>10.17793977188569</v>
      </c>
      <c r="L91">
        <v>0.30597898996233752</v>
      </c>
    </row>
    <row r="92" spans="10:12" x14ac:dyDescent="0.35">
      <c r="J92">
        <v>66</v>
      </c>
      <c r="K92">
        <v>11.935052930022664</v>
      </c>
      <c r="L92">
        <v>-0.82773421718804485</v>
      </c>
    </row>
    <row r="93" spans="10:12" x14ac:dyDescent="0.35">
      <c r="J93">
        <v>67</v>
      </c>
      <c r="K93">
        <v>12.014474603229075</v>
      </c>
      <c r="L93">
        <v>0.78294412118174783</v>
      </c>
    </row>
    <row r="94" spans="10:12" x14ac:dyDescent="0.35">
      <c r="J94">
        <v>68</v>
      </c>
      <c r="K94">
        <v>10.802615851088476</v>
      </c>
      <c r="L94">
        <v>-0.28481027158357541</v>
      </c>
    </row>
    <row r="95" spans="10:12" x14ac:dyDescent="0.35">
      <c r="J95">
        <v>69</v>
      </c>
      <c r="K95">
        <v>9.3602483431560444</v>
      </c>
      <c r="L95">
        <v>1.6177916842662565</v>
      </c>
    </row>
    <row r="96" spans="10:12" ht="15" thickBot="1" x14ac:dyDescent="0.4">
      <c r="J96" s="1">
        <v>70</v>
      </c>
      <c r="K96" s="1">
        <v>11.025110728885991</v>
      </c>
      <c r="L96" s="1">
        <v>-0.14231844411468941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50EBD-720E-47CB-BFBD-556D7BA59485}">
  <dimension ref="A1:R97"/>
  <sheetViews>
    <sheetView topLeftCell="H85" workbookViewId="0">
      <selection activeCell="K20" sqref="K20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33</v>
      </c>
      <c r="E1" t="s">
        <v>4</v>
      </c>
    </row>
    <row r="2" spans="1:15" x14ac:dyDescent="0.35">
      <c r="A2">
        <f>LN(original!A2)</f>
        <v>4.8649848523112267</v>
      </c>
      <c r="B2">
        <f>LN(original!B2)</f>
        <v>1.791759469228055</v>
      </c>
      <c r="C2">
        <f>LN(original!C2)</f>
        <v>4.3438054218536841</v>
      </c>
      <c r="D2">
        <v>1</v>
      </c>
      <c r="E2">
        <f>LN(original!D2)</f>
        <v>2.1751462908995625</v>
      </c>
      <c r="J2" t="s">
        <v>5</v>
      </c>
    </row>
    <row r="3" spans="1:15" ht="15" thickBot="1" x14ac:dyDescent="0.4">
      <c r="A3">
        <f>LN(original!A3)</f>
        <v>5.1216430547719574</v>
      </c>
      <c r="B3">
        <f>LN(original!B3)</f>
        <v>1.5846163397677717</v>
      </c>
      <c r="C3">
        <f>LN(original!C3)</f>
        <v>4.3174881135363101</v>
      </c>
      <c r="D3">
        <v>1</v>
      </c>
      <c r="E3">
        <f>LN(original!D3)</f>
        <v>1.9950771778039409</v>
      </c>
    </row>
    <row r="4" spans="1:15" x14ac:dyDescent="0.35">
      <c r="A4">
        <f>LN(original!A4)</f>
        <v>4.2359075390943008</v>
      </c>
      <c r="B4">
        <f>LN(original!B4)</f>
        <v>2.2732868355204934</v>
      </c>
      <c r="C4">
        <f>LN(original!C4)</f>
        <v>4.3174881135363101</v>
      </c>
      <c r="D4">
        <v>1</v>
      </c>
      <c r="E4">
        <f>LN(original!D4)</f>
        <v>2.0814715583477761</v>
      </c>
      <c r="J4" s="3" t="s">
        <v>6</v>
      </c>
      <c r="K4" s="3"/>
    </row>
    <row r="5" spans="1:15" x14ac:dyDescent="0.35">
      <c r="A5">
        <f>LN(original!A5)</f>
        <v>8.0321661420359796</v>
      </c>
      <c r="B5">
        <f>LN(original!B5)</f>
        <v>-0.51194012505389197</v>
      </c>
      <c r="C5">
        <f>LN(original!C5)</f>
        <v>4.3820266346738812</v>
      </c>
      <c r="D5">
        <v>1</v>
      </c>
      <c r="E5">
        <f>LN(original!D5)</f>
        <v>0.95198679876637449</v>
      </c>
      <c r="J5" t="s">
        <v>7</v>
      </c>
      <c r="K5">
        <v>0.99265566283879803</v>
      </c>
    </row>
    <row r="6" spans="1:15" x14ac:dyDescent="0.35">
      <c r="A6">
        <f>LN(original!A6)</f>
        <v>6.6305890698009202</v>
      </c>
      <c r="B6">
        <f>LN(original!B6)</f>
        <v>0.46368338363700778</v>
      </c>
      <c r="C6">
        <f>LN(original!C6)</f>
        <v>4.2484952420493594</v>
      </c>
      <c r="D6">
        <v>1</v>
      </c>
      <c r="E6">
        <f>LN(original!D6)</f>
        <v>1.3683629136123967</v>
      </c>
      <c r="J6" t="s">
        <v>8</v>
      </c>
      <c r="K6">
        <v>0.98536526496593346</v>
      </c>
    </row>
    <row r="7" spans="1:15" x14ac:dyDescent="0.35">
      <c r="A7">
        <f>LN(original!A7)</f>
        <v>4.6456344415149129</v>
      </c>
      <c r="B7">
        <f>LN(original!B7)</f>
        <v>1.9154938219501645</v>
      </c>
      <c r="C7">
        <f>LN(original!C7)</f>
        <v>4.3438054218536841</v>
      </c>
      <c r="D7">
        <v>1</v>
      </c>
      <c r="E7">
        <f>LN(original!D7)</f>
        <v>0.91150955795190958</v>
      </c>
      <c r="J7" t="s">
        <v>9</v>
      </c>
      <c r="K7">
        <v>0.98470004973711223</v>
      </c>
    </row>
    <row r="8" spans="1:15" x14ac:dyDescent="0.35">
      <c r="A8">
        <f>LN(original!A8)</f>
        <v>7.9168434268885237</v>
      </c>
      <c r="B8">
        <f>LN(original!B8)</f>
        <v>-0.43680557862540975</v>
      </c>
      <c r="C8">
        <f>LN(original!C8)</f>
        <v>4.3438054218536841</v>
      </c>
      <c r="D8">
        <v>1</v>
      </c>
      <c r="E8">
        <f>LN(original!D8)</f>
        <v>1.784565656721514</v>
      </c>
      <c r="J8" t="s">
        <v>10</v>
      </c>
      <c r="K8">
        <v>0.37301611353473835</v>
      </c>
    </row>
    <row r="9" spans="1:15" ht="15" thickBot="1" x14ac:dyDescent="0.4">
      <c r="A9">
        <f>LN(original!A9)</f>
        <v>4.305857150447963</v>
      </c>
      <c r="B9">
        <f>LN(original!B9)</f>
        <v>2.1859903837290027</v>
      </c>
      <c r="C9">
        <f>LN(original!C9)</f>
        <v>4.3307333402863311</v>
      </c>
      <c r="D9">
        <v>1</v>
      </c>
      <c r="E9">
        <f>LN(original!D9)</f>
        <v>1.5698232686807745</v>
      </c>
      <c r="J9" s="1" t="s">
        <v>11</v>
      </c>
      <c r="K9" s="1">
        <v>70</v>
      </c>
    </row>
    <row r="10" spans="1:15" x14ac:dyDescent="0.35">
      <c r="A10">
        <f>LN(original!A10)</f>
        <v>6.31577265318806</v>
      </c>
      <c r="B10">
        <f>LN(original!B10)</f>
        <v>0.70099490571270029</v>
      </c>
      <c r="C10">
        <f>LN(original!C10)</f>
        <v>4.3174881135363101</v>
      </c>
      <c r="D10">
        <v>1</v>
      </c>
      <c r="E10">
        <f>LN(original!D10)</f>
        <v>5.8907601315305362E-2</v>
      </c>
    </row>
    <row r="11" spans="1:15" ht="15" thickBot="1" x14ac:dyDescent="0.4">
      <c r="A11">
        <f>LN(original!A11)</f>
        <v>5.0458262439821011</v>
      </c>
      <c r="B11">
        <f>LN(original!B11)</f>
        <v>1.6340048728913559</v>
      </c>
      <c r="C11">
        <f>LN(original!C11)</f>
        <v>4.290459441148391</v>
      </c>
      <c r="D11">
        <v>1</v>
      </c>
      <c r="E11">
        <f>LN(original!D11)</f>
        <v>1.9500516602249005</v>
      </c>
      <c r="J11" t="s">
        <v>12</v>
      </c>
    </row>
    <row r="12" spans="1:15" x14ac:dyDescent="0.35">
      <c r="A12">
        <f>LN(original!A12)</f>
        <v>5.8331093561048188</v>
      </c>
      <c r="B12">
        <f>LN(original!B12)</f>
        <v>1.0387460144067711</v>
      </c>
      <c r="C12">
        <f>LN(original!C12)</f>
        <v>4.2766661190160553</v>
      </c>
      <c r="D12">
        <v>1</v>
      </c>
      <c r="E12">
        <f>LN(original!D12)</f>
        <v>0.39425920978675738</v>
      </c>
      <c r="J12" s="2"/>
      <c r="K12" s="2" t="s">
        <v>17</v>
      </c>
      <c r="L12" s="2" t="s">
        <v>18</v>
      </c>
      <c r="M12" s="2" t="s">
        <v>19</v>
      </c>
      <c r="N12" s="2" t="s">
        <v>20</v>
      </c>
      <c r="O12" s="2" t="s">
        <v>21</v>
      </c>
    </row>
    <row r="13" spans="1:15" x14ac:dyDescent="0.35">
      <c r="A13">
        <f>LN(original!A13)</f>
        <v>4.6956599586336232</v>
      </c>
      <c r="B13">
        <f>LN(original!B13)</f>
        <v>1.8544368453789191</v>
      </c>
      <c r="C13">
        <f>LN(original!C13)</f>
        <v>4.2484952420493594</v>
      </c>
      <c r="D13">
        <v>1</v>
      </c>
      <c r="E13">
        <f>LN(original!D13)</f>
        <v>0.6312890388749085</v>
      </c>
      <c r="J13" t="s">
        <v>13</v>
      </c>
      <c r="K13">
        <v>3</v>
      </c>
      <c r="L13">
        <v>618.31745445206889</v>
      </c>
      <c r="M13">
        <v>206.10581815068963</v>
      </c>
      <c r="N13">
        <v>1481.2728606830831</v>
      </c>
      <c r="O13">
        <v>1.8672043914712413E-60</v>
      </c>
    </row>
    <row r="14" spans="1:15" x14ac:dyDescent="0.35">
      <c r="A14">
        <f>LN(original!A14)</f>
        <v>4.343923585251602</v>
      </c>
      <c r="B14">
        <f>LN(original!B14)</f>
        <v>2.1762736025143838</v>
      </c>
      <c r="C14">
        <f>LN(original!C14)</f>
        <v>4.2766661190160553</v>
      </c>
      <c r="D14">
        <v>1</v>
      </c>
      <c r="E14">
        <f>LN(original!D14)</f>
        <v>2.0622108838825604</v>
      </c>
      <c r="J14" t="s">
        <v>14</v>
      </c>
      <c r="K14">
        <v>66</v>
      </c>
      <c r="L14">
        <v>9.1833073831330125</v>
      </c>
      <c r="M14">
        <v>0.13914102095656081</v>
      </c>
    </row>
    <row r="15" spans="1:15" ht="15" thickBot="1" x14ac:dyDescent="0.4">
      <c r="A15">
        <f>LN(original!A15)</f>
        <v>6.346742407720531</v>
      </c>
      <c r="B15">
        <f>LN(original!B15)</f>
        <v>0.6952515191721389</v>
      </c>
      <c r="C15">
        <f>LN(original!C15)</f>
        <v>4.3567088266895917</v>
      </c>
      <c r="D15">
        <v>1</v>
      </c>
      <c r="E15">
        <f>LN(original!D15)</f>
        <v>2.0036818837427508</v>
      </c>
      <c r="J15" s="1" t="s">
        <v>15</v>
      </c>
      <c r="K15" s="1">
        <v>69</v>
      </c>
      <c r="L15" s="1">
        <v>627.50076183520196</v>
      </c>
      <c r="M15" s="1"/>
      <c r="N15" s="1"/>
      <c r="O15" s="1"/>
    </row>
    <row r="16" spans="1:15" ht="15" thickBot="1" x14ac:dyDescent="0.4">
      <c r="A16">
        <f>LN(original!A16)</f>
        <v>9.4980122665110152</v>
      </c>
      <c r="B16">
        <f>LN(original!B16)</f>
        <v>-1.5730526555621234</v>
      </c>
      <c r="C16">
        <f>LN(original!C16)</f>
        <v>4.3174881135363101</v>
      </c>
      <c r="D16">
        <v>1</v>
      </c>
      <c r="E16">
        <f>LN(original!D16)</f>
        <v>1.8809674058267545</v>
      </c>
    </row>
    <row r="17" spans="1:18" x14ac:dyDescent="0.35">
      <c r="A17">
        <f>LN(original!A17)</f>
        <v>5.1835792522020361</v>
      </c>
      <c r="B17">
        <f>LN(original!B17)</f>
        <v>1.5164567197084324</v>
      </c>
      <c r="C17">
        <f>LN(original!C17)</f>
        <v>4.3174881135363101</v>
      </c>
      <c r="D17">
        <v>1</v>
      </c>
      <c r="E17">
        <f>LN(original!D17)</f>
        <v>0.70131729247588803</v>
      </c>
      <c r="J17" s="2"/>
      <c r="K17" s="2" t="s">
        <v>22</v>
      </c>
      <c r="L17" s="2" t="s">
        <v>10</v>
      </c>
      <c r="M17" s="2" t="s">
        <v>23</v>
      </c>
      <c r="N17" s="2" t="s">
        <v>24</v>
      </c>
      <c r="O17" s="2" t="s">
        <v>25</v>
      </c>
      <c r="P17" s="2" t="s">
        <v>26</v>
      </c>
      <c r="Q17" s="2" t="s">
        <v>27</v>
      </c>
      <c r="R17" s="2" t="s">
        <v>28</v>
      </c>
    </row>
    <row r="18" spans="1:18" x14ac:dyDescent="0.35">
      <c r="A18">
        <f>LN(original!A18)</f>
        <v>5.8520473840368936</v>
      </c>
      <c r="B18">
        <f>LN(original!B18)</f>
        <v>1.0465105858711903</v>
      </c>
      <c r="C18">
        <f>LN(original!C18)</f>
        <v>4.3438054218536841</v>
      </c>
      <c r="D18">
        <v>1</v>
      </c>
      <c r="E18">
        <f>LN(original!D18)</f>
        <v>1.5778160930935303</v>
      </c>
      <c r="J18" t="s">
        <v>16</v>
      </c>
      <c r="K18">
        <v>10.913629454067213</v>
      </c>
      <c r="L18">
        <v>4.8080599230952235</v>
      </c>
      <c r="M18">
        <v>2.2698613637580216</v>
      </c>
      <c r="N18">
        <v>2.6488430366576454E-2</v>
      </c>
      <c r="O18">
        <v>1.3140280874247008</v>
      </c>
      <c r="P18">
        <v>20.513230820709722</v>
      </c>
      <c r="Q18">
        <v>1.3140280874247008</v>
      </c>
      <c r="R18">
        <v>20.513230820709722</v>
      </c>
    </row>
    <row r="19" spans="1:18" x14ac:dyDescent="0.35">
      <c r="A19">
        <f>LN(original!A19)</f>
        <v>4.4668290444657055</v>
      </c>
      <c r="B19">
        <f>LN(original!B19)</f>
        <v>2.0813523614287721</v>
      </c>
      <c r="C19">
        <f>LN(original!C19)</f>
        <v>4.2484952420493594</v>
      </c>
      <c r="D19">
        <v>1</v>
      </c>
      <c r="E19">
        <f>LN(original!D19)</f>
        <v>2.1715337008350657</v>
      </c>
      <c r="J19" t="s">
        <v>1</v>
      </c>
      <c r="K19">
        <v>-1.0252370955810819</v>
      </c>
      <c r="L19">
        <v>4.3192378117132155E-2</v>
      </c>
      <c r="M19">
        <v>-23.736528069854621</v>
      </c>
      <c r="N19">
        <v>4.9394798426670633E-34</v>
      </c>
      <c r="O19">
        <v>-1.1114734608996824</v>
      </c>
      <c r="P19">
        <v>-0.93900073026248143</v>
      </c>
      <c r="Q19">
        <v>-1.1114734608996824</v>
      </c>
      <c r="R19">
        <v>-0.93900073026248143</v>
      </c>
    </row>
    <row r="20" spans="1:18" x14ac:dyDescent="0.35">
      <c r="A20">
        <f>LN(original!A20)</f>
        <v>6.8845514970231427</v>
      </c>
      <c r="B20">
        <f>LN(original!B20)</f>
        <v>0.28532051057015934</v>
      </c>
      <c r="C20">
        <f>LN(original!C20)</f>
        <v>4.2626798770413155</v>
      </c>
      <c r="D20">
        <v>1</v>
      </c>
      <c r="E20">
        <f>LN(original!D20)</f>
        <v>1.6221361818586992</v>
      </c>
      <c r="J20" t="s">
        <v>2</v>
      </c>
      <c r="K20">
        <v>0.42497433180164862</v>
      </c>
      <c r="L20">
        <v>1.0577121654682033</v>
      </c>
      <c r="M20">
        <v>0.40178637031515174</v>
      </c>
      <c r="N20">
        <v>0.68913938075295156</v>
      </c>
      <c r="O20">
        <v>-1.6868161432651667</v>
      </c>
      <c r="P20">
        <v>2.5367648068684638</v>
      </c>
      <c r="Q20">
        <v>-1.6868161432651667</v>
      </c>
      <c r="R20">
        <v>2.5367648068684638</v>
      </c>
    </row>
    <row r="21" spans="1:18" ht="15" thickBot="1" x14ac:dyDescent="0.4">
      <c r="A21">
        <f>LN(original!A21)</f>
        <v>5.2358362558171203</v>
      </c>
      <c r="B21">
        <f>LN(original!B21)</f>
        <v>1.4907823338778765</v>
      </c>
      <c r="C21">
        <f>LN(original!C21)</f>
        <v>4.2484952420493594</v>
      </c>
      <c r="D21">
        <v>1</v>
      </c>
      <c r="E21">
        <f>LN(original!D21)</f>
        <v>2.1831345295111571</v>
      </c>
      <c r="J21" s="1" t="s">
        <v>33</v>
      </c>
      <c r="K21" s="1">
        <v>-5.8722347743544789</v>
      </c>
      <c r="L21" s="1">
        <v>0.25407280888603628</v>
      </c>
      <c r="M21" s="1">
        <v>-23.11240939201981</v>
      </c>
      <c r="N21" s="1">
        <v>2.3801874589069865E-33</v>
      </c>
      <c r="O21" s="1">
        <v>-6.3795075043996095</v>
      </c>
      <c r="P21" s="1">
        <v>-5.3649620443093484</v>
      </c>
      <c r="Q21" s="1">
        <v>-6.3795075043996095</v>
      </c>
      <c r="R21" s="1">
        <v>-5.3649620443093484</v>
      </c>
    </row>
    <row r="22" spans="1:18" x14ac:dyDescent="0.35">
      <c r="A22">
        <f>LN(original!A22)</f>
        <v>4.7853195728890645</v>
      </c>
      <c r="B22">
        <f>LN(original!B22)</f>
        <v>1.8340975942558437</v>
      </c>
      <c r="C22">
        <f>LN(original!C22)</f>
        <v>4.3694478524670215</v>
      </c>
      <c r="D22">
        <v>1</v>
      </c>
      <c r="E22">
        <f>LN(original!D22)</f>
        <v>1.5994654851814973</v>
      </c>
    </row>
    <row r="23" spans="1:18" x14ac:dyDescent="0.35">
      <c r="A23">
        <f>LN(original!A23)</f>
        <v>4.7355174507092439</v>
      </c>
      <c r="B23">
        <f>LN(original!B23)</f>
        <v>1.8745199162530299</v>
      </c>
      <c r="C23">
        <f>LN(original!C23)</f>
        <v>4.3174881135363101</v>
      </c>
      <c r="D23">
        <v>1</v>
      </c>
      <c r="E23">
        <f>LN(original!D23)</f>
        <v>1.963833965253347</v>
      </c>
    </row>
    <row r="24" spans="1:18" x14ac:dyDescent="0.35">
      <c r="A24">
        <f>LN(original!A24)</f>
        <v>4.4918488280788216</v>
      </c>
      <c r="B24">
        <f>LN(original!B24)</f>
        <v>2.0151716186410891</v>
      </c>
      <c r="C24">
        <f>LN(original!C24)</f>
        <v>4.290459441148391</v>
      </c>
      <c r="D24">
        <v>1</v>
      </c>
      <c r="E24">
        <f>LN(original!D24)</f>
        <v>0.8273662131232935</v>
      </c>
    </row>
    <row r="25" spans="1:18" x14ac:dyDescent="0.35">
      <c r="A25">
        <f>LN(original!A25)</f>
        <v>4.3526713957711287</v>
      </c>
      <c r="B25">
        <f>LN(original!B25)</f>
        <v>2.1816427716272671</v>
      </c>
      <c r="C25">
        <f>LN(original!C25)</f>
        <v>4.3438054218536841</v>
      </c>
      <c r="D25">
        <v>1</v>
      </c>
      <c r="E25">
        <f>LN(original!D25)</f>
        <v>2.0362020137332904</v>
      </c>
      <c r="J25" t="s">
        <v>29</v>
      </c>
    </row>
    <row r="26" spans="1:18" ht="15" thickBot="1" x14ac:dyDescent="0.4">
      <c r="A26">
        <f>LN(original!A26)</f>
        <v>5.5837770881711828</v>
      </c>
      <c r="B26">
        <f>LN(original!B26)</f>
        <v>1.2406535697152641</v>
      </c>
      <c r="C26">
        <f>LN(original!C26)</f>
        <v>4.3820266346738812</v>
      </c>
      <c r="D26">
        <v>1</v>
      </c>
      <c r="E26">
        <f>LN(original!D26)</f>
        <v>0.47865935372593449</v>
      </c>
    </row>
    <row r="27" spans="1:18" x14ac:dyDescent="0.35">
      <c r="A27">
        <f>LN(original!A27)</f>
        <v>8.8298315796639386</v>
      </c>
      <c r="B27">
        <f>LN(original!B27)</f>
        <v>-1.084199647410292</v>
      </c>
      <c r="C27">
        <f>LN(original!C27)</f>
        <v>4.3694478524670215</v>
      </c>
      <c r="D27">
        <v>1</v>
      </c>
      <c r="E27">
        <f>LN(original!D27)</f>
        <v>2.0328061976181808</v>
      </c>
      <c r="J27" s="2" t="s">
        <v>30</v>
      </c>
      <c r="K27" s="2" t="s">
        <v>31</v>
      </c>
      <c r="L27" s="2" t="s">
        <v>32</v>
      </c>
      <c r="M27" s="4" t="s">
        <v>34</v>
      </c>
      <c r="N27" s="4" t="s">
        <v>35</v>
      </c>
      <c r="O27" s="4" t="s">
        <v>36</v>
      </c>
    </row>
    <row r="28" spans="1:18" x14ac:dyDescent="0.35">
      <c r="A28">
        <f>LN(original!A28)</f>
        <v>4.6674018574978051</v>
      </c>
      <c r="B28">
        <f>LN(original!B28)</f>
        <v>1.9124683702786607</v>
      </c>
      <c r="C28">
        <f>LN(original!C28)</f>
        <v>4.3567088266895917</v>
      </c>
      <c r="D28">
        <v>1</v>
      </c>
      <c r="E28">
        <f>LN(original!D28)</f>
        <v>1.3742807555891026</v>
      </c>
      <c r="J28">
        <v>1</v>
      </c>
      <c r="K28">
        <v>5.0504222121301092</v>
      </c>
      <c r="L28">
        <v>-0.18543735981888254</v>
      </c>
      <c r="M28">
        <f>EXP(A2)</f>
        <v>129.66897441166458</v>
      </c>
      <c r="N28">
        <f>EXP(K28)</f>
        <v>156.08835297195083</v>
      </c>
      <c r="O28">
        <f>N28-M28</f>
        <v>26.419378560286248</v>
      </c>
    </row>
    <row r="29" spans="1:18" x14ac:dyDescent="0.35">
      <c r="A29">
        <f>LN(original!A29)</f>
        <v>5.729140655177611</v>
      </c>
      <c r="B29">
        <f>LN(original!B29)</f>
        <v>1.1264146608176777</v>
      </c>
      <c r="C29">
        <f>LN(original!C29)</f>
        <v>4.3438054218536841</v>
      </c>
      <c r="D29">
        <v>1</v>
      </c>
      <c r="E29">
        <f>LN(original!D29)</f>
        <v>-8.8330484344725152E-2</v>
      </c>
      <c r="J29">
        <v>2</v>
      </c>
      <c r="K29">
        <v>5.2516088520305528</v>
      </c>
      <c r="L29">
        <v>-0.12996579725859547</v>
      </c>
      <c r="M29">
        <f t="shared" ref="M29:M92" si="0">EXP(A3)</f>
        <v>167.61053679414155</v>
      </c>
      <c r="N29">
        <f t="shared" ref="N29:N92" si="1">EXP(K29)</f>
        <v>190.87310815023955</v>
      </c>
      <c r="O29">
        <f t="shared" ref="O29:O92" si="2">N29-M29</f>
        <v>23.262571356097993</v>
      </c>
    </row>
    <row r="30" spans="1:18" x14ac:dyDescent="0.35">
      <c r="A30">
        <f>LN(original!A30)</f>
        <v>5.2649872697182429</v>
      </c>
      <c r="B30">
        <f>LN(original!B30)</f>
        <v>1.4387428781272356</v>
      </c>
      <c r="C30">
        <f>LN(original!C30)</f>
        <v>4.2484952420493594</v>
      </c>
      <c r="D30">
        <v>1</v>
      </c>
      <c r="E30">
        <f>LN(original!D30)</f>
        <v>-0.10208050682679098</v>
      </c>
      <c r="J30">
        <v>3</v>
      </c>
      <c r="K30">
        <v>4.5455583131526494</v>
      </c>
      <c r="L30">
        <v>-0.30965077405834851</v>
      </c>
      <c r="M30">
        <f t="shared" si="0"/>
        <v>69.124383356031274</v>
      </c>
      <c r="N30">
        <f t="shared" si="1"/>
        <v>94.213012892650227</v>
      </c>
      <c r="O30">
        <f t="shared" si="2"/>
        <v>25.088629536618953</v>
      </c>
    </row>
    <row r="31" spans="1:18" x14ac:dyDescent="0.35">
      <c r="A31">
        <f>LN(original!A31)</f>
        <v>4.1917211012536884</v>
      </c>
      <c r="B31">
        <f>LN(original!B31)</f>
        <v>2.2951320772447508</v>
      </c>
      <c r="C31">
        <f>LN(original!C31)</f>
        <v>4.3307333402863311</v>
      </c>
      <c r="D31">
        <v>1</v>
      </c>
      <c r="E31">
        <f>LN(original!D31)</f>
        <v>1.8920606754217195</v>
      </c>
      <c r="J31">
        <v>4</v>
      </c>
      <c r="K31">
        <v>7.4285035276419604</v>
      </c>
      <c r="L31">
        <v>0.60366261439401914</v>
      </c>
      <c r="M31">
        <f t="shared" si="0"/>
        <v>3078.4027138096367</v>
      </c>
      <c r="N31">
        <f t="shared" si="1"/>
        <v>1683.2866956145265</v>
      </c>
      <c r="O31">
        <f t="shared" si="2"/>
        <v>-1395.1160181951102</v>
      </c>
    </row>
    <row r="32" spans="1:18" x14ac:dyDescent="0.35">
      <c r="A32">
        <f>LN(original!A32)</f>
        <v>5.4606087998974475</v>
      </c>
      <c r="B32">
        <f>LN(original!B32)</f>
        <v>1.3327702898744123</v>
      </c>
      <c r="C32">
        <f>LN(original!C32)</f>
        <v>4.3694478524670215</v>
      </c>
      <c r="D32">
        <v>1</v>
      </c>
      <c r="E32">
        <f>LN(original!D32)</f>
        <v>1.295690312576921</v>
      </c>
      <c r="J32">
        <v>5</v>
      </c>
      <c r="K32">
        <v>6.3715107008559277</v>
      </c>
      <c r="L32">
        <v>0.25907836894499248</v>
      </c>
      <c r="M32">
        <f t="shared" si="0"/>
        <v>757.92851196345998</v>
      </c>
      <c r="N32">
        <f t="shared" si="1"/>
        <v>584.94083236242818</v>
      </c>
      <c r="O32">
        <f t="shared" si="2"/>
        <v>-172.9876796010318</v>
      </c>
    </row>
    <row r="33" spans="1:15" x14ac:dyDescent="0.35">
      <c r="A33">
        <f>LN(original!A33)</f>
        <v>8.9352092690927059</v>
      </c>
      <c r="B33">
        <f>LN(original!B33)</f>
        <v>-1.1797770597382755</v>
      </c>
      <c r="C33">
        <f>LN(original!C33)</f>
        <v>4.2766661190160553</v>
      </c>
      <c r="D33">
        <v>1</v>
      </c>
      <c r="E33">
        <f>LN(original!D33)</f>
        <v>1.3762426236160972</v>
      </c>
      <c r="J33">
        <v>6</v>
      </c>
      <c r="K33">
        <v>4.9235651637216895</v>
      </c>
      <c r="L33">
        <v>-0.27793072220677661</v>
      </c>
      <c r="M33">
        <f t="shared" si="0"/>
        <v>104.12940885286775</v>
      </c>
      <c r="N33">
        <f t="shared" si="1"/>
        <v>137.49192164688884</v>
      </c>
      <c r="O33">
        <f t="shared" si="2"/>
        <v>33.362512794021086</v>
      </c>
    </row>
    <row r="34" spans="1:15" x14ac:dyDescent="0.35">
      <c r="A34">
        <f>LN(original!A34)</f>
        <v>4.2358585049191042</v>
      </c>
      <c r="B34">
        <f>LN(original!B34)</f>
        <v>2.2719620541007584</v>
      </c>
      <c r="C34">
        <f>LN(original!C34)</f>
        <v>4.3567088266895917</v>
      </c>
      <c r="D34">
        <v>1</v>
      </c>
      <c r="E34">
        <f>LN(original!D34)</f>
        <v>1.970578314233034</v>
      </c>
      <c r="J34">
        <v>7</v>
      </c>
      <c r="K34">
        <v>7.3352297691049104</v>
      </c>
      <c r="L34">
        <v>0.58161365778361329</v>
      </c>
      <c r="M34">
        <f t="shared" si="0"/>
        <v>2743.0985740845408</v>
      </c>
      <c r="N34">
        <f t="shared" si="1"/>
        <v>1533.3800628323224</v>
      </c>
      <c r="O34">
        <f t="shared" si="2"/>
        <v>-1209.7185112522184</v>
      </c>
    </row>
    <row r="35" spans="1:15" x14ac:dyDescent="0.35">
      <c r="A35">
        <f>LN(original!A35)</f>
        <v>5.2826389793597857</v>
      </c>
      <c r="B35">
        <f>LN(original!B35)</f>
        <v>1.436066786831059</v>
      </c>
      <c r="C35">
        <f>LN(original!C35)</f>
        <v>4.2626798770413155</v>
      </c>
      <c r="D35">
        <v>1</v>
      </c>
      <c r="E35">
        <f>LN(original!D35)</f>
        <v>1.0299797997845677</v>
      </c>
      <c r="J35">
        <v>8</v>
      </c>
      <c r="K35">
        <v>4.6406867552295408</v>
      </c>
      <c r="L35">
        <v>-0.33482960478157775</v>
      </c>
      <c r="M35">
        <f t="shared" si="0"/>
        <v>74.132731131411632</v>
      </c>
      <c r="N35">
        <f t="shared" si="1"/>
        <v>103.61548162851626</v>
      </c>
      <c r="O35">
        <f t="shared" si="2"/>
        <v>29.482750497104632</v>
      </c>
    </row>
    <row r="36" spans="1:15" x14ac:dyDescent="0.35">
      <c r="A36">
        <f>LN(original!A36)</f>
        <v>4.9891539866684163</v>
      </c>
      <c r="B36">
        <f>LN(original!B36)</f>
        <v>1.6850416396151697</v>
      </c>
      <c r="C36">
        <f>LN(original!C36)</f>
        <v>4.3438054218536841</v>
      </c>
      <c r="D36">
        <v>1</v>
      </c>
      <c r="E36">
        <f>LN(original!D36)</f>
        <v>1.8671794009044189</v>
      </c>
      <c r="J36">
        <v>9</v>
      </c>
      <c r="K36">
        <v>6.1575303246743642</v>
      </c>
      <c r="L36">
        <v>0.1582423285136958</v>
      </c>
      <c r="M36">
        <f t="shared" si="0"/>
        <v>553.22934991802265</v>
      </c>
      <c r="N36">
        <f t="shared" si="1"/>
        <v>472.26030380115424</v>
      </c>
      <c r="O36">
        <f t="shared" si="2"/>
        <v>-80.969046116868412</v>
      </c>
    </row>
    <row r="37" spans="1:15" x14ac:dyDescent="0.35">
      <c r="A37">
        <f>ln_data2!A2</f>
        <v>10.836016951675976</v>
      </c>
      <c r="B37">
        <f>ln_data2!B2</f>
        <v>2.1972245773362196</v>
      </c>
      <c r="C37">
        <f>ln_data2!C2</f>
        <v>4.5669489731678938</v>
      </c>
      <c r="D37">
        <v>0</v>
      </c>
      <c r="E37">
        <f>ln_data2!D2</f>
        <v>8.3897543893217534</v>
      </c>
      <c r="J37">
        <v>10</v>
      </c>
      <c r="K37">
        <v>5.1894874037883776</v>
      </c>
      <c r="L37">
        <v>-0.14366115980627647</v>
      </c>
      <c r="M37">
        <f t="shared" si="0"/>
        <v>155.37262187194642</v>
      </c>
      <c r="N37">
        <f t="shared" si="1"/>
        <v>179.37658160558473</v>
      </c>
      <c r="O37">
        <f t="shared" si="2"/>
        <v>24.003959733638311</v>
      </c>
    </row>
    <row r="38" spans="1:15" x14ac:dyDescent="0.35">
      <c r="A38">
        <f>ln_data2!A3</f>
        <v>10.944375700947585</v>
      </c>
      <c r="B38">
        <f>ln_data2!B3</f>
        <v>1.9900814478759363</v>
      </c>
      <c r="C38">
        <f>ln_data2!C3</f>
        <v>4.5406316648505198</v>
      </c>
      <c r="D38">
        <v>0</v>
      </c>
      <c r="E38">
        <f>ln_data2!D3</f>
        <v>8.2096852762261321</v>
      </c>
      <c r="J38">
        <v>11</v>
      </c>
      <c r="K38">
        <v>5.7939070591235078</v>
      </c>
      <c r="L38">
        <v>3.9202296981311058E-2</v>
      </c>
      <c r="M38">
        <f t="shared" si="0"/>
        <v>341.41862242504737</v>
      </c>
      <c r="N38">
        <f t="shared" si="1"/>
        <v>328.29318279520112</v>
      </c>
      <c r="O38">
        <f t="shared" si="2"/>
        <v>-13.125439629846255</v>
      </c>
    </row>
    <row r="39" spans="1:15" x14ac:dyDescent="0.35">
      <c r="A39">
        <f>ln_data2!A4</f>
        <v>10.510806149925052</v>
      </c>
      <c r="B39">
        <f>ln_data2!B4</f>
        <v>2.678751943628658</v>
      </c>
      <c r="C39">
        <f>ln_data2!C4</f>
        <v>4.5406316648505198</v>
      </c>
      <c r="D39">
        <v>0</v>
      </c>
      <c r="E39">
        <f>ln_data2!D4</f>
        <v>8.2960796567699671</v>
      </c>
      <c r="J39">
        <v>12</v>
      </c>
      <c r="K39">
        <v>4.9456586610703175</v>
      </c>
      <c r="L39">
        <v>-0.24999870243669431</v>
      </c>
      <c r="M39">
        <f t="shared" si="0"/>
        <v>109.4710311593997</v>
      </c>
      <c r="N39">
        <f t="shared" si="1"/>
        <v>140.56340400965144</v>
      </c>
      <c r="O39">
        <f t="shared" si="2"/>
        <v>31.092372850251735</v>
      </c>
    </row>
    <row r="40" spans="1:15" x14ac:dyDescent="0.35">
      <c r="A40">
        <f>ln_data2!A5</f>
        <v>12.382561579076309</v>
      </c>
      <c r="B40">
        <f>ln_data2!B5</f>
        <v>-0.10647501694572761</v>
      </c>
      <c r="C40">
        <f>ln_data2!C5</f>
        <v>4.6051701859880918</v>
      </c>
      <c r="D40">
        <v>0</v>
      </c>
      <c r="E40">
        <f>ln_data2!D5</f>
        <v>7.166594897188566</v>
      </c>
      <c r="J40">
        <v>13</v>
      </c>
      <c r="K40">
        <v>4.6276715785487061</v>
      </c>
      <c r="L40">
        <v>-0.2837479932971041</v>
      </c>
      <c r="M40">
        <f t="shared" si="0"/>
        <v>77.009099119220537</v>
      </c>
      <c r="N40">
        <f t="shared" si="1"/>
        <v>102.27564584138167</v>
      </c>
      <c r="O40">
        <f t="shared" si="2"/>
        <v>25.266546722161138</v>
      </c>
    </row>
    <row r="41" spans="1:15" x14ac:dyDescent="0.35">
      <c r="A41">
        <f>ln_data2!A6</f>
        <v>11.644783191391243</v>
      </c>
      <c r="B41">
        <f>ln_data2!B6</f>
        <v>0.86914849174517217</v>
      </c>
      <c r="C41">
        <f>ln_data2!C6</f>
        <v>4.4716387933635691</v>
      </c>
      <c r="D41">
        <v>0</v>
      </c>
      <c r="E41">
        <f>ln_data2!D6</f>
        <v>7.5829710120345881</v>
      </c>
      <c r="J41">
        <v>14</v>
      </c>
      <c r="K41">
        <v>6.1800864539751084</v>
      </c>
      <c r="L41">
        <v>0.16665595374542264</v>
      </c>
      <c r="M41">
        <f t="shared" si="0"/>
        <v>570.63079550880263</v>
      </c>
      <c r="N41">
        <f t="shared" si="1"/>
        <v>483.03371473242066</v>
      </c>
      <c r="O41">
        <f t="shared" si="2"/>
        <v>-87.597080776381972</v>
      </c>
    </row>
    <row r="42" spans="1:15" x14ac:dyDescent="0.35">
      <c r="A42">
        <f>ln_data2!A7</f>
        <v>10.687610610659574</v>
      </c>
      <c r="B42">
        <f>ln_data2!B7</f>
        <v>2.3209589300583291</v>
      </c>
      <c r="C42">
        <f>ln_data2!C7</f>
        <v>4.5669489731678938</v>
      </c>
      <c r="D42">
        <v>0</v>
      </c>
      <c r="E42">
        <f>ln_data2!D7</f>
        <v>7.1261176563741015</v>
      </c>
      <c r="J42">
        <v>15</v>
      </c>
      <c r="K42">
        <v>8.4889682416090082</v>
      </c>
      <c r="L42">
        <v>1.009044024902007</v>
      </c>
      <c r="M42">
        <f t="shared" si="0"/>
        <v>13333.197628464617</v>
      </c>
      <c r="N42">
        <f t="shared" si="1"/>
        <v>4860.8482641316923</v>
      </c>
      <c r="O42">
        <f t="shared" si="2"/>
        <v>-8472.3493643329239</v>
      </c>
    </row>
    <row r="43" spans="1:15" x14ac:dyDescent="0.35">
      <c r="A43">
        <f>ln_data2!A8</f>
        <v>12.318806881109069</v>
      </c>
      <c r="B43">
        <f>ln_data2!B8</f>
        <v>-3.1340470517245367E-2</v>
      </c>
      <c r="C43">
        <f>ln_data2!C8</f>
        <v>4.5669489731678938</v>
      </c>
      <c r="D43">
        <v>0</v>
      </c>
      <c r="E43">
        <f>ln_data2!D8</f>
        <v>7.9991737551437057</v>
      </c>
      <c r="J43">
        <v>16</v>
      </c>
      <c r="K43">
        <v>5.3214886229361005</v>
      </c>
      <c r="L43">
        <v>-0.1379093707340644</v>
      </c>
      <c r="M43">
        <f t="shared" si="0"/>
        <v>178.31992209636405</v>
      </c>
      <c r="N43">
        <f t="shared" si="1"/>
        <v>204.68835909704561</v>
      </c>
      <c r="O43">
        <f t="shared" si="2"/>
        <v>26.368437000681553</v>
      </c>
    </row>
    <row r="44" spans="1:15" x14ac:dyDescent="0.35">
      <c r="A44">
        <f>ln_data2!A9</f>
        <v>10.529331570363992</v>
      </c>
      <c r="B44">
        <f>ln_data2!B9</f>
        <v>2.5914554918371668</v>
      </c>
      <c r="C44">
        <f>ln_data2!C9</f>
        <v>4.5538768916005408</v>
      </c>
      <c r="D44">
        <v>0</v>
      </c>
      <c r="E44">
        <f>ln_data2!D9</f>
        <v>7.7844313671029663</v>
      </c>
      <c r="J44">
        <v>17</v>
      </c>
      <c r="K44">
        <v>5.8144790127879462</v>
      </c>
      <c r="L44">
        <v>3.7568371248947408E-2</v>
      </c>
      <c r="M44">
        <f t="shared" si="0"/>
        <v>347.94603086862122</v>
      </c>
      <c r="N44">
        <f t="shared" si="1"/>
        <v>335.11676146595715</v>
      </c>
      <c r="O44">
        <f t="shared" si="2"/>
        <v>-12.829269402664067</v>
      </c>
    </row>
    <row r="45" spans="1:15" x14ac:dyDescent="0.35">
      <c r="A45">
        <f>ln_data2!A10</f>
        <v>11.501174346324143</v>
      </c>
      <c r="B45">
        <f>ln_data2!B10</f>
        <v>1.1064600138208647</v>
      </c>
      <c r="C45">
        <f>ln_data2!C10</f>
        <v>4.5406316648505198</v>
      </c>
      <c r="D45">
        <v>0</v>
      </c>
      <c r="E45">
        <f>ln_data2!D10</f>
        <v>6.273515699737497</v>
      </c>
      <c r="J45">
        <v>18</v>
      </c>
      <c r="K45">
        <v>4.7130164564530821</v>
      </c>
      <c r="L45">
        <v>-0.24618741198737659</v>
      </c>
      <c r="M45">
        <f t="shared" si="0"/>
        <v>87.080157449434509</v>
      </c>
      <c r="N45">
        <f t="shared" si="1"/>
        <v>111.38764965079336</v>
      </c>
      <c r="O45">
        <f t="shared" si="2"/>
        <v>24.307492201358855</v>
      </c>
    </row>
    <row r="46" spans="1:15" x14ac:dyDescent="0.35">
      <c r="A46">
        <f>ln_data2!A11</f>
        <v>10.896488364697703</v>
      </c>
      <c r="B46">
        <f>ln_data2!B11</f>
        <v>2.0394699809995203</v>
      </c>
      <c r="C46">
        <f>ln_data2!C11</f>
        <v>4.5136029924626007</v>
      </c>
      <c r="D46">
        <v>0</v>
      </c>
      <c r="E46">
        <f>ln_data2!D11</f>
        <v>8.1646597586470921</v>
      </c>
      <c r="J46">
        <v>19</v>
      </c>
      <c r="K46">
        <v>6.5604030405760385</v>
      </c>
      <c r="L46">
        <v>0.32414845644710422</v>
      </c>
      <c r="M46">
        <f t="shared" si="0"/>
        <v>977.06335559993579</v>
      </c>
      <c r="N46">
        <f t="shared" si="1"/>
        <v>706.5564081176924</v>
      </c>
      <c r="O46">
        <f t="shared" si="2"/>
        <v>-270.50694748224339</v>
      </c>
    </row>
    <row r="47" spans="1:15" x14ac:dyDescent="0.35">
      <c r="A47">
        <f>ln_data2!A12</f>
        <v>11.248663671095731</v>
      </c>
      <c r="B47">
        <f>ln_data2!B12</f>
        <v>1.4442111225149354</v>
      </c>
      <c r="C47">
        <f>ln_data2!C12</f>
        <v>4.499809670330265</v>
      </c>
      <c r="D47">
        <v>0</v>
      </c>
      <c r="E47">
        <f>ln_data2!D12</f>
        <v>6.6088673082089491</v>
      </c>
      <c r="J47">
        <v>20</v>
      </c>
      <c r="K47">
        <v>5.3184907562366019</v>
      </c>
      <c r="L47">
        <v>-8.2654500419481636E-2</v>
      </c>
      <c r="M47">
        <f t="shared" si="0"/>
        <v>187.88616156143888</v>
      </c>
      <c r="N47">
        <f t="shared" si="1"/>
        <v>204.07564955118434</v>
      </c>
      <c r="O47">
        <f t="shared" si="2"/>
        <v>16.189487989745459</v>
      </c>
    </row>
    <row r="48" spans="1:15" x14ac:dyDescent="0.35">
      <c r="A48">
        <f>ln_data2!A13</f>
        <v>10.675838076407564</v>
      </c>
      <c r="B48">
        <f>ln_data2!B13</f>
        <v>2.2599019534870832</v>
      </c>
      <c r="C48">
        <f>ln_data2!C13</f>
        <v>4.4716387933635691</v>
      </c>
      <c r="D48">
        <v>0</v>
      </c>
      <c r="E48">
        <f>ln_data2!D13</f>
        <v>6.8458971372971007</v>
      </c>
      <c r="J48">
        <v>21</v>
      </c>
      <c r="K48">
        <v>5.0179129706099443</v>
      </c>
      <c r="L48">
        <v>-0.23259339772087984</v>
      </c>
      <c r="M48">
        <f t="shared" si="0"/>
        <v>119.73962250729619</v>
      </c>
      <c r="N48">
        <f t="shared" si="1"/>
        <v>151.09563347424563</v>
      </c>
      <c r="O48">
        <f t="shared" si="2"/>
        <v>31.356010966949441</v>
      </c>
    </row>
    <row r="49" spans="1:15" x14ac:dyDescent="0.35">
      <c r="A49">
        <f>ln_data2!A14</f>
        <v>10.551228450628681</v>
      </c>
      <c r="B49">
        <f>ln_data2!B14</f>
        <v>2.581738710622548</v>
      </c>
      <c r="C49">
        <f>ln_data2!C14</f>
        <v>4.499809670330265</v>
      </c>
      <c r="D49">
        <v>0</v>
      </c>
      <c r="E49">
        <f>ln_data2!D14</f>
        <v>8.2768189823047518</v>
      </c>
      <c r="J49">
        <v>22</v>
      </c>
      <c r="K49">
        <v>4.9543889512762389</v>
      </c>
      <c r="L49">
        <v>-0.218871500566995</v>
      </c>
      <c r="M49">
        <f t="shared" si="0"/>
        <v>113.9223926920791</v>
      </c>
      <c r="N49">
        <f t="shared" si="1"/>
        <v>141.7959356701183</v>
      </c>
      <c r="O49">
        <f t="shared" si="2"/>
        <v>27.873542978039197</v>
      </c>
    </row>
    <row r="50" spans="1:15" x14ac:dyDescent="0.35">
      <c r="A50">
        <f>ln_data2!A15</f>
        <v>11.555603472924764</v>
      </c>
      <c r="B50">
        <f>ln_data2!B15</f>
        <v>1.1007166272803033</v>
      </c>
      <c r="C50">
        <f>ln_data2!C15</f>
        <v>4.5798523780038014</v>
      </c>
      <c r="D50">
        <v>0</v>
      </c>
      <c r="E50">
        <f>ln_data2!D15</f>
        <v>8.2182899821649418</v>
      </c>
      <c r="J50">
        <v>23</v>
      </c>
      <c r="K50">
        <v>4.7987011164438291</v>
      </c>
      <c r="L50">
        <v>-0.30685228836500755</v>
      </c>
      <c r="M50">
        <f t="shared" si="0"/>
        <v>89.286368520051681</v>
      </c>
      <c r="N50">
        <f t="shared" si="1"/>
        <v>121.35269209117332</v>
      </c>
      <c r="O50">
        <f t="shared" si="2"/>
        <v>32.066323571121643</v>
      </c>
    </row>
    <row r="51" spans="1:15" x14ac:dyDescent="0.35">
      <c r="A51">
        <f>ln_data2!A16</f>
        <v>13.094395872063927</v>
      </c>
      <c r="B51">
        <f>ln_data2!B16</f>
        <v>-1.167587547453959</v>
      </c>
      <c r="C51">
        <f>ln_data2!C16</f>
        <v>4.5406316648505198</v>
      </c>
      <c r="D51">
        <v>0</v>
      </c>
      <c r="E51">
        <f>ln_data2!D16</f>
        <v>8.0955755042489468</v>
      </c>
      <c r="J51">
        <v>24</v>
      </c>
      <c r="K51">
        <v>4.6506993875627805</v>
      </c>
      <c r="L51">
        <v>-0.29802799179165174</v>
      </c>
      <c r="M51">
        <f t="shared" si="0"/>
        <v>77.685715266735059</v>
      </c>
      <c r="N51">
        <f t="shared" si="1"/>
        <v>104.6581565997494</v>
      </c>
      <c r="O51">
        <f t="shared" si="2"/>
        <v>26.972441333014345</v>
      </c>
    </row>
    <row r="52" spans="1:15" x14ac:dyDescent="0.35">
      <c r="A52">
        <f>ln_data2!A17</f>
        <v>10.942958513128627</v>
      </c>
      <c r="B52">
        <f>ln_data2!B17</f>
        <v>1.9219218278165968</v>
      </c>
      <c r="C52">
        <f>ln_data2!C17</f>
        <v>4.5406316648505198</v>
      </c>
      <c r="D52">
        <v>0</v>
      </c>
      <c r="E52">
        <f>ln_data2!D17</f>
        <v>6.9159253908980798</v>
      </c>
      <c r="J52">
        <v>25</v>
      </c>
      <c r="K52">
        <v>5.6316794582831156</v>
      </c>
      <c r="L52">
        <v>-4.7902370111932768E-2</v>
      </c>
      <c r="M52">
        <f t="shared" si="0"/>
        <v>266.07469780391381</v>
      </c>
      <c r="N52">
        <f t="shared" si="1"/>
        <v>279.13051224920287</v>
      </c>
      <c r="O52">
        <f t="shared" si="2"/>
        <v>13.055814445289059</v>
      </c>
    </row>
    <row r="53" spans="1:15" x14ac:dyDescent="0.35">
      <c r="A53">
        <f>ln_data2!A18</f>
        <v>11.297593679523832</v>
      </c>
      <c r="B53">
        <f>ln_data2!B18</f>
        <v>1.4519756939793547</v>
      </c>
      <c r="C53">
        <f>ln_data2!C18</f>
        <v>4.5669489731678938</v>
      </c>
      <c r="D53">
        <v>0</v>
      </c>
      <c r="E53">
        <f>ln_data2!D18</f>
        <v>7.792424191515722</v>
      </c>
      <c r="J53">
        <v>26</v>
      </c>
      <c r="K53">
        <v>8.0098595586980146</v>
      </c>
      <c r="L53">
        <v>0.81997202096592403</v>
      </c>
      <c r="M53">
        <f t="shared" si="0"/>
        <v>6835.1355428516863</v>
      </c>
      <c r="N53">
        <f t="shared" si="1"/>
        <v>3010.4942854547917</v>
      </c>
      <c r="O53">
        <f t="shared" si="2"/>
        <v>-3824.6412573968946</v>
      </c>
    </row>
    <row r="54" spans="1:15" x14ac:dyDescent="0.35">
      <c r="A54">
        <f>ln_data2!A19</f>
        <v>10.609598988871783</v>
      </c>
      <c r="B54">
        <f>ln_data2!B19</f>
        <v>2.4868174695369363</v>
      </c>
      <c r="C54">
        <f>ln_data2!C19</f>
        <v>4.4716387933635691</v>
      </c>
      <c r="D54">
        <v>0</v>
      </c>
      <c r="E54">
        <f>ln_data2!D19</f>
        <v>8.386141799257258</v>
      </c>
      <c r="J54">
        <v>27</v>
      </c>
      <c r="K54">
        <v>4.9321505848543081</v>
      </c>
      <c r="L54">
        <v>-0.26474872735650301</v>
      </c>
      <c r="M54">
        <f t="shared" si="0"/>
        <v>106.42088630452481</v>
      </c>
      <c r="N54">
        <f t="shared" si="1"/>
        <v>138.67742945654231</v>
      </c>
      <c r="O54">
        <f t="shared" si="2"/>
        <v>32.2565431520175</v>
      </c>
    </row>
    <row r="55" spans="1:15" x14ac:dyDescent="0.35">
      <c r="A55">
        <f>ln_data2!A20</f>
        <v>11.778957748391557</v>
      </c>
      <c r="B55">
        <f>ln_data2!B20</f>
        <v>0.69078561867832378</v>
      </c>
      <c r="C55">
        <f>ln_data2!C20</f>
        <v>4.4858234283555252</v>
      </c>
      <c r="D55">
        <v>0</v>
      </c>
      <c r="E55">
        <f>ln_data2!D20</f>
        <v>7.8367442802808904</v>
      </c>
      <c r="J55">
        <v>28</v>
      </c>
      <c r="K55">
        <v>5.7325583910647167</v>
      </c>
      <c r="L55">
        <v>-3.4177358871056995E-3</v>
      </c>
      <c r="M55">
        <f t="shared" si="0"/>
        <v>307.70473026218519</v>
      </c>
      <c r="N55">
        <f t="shared" si="1"/>
        <v>308.75818294751741</v>
      </c>
      <c r="O55">
        <f t="shared" si="2"/>
        <v>1.0534526853322177</v>
      </c>
    </row>
    <row r="56" spans="1:15" x14ac:dyDescent="0.35">
      <c r="A56">
        <f>ln_data2!A21</f>
        <v>10.986527972677354</v>
      </c>
      <c r="B56">
        <f>ln_data2!B21</f>
        <v>1.8962474419860409</v>
      </c>
      <c r="C56">
        <f>ln_data2!C21</f>
        <v>4.4716387933635691</v>
      </c>
      <c r="D56">
        <v>0</v>
      </c>
      <c r="E56">
        <f>ln_data2!D21</f>
        <v>8.3977426279333489</v>
      </c>
      <c r="J56">
        <v>29</v>
      </c>
      <c r="K56">
        <v>5.3718435367060087</v>
      </c>
      <c r="L56">
        <v>-0.10685626698776574</v>
      </c>
      <c r="M56">
        <f t="shared" si="0"/>
        <v>193.4438461770809</v>
      </c>
      <c r="N56">
        <f t="shared" si="1"/>
        <v>215.25934063161517</v>
      </c>
      <c r="O56">
        <f t="shared" si="2"/>
        <v>21.815494454534274</v>
      </c>
    </row>
    <row r="57" spans="1:15" x14ac:dyDescent="0.35">
      <c r="A57">
        <f>ln_data2!A22</f>
        <v>10.781412082061129</v>
      </c>
      <c r="B57">
        <f>ln_data2!B22</f>
        <v>2.2395627023640081</v>
      </c>
      <c r="C57">
        <f>ln_data2!C22</f>
        <v>4.5925914037812312</v>
      </c>
      <c r="D57">
        <v>0</v>
      </c>
      <c r="E57">
        <f>ln_data2!D22</f>
        <v>7.8140735836036894</v>
      </c>
      <c r="J57">
        <v>30</v>
      </c>
      <c r="K57">
        <v>4.5287906423626554</v>
      </c>
      <c r="L57">
        <v>-0.33706954110896703</v>
      </c>
      <c r="M57">
        <f t="shared" si="0"/>
        <v>66.136520710837814</v>
      </c>
      <c r="N57">
        <f t="shared" si="1"/>
        <v>92.646450612328309</v>
      </c>
      <c r="O57">
        <f t="shared" si="2"/>
        <v>26.509929901490494</v>
      </c>
    </row>
    <row r="58" spans="1:15" x14ac:dyDescent="0.35">
      <c r="A58">
        <f>ln_data2!A23</f>
        <v>10.753528857289048</v>
      </c>
      <c r="B58">
        <f>ln_data2!B23</f>
        <v>2.2799850243611943</v>
      </c>
      <c r="C58">
        <f>ln_data2!C23</f>
        <v>4.5406316648505198</v>
      </c>
      <c r="D58">
        <v>0</v>
      </c>
      <c r="E58">
        <f>ln_data2!D23</f>
        <v>8.1784420636755382</v>
      </c>
      <c r="J58">
        <v>31</v>
      </c>
      <c r="K58">
        <v>5.5318923200894554</v>
      </c>
      <c r="L58">
        <v>-7.1283520192007899E-2</v>
      </c>
      <c r="M58">
        <f t="shared" si="0"/>
        <v>235.24059522986411</v>
      </c>
      <c r="N58">
        <f t="shared" si="1"/>
        <v>252.62149974462665</v>
      </c>
      <c r="O58">
        <f t="shared" si="2"/>
        <v>17.380904514762534</v>
      </c>
    </row>
    <row r="59" spans="1:15" x14ac:dyDescent="0.35">
      <c r="A59">
        <f>ln_data2!A24</f>
        <v>10.591514651384015</v>
      </c>
      <c r="B59">
        <f>ln_data2!B24</f>
        <v>2.4206367267492537</v>
      </c>
      <c r="C59">
        <f>ln_data2!C24</f>
        <v>4.5136029924626007</v>
      </c>
      <c r="D59">
        <v>0</v>
      </c>
      <c r="E59">
        <f>ln_data2!D24</f>
        <v>7.0419743115454851</v>
      </c>
      <c r="J59">
        <v>32</v>
      </c>
      <c r="K59">
        <v>8.0684192121395881</v>
      </c>
      <c r="L59">
        <v>0.86679005695311773</v>
      </c>
      <c r="M59">
        <f t="shared" si="0"/>
        <v>7594.7254765686966</v>
      </c>
      <c r="N59">
        <f t="shared" si="1"/>
        <v>3192.0518818167161</v>
      </c>
      <c r="O59">
        <f t="shared" si="2"/>
        <v>-4402.673594751981</v>
      </c>
    </row>
    <row r="60" spans="1:15" x14ac:dyDescent="0.35">
      <c r="A60">
        <f>ln_data2!A25</f>
        <v>10.57543981576238</v>
      </c>
      <c r="B60">
        <f>ln_data2!B25</f>
        <v>2.5871078797354312</v>
      </c>
      <c r="C60">
        <f>ln_data2!C25</f>
        <v>4.5669489731678938</v>
      </c>
      <c r="D60">
        <v>0</v>
      </c>
      <c r="E60">
        <f>ln_data2!D25</f>
        <v>8.2508101121554827</v>
      </c>
      <c r="J60">
        <v>33</v>
      </c>
      <c r="K60">
        <v>4.5635843245727967</v>
      </c>
      <c r="L60">
        <v>-0.32772581965369252</v>
      </c>
      <c r="M60">
        <f t="shared" si="0"/>
        <v>69.1209939820057</v>
      </c>
      <c r="N60">
        <f t="shared" si="1"/>
        <v>95.9266967785926</v>
      </c>
      <c r="O60">
        <f t="shared" si="2"/>
        <v>26.8057027965869</v>
      </c>
    </row>
    <row r="61" spans="1:15" x14ac:dyDescent="0.35">
      <c r="A61">
        <f>ln_data2!A26</f>
        <v>11.161831993745967</v>
      </c>
      <c r="B61">
        <f>ln_data2!B26</f>
        <v>1.6461186778234285</v>
      </c>
      <c r="C61">
        <f>ln_data2!C26</f>
        <v>4.6051701859880918</v>
      </c>
      <c r="D61">
        <v>0</v>
      </c>
      <c r="E61">
        <f>ln_data2!D26</f>
        <v>6.6932674521481266</v>
      </c>
      <c r="J61">
        <v>34</v>
      </c>
      <c r="K61">
        <v>5.3806152705515684</v>
      </c>
      <c r="L61">
        <v>-9.7976291191782749E-2</v>
      </c>
      <c r="M61">
        <f t="shared" si="0"/>
        <v>196.88877578235409</v>
      </c>
      <c r="N61">
        <f t="shared" si="1"/>
        <v>217.15584392621992</v>
      </c>
      <c r="O61">
        <f t="shared" si="2"/>
        <v>20.267068143865828</v>
      </c>
    </row>
    <row r="62" spans="1:15" x14ac:dyDescent="0.35">
      <c r="A62">
        <f>ln_data2!A27</f>
        <v>12.782197090142931</v>
      </c>
      <c r="B62">
        <f>ln_data2!B27</f>
        <v>-0.67873453930212746</v>
      </c>
      <c r="C62">
        <f>ln_data2!C27</f>
        <v>4.5925914037812312</v>
      </c>
      <c r="D62">
        <v>0</v>
      </c>
      <c r="E62">
        <f>ln_data2!D27</f>
        <v>8.2474142960403718</v>
      </c>
      <c r="J62">
        <v>35</v>
      </c>
      <c r="K62">
        <v>5.1598332898091401</v>
      </c>
      <c r="L62">
        <v>-0.17067930314072388</v>
      </c>
      <c r="M62">
        <f t="shared" si="0"/>
        <v>146.81216589172828</v>
      </c>
      <c r="N62">
        <f t="shared" si="1"/>
        <v>174.1354230355557</v>
      </c>
      <c r="O62">
        <f t="shared" si="2"/>
        <v>27.323257143827419</v>
      </c>
    </row>
    <row r="63" spans="1:15" x14ac:dyDescent="0.35">
      <c r="A63">
        <f>ln_data2!A28</f>
        <v>10.712373832888192</v>
      </c>
      <c r="B63">
        <f>ln_data2!B28</f>
        <v>2.3179334783868248</v>
      </c>
      <c r="C63">
        <f>ln_data2!C28</f>
        <v>4.5798523780038014</v>
      </c>
      <c r="D63">
        <v>0</v>
      </c>
      <c r="E63">
        <f>ln_data2!D28</f>
        <v>7.5888888540112944</v>
      </c>
      <c r="J63">
        <v>36</v>
      </c>
      <c r="K63">
        <v>10.601789398303907</v>
      </c>
      <c r="L63">
        <v>0.2342275533720688</v>
      </c>
      <c r="M63">
        <f t="shared" si="0"/>
        <v>50818.561550186445</v>
      </c>
      <c r="N63">
        <f t="shared" si="1"/>
        <v>40206.718934042066</v>
      </c>
      <c r="O63">
        <f t="shared" si="2"/>
        <v>-10611.842616144379</v>
      </c>
    </row>
    <row r="64" spans="1:15" x14ac:dyDescent="0.35">
      <c r="A64">
        <f>ln_data2!A29</f>
        <v>11.217329194695912</v>
      </c>
      <c r="B64">
        <f>ln_data2!B29</f>
        <v>1.5318797689258423</v>
      </c>
      <c r="C64">
        <f>ln_data2!C29</f>
        <v>4.5669489731678938</v>
      </c>
      <c r="D64">
        <v>0</v>
      </c>
      <c r="E64">
        <f>ln_data2!D29</f>
        <v>6.1262776140774662</v>
      </c>
      <c r="J64">
        <v>37</v>
      </c>
      <c r="K64">
        <v>10.802976038204351</v>
      </c>
      <c r="L64">
        <v>0.14139966274323434</v>
      </c>
      <c r="M64">
        <f t="shared" si="0"/>
        <v>56634.617902657752</v>
      </c>
      <c r="N64">
        <f t="shared" si="1"/>
        <v>49166.906212680624</v>
      </c>
      <c r="O64">
        <f t="shared" si="2"/>
        <v>-7467.7116899771281</v>
      </c>
    </row>
    <row r="65" spans="1:15" x14ac:dyDescent="0.35">
      <c r="A65">
        <f>ln_data2!A30</f>
        <v>10.952810036107699</v>
      </c>
      <c r="B65">
        <f>ln_data2!B30</f>
        <v>1.8442079862353999</v>
      </c>
      <c r="C65">
        <f>ln_data2!C30</f>
        <v>4.4716387933635691</v>
      </c>
      <c r="D65">
        <v>0</v>
      </c>
      <c r="E65">
        <f>ln_data2!D30</f>
        <v>6.1125275915954012</v>
      </c>
      <c r="J65">
        <v>38</v>
      </c>
      <c r="K65">
        <v>10.096925499326446</v>
      </c>
      <c r="L65">
        <v>0.41388065059860679</v>
      </c>
      <c r="M65">
        <f t="shared" si="0"/>
        <v>36710.061431819871</v>
      </c>
      <c r="N65">
        <f t="shared" si="1"/>
        <v>24268.281759528643</v>
      </c>
      <c r="O65">
        <f t="shared" si="2"/>
        <v>-12441.779672291228</v>
      </c>
    </row>
    <row r="66" spans="1:15" x14ac:dyDescent="0.35">
      <c r="A66">
        <f>ln_data2!A31</f>
        <v>10.483918761848027</v>
      </c>
      <c r="B66">
        <f>ln_data2!B31</f>
        <v>2.7005971853529154</v>
      </c>
      <c r="C66">
        <f>ln_data2!C31</f>
        <v>4.5538768916005408</v>
      </c>
      <c r="D66">
        <v>0</v>
      </c>
      <c r="E66">
        <f>ln_data2!D31</f>
        <v>8.1066687738439107</v>
      </c>
      <c r="J66">
        <v>39</v>
      </c>
      <c r="K66">
        <v>12.97987071381576</v>
      </c>
      <c r="L66">
        <v>-0.5973091347394508</v>
      </c>
      <c r="M66">
        <f t="shared" si="0"/>
        <v>238604.24483444172</v>
      </c>
      <c r="N66">
        <f t="shared" si="1"/>
        <v>433596.95818013942</v>
      </c>
      <c r="O66">
        <f t="shared" si="2"/>
        <v>194992.7133456977</v>
      </c>
    </row>
    <row r="67" spans="1:15" x14ac:dyDescent="0.35">
      <c r="A67">
        <f>ln_data2!A32</f>
        <v>11.107318712834619</v>
      </c>
      <c r="B67">
        <f>ln_data2!B32</f>
        <v>1.7382353979825766</v>
      </c>
      <c r="C67">
        <f>ln_data2!C32</f>
        <v>4.5925914037812312</v>
      </c>
      <c r="D67">
        <v>0</v>
      </c>
      <c r="E67">
        <f>ln_data2!D32</f>
        <v>7.5102984109991127</v>
      </c>
      <c r="J67">
        <v>40</v>
      </c>
      <c r="K67">
        <v>11.922877887029728</v>
      </c>
      <c r="L67">
        <v>-0.27809469563848488</v>
      </c>
      <c r="M67">
        <f t="shared" si="0"/>
        <v>114094.59812511217</v>
      </c>
      <c r="N67">
        <f t="shared" si="1"/>
        <v>150674.60955313628</v>
      </c>
      <c r="O67">
        <f t="shared" si="2"/>
        <v>36580.011428024111</v>
      </c>
    </row>
    <row r="68" spans="1:15" x14ac:dyDescent="0.35">
      <c r="A68">
        <f>ln_data2!A33</f>
        <v>12.797418724410823</v>
      </c>
      <c r="B68">
        <f>ln_data2!B33</f>
        <v>-0.77431195163011124</v>
      </c>
      <c r="C68">
        <f>ln_data2!C33</f>
        <v>4.499809670330265</v>
      </c>
      <c r="D68">
        <v>0</v>
      </c>
      <c r="E68">
        <f>ln_data2!D33</f>
        <v>7.5908507220382893</v>
      </c>
      <c r="J68">
        <v>41</v>
      </c>
      <c r="K68">
        <v>10.474932349895486</v>
      </c>
      <c r="L68">
        <v>0.21267826076408802</v>
      </c>
      <c r="M68">
        <f t="shared" si="0"/>
        <v>43809.703400803912</v>
      </c>
      <c r="N68">
        <f t="shared" si="1"/>
        <v>35416.47370929199</v>
      </c>
      <c r="O68">
        <f t="shared" si="2"/>
        <v>-8393.2296915119223</v>
      </c>
    </row>
    <row r="69" spans="1:15" x14ac:dyDescent="0.35">
      <c r="A69">
        <f>ln_data2!A34</f>
        <v>10.5178055795049</v>
      </c>
      <c r="B69">
        <f>ln_data2!B34</f>
        <v>2.677427162208923</v>
      </c>
      <c r="C69">
        <f>ln_data2!C34</f>
        <v>4.5798523780038014</v>
      </c>
      <c r="D69">
        <v>0</v>
      </c>
      <c r="E69">
        <f>ln_data2!D34</f>
        <v>8.1851864126552254</v>
      </c>
      <c r="J69">
        <v>42</v>
      </c>
      <c r="K69">
        <v>12.886596955278709</v>
      </c>
      <c r="L69">
        <v>-0.56779007416963978</v>
      </c>
      <c r="M69">
        <f t="shared" si="0"/>
        <v>223866.88283055634</v>
      </c>
      <c r="N69">
        <f t="shared" si="1"/>
        <v>394982.58538509847</v>
      </c>
      <c r="O69">
        <f t="shared" si="2"/>
        <v>171115.70255454213</v>
      </c>
    </row>
    <row r="70" spans="1:15" x14ac:dyDescent="0.35">
      <c r="A70">
        <f>ln_data2!A35</f>
        <v>10.978040027422301</v>
      </c>
      <c r="B70">
        <f>ln_data2!B35</f>
        <v>1.8415318949392234</v>
      </c>
      <c r="C70">
        <f>ln_data2!C35</f>
        <v>4.4858234283555252</v>
      </c>
      <c r="D70">
        <v>0</v>
      </c>
      <c r="E70">
        <f>ln_data2!D35</f>
        <v>7.2445878982067597</v>
      </c>
      <c r="J70">
        <v>43</v>
      </c>
      <c r="K70">
        <v>10.192053941403341</v>
      </c>
      <c r="L70">
        <v>0.33727762896065094</v>
      </c>
      <c r="M70">
        <f t="shared" si="0"/>
        <v>37396.469119038396</v>
      </c>
      <c r="N70">
        <f t="shared" si="1"/>
        <v>26690.258867692712</v>
      </c>
      <c r="O70">
        <f t="shared" si="2"/>
        <v>-10706.210251345685</v>
      </c>
    </row>
    <row r="71" spans="1:15" x14ac:dyDescent="0.35">
      <c r="A71">
        <f>ln_data2!A36</f>
        <v>10.882792284771302</v>
      </c>
      <c r="B71">
        <f>ln_data2!B36</f>
        <v>2.0905067477233343</v>
      </c>
      <c r="C71">
        <f>ln_data2!C36</f>
        <v>4.5669489731678938</v>
      </c>
      <c r="D71">
        <v>0</v>
      </c>
      <c r="E71">
        <f>ln_data2!D36</f>
        <v>8.0817874993266106</v>
      </c>
      <c r="J71">
        <v>44</v>
      </c>
      <c r="K71">
        <v>11.708897510848162</v>
      </c>
      <c r="L71">
        <v>-0.20772316452401896</v>
      </c>
      <c r="M71">
        <f t="shared" si="0"/>
        <v>98831.765609166512</v>
      </c>
      <c r="N71">
        <f t="shared" si="1"/>
        <v>121649.28988680206</v>
      </c>
      <c r="O71">
        <f t="shared" si="2"/>
        <v>22817.524277635544</v>
      </c>
    </row>
    <row r="72" spans="1:15" x14ac:dyDescent="0.35">
      <c r="J72">
        <v>45</v>
      </c>
      <c r="K72">
        <v>10.740854589962176</v>
      </c>
      <c r="L72">
        <v>0.1556337747355272</v>
      </c>
      <c r="M72">
        <f t="shared" si="0"/>
        <v>53986.449814523876</v>
      </c>
      <c r="N72">
        <f t="shared" si="1"/>
        <v>46205.521825584459</v>
      </c>
      <c r="O72">
        <f t="shared" si="2"/>
        <v>-7780.9279889394165</v>
      </c>
    </row>
    <row r="73" spans="1:15" x14ac:dyDescent="0.35">
      <c r="J73">
        <v>46</v>
      </c>
      <c r="K73">
        <v>11.345274245297308</v>
      </c>
      <c r="L73">
        <v>-9.6610574201577037E-2</v>
      </c>
      <c r="M73">
        <f t="shared" si="0"/>
        <v>76777.251520288104</v>
      </c>
      <c r="N73">
        <f t="shared" si="1"/>
        <v>84564.872889527789</v>
      </c>
      <c r="O73">
        <f t="shared" si="2"/>
        <v>7787.621369239685</v>
      </c>
    </row>
    <row r="74" spans="1:15" x14ac:dyDescent="0.35">
      <c r="J74">
        <v>47</v>
      </c>
      <c r="K74">
        <v>10.497025847244114</v>
      </c>
      <c r="L74">
        <v>0.17881222916344974</v>
      </c>
      <c r="M74">
        <f t="shared" si="0"/>
        <v>43296.976138246166</v>
      </c>
      <c r="N74">
        <f t="shared" si="1"/>
        <v>36207.655278698738</v>
      </c>
      <c r="O74">
        <f t="shared" si="2"/>
        <v>-7089.320859547428</v>
      </c>
    </row>
    <row r="75" spans="1:15" x14ac:dyDescent="0.35">
      <c r="J75">
        <v>48</v>
      </c>
      <c r="K75">
        <v>10.179038764722504</v>
      </c>
      <c r="L75">
        <v>0.37218968590617685</v>
      </c>
      <c r="M75">
        <f t="shared" si="0"/>
        <v>38224.366228309991</v>
      </c>
      <c r="N75">
        <f t="shared" si="1"/>
        <v>26345.131253201322</v>
      </c>
      <c r="O75">
        <f t="shared" si="2"/>
        <v>-11879.234975108669</v>
      </c>
    </row>
    <row r="76" spans="1:15" x14ac:dyDescent="0.35">
      <c r="J76">
        <v>49</v>
      </c>
      <c r="K76">
        <v>11.731453640148906</v>
      </c>
      <c r="L76">
        <v>-0.1758501672241426</v>
      </c>
      <c r="M76">
        <f t="shared" si="0"/>
        <v>104360.18092638582</v>
      </c>
      <c r="N76">
        <f t="shared" si="1"/>
        <v>124424.40729323791</v>
      </c>
      <c r="O76">
        <f t="shared" si="2"/>
        <v>20064.22636685209</v>
      </c>
    </row>
    <row r="77" spans="1:15" x14ac:dyDescent="0.35">
      <c r="J77">
        <v>50</v>
      </c>
      <c r="K77">
        <v>14.040335427782805</v>
      </c>
      <c r="L77">
        <v>-0.94593955571887811</v>
      </c>
      <c r="M77">
        <f t="shared" si="0"/>
        <v>486209.98237180151</v>
      </c>
      <c r="N77">
        <f t="shared" si="1"/>
        <v>1252103.4158909316</v>
      </c>
      <c r="O77">
        <f t="shared" si="2"/>
        <v>765893.43351913011</v>
      </c>
    </row>
    <row r="78" spans="1:15" x14ac:dyDescent="0.35">
      <c r="J78">
        <v>51</v>
      </c>
      <c r="K78">
        <v>10.872855809109897</v>
      </c>
      <c r="L78">
        <v>7.0102704018729867E-2</v>
      </c>
      <c r="M78">
        <f t="shared" si="0"/>
        <v>56554.412858264492</v>
      </c>
      <c r="N78">
        <f t="shared" si="1"/>
        <v>52725.569631477112</v>
      </c>
      <c r="O78">
        <f t="shared" si="2"/>
        <v>-3828.8432267873795</v>
      </c>
    </row>
    <row r="79" spans="1:15" x14ac:dyDescent="0.35">
      <c r="J79">
        <v>52</v>
      </c>
      <c r="K79">
        <v>11.365846198961744</v>
      </c>
      <c r="L79">
        <v>-6.825251943791244E-2</v>
      </c>
      <c r="M79">
        <f t="shared" si="0"/>
        <v>80627.388585333014</v>
      </c>
      <c r="N79">
        <f t="shared" si="1"/>
        <v>86322.555026059083</v>
      </c>
      <c r="O79">
        <f t="shared" si="2"/>
        <v>5695.1664407260687</v>
      </c>
    </row>
    <row r="80" spans="1:15" x14ac:dyDescent="0.35">
      <c r="J80">
        <v>53</v>
      </c>
      <c r="K80">
        <v>10.264383642626882</v>
      </c>
      <c r="L80">
        <v>0.3452153462449008</v>
      </c>
      <c r="M80">
        <f t="shared" si="0"/>
        <v>40521.946242970436</v>
      </c>
      <c r="N80">
        <f t="shared" si="1"/>
        <v>28692.287649660837</v>
      </c>
      <c r="O80">
        <f t="shared" si="2"/>
        <v>-11829.658593309599</v>
      </c>
    </row>
    <row r="81" spans="10:15" x14ac:dyDescent="0.35">
      <c r="J81">
        <v>54</v>
      </c>
      <c r="K81">
        <v>12.111770226749838</v>
      </c>
      <c r="L81">
        <v>-0.33281247835828154</v>
      </c>
      <c r="M81">
        <f t="shared" si="0"/>
        <v>130477.71806784668</v>
      </c>
      <c r="N81">
        <f t="shared" si="1"/>
        <v>182001.50345195466</v>
      </c>
      <c r="O81">
        <f t="shared" si="2"/>
        <v>51523.785384107978</v>
      </c>
    </row>
    <row r="82" spans="10:15" x14ac:dyDescent="0.35">
      <c r="J82">
        <v>55</v>
      </c>
      <c r="K82">
        <v>10.8698579424104</v>
      </c>
      <c r="L82">
        <v>0.11667003026695433</v>
      </c>
      <c r="M82">
        <f t="shared" si="0"/>
        <v>59072.92476846018</v>
      </c>
      <c r="N82">
        <f t="shared" si="1"/>
        <v>52567.742093229841</v>
      </c>
      <c r="O82">
        <f t="shared" si="2"/>
        <v>-6505.1826752303386</v>
      </c>
    </row>
    <row r="83" spans="10:15" x14ac:dyDescent="0.35">
      <c r="J83">
        <v>56</v>
      </c>
      <c r="K83">
        <v>10.569280156783741</v>
      </c>
      <c r="L83">
        <v>0.21213192527738833</v>
      </c>
      <c r="M83">
        <f t="shared" si="0"/>
        <v>48118.022884735525</v>
      </c>
      <c r="N83">
        <f t="shared" si="1"/>
        <v>38920.64687460514</v>
      </c>
      <c r="O83">
        <f t="shared" si="2"/>
        <v>-9197.3760101303851</v>
      </c>
    </row>
    <row r="84" spans="10:15" x14ac:dyDescent="0.35">
      <c r="J84">
        <v>57</v>
      </c>
      <c r="K84">
        <v>10.505756137450037</v>
      </c>
      <c r="L84">
        <v>0.24777271983901095</v>
      </c>
      <c r="M84">
        <f t="shared" si="0"/>
        <v>46794.869849139446</v>
      </c>
      <c r="N84">
        <f t="shared" si="1"/>
        <v>36525.14247813516</v>
      </c>
      <c r="O84">
        <f t="shared" si="2"/>
        <v>-10269.727371004286</v>
      </c>
    </row>
    <row r="85" spans="10:15" x14ac:dyDescent="0.35">
      <c r="J85">
        <v>58</v>
      </c>
      <c r="K85">
        <v>10.350068302617625</v>
      </c>
      <c r="L85">
        <v>0.24144634876638982</v>
      </c>
      <c r="M85">
        <f t="shared" si="0"/>
        <v>39795.720142568971</v>
      </c>
      <c r="N85">
        <f t="shared" si="1"/>
        <v>31259.177830365992</v>
      </c>
      <c r="O85">
        <f t="shared" si="2"/>
        <v>-8536.5423122029788</v>
      </c>
    </row>
    <row r="86" spans="10:15" x14ac:dyDescent="0.35">
      <c r="J86">
        <v>59</v>
      </c>
      <c r="K86">
        <v>10.20206657373658</v>
      </c>
      <c r="L86">
        <v>0.37337324202579936</v>
      </c>
      <c r="M86">
        <f t="shared" si="0"/>
        <v>39161.124656807755</v>
      </c>
      <c r="N86">
        <f t="shared" si="1"/>
        <v>26958.840979744753</v>
      </c>
      <c r="O86">
        <f t="shared" si="2"/>
        <v>-12202.283677063002</v>
      </c>
    </row>
    <row r="87" spans="10:15" x14ac:dyDescent="0.35">
      <c r="J87">
        <v>60</v>
      </c>
      <c r="K87">
        <v>11.183046644456914</v>
      </c>
      <c r="L87">
        <v>-2.121465071094697E-2</v>
      </c>
      <c r="M87">
        <f t="shared" si="0"/>
        <v>70391.795470749901</v>
      </c>
      <c r="N87">
        <f t="shared" si="1"/>
        <v>71901.085751962877</v>
      </c>
      <c r="O87">
        <f t="shared" si="2"/>
        <v>1509.290281212976</v>
      </c>
    </row>
    <row r="88" spans="10:15" x14ac:dyDescent="0.35">
      <c r="J88">
        <v>61</v>
      </c>
      <c r="K88">
        <v>13.561226744871814</v>
      </c>
      <c r="L88">
        <v>-0.77902965472888219</v>
      </c>
      <c r="M88">
        <f t="shared" si="0"/>
        <v>355825.98713254504</v>
      </c>
      <c r="N88">
        <f t="shared" si="1"/>
        <v>775471.68179532303</v>
      </c>
      <c r="O88">
        <f t="shared" si="2"/>
        <v>419645.694662778</v>
      </c>
    </row>
    <row r="89" spans="10:15" x14ac:dyDescent="0.35">
      <c r="J89">
        <v>62</v>
      </c>
      <c r="K89">
        <v>10.483517771028106</v>
      </c>
      <c r="L89">
        <v>0.22885606186008545</v>
      </c>
      <c r="M89">
        <f t="shared" si="0"/>
        <v>44908.11681975994</v>
      </c>
      <c r="N89">
        <f t="shared" si="1"/>
        <v>35721.84805907082</v>
      </c>
      <c r="O89">
        <f t="shared" si="2"/>
        <v>-9186.2687606891195</v>
      </c>
    </row>
    <row r="90" spans="10:15" x14ac:dyDescent="0.35">
      <c r="J90">
        <v>63</v>
      </c>
      <c r="K90">
        <v>11.283925577238513</v>
      </c>
      <c r="L90">
        <v>-6.6596382542600807E-2</v>
      </c>
      <c r="M90">
        <f t="shared" si="0"/>
        <v>74408.777774043658</v>
      </c>
      <c r="N90">
        <f t="shared" si="1"/>
        <v>79532.862279526904</v>
      </c>
      <c r="O90">
        <f t="shared" si="2"/>
        <v>5124.0845054832462</v>
      </c>
    </row>
    <row r="91" spans="10:15" x14ac:dyDescent="0.35">
      <c r="J91">
        <v>64</v>
      </c>
      <c r="K91">
        <v>10.923210722879809</v>
      </c>
      <c r="L91">
        <v>2.9599313227890889E-2</v>
      </c>
      <c r="M91">
        <f t="shared" si="0"/>
        <v>57114.313364150621</v>
      </c>
      <c r="N91">
        <f t="shared" si="1"/>
        <v>55448.543353249901</v>
      </c>
      <c r="O91">
        <f t="shared" si="2"/>
        <v>-1665.7700109007201</v>
      </c>
    </row>
    <row r="92" spans="10:15" x14ac:dyDescent="0.35">
      <c r="J92">
        <v>65</v>
      </c>
      <c r="K92">
        <v>10.080157828536453</v>
      </c>
      <c r="L92">
        <v>0.40376093331157392</v>
      </c>
      <c r="M92">
        <f t="shared" si="0"/>
        <v>35736.175064519979</v>
      </c>
      <c r="N92">
        <f t="shared" si="1"/>
        <v>23864.751783727774</v>
      </c>
      <c r="O92">
        <f t="shared" si="2"/>
        <v>-11871.423280792205</v>
      </c>
    </row>
    <row r="93" spans="10:15" x14ac:dyDescent="0.35">
      <c r="J93">
        <v>66</v>
      </c>
      <c r="K93">
        <v>11.083259506263254</v>
      </c>
      <c r="L93">
        <v>2.4059206571365621E-2</v>
      </c>
      <c r="M93">
        <f t="shared" ref="M93:M97" si="3">EXP(A67)</f>
        <v>66657.224400239778</v>
      </c>
      <c r="N93">
        <f t="shared" ref="N93:N97" si="4">EXP(K93)</f>
        <v>65072.642791955252</v>
      </c>
      <c r="O93">
        <f t="shared" ref="O93:O97" si="5">N93-M93</f>
        <v>-1584.5816082845267</v>
      </c>
    </row>
    <row r="94" spans="10:15" x14ac:dyDescent="0.35">
      <c r="J94">
        <v>67</v>
      </c>
      <c r="K94">
        <v>13.619786398313389</v>
      </c>
      <c r="L94">
        <v>-0.8223676739025656</v>
      </c>
      <c r="M94">
        <f t="shared" si="3"/>
        <v>361283.67223744147</v>
      </c>
      <c r="N94">
        <f t="shared" si="4"/>
        <v>822239.01009544404</v>
      </c>
      <c r="O94">
        <f t="shared" si="5"/>
        <v>460955.33785800257</v>
      </c>
    </row>
    <row r="95" spans="10:15" x14ac:dyDescent="0.35">
      <c r="J95">
        <v>68</v>
      </c>
      <c r="K95">
        <v>10.114951510746595</v>
      </c>
      <c r="L95">
        <v>0.40285406875830532</v>
      </c>
      <c r="M95">
        <f t="shared" si="3"/>
        <v>36967.912273369053</v>
      </c>
      <c r="N95">
        <f t="shared" si="4"/>
        <v>24709.708714403809</v>
      </c>
      <c r="O95">
        <f t="shared" si="5"/>
        <v>-12258.203558965244</v>
      </c>
    </row>
    <row r="96" spans="10:15" x14ac:dyDescent="0.35">
      <c r="J96">
        <v>69</v>
      </c>
      <c r="K96">
        <v>10.931982456725368</v>
      </c>
      <c r="L96">
        <v>4.6057570696932615E-2</v>
      </c>
      <c r="M96">
        <f t="shared" si="3"/>
        <v>58573.638969824766</v>
      </c>
      <c r="N96">
        <f t="shared" si="4"/>
        <v>55937.062666009639</v>
      </c>
      <c r="O96">
        <f t="shared" si="5"/>
        <v>-2636.5763038151272</v>
      </c>
    </row>
    <row r="97" spans="10:15" ht="15" thickBot="1" x14ac:dyDescent="0.4">
      <c r="J97" s="1">
        <v>70</v>
      </c>
      <c r="K97" s="1">
        <v>10.711200475982938</v>
      </c>
      <c r="L97" s="1">
        <v>0.17159180878836366</v>
      </c>
      <c r="M97">
        <f t="shared" si="3"/>
        <v>53252.087504796393</v>
      </c>
      <c r="N97">
        <f t="shared" si="4"/>
        <v>44855.454472693811</v>
      </c>
      <c r="O97">
        <f t="shared" si="5"/>
        <v>-8396.6330321025816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9B193-21FA-45FB-834F-786949DB3BBF}">
  <dimension ref="A1:R97"/>
  <sheetViews>
    <sheetView topLeftCell="A28" workbookViewId="0">
      <selection activeCell="J97" sqref="J97:P97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33</v>
      </c>
      <c r="E1" t="s">
        <v>4</v>
      </c>
    </row>
    <row r="2" spans="1:15" x14ac:dyDescent="0.35">
      <c r="A2">
        <f>LN(original!A2)</f>
        <v>4.8649848523112267</v>
      </c>
      <c r="B2">
        <f>LN(original!K2)</f>
        <v>0.22309488213915762</v>
      </c>
      <c r="C2">
        <f>LN(original!L2)</f>
        <v>2.5936428480355989E-2</v>
      </c>
      <c r="D2">
        <v>1</v>
      </c>
      <c r="E2">
        <f>LN(original!D2)</f>
        <v>2.1751462908995625</v>
      </c>
      <c r="J2" t="s">
        <v>5</v>
      </c>
    </row>
    <row r="3" spans="1:15" ht="15" thickBot="1" x14ac:dyDescent="0.4">
      <c r="A3">
        <f>LN(original!A3)</f>
        <v>5.1216430547719574</v>
      </c>
      <c r="B3">
        <f>LN(original!K3)</f>
        <v>1.5951752678874512E-2</v>
      </c>
      <c r="C3">
        <f>LN(original!L3)</f>
        <v>-3.8087983701735932E-4</v>
      </c>
      <c r="D3">
        <v>1</v>
      </c>
      <c r="E3">
        <f>LN(original!D3)</f>
        <v>1.9950771778039409</v>
      </c>
    </row>
    <row r="4" spans="1:15" x14ac:dyDescent="0.35">
      <c r="A4">
        <f>LN(original!A4)</f>
        <v>4.2359075390943008</v>
      </c>
      <c r="B4">
        <f>LN(original!K4)</f>
        <v>0.70462224843159615</v>
      </c>
      <c r="C4">
        <f>LN(original!L4)</f>
        <v>-3.8087983701735932E-4</v>
      </c>
      <c r="D4">
        <v>1</v>
      </c>
      <c r="E4">
        <f>LN(original!D4)</f>
        <v>2.0814715583477761</v>
      </c>
      <c r="J4" s="8" t="s">
        <v>6</v>
      </c>
      <c r="K4" s="8"/>
    </row>
    <row r="5" spans="1:15" x14ac:dyDescent="0.35">
      <c r="A5">
        <f>LN(original!A5)</f>
        <v>8.0321661420359796</v>
      </c>
      <c r="B5">
        <f>LN(original!K5)</f>
        <v>-2.0806047121427893</v>
      </c>
      <c r="C5">
        <f>LN(original!L5)</f>
        <v>6.4157641300553764E-2</v>
      </c>
      <c r="D5">
        <v>1</v>
      </c>
      <c r="E5">
        <f>LN(original!D5)</f>
        <v>0.95198679876637449</v>
      </c>
      <c r="J5" s="5" t="s">
        <v>7</v>
      </c>
      <c r="K5" s="5">
        <v>0.35483681206283496</v>
      </c>
    </row>
    <row r="6" spans="1:15" x14ac:dyDescent="0.35">
      <c r="A6">
        <f>LN(original!A6)</f>
        <v>6.6305890698009202</v>
      </c>
      <c r="B6">
        <f>LN(original!K6)</f>
        <v>-1.1049812034518895</v>
      </c>
      <c r="C6">
        <f>LN(original!L6)</f>
        <v>-6.9373751323968766E-2</v>
      </c>
      <c r="D6">
        <v>1</v>
      </c>
      <c r="E6">
        <f>LN(original!D6)</f>
        <v>1.3683629136123967</v>
      </c>
      <c r="J6" s="5" t="s">
        <v>8</v>
      </c>
      <c r="K6" s="5">
        <v>0.12590916319491566</v>
      </c>
    </row>
    <row r="7" spans="1:15" x14ac:dyDescent="0.35">
      <c r="A7">
        <f>LN(original!A7)</f>
        <v>4.6456344415149129</v>
      </c>
      <c r="B7">
        <f>LN(original!K7)</f>
        <v>0.34682923486126715</v>
      </c>
      <c r="C7">
        <f>LN(original!L7)</f>
        <v>2.5936428480355989E-2</v>
      </c>
      <c r="D7">
        <v>1</v>
      </c>
      <c r="E7">
        <f>LN(original!D7)</f>
        <v>0.91150955795190958</v>
      </c>
      <c r="J7" s="5" t="s">
        <v>9</v>
      </c>
      <c r="K7" s="5">
        <v>9.9816899409689269E-2</v>
      </c>
    </row>
    <row r="8" spans="1:15" x14ac:dyDescent="0.35">
      <c r="A8">
        <f>LN(original!A8)</f>
        <v>7.9168434268885237</v>
      </c>
      <c r="B8">
        <f>LN(original!K8)</f>
        <v>-2.005470165714307</v>
      </c>
      <c r="C8">
        <f>LN(original!L8)</f>
        <v>2.5936428480355989E-2</v>
      </c>
      <c r="D8">
        <v>1</v>
      </c>
      <c r="E8">
        <f>LN(original!D8)</f>
        <v>1.784565656721514</v>
      </c>
      <c r="J8" s="5" t="s">
        <v>10</v>
      </c>
      <c r="K8" s="5">
        <v>2.8611986477029707</v>
      </c>
    </row>
    <row r="9" spans="1:15" ht="15" thickBot="1" x14ac:dyDescent="0.4">
      <c r="A9">
        <f>LN(original!A9)</f>
        <v>4.305857150447963</v>
      </c>
      <c r="B9">
        <f>LN(original!K9)</f>
        <v>0.61732579664010512</v>
      </c>
      <c r="C9">
        <f>LN(original!L9)</f>
        <v>1.2864346913003357E-2</v>
      </c>
      <c r="D9">
        <v>1</v>
      </c>
      <c r="E9">
        <f>LN(original!D9)</f>
        <v>1.5698232686807745</v>
      </c>
      <c r="J9" s="6" t="s">
        <v>11</v>
      </c>
      <c r="K9" s="6">
        <v>70</v>
      </c>
    </row>
    <row r="10" spans="1:15" x14ac:dyDescent="0.35">
      <c r="A10">
        <f>LN(original!A10)</f>
        <v>6.31577265318806</v>
      </c>
      <c r="B10">
        <f>LN(original!K10)</f>
        <v>-0.86766968137619704</v>
      </c>
      <c r="C10">
        <f>LN(original!L10)</f>
        <v>-3.8087983701735932E-4</v>
      </c>
      <c r="D10">
        <v>1</v>
      </c>
      <c r="E10">
        <f>LN(original!D10)</f>
        <v>5.8907601315305362E-2</v>
      </c>
    </row>
    <row r="11" spans="1:15" ht="15" thickBot="1" x14ac:dyDescent="0.4">
      <c r="A11">
        <f>LN(original!A11)</f>
        <v>5.0458262439821011</v>
      </c>
      <c r="B11">
        <f>LN(original!K11)</f>
        <v>6.5340285802458709E-2</v>
      </c>
      <c r="C11">
        <f>LN(original!L11)</f>
        <v>-2.7409552224936608E-2</v>
      </c>
      <c r="D11">
        <v>1</v>
      </c>
      <c r="E11">
        <f>LN(original!D11)</f>
        <v>1.9500516602249005</v>
      </c>
      <c r="J11" t="s">
        <v>12</v>
      </c>
    </row>
    <row r="12" spans="1:15" x14ac:dyDescent="0.35">
      <c r="A12">
        <f>LN(original!A12)</f>
        <v>5.8331093561048188</v>
      </c>
      <c r="B12">
        <f>LN(original!K12)</f>
        <v>-0.52991857268212617</v>
      </c>
      <c r="C12">
        <f>LN(original!L12)</f>
        <v>-4.1202874357272511E-2</v>
      </c>
      <c r="D12">
        <v>1</v>
      </c>
      <c r="E12">
        <f>LN(original!D12)</f>
        <v>0.39425920978675738</v>
      </c>
      <c r="J12" s="7"/>
      <c r="K12" s="7" t="s">
        <v>17</v>
      </c>
      <c r="L12" s="7" t="s">
        <v>18</v>
      </c>
      <c r="M12" s="7" t="s">
        <v>19</v>
      </c>
      <c r="N12" s="7" t="s">
        <v>20</v>
      </c>
      <c r="O12" s="7" t="s">
        <v>21</v>
      </c>
    </row>
    <row r="13" spans="1:15" x14ac:dyDescent="0.35">
      <c r="A13">
        <f>LN(original!A13)</f>
        <v>4.6956599586336232</v>
      </c>
      <c r="B13">
        <f>LN(original!K13)</f>
        <v>0.28577225829002173</v>
      </c>
      <c r="C13">
        <f>LN(original!L13)</f>
        <v>-6.9373751323968766E-2</v>
      </c>
      <c r="D13">
        <v>1</v>
      </c>
      <c r="E13">
        <f>LN(original!D13)</f>
        <v>0.6312890388749085</v>
      </c>
      <c r="J13" s="5" t="s">
        <v>13</v>
      </c>
      <c r="K13" s="5">
        <v>2</v>
      </c>
      <c r="L13" s="5">
        <v>79.00809582684235</v>
      </c>
      <c r="M13" s="5">
        <v>39.504047913421175</v>
      </c>
      <c r="N13" s="5">
        <v>4.825536190777215</v>
      </c>
      <c r="O13" s="5">
        <v>1.1019071758199606E-2</v>
      </c>
    </row>
    <row r="14" spans="1:15" x14ac:dyDescent="0.35">
      <c r="A14">
        <f>LN(original!A14)</f>
        <v>4.343923585251602</v>
      </c>
      <c r="B14">
        <f>LN(original!K14)</f>
        <v>0.60760901542548629</v>
      </c>
      <c r="C14">
        <f>LN(original!L14)</f>
        <v>-4.1202874357272511E-2</v>
      </c>
      <c r="D14">
        <v>1</v>
      </c>
      <c r="E14">
        <f>LN(original!D14)</f>
        <v>2.0622108838825604</v>
      </c>
      <c r="J14" s="5" t="s">
        <v>14</v>
      </c>
      <c r="K14" s="5">
        <v>67</v>
      </c>
      <c r="L14" s="5">
        <v>548.49266600835961</v>
      </c>
      <c r="M14" s="5">
        <v>8.1864577016173072</v>
      </c>
      <c r="N14" s="5"/>
      <c r="O14" s="5"/>
    </row>
    <row r="15" spans="1:15" ht="15" thickBot="1" x14ac:dyDescent="0.4">
      <c r="A15">
        <f>LN(original!A15)</f>
        <v>6.346742407720531</v>
      </c>
      <c r="B15">
        <f>LN(original!K15)</f>
        <v>-0.87341306791675843</v>
      </c>
      <c r="C15">
        <f>LN(original!L15)</f>
        <v>3.8839833316263957E-2</v>
      </c>
      <c r="D15">
        <v>1</v>
      </c>
      <c r="E15">
        <f>LN(original!D15)</f>
        <v>2.0036818837427508</v>
      </c>
      <c r="J15" s="6" t="s">
        <v>15</v>
      </c>
      <c r="K15" s="6">
        <v>69</v>
      </c>
      <c r="L15" s="6">
        <v>627.50076183520196</v>
      </c>
      <c r="M15" s="6"/>
      <c r="N15" s="6"/>
      <c r="O15" s="6"/>
    </row>
    <row r="16" spans="1:15" ht="15" thickBot="1" x14ac:dyDescent="0.4">
      <c r="A16">
        <f>LN(original!A16)</f>
        <v>9.4980122665110152</v>
      </c>
      <c r="B16">
        <f>LN(original!K16)</f>
        <v>-3.1417172426510205</v>
      </c>
      <c r="C16">
        <f>LN(original!L16)</f>
        <v>-3.8087983701735932E-4</v>
      </c>
      <c r="D16">
        <v>1</v>
      </c>
      <c r="E16">
        <f>LN(original!D16)</f>
        <v>1.8809674058267545</v>
      </c>
    </row>
    <row r="17" spans="1:18" x14ac:dyDescent="0.35">
      <c r="A17">
        <f>LN(original!A17)</f>
        <v>5.1835792522020361</v>
      </c>
      <c r="B17">
        <f>LN(original!K17)</f>
        <v>-5.2207867380464928E-2</v>
      </c>
      <c r="C17">
        <f>LN(original!L17)</f>
        <v>-3.8087983701735932E-4</v>
      </c>
      <c r="D17">
        <v>1</v>
      </c>
      <c r="E17">
        <f>LN(original!D17)</f>
        <v>0.70131729247588803</v>
      </c>
      <c r="J17" s="7"/>
      <c r="K17" s="7" t="s">
        <v>22</v>
      </c>
      <c r="L17" s="7" t="s">
        <v>10</v>
      </c>
      <c r="M17" s="7" t="s">
        <v>23</v>
      </c>
      <c r="N17" s="7" t="s">
        <v>24</v>
      </c>
      <c r="O17" s="7" t="s">
        <v>25</v>
      </c>
      <c r="P17" s="7" t="s">
        <v>26</v>
      </c>
      <c r="Q17" s="7" t="s">
        <v>27</v>
      </c>
      <c r="R17" s="7" t="s">
        <v>28</v>
      </c>
    </row>
    <row r="18" spans="1:18" x14ac:dyDescent="0.35">
      <c r="A18">
        <f>LN(original!A18)</f>
        <v>5.8520473840368936</v>
      </c>
      <c r="B18">
        <f>LN(original!K18)</f>
        <v>-0.52215400121770705</v>
      </c>
      <c r="C18">
        <f>LN(original!L18)</f>
        <v>2.5936428480355989E-2</v>
      </c>
      <c r="D18">
        <v>1</v>
      </c>
      <c r="E18">
        <f>LN(original!D18)</f>
        <v>1.5778160930935303</v>
      </c>
      <c r="J18" s="5" t="s">
        <v>16</v>
      </c>
      <c r="K18" s="5">
        <v>8.0438086378576017</v>
      </c>
      <c r="L18" s="5">
        <v>0.36152145579969819</v>
      </c>
      <c r="M18" s="5">
        <v>22.249878973474516</v>
      </c>
      <c r="N18" s="5">
        <v>1.1745129071908618E-32</v>
      </c>
      <c r="O18" s="5">
        <v>7.3222087919220176</v>
      </c>
      <c r="P18" s="5">
        <v>8.7654084837931858</v>
      </c>
      <c r="Q18" s="5">
        <v>7.3222087919220176</v>
      </c>
      <c r="R18" s="5">
        <v>8.7654084837931858</v>
      </c>
    </row>
    <row r="19" spans="1:18" x14ac:dyDescent="0.35">
      <c r="A19">
        <f>LN(original!A19)</f>
        <v>4.4668290444657055</v>
      </c>
      <c r="B19">
        <f>LN(original!K19)</f>
        <v>0.51268777433987456</v>
      </c>
      <c r="C19">
        <f>LN(original!L19)</f>
        <v>-6.9373751323968766E-2</v>
      </c>
      <c r="D19">
        <v>1</v>
      </c>
      <c r="E19">
        <f>LN(original!D19)</f>
        <v>2.1715337008350657</v>
      </c>
      <c r="J19" s="5" t="s">
        <v>1</v>
      </c>
      <c r="K19" s="5">
        <v>-1.0252370955810817</v>
      </c>
      <c r="L19" s="5">
        <v>0.33130465246859891</v>
      </c>
      <c r="M19" s="5">
        <v>-3.0945448183171944</v>
      </c>
      <c r="N19" s="5">
        <v>2.8752581454581927E-3</v>
      </c>
      <c r="O19" s="5">
        <v>-1.6865239496358526</v>
      </c>
      <c r="P19" s="5">
        <v>-0.36395024152631072</v>
      </c>
      <c r="Q19" s="5">
        <v>-1.6865239496358526</v>
      </c>
      <c r="R19" s="5">
        <v>-0.36395024152631072</v>
      </c>
    </row>
    <row r="20" spans="1:18" ht="15" thickBot="1" x14ac:dyDescent="0.4">
      <c r="A20">
        <f>LN(original!A20)</f>
        <v>6.8845514970231427</v>
      </c>
      <c r="B20">
        <f>LN(original!K20)</f>
        <v>-1.2833440765187381</v>
      </c>
      <c r="C20">
        <f>LN(original!L20)</f>
        <v>-5.5189116332012365E-2</v>
      </c>
      <c r="D20">
        <v>1</v>
      </c>
      <c r="E20">
        <f>LN(original!D20)</f>
        <v>1.6221361818586992</v>
      </c>
      <c r="J20" s="6" t="s">
        <v>2</v>
      </c>
      <c r="K20" s="6">
        <v>0.42497433180158223</v>
      </c>
      <c r="L20" s="6">
        <v>8.1131203390085282</v>
      </c>
      <c r="M20" s="6">
        <v>5.2381120215642778E-2</v>
      </c>
      <c r="N20" s="6">
        <v>0.95838088165423296</v>
      </c>
      <c r="O20" s="6">
        <v>-15.768881642071985</v>
      </c>
      <c r="P20" s="6">
        <v>16.61883030567515</v>
      </c>
      <c r="Q20" s="6">
        <v>-15.768881642071985</v>
      </c>
      <c r="R20" s="6">
        <v>16.61883030567515</v>
      </c>
    </row>
    <row r="21" spans="1:18" x14ac:dyDescent="0.35">
      <c r="A21">
        <f>LN(original!A21)</f>
        <v>5.2358362558171203</v>
      </c>
      <c r="B21">
        <f>LN(original!K21)</f>
        <v>-7.7882253211020852E-2</v>
      </c>
      <c r="C21">
        <f>LN(original!L21)</f>
        <v>-6.9373751323968766E-2</v>
      </c>
      <c r="D21">
        <v>1</v>
      </c>
      <c r="E21">
        <f>LN(original!D21)</f>
        <v>2.1831345295111571</v>
      </c>
    </row>
    <row r="22" spans="1:18" x14ac:dyDescent="0.35">
      <c r="A22">
        <f>LN(original!A22)</f>
        <v>4.7853195728890645</v>
      </c>
      <c r="B22">
        <f>LN(original!K22)</f>
        <v>0.26543300716694623</v>
      </c>
      <c r="C22">
        <f>LN(original!L22)</f>
        <v>5.1578859093693787E-2</v>
      </c>
      <c r="D22">
        <v>1</v>
      </c>
      <c r="E22">
        <f>LN(original!D22)</f>
        <v>1.5994654851814973</v>
      </c>
    </row>
    <row r="23" spans="1:18" x14ac:dyDescent="0.35">
      <c r="A23">
        <f>LN(original!A23)</f>
        <v>4.7355174507092439</v>
      </c>
      <c r="B23">
        <f>LN(original!K23)</f>
        <v>0.30585532916413272</v>
      </c>
      <c r="C23">
        <f>LN(original!L23)</f>
        <v>-3.8087983701735932E-4</v>
      </c>
      <c r="D23">
        <v>1</v>
      </c>
      <c r="E23">
        <f>LN(original!D23)</f>
        <v>1.963833965253347</v>
      </c>
    </row>
    <row r="24" spans="1:18" x14ac:dyDescent="0.35">
      <c r="A24">
        <f>LN(original!A24)</f>
        <v>4.4918488280788216</v>
      </c>
      <c r="B24">
        <f>LN(original!K24)</f>
        <v>0.44650703155219185</v>
      </c>
      <c r="C24">
        <f>LN(original!L24)</f>
        <v>-2.7409552224936608E-2</v>
      </c>
      <c r="D24">
        <v>1</v>
      </c>
      <c r="E24">
        <f>LN(original!D24)</f>
        <v>0.8273662131232935</v>
      </c>
      <c r="J24" t="s">
        <v>29</v>
      </c>
    </row>
    <row r="25" spans="1:18" ht="15" thickBot="1" x14ac:dyDescent="0.4">
      <c r="A25">
        <f>LN(original!A25)</f>
        <v>4.3526713957711287</v>
      </c>
      <c r="B25">
        <f>LN(original!K25)</f>
        <v>0.61297818453836961</v>
      </c>
      <c r="C25">
        <f>LN(original!L25)</f>
        <v>2.5936428480355989E-2</v>
      </c>
      <c r="D25">
        <v>1</v>
      </c>
      <c r="E25">
        <f>LN(original!D25)</f>
        <v>2.0362020137332904</v>
      </c>
    </row>
    <row r="26" spans="1:18" x14ac:dyDescent="0.35">
      <c r="A26">
        <f>LN(original!A26)</f>
        <v>5.5837770881711828</v>
      </c>
      <c r="B26">
        <f>LN(original!K26)</f>
        <v>-0.32801101737363325</v>
      </c>
      <c r="C26">
        <f>LN(original!L26)</f>
        <v>6.4157641300553764E-2</v>
      </c>
      <c r="D26">
        <v>1</v>
      </c>
      <c r="E26">
        <f>LN(original!D26)</f>
        <v>0.47865935372593449</v>
      </c>
      <c r="J26" s="7" t="s">
        <v>30</v>
      </c>
      <c r="K26" s="7" t="s">
        <v>31</v>
      </c>
      <c r="L26" s="7" t="s">
        <v>32</v>
      </c>
    </row>
    <row r="27" spans="1:18" x14ac:dyDescent="0.35">
      <c r="A27">
        <f>LN(original!A27)</f>
        <v>8.8298315796639386</v>
      </c>
      <c r="B27">
        <f>LN(original!K27)</f>
        <v>-2.6528642344991891</v>
      </c>
      <c r="C27">
        <f>LN(original!L27)</f>
        <v>5.1578859093693787E-2</v>
      </c>
      <c r="D27">
        <v>1</v>
      </c>
      <c r="E27">
        <f>LN(original!D27)</f>
        <v>2.0328061976181808</v>
      </c>
      <c r="J27" s="5">
        <v>1</v>
      </c>
      <c r="K27" s="5">
        <v>7.8261058052170069</v>
      </c>
      <c r="L27" s="5">
        <v>-2.9611209529057803</v>
      </c>
    </row>
    <row r="28" spans="1:18" x14ac:dyDescent="0.35">
      <c r="A28">
        <f>LN(original!A28)</f>
        <v>4.6674018574978051</v>
      </c>
      <c r="B28">
        <f>LN(original!K28)</f>
        <v>0.3438037831897634</v>
      </c>
      <c r="C28">
        <f>LN(original!L28)</f>
        <v>3.8839833316263957E-2</v>
      </c>
      <c r="D28">
        <v>1</v>
      </c>
      <c r="E28">
        <f>LN(original!D28)</f>
        <v>1.3742807555891026</v>
      </c>
      <c r="J28" s="5">
        <v>2</v>
      </c>
      <c r="K28" s="5">
        <v>8.0272924451174514</v>
      </c>
      <c r="L28" s="5">
        <v>-2.9056493903454941</v>
      </c>
    </row>
    <row r="29" spans="1:18" x14ac:dyDescent="0.35">
      <c r="A29">
        <f>LN(original!A29)</f>
        <v>5.729140655177611</v>
      </c>
      <c r="B29">
        <f>LN(original!K29)</f>
        <v>-0.44224992627121962</v>
      </c>
      <c r="C29">
        <f>LN(original!L29)</f>
        <v>2.5936428480355989E-2</v>
      </c>
      <c r="D29">
        <v>1</v>
      </c>
      <c r="E29">
        <f>LN(original!D29)</f>
        <v>-8.8330484344725152E-2</v>
      </c>
      <c r="J29" s="5">
        <v>3</v>
      </c>
      <c r="K29" s="5">
        <v>7.321241906239548</v>
      </c>
      <c r="L29" s="5">
        <v>-3.0853343671452471</v>
      </c>
    </row>
    <row r="30" spans="1:18" x14ac:dyDescent="0.35">
      <c r="A30">
        <f>LN(original!A30)</f>
        <v>5.2649872697182429</v>
      </c>
      <c r="B30">
        <f>LN(original!K30)</f>
        <v>-0.12992170896166166</v>
      </c>
      <c r="C30">
        <f>LN(original!L30)</f>
        <v>-6.9373751323968766E-2</v>
      </c>
      <c r="D30">
        <v>1</v>
      </c>
      <c r="E30">
        <f>LN(original!D30)</f>
        <v>-0.10208050682679098</v>
      </c>
      <c r="J30" s="5">
        <v>4</v>
      </c>
      <c r="K30" s="5">
        <v>10.204187120728855</v>
      </c>
      <c r="L30" s="5">
        <v>-2.1720209786928759</v>
      </c>
    </row>
    <row r="31" spans="1:18" x14ac:dyDescent="0.35">
      <c r="A31">
        <f>LN(original!A31)</f>
        <v>4.1917211012536884</v>
      </c>
      <c r="B31">
        <f>LN(original!K31)</f>
        <v>0.72646749015585355</v>
      </c>
      <c r="C31">
        <f>LN(original!L31)</f>
        <v>1.2864346913003357E-2</v>
      </c>
      <c r="D31">
        <v>1</v>
      </c>
      <c r="E31">
        <f>LN(original!D31)</f>
        <v>1.8920606754217195</v>
      </c>
      <c r="J31" s="5">
        <v>5</v>
      </c>
      <c r="K31" s="5">
        <v>9.1471942939428317</v>
      </c>
      <c r="L31" s="5">
        <v>-2.5166052241419115</v>
      </c>
    </row>
    <row r="32" spans="1:18" x14ac:dyDescent="0.35">
      <c r="A32">
        <f>LN(original!A32)</f>
        <v>5.4606087998974475</v>
      </c>
      <c r="B32">
        <f>LN(original!K32)</f>
        <v>-0.23589429721448502</v>
      </c>
      <c r="C32">
        <f>LN(original!L32)</f>
        <v>5.1578859093693787E-2</v>
      </c>
      <c r="D32">
        <v>1</v>
      </c>
      <c r="E32">
        <f>LN(original!D32)</f>
        <v>1.295690312576921</v>
      </c>
      <c r="J32" s="5">
        <v>6</v>
      </c>
      <c r="K32" s="5">
        <v>7.6992487568085863</v>
      </c>
      <c r="L32" s="5">
        <v>-3.0536143152936734</v>
      </c>
    </row>
    <row r="33" spans="1:12" x14ac:dyDescent="0.35">
      <c r="A33">
        <f>LN(original!A33)</f>
        <v>8.9352092690927059</v>
      </c>
      <c r="B33">
        <f>LN(original!K33)</f>
        <v>-2.7484416468271728</v>
      </c>
      <c r="C33">
        <f>LN(original!L33)</f>
        <v>-4.1202874357272511E-2</v>
      </c>
      <c r="D33">
        <v>1</v>
      </c>
      <c r="E33">
        <f>LN(original!D33)</f>
        <v>1.3762426236160972</v>
      </c>
      <c r="J33" s="5">
        <v>7</v>
      </c>
      <c r="K33" s="5">
        <v>10.110913362191807</v>
      </c>
      <c r="L33" s="5">
        <v>-2.1940699353032835</v>
      </c>
    </row>
    <row r="34" spans="1:12" x14ac:dyDescent="0.35">
      <c r="A34">
        <f>LN(original!A34)</f>
        <v>4.2358585049191042</v>
      </c>
      <c r="B34">
        <f>LN(original!K34)</f>
        <v>0.70329746701186113</v>
      </c>
      <c r="C34">
        <f>LN(original!L34)</f>
        <v>3.8839833316263957E-2</v>
      </c>
      <c r="D34">
        <v>1</v>
      </c>
      <c r="E34">
        <f>LN(original!D34)</f>
        <v>1.970578314233034</v>
      </c>
      <c r="J34" s="5">
        <v>8</v>
      </c>
      <c r="K34" s="5">
        <v>7.4163703483164403</v>
      </c>
      <c r="L34" s="5">
        <v>-3.1105131978684772</v>
      </c>
    </row>
    <row r="35" spans="1:12" x14ac:dyDescent="0.35">
      <c r="A35">
        <f>LN(original!A35)</f>
        <v>5.2826389793597857</v>
      </c>
      <c r="B35">
        <f>LN(original!K35)</f>
        <v>-0.13259780025783821</v>
      </c>
      <c r="C35">
        <f>LN(original!L35)</f>
        <v>-5.5189116332012365E-2</v>
      </c>
      <c r="D35">
        <v>1</v>
      </c>
      <c r="E35">
        <f>LN(original!D35)</f>
        <v>1.0299797997845677</v>
      </c>
      <c r="J35" s="5">
        <v>9</v>
      </c>
      <c r="K35" s="5">
        <v>8.9332139177612628</v>
      </c>
      <c r="L35" s="5">
        <v>-2.6174412645732028</v>
      </c>
    </row>
    <row r="36" spans="1:12" x14ac:dyDescent="0.35">
      <c r="A36">
        <f>LN(original!A36)</f>
        <v>4.9891539866684163</v>
      </c>
      <c r="B36">
        <f>LN(original!K36)</f>
        <v>0.11637705252627241</v>
      </c>
      <c r="C36">
        <f>LN(original!L36)</f>
        <v>2.5936428480355989E-2</v>
      </c>
      <c r="D36">
        <v>1</v>
      </c>
      <c r="E36">
        <f>LN(original!D36)</f>
        <v>1.8671794009044189</v>
      </c>
      <c r="J36" s="5">
        <v>10</v>
      </c>
      <c r="K36" s="5">
        <v>7.965170996875278</v>
      </c>
      <c r="L36" s="5">
        <v>-2.9193447528931769</v>
      </c>
    </row>
    <row r="37" spans="1:12" x14ac:dyDescent="0.35">
      <c r="A37">
        <f>ln_data2!A2</f>
        <v>10.836016951675976</v>
      </c>
      <c r="B37">
        <f>LN(original!N2)</f>
        <v>0.22309488213915762</v>
      </c>
      <c r="C37">
        <f>LN(original!O2)</f>
        <v>2.5936428480355989E-2</v>
      </c>
      <c r="D37">
        <v>0</v>
      </c>
      <c r="E37">
        <f>ln_data2!D2</f>
        <v>8.3897543893217534</v>
      </c>
      <c r="J37" s="5">
        <v>11</v>
      </c>
      <c r="K37" s="5">
        <v>8.5695906522104099</v>
      </c>
      <c r="L37" s="5">
        <v>-2.7364812961055911</v>
      </c>
    </row>
    <row r="38" spans="1:12" x14ac:dyDescent="0.35">
      <c r="A38">
        <f>ln_data2!A3</f>
        <v>10.944375700947585</v>
      </c>
      <c r="B38">
        <f>LN(original!N3)</f>
        <v>1.5951752678874512E-2</v>
      </c>
      <c r="C38">
        <f>LN(original!O3)</f>
        <v>-3.8087983701747035E-4</v>
      </c>
      <c r="D38">
        <v>0</v>
      </c>
      <c r="E38">
        <f>ln_data2!D3</f>
        <v>8.2096852762261321</v>
      </c>
      <c r="J38" s="5">
        <v>12</v>
      </c>
      <c r="K38" s="5">
        <v>7.7213422541572205</v>
      </c>
      <c r="L38" s="5">
        <v>-3.0256822955235974</v>
      </c>
    </row>
    <row r="39" spans="1:12" x14ac:dyDescent="0.35">
      <c r="A39">
        <f>ln_data2!A4</f>
        <v>10.510806149925052</v>
      </c>
      <c r="B39">
        <f>LN(original!N4)</f>
        <v>0.70462224843159615</v>
      </c>
      <c r="C39">
        <f>LN(original!O4)</f>
        <v>-3.8087983701747035E-4</v>
      </c>
      <c r="D39">
        <v>0</v>
      </c>
      <c r="E39">
        <f>ln_data2!D4</f>
        <v>8.2960796567699671</v>
      </c>
      <c r="J39" s="5">
        <v>13</v>
      </c>
      <c r="K39" s="5">
        <v>7.4033551716356092</v>
      </c>
      <c r="L39" s="5">
        <v>-3.0594315863840071</v>
      </c>
    </row>
    <row r="40" spans="1:12" x14ac:dyDescent="0.35">
      <c r="A40">
        <f>ln_data2!A5</f>
        <v>12.382561579076309</v>
      </c>
      <c r="B40">
        <f>LN(original!N5)</f>
        <v>-2.0806047121427893</v>
      </c>
      <c r="C40">
        <f>LN(original!O5)</f>
        <v>6.4157641300553764E-2</v>
      </c>
      <c r="D40">
        <v>0</v>
      </c>
      <c r="E40">
        <f>ln_data2!D5</f>
        <v>7.166594897188566</v>
      </c>
      <c r="J40" s="5">
        <v>14</v>
      </c>
      <c r="K40" s="5">
        <v>8.9557700470620052</v>
      </c>
      <c r="L40" s="5">
        <v>-2.6090276393414742</v>
      </c>
    </row>
    <row r="41" spans="1:12" x14ac:dyDescent="0.35">
      <c r="A41">
        <f>ln_data2!A6</f>
        <v>11.644783191391243</v>
      </c>
      <c r="B41">
        <f>LN(original!N6)</f>
        <v>-1.1049812034518898</v>
      </c>
      <c r="C41">
        <f>LN(original!O6)</f>
        <v>-6.9373751323968877E-2</v>
      </c>
      <c r="D41">
        <v>0</v>
      </c>
      <c r="E41">
        <f>ln_data2!D6</f>
        <v>7.5829710120345881</v>
      </c>
      <c r="J41" s="5">
        <v>15</v>
      </c>
      <c r="K41" s="5">
        <v>11.264651834695906</v>
      </c>
      <c r="L41" s="5">
        <v>-1.7666395681848908</v>
      </c>
    </row>
    <row r="42" spans="1:12" x14ac:dyDescent="0.35">
      <c r="A42">
        <f>ln_data2!A7</f>
        <v>10.687610610659574</v>
      </c>
      <c r="B42">
        <f>LN(original!N7)</f>
        <v>0.34682923486126715</v>
      </c>
      <c r="C42">
        <f>LN(original!O7)</f>
        <v>2.5936428480355989E-2</v>
      </c>
      <c r="D42">
        <v>0</v>
      </c>
      <c r="E42">
        <f>ln_data2!D7</f>
        <v>7.1261176563741015</v>
      </c>
      <c r="J42" s="5">
        <v>16</v>
      </c>
      <c r="K42" s="5">
        <v>8.0971722160229991</v>
      </c>
      <c r="L42" s="5">
        <v>-2.913592963820963</v>
      </c>
    </row>
    <row r="43" spans="1:12" x14ac:dyDescent="0.35">
      <c r="A43">
        <f>ln_data2!A8</f>
        <v>12.318806881109069</v>
      </c>
      <c r="B43">
        <f>LN(original!N8)</f>
        <v>-2.005470165714307</v>
      </c>
      <c r="C43">
        <f>LN(original!O8)</f>
        <v>2.5936428480355989E-2</v>
      </c>
      <c r="D43">
        <v>0</v>
      </c>
      <c r="E43">
        <f>ln_data2!D8</f>
        <v>7.9991737551437057</v>
      </c>
      <c r="J43" s="5">
        <v>17</v>
      </c>
      <c r="K43" s="5">
        <v>8.590162605874843</v>
      </c>
      <c r="L43" s="5">
        <v>-2.7381152218379494</v>
      </c>
    </row>
    <row r="44" spans="1:12" x14ac:dyDescent="0.35">
      <c r="A44">
        <f>ln_data2!A9</f>
        <v>10.529331570363992</v>
      </c>
      <c r="B44">
        <f>LN(original!N9)</f>
        <v>0.61732579664010512</v>
      </c>
      <c r="C44">
        <f>LN(original!O9)</f>
        <v>1.2864346913003139E-2</v>
      </c>
      <c r="D44">
        <v>0</v>
      </c>
      <c r="E44">
        <f>ln_data2!D9</f>
        <v>7.7844313671029663</v>
      </c>
      <c r="J44" s="5">
        <v>18</v>
      </c>
      <c r="K44" s="5">
        <v>7.4887000495399869</v>
      </c>
      <c r="L44" s="5">
        <v>-3.0218710050742814</v>
      </c>
    </row>
    <row r="45" spans="1:12" x14ac:dyDescent="0.35">
      <c r="A45">
        <f>ln_data2!A10</f>
        <v>11.501174346324143</v>
      </c>
      <c r="B45">
        <f>LN(original!N10)</f>
        <v>-0.86766968137619715</v>
      </c>
      <c r="C45">
        <f>LN(original!O10)</f>
        <v>-3.8087983701747035E-4</v>
      </c>
      <c r="D45">
        <v>0</v>
      </c>
      <c r="E45">
        <f>ln_data2!D10</f>
        <v>6.273515699737497</v>
      </c>
      <c r="J45" s="5">
        <v>19</v>
      </c>
      <c r="K45" s="5">
        <v>9.3360866336629407</v>
      </c>
      <c r="L45" s="5">
        <v>-2.4515351366397979</v>
      </c>
    </row>
    <row r="46" spans="1:12" x14ac:dyDescent="0.35">
      <c r="A46">
        <f>ln_data2!A11</f>
        <v>10.896488364697703</v>
      </c>
      <c r="B46">
        <f>LN(original!N11)</f>
        <v>6.53402858024585E-2</v>
      </c>
      <c r="C46">
        <f>LN(original!O11)</f>
        <v>-2.7409552224936722E-2</v>
      </c>
      <c r="D46">
        <v>0</v>
      </c>
      <c r="E46">
        <f>ln_data2!D11</f>
        <v>8.1646597586470921</v>
      </c>
      <c r="J46" s="5">
        <v>20</v>
      </c>
      <c r="K46" s="5">
        <v>8.0941743493235059</v>
      </c>
      <c r="L46" s="5">
        <v>-2.8583380935063856</v>
      </c>
    </row>
    <row r="47" spans="1:12" x14ac:dyDescent="0.35">
      <c r="A47">
        <f>ln_data2!A12</f>
        <v>11.248663671095731</v>
      </c>
      <c r="B47">
        <f>LN(original!N12)</f>
        <v>-0.52991857268212639</v>
      </c>
      <c r="C47">
        <f>LN(original!O12)</f>
        <v>-4.1202874357272622E-2</v>
      </c>
      <c r="D47">
        <v>0</v>
      </c>
      <c r="E47">
        <f>ln_data2!D12</f>
        <v>6.6088673082089491</v>
      </c>
      <c r="J47" s="5">
        <v>21</v>
      </c>
      <c r="K47" s="5">
        <v>7.7935965636968394</v>
      </c>
      <c r="L47" s="5">
        <v>-3.0082769908077749</v>
      </c>
    </row>
    <row r="48" spans="1:12" x14ac:dyDescent="0.35">
      <c r="A48">
        <f>ln_data2!A13</f>
        <v>10.675838076407564</v>
      </c>
      <c r="B48">
        <f>LN(original!N13)</f>
        <v>0.28577225829002156</v>
      </c>
      <c r="C48">
        <f>LN(original!O13)</f>
        <v>-6.9373751323968877E-2</v>
      </c>
      <c r="D48">
        <v>0</v>
      </c>
      <c r="E48">
        <f>ln_data2!D13</f>
        <v>6.8458971372971007</v>
      </c>
      <c r="J48" s="5">
        <v>22</v>
      </c>
      <c r="K48" s="5">
        <v>7.7300725443631375</v>
      </c>
      <c r="L48" s="5">
        <v>-2.9945550936538936</v>
      </c>
    </row>
    <row r="49" spans="1:12" x14ac:dyDescent="0.35">
      <c r="A49">
        <f>ln_data2!A14</f>
        <v>10.551228450628681</v>
      </c>
      <c r="B49">
        <f>LN(original!N14)</f>
        <v>0.60760901542548629</v>
      </c>
      <c r="C49">
        <f>LN(original!O14)</f>
        <v>-4.1202874357272622E-2</v>
      </c>
      <c r="D49">
        <v>0</v>
      </c>
      <c r="E49">
        <f>ln_data2!D14</f>
        <v>8.2768189823047518</v>
      </c>
      <c r="J49" s="5">
        <v>23</v>
      </c>
      <c r="K49" s="5">
        <v>7.5743847095307295</v>
      </c>
      <c r="L49" s="5">
        <v>-3.0825358814519079</v>
      </c>
    </row>
    <row r="50" spans="1:12" x14ac:dyDescent="0.35">
      <c r="A50">
        <f>ln_data2!A15</f>
        <v>11.555603472924764</v>
      </c>
      <c r="B50">
        <f>LN(original!N15)</f>
        <v>-0.87341306791675843</v>
      </c>
      <c r="C50">
        <f>LN(original!O15)</f>
        <v>3.8839833316263957E-2</v>
      </c>
      <c r="D50">
        <v>0</v>
      </c>
      <c r="E50">
        <f>ln_data2!D15</f>
        <v>8.2182899821649418</v>
      </c>
      <c r="J50" s="5">
        <v>24</v>
      </c>
      <c r="K50" s="5">
        <v>7.4263829806496782</v>
      </c>
      <c r="L50" s="5">
        <v>-3.0737115848785495</v>
      </c>
    </row>
    <row r="51" spans="1:12" x14ac:dyDescent="0.35">
      <c r="A51">
        <f>ln_data2!A16</f>
        <v>13.094395872063927</v>
      </c>
      <c r="B51">
        <f>LN(original!N16)</f>
        <v>-3.1417172426510205</v>
      </c>
      <c r="C51">
        <f>LN(original!O16)</f>
        <v>-3.8087983701747035E-4</v>
      </c>
      <c r="D51">
        <v>0</v>
      </c>
      <c r="E51">
        <f>ln_data2!D16</f>
        <v>8.0955755042489468</v>
      </c>
      <c r="J51" s="5">
        <v>25</v>
      </c>
      <c r="K51" s="5">
        <v>8.4073630513700088</v>
      </c>
      <c r="L51" s="5">
        <v>-2.823585963198826</v>
      </c>
    </row>
    <row r="52" spans="1:12" x14ac:dyDescent="0.35">
      <c r="A52">
        <f>ln_data2!A17</f>
        <v>10.942958513128627</v>
      </c>
      <c r="B52">
        <f>LN(original!N17)</f>
        <v>-5.2207867380465039E-2</v>
      </c>
      <c r="C52">
        <f>LN(original!O17)</f>
        <v>-3.8087983701747035E-4</v>
      </c>
      <c r="D52">
        <v>0</v>
      </c>
      <c r="E52">
        <f>ln_data2!D17</f>
        <v>6.9159253908980798</v>
      </c>
      <c r="J52" s="5">
        <v>26</v>
      </c>
      <c r="K52" s="5">
        <v>10.785543151784911</v>
      </c>
      <c r="L52" s="5">
        <v>-1.9557115721209719</v>
      </c>
    </row>
    <row r="53" spans="1:12" x14ac:dyDescent="0.35">
      <c r="A53">
        <f>ln_data2!A18</f>
        <v>11.297593679523832</v>
      </c>
      <c r="B53">
        <f>LN(original!N18)</f>
        <v>-0.52215400121770705</v>
      </c>
      <c r="C53">
        <f>LN(original!O18)</f>
        <v>2.5936428480355989E-2</v>
      </c>
      <c r="D53">
        <v>0</v>
      </c>
      <c r="E53">
        <f>ln_data2!D18</f>
        <v>7.792424191515722</v>
      </c>
      <c r="J53" s="5">
        <v>27</v>
      </c>
      <c r="K53" s="5">
        <v>7.707834177941205</v>
      </c>
      <c r="L53" s="5">
        <v>-3.0404323204433998</v>
      </c>
    </row>
    <row r="54" spans="1:12" x14ac:dyDescent="0.35">
      <c r="A54">
        <f>ln_data2!A19</f>
        <v>10.609598988871783</v>
      </c>
      <c r="B54">
        <f>LN(original!N19)</f>
        <v>0.51268777433987445</v>
      </c>
      <c r="C54">
        <f>LN(original!O19)</f>
        <v>-6.9373751323968877E-2</v>
      </c>
      <c r="D54">
        <v>0</v>
      </c>
      <c r="E54">
        <f>ln_data2!D19</f>
        <v>8.386141799257258</v>
      </c>
      <c r="J54" s="5">
        <v>28</v>
      </c>
      <c r="K54" s="5">
        <v>8.5082419841516135</v>
      </c>
      <c r="L54" s="5">
        <v>-2.7791013289740025</v>
      </c>
    </row>
    <row r="55" spans="1:12" x14ac:dyDescent="0.35">
      <c r="A55">
        <f>ln_data2!A20</f>
        <v>11.778957748391557</v>
      </c>
      <c r="B55">
        <f>LN(original!N20)</f>
        <v>-1.2833440765187381</v>
      </c>
      <c r="C55">
        <f>LN(original!O20)</f>
        <v>-5.5189116332012483E-2</v>
      </c>
      <c r="D55">
        <v>0</v>
      </c>
      <c r="E55">
        <f>ln_data2!D20</f>
        <v>7.8367442802808904</v>
      </c>
      <c r="J55" s="5">
        <v>29</v>
      </c>
      <c r="K55" s="5">
        <v>8.1475271297929126</v>
      </c>
      <c r="L55" s="5">
        <v>-2.8825398600746697</v>
      </c>
    </row>
    <row r="56" spans="1:12" x14ac:dyDescent="0.35">
      <c r="A56">
        <f>ln_data2!A21</f>
        <v>10.986527972677354</v>
      </c>
      <c r="B56">
        <f>LN(original!N21)</f>
        <v>-7.7882253211020963E-2</v>
      </c>
      <c r="C56">
        <f>LN(original!O21)</f>
        <v>-6.9373751323968877E-2</v>
      </c>
      <c r="D56">
        <v>0</v>
      </c>
      <c r="E56">
        <f>ln_data2!D21</f>
        <v>8.3977426279333489</v>
      </c>
      <c r="J56" s="5">
        <v>30</v>
      </c>
      <c r="K56" s="5">
        <v>7.304474235449554</v>
      </c>
      <c r="L56" s="5">
        <v>-3.1127531341958656</v>
      </c>
    </row>
    <row r="57" spans="1:12" x14ac:dyDescent="0.35">
      <c r="A57">
        <f>ln_data2!A22</f>
        <v>10.781412082061129</v>
      </c>
      <c r="B57">
        <f>LN(original!N22)</f>
        <v>0.26543300716694623</v>
      </c>
      <c r="C57">
        <f>LN(original!O22)</f>
        <v>5.1578859093693578E-2</v>
      </c>
      <c r="D57">
        <v>0</v>
      </c>
      <c r="E57">
        <f>ln_data2!D22</f>
        <v>7.8140735836036894</v>
      </c>
      <c r="J57" s="5">
        <v>31</v>
      </c>
      <c r="K57" s="5">
        <v>8.3075759131763505</v>
      </c>
      <c r="L57" s="5">
        <v>-2.8469671132789029</v>
      </c>
    </row>
    <row r="58" spans="1:12" x14ac:dyDescent="0.35">
      <c r="A58">
        <f>ln_data2!A23</f>
        <v>10.753528857289048</v>
      </c>
      <c r="B58">
        <f>LN(original!N23)</f>
        <v>0.30585532916413255</v>
      </c>
      <c r="C58">
        <f>LN(original!O23)</f>
        <v>-3.8087983701747035E-4</v>
      </c>
      <c r="D58">
        <v>0</v>
      </c>
      <c r="E58">
        <f>ln_data2!D23</f>
        <v>8.1784420636755382</v>
      </c>
      <c r="J58" s="5">
        <v>32</v>
      </c>
      <c r="K58" s="5">
        <v>10.844102805226491</v>
      </c>
      <c r="L58" s="5">
        <v>-1.9088935361337853</v>
      </c>
    </row>
    <row r="59" spans="1:12" x14ac:dyDescent="0.35">
      <c r="A59">
        <f>ln_data2!A24</f>
        <v>10.591514651384015</v>
      </c>
      <c r="B59">
        <f>LN(original!N24)</f>
        <v>0.44650703155219174</v>
      </c>
      <c r="C59">
        <f>LN(original!O24)</f>
        <v>-2.7409552224936722E-2</v>
      </c>
      <c r="D59">
        <v>0</v>
      </c>
      <c r="E59">
        <f>ln_data2!D24</f>
        <v>7.0419743115454851</v>
      </c>
      <c r="J59" s="5">
        <v>33</v>
      </c>
      <c r="K59" s="5">
        <v>7.3392679176596944</v>
      </c>
      <c r="L59" s="5">
        <v>-3.1034094127405902</v>
      </c>
    </row>
    <row r="60" spans="1:12" x14ac:dyDescent="0.35">
      <c r="A60">
        <f>ln_data2!A25</f>
        <v>10.57543981576238</v>
      </c>
      <c r="B60">
        <f>LN(original!N25)</f>
        <v>0.61297818453836961</v>
      </c>
      <c r="C60">
        <f>LN(original!O25)</f>
        <v>2.5936428480355989E-2</v>
      </c>
      <c r="D60">
        <v>0</v>
      </c>
      <c r="E60">
        <f>ln_data2!D25</f>
        <v>8.2508101121554827</v>
      </c>
      <c r="J60" s="5">
        <v>34</v>
      </c>
      <c r="K60" s="5">
        <v>8.1562988636384706</v>
      </c>
      <c r="L60" s="5">
        <v>-2.8736598842786849</v>
      </c>
    </row>
    <row r="61" spans="1:12" x14ac:dyDescent="0.35">
      <c r="A61">
        <f>ln_data2!A26</f>
        <v>11.161831993745967</v>
      </c>
      <c r="B61">
        <f>LN(original!N26)</f>
        <v>-0.32801101737363325</v>
      </c>
      <c r="C61">
        <f>LN(original!O26)</f>
        <v>6.4157641300553764E-2</v>
      </c>
      <c r="D61">
        <v>0</v>
      </c>
      <c r="E61">
        <f>ln_data2!D26</f>
        <v>6.6932674521481266</v>
      </c>
      <c r="J61" s="5">
        <v>35</v>
      </c>
      <c r="K61" s="5">
        <v>7.9355168828960378</v>
      </c>
      <c r="L61" s="5">
        <v>-2.9463628962276216</v>
      </c>
    </row>
    <row r="62" spans="1:12" x14ac:dyDescent="0.35">
      <c r="A62">
        <f>ln_data2!A27</f>
        <v>12.782197090142931</v>
      </c>
      <c r="B62">
        <f>LN(original!N27)</f>
        <v>-2.6528642344991895</v>
      </c>
      <c r="C62">
        <f>LN(original!O27)</f>
        <v>5.1578859093693578E-2</v>
      </c>
      <c r="D62">
        <v>0</v>
      </c>
      <c r="E62">
        <f>ln_data2!D27</f>
        <v>8.2474142960403718</v>
      </c>
      <c r="J62" s="5">
        <v>36</v>
      </c>
      <c r="K62" s="5">
        <v>7.8261058052170069</v>
      </c>
      <c r="L62" s="5">
        <v>3.0099111464589692</v>
      </c>
    </row>
    <row r="63" spans="1:12" x14ac:dyDescent="0.35">
      <c r="A63">
        <f>ln_data2!A28</f>
        <v>10.712373832888192</v>
      </c>
      <c r="B63">
        <f>LN(original!N28)</f>
        <v>0.34380378318976323</v>
      </c>
      <c r="C63">
        <f>LN(original!O28)</f>
        <v>3.8839833316263957E-2</v>
      </c>
      <c r="D63">
        <v>0</v>
      </c>
      <c r="E63">
        <f>ln_data2!D28</f>
        <v>7.5888888540112944</v>
      </c>
      <c r="J63" s="5">
        <v>37</v>
      </c>
      <c r="K63" s="5">
        <v>8.0272924451174514</v>
      </c>
      <c r="L63" s="5">
        <v>2.9170832558301338</v>
      </c>
    </row>
    <row r="64" spans="1:12" x14ac:dyDescent="0.35">
      <c r="A64">
        <f>ln_data2!A29</f>
        <v>11.217329194695912</v>
      </c>
      <c r="B64">
        <f>LN(original!N29)</f>
        <v>-0.44224992627121945</v>
      </c>
      <c r="C64">
        <f>LN(original!O29)</f>
        <v>2.5936428480355989E-2</v>
      </c>
      <c r="D64">
        <v>0</v>
      </c>
      <c r="E64">
        <f>ln_data2!D29</f>
        <v>6.1262776140774662</v>
      </c>
      <c r="J64" s="5">
        <v>38</v>
      </c>
      <c r="K64" s="5">
        <v>7.321241906239548</v>
      </c>
      <c r="L64" s="5">
        <v>3.1895642436855045</v>
      </c>
    </row>
    <row r="65" spans="1:12" x14ac:dyDescent="0.35">
      <c r="A65">
        <f>ln_data2!A30</f>
        <v>10.952810036107699</v>
      </c>
      <c r="B65">
        <f>LN(original!N30)</f>
        <v>-0.12992170896166177</v>
      </c>
      <c r="C65">
        <f>LN(original!O30)</f>
        <v>-6.9373751323968877E-2</v>
      </c>
      <c r="D65">
        <v>0</v>
      </c>
      <c r="E65">
        <f>ln_data2!D30</f>
        <v>6.1125275915954012</v>
      </c>
      <c r="J65" s="5">
        <v>39</v>
      </c>
      <c r="K65" s="5">
        <v>10.204187120728855</v>
      </c>
      <c r="L65" s="5">
        <v>2.178374458347454</v>
      </c>
    </row>
    <row r="66" spans="1:12" x14ac:dyDescent="0.35">
      <c r="A66">
        <f>ln_data2!A31</f>
        <v>10.483918761848027</v>
      </c>
      <c r="B66">
        <f>LN(original!N31)</f>
        <v>0.72646749015585332</v>
      </c>
      <c r="C66">
        <f>LN(original!O31)</f>
        <v>1.2864346913003139E-2</v>
      </c>
      <c r="D66">
        <v>0</v>
      </c>
      <c r="E66">
        <f>ln_data2!D31</f>
        <v>8.1066687738439107</v>
      </c>
      <c r="J66" s="5">
        <v>40</v>
      </c>
      <c r="K66" s="5">
        <v>9.1471942939428317</v>
      </c>
      <c r="L66" s="5">
        <v>2.4975888974484111</v>
      </c>
    </row>
    <row r="67" spans="1:12" x14ac:dyDescent="0.35">
      <c r="A67">
        <f>ln_data2!A32</f>
        <v>11.107318712834619</v>
      </c>
      <c r="B67">
        <f>LN(original!N32)</f>
        <v>-0.23589429721448502</v>
      </c>
      <c r="C67">
        <f>LN(original!O32)</f>
        <v>5.1578859093693578E-2</v>
      </c>
      <c r="D67">
        <v>0</v>
      </c>
      <c r="E67">
        <f>ln_data2!D32</f>
        <v>7.5102984109991127</v>
      </c>
      <c r="J67" s="5">
        <v>41</v>
      </c>
      <c r="K67" s="5">
        <v>7.6992487568085863</v>
      </c>
      <c r="L67" s="5">
        <v>2.9883618538509875</v>
      </c>
    </row>
    <row r="68" spans="1:12" x14ac:dyDescent="0.35">
      <c r="A68">
        <f>ln_data2!A33</f>
        <v>12.797418724410823</v>
      </c>
      <c r="B68">
        <f>LN(original!N33)</f>
        <v>-2.7484416468271733</v>
      </c>
      <c r="C68">
        <f>LN(original!O33)</f>
        <v>-4.1202874357272622E-2</v>
      </c>
      <c r="D68">
        <v>0</v>
      </c>
      <c r="E68">
        <f>ln_data2!D33</f>
        <v>7.5908507220382893</v>
      </c>
      <c r="J68" s="5">
        <v>42</v>
      </c>
      <c r="K68" s="5">
        <v>10.110913362191807</v>
      </c>
      <c r="L68" s="5">
        <v>2.2078935189172615</v>
      </c>
    </row>
    <row r="69" spans="1:12" x14ac:dyDescent="0.35">
      <c r="A69">
        <f>ln_data2!A34</f>
        <v>10.5178055795049</v>
      </c>
      <c r="B69">
        <f>LN(original!N34)</f>
        <v>0.70329746701186113</v>
      </c>
      <c r="C69">
        <f>LN(original!O34)</f>
        <v>3.8839833316263957E-2</v>
      </c>
      <c r="D69">
        <v>0</v>
      </c>
      <c r="E69">
        <f>ln_data2!D34</f>
        <v>8.1851864126552254</v>
      </c>
      <c r="J69" s="5">
        <v>43</v>
      </c>
      <c r="K69" s="5">
        <v>7.4163703483164403</v>
      </c>
      <c r="L69" s="5">
        <v>3.1129612220475513</v>
      </c>
    </row>
    <row r="70" spans="1:12" x14ac:dyDescent="0.35">
      <c r="A70">
        <f>ln_data2!A35</f>
        <v>10.978040027422301</v>
      </c>
      <c r="B70">
        <f>LN(original!N35)</f>
        <v>-0.13259780025783832</v>
      </c>
      <c r="C70">
        <f>LN(original!O35)</f>
        <v>-5.5189116332012483E-2</v>
      </c>
      <c r="D70">
        <v>0</v>
      </c>
      <c r="E70">
        <f>ln_data2!D35</f>
        <v>7.2445878982067597</v>
      </c>
      <c r="J70" s="5">
        <v>44</v>
      </c>
      <c r="K70" s="5">
        <v>8.9332139177612646</v>
      </c>
      <c r="L70" s="5">
        <v>2.5679604285628788</v>
      </c>
    </row>
    <row r="71" spans="1:12" x14ac:dyDescent="0.35">
      <c r="A71">
        <f>ln_data2!A36</f>
        <v>10.882792284771302</v>
      </c>
      <c r="B71">
        <f>LN(original!N36)</f>
        <v>0.11637705252627241</v>
      </c>
      <c r="C71">
        <f>LN(original!O36)</f>
        <v>2.5936428480355989E-2</v>
      </c>
      <c r="D71">
        <v>0</v>
      </c>
      <c r="E71">
        <f>ln_data2!D36</f>
        <v>8.0817874993266106</v>
      </c>
      <c r="J71" s="5">
        <v>45</v>
      </c>
      <c r="K71" s="5">
        <v>7.965170996875278</v>
      </c>
      <c r="L71" s="5">
        <v>2.9313173678224249</v>
      </c>
    </row>
    <row r="72" spans="1:12" x14ac:dyDescent="0.35">
      <c r="J72" s="5">
        <v>46</v>
      </c>
      <c r="K72" s="5">
        <v>8.5695906522104099</v>
      </c>
      <c r="L72" s="5">
        <v>2.6790730188853207</v>
      </c>
    </row>
    <row r="73" spans="1:12" x14ac:dyDescent="0.35">
      <c r="J73" s="5">
        <v>47</v>
      </c>
      <c r="K73" s="5">
        <v>7.7213422541572205</v>
      </c>
      <c r="L73" s="5">
        <v>2.954495822250343</v>
      </c>
    </row>
    <row r="74" spans="1:12" x14ac:dyDescent="0.35">
      <c r="J74" s="5">
        <v>48</v>
      </c>
      <c r="K74" s="5">
        <v>7.4033551716356092</v>
      </c>
      <c r="L74" s="5">
        <v>3.1478732789930719</v>
      </c>
    </row>
    <row r="75" spans="1:12" x14ac:dyDescent="0.35">
      <c r="J75" s="5">
        <v>49</v>
      </c>
      <c r="K75" s="5">
        <v>8.9557700470620052</v>
      </c>
      <c r="L75" s="5">
        <v>2.5998334258627587</v>
      </c>
    </row>
    <row r="76" spans="1:12" x14ac:dyDescent="0.35">
      <c r="J76" s="5">
        <v>50</v>
      </c>
      <c r="K76" s="5">
        <v>11.264651834695906</v>
      </c>
      <c r="L76" s="5">
        <v>1.8297440373680214</v>
      </c>
    </row>
    <row r="77" spans="1:12" x14ac:dyDescent="0.35">
      <c r="J77" s="5">
        <v>51</v>
      </c>
      <c r="K77" s="5">
        <v>8.0971722160229991</v>
      </c>
      <c r="L77" s="5">
        <v>2.8457862971056276</v>
      </c>
    </row>
    <row r="78" spans="1:12" x14ac:dyDescent="0.35">
      <c r="J78" s="5">
        <v>52</v>
      </c>
      <c r="K78" s="5">
        <v>8.590162605874843</v>
      </c>
      <c r="L78" s="5">
        <v>2.7074310736489888</v>
      </c>
    </row>
    <row r="79" spans="1:12" x14ac:dyDescent="0.35">
      <c r="J79" s="5">
        <v>53</v>
      </c>
      <c r="K79" s="5">
        <v>7.4887000495399869</v>
      </c>
      <c r="L79" s="5">
        <v>3.1208989393317959</v>
      </c>
    </row>
    <row r="80" spans="1:12" x14ac:dyDescent="0.35">
      <c r="J80" s="5">
        <v>54</v>
      </c>
      <c r="K80" s="5">
        <v>9.3360866336629407</v>
      </c>
      <c r="L80" s="5">
        <v>2.4428711147286162</v>
      </c>
    </row>
    <row r="81" spans="10:12" x14ac:dyDescent="0.35">
      <c r="J81" s="5">
        <v>55</v>
      </c>
      <c r="K81" s="5">
        <v>8.0941743493235059</v>
      </c>
      <c r="L81" s="5">
        <v>2.8923536233538485</v>
      </c>
    </row>
    <row r="82" spans="10:12" x14ac:dyDescent="0.35">
      <c r="J82" s="5">
        <v>56</v>
      </c>
      <c r="K82" s="5">
        <v>7.7935965636968394</v>
      </c>
      <c r="L82" s="5">
        <v>2.9878155183642896</v>
      </c>
    </row>
    <row r="83" spans="10:12" x14ac:dyDescent="0.35">
      <c r="J83" s="5">
        <v>57</v>
      </c>
      <c r="K83" s="5">
        <v>7.7300725443631375</v>
      </c>
      <c r="L83" s="5">
        <v>3.0234563129259104</v>
      </c>
    </row>
    <row r="84" spans="10:12" x14ac:dyDescent="0.35">
      <c r="J84" s="5">
        <v>58</v>
      </c>
      <c r="K84" s="5">
        <v>7.5743847095307295</v>
      </c>
      <c r="L84" s="5">
        <v>3.0171299418532858</v>
      </c>
    </row>
    <row r="85" spans="10:12" x14ac:dyDescent="0.35">
      <c r="J85" s="5">
        <v>59</v>
      </c>
      <c r="K85" s="5">
        <v>7.4263829806496782</v>
      </c>
      <c r="L85" s="5">
        <v>3.1490568351127015</v>
      </c>
    </row>
    <row r="86" spans="10:12" x14ac:dyDescent="0.35">
      <c r="J86" s="5">
        <v>60</v>
      </c>
      <c r="K86" s="5">
        <v>8.4073630513700088</v>
      </c>
      <c r="L86" s="5">
        <v>2.7544689423759579</v>
      </c>
    </row>
    <row r="87" spans="10:12" x14ac:dyDescent="0.35">
      <c r="J87" s="5">
        <v>61</v>
      </c>
      <c r="K87" s="5">
        <v>10.785543151784911</v>
      </c>
      <c r="L87" s="5">
        <v>1.9966539383580209</v>
      </c>
    </row>
    <row r="88" spans="10:12" x14ac:dyDescent="0.35">
      <c r="J88" s="5">
        <v>62</v>
      </c>
      <c r="K88" s="5">
        <v>7.7078341779412058</v>
      </c>
      <c r="L88" s="5">
        <v>3.0045396549469858</v>
      </c>
    </row>
    <row r="89" spans="10:12" x14ac:dyDescent="0.35">
      <c r="J89" s="5">
        <v>63</v>
      </c>
      <c r="K89" s="5">
        <v>8.5082419841516135</v>
      </c>
      <c r="L89" s="5">
        <v>2.7090872105442987</v>
      </c>
    </row>
    <row r="90" spans="10:12" x14ac:dyDescent="0.35">
      <c r="J90" s="5">
        <v>64</v>
      </c>
      <c r="K90" s="5">
        <v>8.1475271297929126</v>
      </c>
      <c r="L90" s="5">
        <v>2.8052829063147868</v>
      </c>
    </row>
    <row r="91" spans="10:12" x14ac:dyDescent="0.35">
      <c r="J91" s="5">
        <v>65</v>
      </c>
      <c r="K91" s="5">
        <v>7.304474235449554</v>
      </c>
      <c r="L91" s="5">
        <v>3.1794445263984734</v>
      </c>
    </row>
    <row r="92" spans="10:12" x14ac:dyDescent="0.35">
      <c r="J92" s="5">
        <v>66</v>
      </c>
      <c r="K92" s="5">
        <v>8.3075759131763505</v>
      </c>
      <c r="L92" s="5">
        <v>2.7997427996582687</v>
      </c>
    </row>
    <row r="93" spans="10:12" x14ac:dyDescent="0.35">
      <c r="J93" s="5">
        <v>67</v>
      </c>
      <c r="K93" s="5">
        <v>10.844102805226491</v>
      </c>
      <c r="L93" s="5">
        <v>1.9533159191843321</v>
      </c>
    </row>
    <row r="94" spans="10:12" x14ac:dyDescent="0.35">
      <c r="J94" s="5">
        <v>68</v>
      </c>
      <c r="K94" s="5">
        <v>7.3392679176596944</v>
      </c>
      <c r="L94" s="5">
        <v>3.1785376618452057</v>
      </c>
    </row>
    <row r="95" spans="10:12" x14ac:dyDescent="0.35">
      <c r="J95" s="5">
        <v>69</v>
      </c>
      <c r="K95" s="5">
        <v>8.1562988636384706</v>
      </c>
      <c r="L95" s="5">
        <v>2.8217411637838303</v>
      </c>
    </row>
    <row r="96" spans="10:12" ht="15" thickBot="1" x14ac:dyDescent="0.4">
      <c r="J96" s="6">
        <v>70</v>
      </c>
      <c r="K96" s="6">
        <v>7.9355168828960378</v>
      </c>
      <c r="L96" s="6">
        <v>2.947275401875264</v>
      </c>
    </row>
    <row r="97" spans="10:12" ht="15" thickBot="1" x14ac:dyDescent="0.4">
      <c r="J97" s="1"/>
      <c r="K97" s="1"/>
      <c r="L97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20FA0-6992-4EFE-88EC-7DC8A1D371AA}">
  <dimension ref="A1:R99"/>
  <sheetViews>
    <sheetView workbookViewId="0">
      <selection activeCell="P97" sqref="P97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33</v>
      </c>
      <c r="E1" t="s">
        <v>4</v>
      </c>
    </row>
    <row r="2" spans="1:15" x14ac:dyDescent="0.35">
      <c r="A2">
        <f>LN(original!A2)</f>
        <v>4.8649848523112267</v>
      </c>
      <c r="B2">
        <f>LN(original!K2)</f>
        <v>0.22309488213915762</v>
      </c>
      <c r="C2">
        <f>LN(original!L2)</f>
        <v>2.5936428480355989E-2</v>
      </c>
      <c r="D2">
        <v>1</v>
      </c>
      <c r="E2">
        <f>LN(original!D2)</f>
        <v>2.1751462908995625</v>
      </c>
      <c r="J2" t="s">
        <v>5</v>
      </c>
    </row>
    <row r="3" spans="1:15" ht="15" thickBot="1" x14ac:dyDescent="0.4">
      <c r="A3">
        <f>LN(original!A3)</f>
        <v>5.1216430547719574</v>
      </c>
      <c r="B3">
        <f>LN(original!K3)</f>
        <v>1.5951752678874512E-2</v>
      </c>
      <c r="C3">
        <f>LN(original!L3)</f>
        <v>-3.8087983701735932E-4</v>
      </c>
      <c r="D3">
        <v>1</v>
      </c>
      <c r="E3">
        <f>LN(original!D3)</f>
        <v>1.9950771778039409</v>
      </c>
    </row>
    <row r="4" spans="1:15" x14ac:dyDescent="0.35">
      <c r="A4">
        <f>LN(original!A4)</f>
        <v>4.2359075390943008</v>
      </c>
      <c r="B4">
        <f>LN(original!K4)</f>
        <v>0.70462224843159615</v>
      </c>
      <c r="C4">
        <f>LN(original!L4)</f>
        <v>-3.8087983701735932E-4</v>
      </c>
      <c r="D4">
        <v>1</v>
      </c>
      <c r="E4">
        <f>LN(original!D4)</f>
        <v>2.0814715583477761</v>
      </c>
      <c r="J4" s="8" t="s">
        <v>6</v>
      </c>
      <c r="K4" s="8"/>
    </row>
    <row r="5" spans="1:15" x14ac:dyDescent="0.35">
      <c r="A5">
        <f>LN(original!A5)</f>
        <v>8.0321661420359796</v>
      </c>
      <c r="B5">
        <f>LN(original!K5)</f>
        <v>-2.0806047121427893</v>
      </c>
      <c r="C5">
        <f>LN(original!L5)</f>
        <v>6.4157641300553764E-2</v>
      </c>
      <c r="D5">
        <v>1</v>
      </c>
      <c r="E5">
        <f>LN(original!D5)</f>
        <v>0.95198679876637449</v>
      </c>
      <c r="J5" s="5" t="s">
        <v>7</v>
      </c>
      <c r="K5" s="5">
        <v>0.99265566283879803</v>
      </c>
    </row>
    <row r="6" spans="1:15" x14ac:dyDescent="0.35">
      <c r="A6">
        <f>LN(original!A6)</f>
        <v>6.6305890698009202</v>
      </c>
      <c r="B6">
        <f>LN(original!K6)</f>
        <v>-1.1049812034518895</v>
      </c>
      <c r="C6">
        <f>LN(original!L6)</f>
        <v>-6.9373751323968766E-2</v>
      </c>
      <c r="D6">
        <v>1</v>
      </c>
      <c r="E6">
        <f>LN(original!D6)</f>
        <v>1.3683629136123967</v>
      </c>
      <c r="J6" s="5" t="s">
        <v>8</v>
      </c>
      <c r="K6" s="5">
        <v>0.98536526496593346</v>
      </c>
    </row>
    <row r="7" spans="1:15" x14ac:dyDescent="0.35">
      <c r="A7">
        <f>LN(original!A7)</f>
        <v>4.6456344415149129</v>
      </c>
      <c r="B7">
        <f>LN(original!K7)</f>
        <v>0.34682923486126715</v>
      </c>
      <c r="C7">
        <f>LN(original!L7)</f>
        <v>2.5936428480355989E-2</v>
      </c>
      <c r="D7">
        <v>1</v>
      </c>
      <c r="E7">
        <f>LN(original!D7)</f>
        <v>0.91150955795190958</v>
      </c>
      <c r="J7" s="5" t="s">
        <v>9</v>
      </c>
      <c r="K7" s="5">
        <v>0.98470004973711223</v>
      </c>
    </row>
    <row r="8" spans="1:15" x14ac:dyDescent="0.35">
      <c r="A8">
        <f>LN(original!A8)</f>
        <v>7.9168434268885237</v>
      </c>
      <c r="B8">
        <f>LN(original!K8)</f>
        <v>-2.005470165714307</v>
      </c>
      <c r="C8">
        <f>LN(original!L8)</f>
        <v>2.5936428480355989E-2</v>
      </c>
      <c r="D8">
        <v>1</v>
      </c>
      <c r="E8">
        <f>LN(original!D8)</f>
        <v>1.784565656721514</v>
      </c>
      <c r="J8" s="5" t="s">
        <v>10</v>
      </c>
      <c r="K8" s="5">
        <v>0.3730161135347384</v>
      </c>
    </row>
    <row r="9" spans="1:15" ht="15" thickBot="1" x14ac:dyDescent="0.4">
      <c r="A9">
        <f>LN(original!A9)</f>
        <v>4.305857150447963</v>
      </c>
      <c r="B9">
        <f>LN(original!K9)</f>
        <v>0.61732579664010512</v>
      </c>
      <c r="C9">
        <f>LN(original!L9)</f>
        <v>1.2864346913003357E-2</v>
      </c>
      <c r="D9">
        <v>1</v>
      </c>
      <c r="E9">
        <f>LN(original!D9)</f>
        <v>1.5698232686807745</v>
      </c>
      <c r="J9" s="6" t="s">
        <v>11</v>
      </c>
      <c r="K9" s="6">
        <v>70</v>
      </c>
    </row>
    <row r="10" spans="1:15" x14ac:dyDescent="0.35">
      <c r="A10">
        <f>LN(original!A10)</f>
        <v>6.31577265318806</v>
      </c>
      <c r="B10">
        <f>LN(original!K10)</f>
        <v>-0.86766968137619704</v>
      </c>
      <c r="C10">
        <f>LN(original!L10)</f>
        <v>-3.8087983701735932E-4</v>
      </c>
      <c r="D10">
        <v>1</v>
      </c>
      <c r="E10">
        <f>LN(original!D10)</f>
        <v>5.8907601315305362E-2</v>
      </c>
    </row>
    <row r="11" spans="1:15" ht="15" thickBot="1" x14ac:dyDescent="0.4">
      <c r="A11">
        <f>LN(original!A11)</f>
        <v>5.0458262439821011</v>
      </c>
      <c r="B11">
        <f>LN(original!K11)</f>
        <v>6.5340285802458709E-2</v>
      </c>
      <c r="C11">
        <f>LN(original!L11)</f>
        <v>-2.7409552224936608E-2</v>
      </c>
      <c r="D11">
        <v>1</v>
      </c>
      <c r="E11">
        <f>LN(original!D11)</f>
        <v>1.9500516602249005</v>
      </c>
      <c r="J11" t="s">
        <v>12</v>
      </c>
    </row>
    <row r="12" spans="1:15" x14ac:dyDescent="0.35">
      <c r="A12">
        <f>LN(original!A12)</f>
        <v>5.8331093561048188</v>
      </c>
      <c r="B12">
        <f>LN(original!K12)</f>
        <v>-0.52991857268212617</v>
      </c>
      <c r="C12">
        <f>LN(original!L12)</f>
        <v>-4.1202874357272511E-2</v>
      </c>
      <c r="D12">
        <v>1</v>
      </c>
      <c r="E12">
        <f>LN(original!D12)</f>
        <v>0.39425920978675738</v>
      </c>
      <c r="J12" s="7"/>
      <c r="K12" s="7" t="s">
        <v>17</v>
      </c>
      <c r="L12" s="7" t="s">
        <v>18</v>
      </c>
      <c r="M12" s="7" t="s">
        <v>19</v>
      </c>
      <c r="N12" s="7" t="s">
        <v>20</v>
      </c>
      <c r="O12" s="7" t="s">
        <v>21</v>
      </c>
    </row>
    <row r="13" spans="1:15" x14ac:dyDescent="0.35">
      <c r="A13">
        <f>LN(original!A13)</f>
        <v>4.6956599586336232</v>
      </c>
      <c r="B13">
        <f>LN(original!K13)</f>
        <v>0.28577225829002173</v>
      </c>
      <c r="C13">
        <f>LN(original!L13)</f>
        <v>-6.9373751323968766E-2</v>
      </c>
      <c r="D13">
        <v>1</v>
      </c>
      <c r="E13">
        <f>LN(original!D13)</f>
        <v>0.6312890388749085</v>
      </c>
      <c r="J13" s="5" t="s">
        <v>13</v>
      </c>
      <c r="K13" s="5">
        <v>3</v>
      </c>
      <c r="L13" s="5">
        <v>618.31745445206889</v>
      </c>
      <c r="M13" s="5">
        <v>206.10581815068963</v>
      </c>
      <c r="N13" s="5">
        <v>1481.2728606830826</v>
      </c>
      <c r="O13" s="5">
        <v>1.8672043914712413E-60</v>
      </c>
    </row>
    <row r="14" spans="1:15" x14ac:dyDescent="0.35">
      <c r="A14">
        <f>LN(original!A14)</f>
        <v>4.343923585251602</v>
      </c>
      <c r="B14">
        <f>LN(original!K14)</f>
        <v>0.60760901542548629</v>
      </c>
      <c r="C14">
        <f>LN(original!L14)</f>
        <v>-4.1202874357272511E-2</v>
      </c>
      <c r="D14">
        <v>1</v>
      </c>
      <c r="E14">
        <f>LN(original!D14)</f>
        <v>2.0622108838825604</v>
      </c>
      <c r="J14" s="5" t="s">
        <v>14</v>
      </c>
      <c r="K14" s="5">
        <v>66</v>
      </c>
      <c r="L14" s="5">
        <v>9.1833073831330143</v>
      </c>
      <c r="M14" s="5">
        <v>0.13914102095656083</v>
      </c>
      <c r="N14" s="5"/>
      <c r="O14" s="5"/>
    </row>
    <row r="15" spans="1:15" ht="15" thickBot="1" x14ac:dyDescent="0.4">
      <c r="A15">
        <f>LN(original!A15)</f>
        <v>6.346742407720531</v>
      </c>
      <c r="B15">
        <f>LN(original!K15)</f>
        <v>-0.87341306791675843</v>
      </c>
      <c r="C15">
        <f>LN(original!L15)</f>
        <v>3.8839833316263957E-2</v>
      </c>
      <c r="D15">
        <v>1</v>
      </c>
      <c r="E15">
        <f>LN(original!D15)</f>
        <v>2.0036818837427508</v>
      </c>
      <c r="J15" s="6" t="s">
        <v>15</v>
      </c>
      <c r="K15" s="6">
        <v>69</v>
      </c>
      <c r="L15" s="6">
        <v>627.50076183520196</v>
      </c>
      <c r="M15" s="6"/>
      <c r="N15" s="6"/>
      <c r="O15" s="6"/>
    </row>
    <row r="16" spans="1:15" ht="15" thickBot="1" x14ac:dyDescent="0.4">
      <c r="A16">
        <f>LN(original!A16)</f>
        <v>9.4980122665110152</v>
      </c>
      <c r="B16">
        <f>LN(original!K16)</f>
        <v>-3.1417172426510205</v>
      </c>
      <c r="C16">
        <f>LN(original!L16)</f>
        <v>-3.8087983701735932E-4</v>
      </c>
      <c r="D16">
        <v>1</v>
      </c>
      <c r="E16">
        <f>LN(original!D16)</f>
        <v>1.8809674058267545</v>
      </c>
    </row>
    <row r="17" spans="1:18" x14ac:dyDescent="0.35">
      <c r="A17">
        <f>LN(original!A17)</f>
        <v>5.1835792522020361</v>
      </c>
      <c r="B17">
        <f>LN(original!K17)</f>
        <v>-5.2207867380464928E-2</v>
      </c>
      <c r="C17">
        <f>LN(original!L17)</f>
        <v>-3.8087983701735932E-4</v>
      </c>
      <c r="D17">
        <v>1</v>
      </c>
      <c r="E17">
        <f>LN(original!D17)</f>
        <v>0.70131729247588803</v>
      </c>
      <c r="J17" s="7"/>
      <c r="K17" s="7" t="s">
        <v>22</v>
      </c>
      <c r="L17" s="7" t="s">
        <v>10</v>
      </c>
      <c r="M17" s="7" t="s">
        <v>23</v>
      </c>
      <c r="N17" s="7" t="s">
        <v>24</v>
      </c>
      <c r="O17" s="7" t="s">
        <v>25</v>
      </c>
      <c r="P17" s="7" t="s">
        <v>26</v>
      </c>
      <c r="Q17" s="7" t="s">
        <v>27</v>
      </c>
      <c r="R17" s="7" t="s">
        <v>28</v>
      </c>
    </row>
    <row r="18" spans="1:18" x14ac:dyDescent="0.35">
      <c r="A18">
        <f>LN(original!A18)</f>
        <v>5.8520473840368936</v>
      </c>
      <c r="B18">
        <f>LN(original!K18)</f>
        <v>-0.52215400121770705</v>
      </c>
      <c r="C18">
        <f>LN(original!L18)</f>
        <v>2.5936428480355989E-2</v>
      </c>
      <c r="D18">
        <v>1</v>
      </c>
      <c r="E18">
        <f>LN(original!D18)</f>
        <v>1.5778160930935303</v>
      </c>
      <c r="J18" s="5" t="s">
        <v>16</v>
      </c>
      <c r="K18" s="5">
        <v>10.819492230944501</v>
      </c>
      <c r="L18" s="5">
        <v>6.4877821214488735E-2</v>
      </c>
      <c r="M18" s="5">
        <v>166.76719452669067</v>
      </c>
      <c r="N18" s="5">
        <v>2.2014082781648717E-88</v>
      </c>
      <c r="O18" s="5">
        <v>10.689959481528504</v>
      </c>
      <c r="P18" s="5">
        <v>10.949024980360498</v>
      </c>
      <c r="Q18" s="5">
        <v>10.689959481528504</v>
      </c>
      <c r="R18" s="5">
        <v>10.949024980360498</v>
      </c>
    </row>
    <row r="19" spans="1:18" x14ac:dyDescent="0.35">
      <c r="A19">
        <f>LN(original!A19)</f>
        <v>4.4668290444657055</v>
      </c>
      <c r="B19">
        <f>LN(original!K19)</f>
        <v>0.51268777433987456</v>
      </c>
      <c r="C19">
        <f>LN(original!L19)</f>
        <v>-6.9373751323968766E-2</v>
      </c>
      <c r="D19">
        <v>1</v>
      </c>
      <c r="E19">
        <f>LN(original!D19)</f>
        <v>2.1715337008350657</v>
      </c>
      <c r="J19" s="5" t="s">
        <v>1</v>
      </c>
      <c r="K19" s="5">
        <v>-1.0252370955810812</v>
      </c>
      <c r="L19" s="5">
        <v>4.3192378117132162E-2</v>
      </c>
      <c r="M19" s="5">
        <v>-23.736528069854604</v>
      </c>
      <c r="N19" s="5">
        <v>4.9394798426672737E-34</v>
      </c>
      <c r="O19" s="5">
        <v>-1.1114734608996817</v>
      </c>
      <c r="P19" s="5">
        <v>-0.93900073026248065</v>
      </c>
      <c r="Q19" s="5">
        <v>-1.1114734608996817</v>
      </c>
      <c r="R19" s="5">
        <v>-0.93900073026248065</v>
      </c>
    </row>
    <row r="20" spans="1:18" x14ac:dyDescent="0.35">
      <c r="A20">
        <f>LN(original!A20)</f>
        <v>6.8845514970231427</v>
      </c>
      <c r="B20">
        <f>LN(original!K20)</f>
        <v>-1.2833440765187381</v>
      </c>
      <c r="C20">
        <f>LN(original!L20)</f>
        <v>-5.5189116332012365E-2</v>
      </c>
      <c r="D20">
        <v>1</v>
      </c>
      <c r="E20">
        <f>LN(original!D20)</f>
        <v>1.6221361818586992</v>
      </c>
      <c r="J20" s="5" t="s">
        <v>2</v>
      </c>
      <c r="K20" s="5">
        <v>0.42497433180165561</v>
      </c>
      <c r="L20" s="5">
        <v>1.0577121654682022</v>
      </c>
      <c r="M20" s="5">
        <v>0.40178637031515879</v>
      </c>
      <c r="N20" s="5">
        <v>0.68913938075294623</v>
      </c>
      <c r="O20" s="5">
        <v>-1.6868161432651574</v>
      </c>
      <c r="P20" s="5">
        <v>2.5367648068684687</v>
      </c>
      <c r="Q20" s="5">
        <v>-1.6868161432651574</v>
      </c>
      <c r="R20" s="5">
        <v>2.5367648068684687</v>
      </c>
    </row>
    <row r="21" spans="1:18" ht="15" thickBot="1" x14ac:dyDescent="0.4">
      <c r="A21">
        <f>LN(original!A21)</f>
        <v>5.2358362558171203</v>
      </c>
      <c r="B21">
        <f>LN(original!K21)</f>
        <v>-7.7882253211020852E-2</v>
      </c>
      <c r="C21">
        <f>LN(original!L21)</f>
        <v>-6.9373751323968766E-2</v>
      </c>
      <c r="D21">
        <v>1</v>
      </c>
      <c r="E21">
        <f>LN(original!D21)</f>
        <v>2.1831345295111571</v>
      </c>
      <c r="J21" s="6" t="s">
        <v>33</v>
      </c>
      <c r="K21" s="6">
        <v>-5.5513671861737999</v>
      </c>
      <c r="L21" s="6">
        <v>8.9167906127889121E-2</v>
      </c>
      <c r="M21" s="6">
        <v>-62.257458173479463</v>
      </c>
      <c r="N21" s="6">
        <v>2.4011242188199523E-60</v>
      </c>
      <c r="O21" s="6">
        <v>-5.7293966548612234</v>
      </c>
      <c r="P21" s="6">
        <v>-5.3733377174863763</v>
      </c>
      <c r="Q21" s="6">
        <v>-5.7293966548612234</v>
      </c>
      <c r="R21" s="6">
        <v>-5.3733377174863763</v>
      </c>
    </row>
    <row r="22" spans="1:18" x14ac:dyDescent="0.35">
      <c r="A22">
        <f>LN(original!A22)</f>
        <v>4.7853195728890645</v>
      </c>
      <c r="B22">
        <f>LN(original!K22)</f>
        <v>0.26543300716694623</v>
      </c>
      <c r="C22">
        <f>LN(original!L22)</f>
        <v>5.1578859093693787E-2</v>
      </c>
      <c r="D22">
        <v>1</v>
      </c>
      <c r="E22">
        <f>LN(original!D22)</f>
        <v>1.5994654851814973</v>
      </c>
    </row>
    <row r="23" spans="1:18" x14ac:dyDescent="0.35">
      <c r="A23">
        <f>LN(original!A23)</f>
        <v>4.7355174507092439</v>
      </c>
      <c r="B23">
        <f>LN(original!K23)</f>
        <v>0.30585532916413272</v>
      </c>
      <c r="C23">
        <f>LN(original!L23)</f>
        <v>-3.8087983701735932E-4</v>
      </c>
      <c r="D23">
        <v>1</v>
      </c>
      <c r="E23">
        <f>LN(original!D23)</f>
        <v>1.963833965253347</v>
      </c>
    </row>
    <row r="24" spans="1:18" x14ac:dyDescent="0.35">
      <c r="A24">
        <f>LN(original!A24)</f>
        <v>4.4918488280788216</v>
      </c>
      <c r="B24">
        <f>LN(original!K24)</f>
        <v>0.44650703155219185</v>
      </c>
      <c r="C24">
        <f>LN(original!L24)</f>
        <v>-2.7409552224936608E-2</v>
      </c>
      <c r="D24">
        <v>1</v>
      </c>
      <c r="E24">
        <f>LN(original!D24)</f>
        <v>0.8273662131232935</v>
      </c>
    </row>
    <row r="25" spans="1:18" x14ac:dyDescent="0.35">
      <c r="A25">
        <f>LN(original!A25)</f>
        <v>4.3526713957711287</v>
      </c>
      <c r="B25">
        <f>LN(original!K25)</f>
        <v>0.61297818453836961</v>
      </c>
      <c r="C25">
        <f>LN(original!L25)</f>
        <v>2.5936428480355989E-2</v>
      </c>
      <c r="D25">
        <v>1</v>
      </c>
      <c r="E25">
        <f>LN(original!D25)</f>
        <v>2.0362020137332904</v>
      </c>
      <c r="J25" t="s">
        <v>29</v>
      </c>
    </row>
    <row r="26" spans="1:18" ht="15" thickBot="1" x14ac:dyDescent="0.4">
      <c r="A26">
        <f>LN(original!A26)</f>
        <v>5.5837770881711828</v>
      </c>
      <c r="B26">
        <f>LN(original!K26)</f>
        <v>-0.32801101737363325</v>
      </c>
      <c r="C26">
        <f>LN(original!L26)</f>
        <v>6.4157641300553764E-2</v>
      </c>
      <c r="D26">
        <v>1</v>
      </c>
      <c r="E26">
        <f>LN(original!D26)</f>
        <v>0.47865935372593449</v>
      </c>
    </row>
    <row r="27" spans="1:18" x14ac:dyDescent="0.35">
      <c r="A27">
        <f>LN(original!A27)</f>
        <v>8.8298315796639386</v>
      </c>
      <c r="B27">
        <f>LN(original!K27)</f>
        <v>-2.6528642344991891</v>
      </c>
      <c r="C27">
        <f>LN(original!L27)</f>
        <v>5.1578859093693787E-2</v>
      </c>
      <c r="D27">
        <v>1</v>
      </c>
      <c r="E27">
        <f>LN(original!D27)</f>
        <v>2.0328061976181808</v>
      </c>
      <c r="J27" s="7" t="s">
        <v>30</v>
      </c>
      <c r="K27" s="7" t="s">
        <v>31</v>
      </c>
      <c r="L27" s="7" t="s">
        <v>32</v>
      </c>
    </row>
    <row r="28" spans="1:18" x14ac:dyDescent="0.35">
      <c r="A28">
        <f>LN(original!A28)</f>
        <v>4.6674018574978051</v>
      </c>
      <c r="B28">
        <f>LN(original!K28)</f>
        <v>0.3438037831897634</v>
      </c>
      <c r="C28">
        <f>LN(original!L28)</f>
        <v>3.8839833316263957E-2</v>
      </c>
      <c r="D28">
        <v>1</v>
      </c>
      <c r="E28">
        <f>LN(original!D28)</f>
        <v>1.3742807555891026</v>
      </c>
      <c r="J28" s="5">
        <v>1</v>
      </c>
      <c r="K28" s="5">
        <v>5.0504222121301074</v>
      </c>
      <c r="L28" s="5">
        <v>-0.18543735981888076</v>
      </c>
      <c r="M28">
        <f>EXP(A2)</f>
        <v>129.66897441166458</v>
      </c>
      <c r="N28">
        <f>EXP(K28)</f>
        <v>156.08835297195054</v>
      </c>
      <c r="O28">
        <f>N28-M28</f>
        <v>26.419378560285963</v>
      </c>
      <c r="P28" s="9">
        <f>ABS(O28/M28)</f>
        <v>0.20374479462150635</v>
      </c>
    </row>
    <row r="29" spans="1:18" x14ac:dyDescent="0.35">
      <c r="A29">
        <f>LN(original!A29)</f>
        <v>5.729140655177611</v>
      </c>
      <c r="B29">
        <f>LN(original!K29)</f>
        <v>-0.44224992627121962</v>
      </c>
      <c r="C29">
        <f>LN(original!L29)</f>
        <v>2.5936428480355989E-2</v>
      </c>
      <c r="D29">
        <v>1</v>
      </c>
      <c r="E29">
        <f>LN(original!D29)</f>
        <v>-8.8330484344725152E-2</v>
      </c>
      <c r="J29" s="5">
        <v>2</v>
      </c>
      <c r="K29" s="5">
        <v>5.2516088520305511</v>
      </c>
      <c r="L29" s="5">
        <v>-0.1299657972585937</v>
      </c>
      <c r="M29">
        <f t="shared" ref="M29:M92" si="0">EXP(A3)</f>
        <v>167.61053679414155</v>
      </c>
      <c r="N29">
        <f t="shared" ref="N29:N92" si="1">EXP(K29)</f>
        <v>190.8731081502392</v>
      </c>
      <c r="O29">
        <f t="shared" ref="O29:O92" si="2">N29-M29</f>
        <v>23.262571356097652</v>
      </c>
      <c r="P29" s="9">
        <f t="shared" ref="P29:P92" si="3">ABS(O29/M29)</f>
        <v>0.13878943293802959</v>
      </c>
    </row>
    <row r="30" spans="1:18" x14ac:dyDescent="0.35">
      <c r="A30">
        <f>LN(original!A30)</f>
        <v>5.2649872697182429</v>
      </c>
      <c r="B30">
        <f>LN(original!K30)</f>
        <v>-0.12992170896166166</v>
      </c>
      <c r="C30">
        <f>LN(original!L30)</f>
        <v>-6.9373751323968766E-2</v>
      </c>
      <c r="D30">
        <v>1</v>
      </c>
      <c r="E30">
        <f>LN(original!D30)</f>
        <v>-0.10208050682679098</v>
      </c>
      <c r="J30" s="5">
        <v>3</v>
      </c>
      <c r="K30" s="5">
        <v>4.5455583131526476</v>
      </c>
      <c r="L30" s="5">
        <v>-0.30965077405834673</v>
      </c>
      <c r="M30">
        <f t="shared" si="0"/>
        <v>69.124383356031274</v>
      </c>
      <c r="N30">
        <f t="shared" si="1"/>
        <v>94.213012892650056</v>
      </c>
      <c r="O30">
        <f t="shared" si="2"/>
        <v>25.088629536618782</v>
      </c>
      <c r="P30" s="9">
        <f t="shared" si="3"/>
        <v>0.36294905384396081</v>
      </c>
    </row>
    <row r="31" spans="1:18" x14ac:dyDescent="0.35">
      <c r="A31">
        <f>LN(original!A31)</f>
        <v>4.1917211012536884</v>
      </c>
      <c r="B31">
        <f>LN(original!K31)</f>
        <v>0.72646749015585355</v>
      </c>
      <c r="C31">
        <f>LN(original!L31)</f>
        <v>1.2864346913003357E-2</v>
      </c>
      <c r="D31">
        <v>1</v>
      </c>
      <c r="E31">
        <f>LN(original!D31)</f>
        <v>1.8920606754217195</v>
      </c>
      <c r="J31" s="5">
        <v>4</v>
      </c>
      <c r="K31" s="5">
        <v>7.4285035276419604</v>
      </c>
      <c r="L31" s="5">
        <v>0.60366261439401914</v>
      </c>
      <c r="M31">
        <f t="shared" si="0"/>
        <v>3078.4027138096367</v>
      </c>
      <c r="N31">
        <f t="shared" si="1"/>
        <v>1683.2866956145265</v>
      </c>
      <c r="O31">
        <f t="shared" si="2"/>
        <v>-1395.1160181951102</v>
      </c>
      <c r="P31" s="9">
        <f t="shared" si="3"/>
        <v>0.453194772710099</v>
      </c>
    </row>
    <row r="32" spans="1:18" x14ac:dyDescent="0.35">
      <c r="A32">
        <f>LN(original!A32)</f>
        <v>5.4606087998974475</v>
      </c>
      <c r="B32">
        <f>LN(original!K32)</f>
        <v>-0.23589429721448502</v>
      </c>
      <c r="C32">
        <f>LN(original!L32)</f>
        <v>5.1578859093693787E-2</v>
      </c>
      <c r="D32">
        <v>1</v>
      </c>
      <c r="E32">
        <f>LN(original!D32)</f>
        <v>1.295690312576921</v>
      </c>
      <c r="J32" s="5">
        <v>5</v>
      </c>
      <c r="K32" s="5">
        <v>6.371510700855926</v>
      </c>
      <c r="L32" s="5">
        <v>0.25907836894499425</v>
      </c>
      <c r="M32">
        <f t="shared" si="0"/>
        <v>757.92851196345998</v>
      </c>
      <c r="N32">
        <f t="shared" si="1"/>
        <v>584.94083236242716</v>
      </c>
      <c r="O32">
        <f t="shared" si="2"/>
        <v>-172.98767960103282</v>
      </c>
      <c r="P32" s="9">
        <f t="shared" si="3"/>
        <v>0.22823746154224717</v>
      </c>
    </row>
    <row r="33" spans="1:16" x14ac:dyDescent="0.35">
      <c r="A33">
        <f>LN(original!A33)</f>
        <v>8.9352092690927059</v>
      </c>
      <c r="B33">
        <f>LN(original!K33)</f>
        <v>-2.7484416468271728</v>
      </c>
      <c r="C33">
        <f>LN(original!L33)</f>
        <v>-4.1202874357272511E-2</v>
      </c>
      <c r="D33">
        <v>1</v>
      </c>
      <c r="E33">
        <f>LN(original!D33)</f>
        <v>1.3762426236160972</v>
      </c>
      <c r="J33" s="5">
        <v>6</v>
      </c>
      <c r="K33" s="5">
        <v>4.9235651637216877</v>
      </c>
      <c r="L33" s="5">
        <v>-0.27793072220677484</v>
      </c>
      <c r="M33">
        <f t="shared" si="0"/>
        <v>104.12940885286775</v>
      </c>
      <c r="N33">
        <f t="shared" si="1"/>
        <v>137.49192164688861</v>
      </c>
      <c r="O33">
        <f t="shared" si="2"/>
        <v>33.362512794020859</v>
      </c>
      <c r="P33" s="9">
        <f t="shared" si="3"/>
        <v>0.32039472000807429</v>
      </c>
    </row>
    <row r="34" spans="1:16" x14ac:dyDescent="0.35">
      <c r="A34">
        <f>LN(original!A34)</f>
        <v>4.2358585049191042</v>
      </c>
      <c r="B34">
        <f>LN(original!K34)</f>
        <v>0.70329746701186113</v>
      </c>
      <c r="C34">
        <f>LN(original!L34)</f>
        <v>3.8839833316263957E-2</v>
      </c>
      <c r="D34">
        <v>1</v>
      </c>
      <c r="E34">
        <f>LN(original!D34)</f>
        <v>1.970578314233034</v>
      </c>
      <c r="J34" s="5">
        <v>7</v>
      </c>
      <c r="K34" s="5">
        <v>7.3352297691049069</v>
      </c>
      <c r="L34" s="5">
        <v>0.58161365778361684</v>
      </c>
      <c r="M34">
        <f t="shared" si="0"/>
        <v>2743.0985740845408</v>
      </c>
      <c r="N34">
        <f t="shared" si="1"/>
        <v>1533.380062832317</v>
      </c>
      <c r="O34">
        <f t="shared" si="2"/>
        <v>-1209.7185112522238</v>
      </c>
      <c r="P34" s="9">
        <f t="shared" si="3"/>
        <v>0.4410043892264956</v>
      </c>
    </row>
    <row r="35" spans="1:16" x14ac:dyDescent="0.35">
      <c r="A35">
        <f>LN(original!A35)</f>
        <v>5.2826389793597857</v>
      </c>
      <c r="B35">
        <f>LN(original!K35)</f>
        <v>-0.13259780025783821</v>
      </c>
      <c r="C35">
        <f>LN(original!L35)</f>
        <v>-5.5189116332012365E-2</v>
      </c>
      <c r="D35">
        <v>1</v>
      </c>
      <c r="E35">
        <f>LN(original!D35)</f>
        <v>1.0299797997845677</v>
      </c>
      <c r="J35" s="5">
        <v>8</v>
      </c>
      <c r="K35" s="5">
        <v>4.6406867552295408</v>
      </c>
      <c r="L35" s="5">
        <v>-0.33482960478157775</v>
      </c>
      <c r="M35">
        <f t="shared" si="0"/>
        <v>74.132731131411632</v>
      </c>
      <c r="N35">
        <f t="shared" si="1"/>
        <v>103.61548162851626</v>
      </c>
      <c r="O35">
        <f t="shared" si="2"/>
        <v>29.482750497104632</v>
      </c>
      <c r="P35" s="9">
        <f t="shared" si="3"/>
        <v>0.39770220315830451</v>
      </c>
    </row>
    <row r="36" spans="1:16" x14ac:dyDescent="0.35">
      <c r="A36">
        <f>LN(original!A36)</f>
        <v>4.9891539866684163</v>
      </c>
      <c r="B36">
        <f>LN(original!K36)</f>
        <v>0.11637705252627241</v>
      </c>
      <c r="C36">
        <f>LN(original!L36)</f>
        <v>2.5936428480355989E-2</v>
      </c>
      <c r="D36">
        <v>1</v>
      </c>
      <c r="E36">
        <f>LN(original!D36)</f>
        <v>1.8671794009044189</v>
      </c>
      <c r="J36" s="5">
        <v>9</v>
      </c>
      <c r="K36" s="5">
        <v>6.1575303246743625</v>
      </c>
      <c r="L36" s="5">
        <v>0.15824232851369757</v>
      </c>
      <c r="M36">
        <f t="shared" si="0"/>
        <v>553.22934991802265</v>
      </c>
      <c r="N36">
        <f t="shared" si="1"/>
        <v>472.26030380115338</v>
      </c>
      <c r="O36">
        <f t="shared" si="2"/>
        <v>-80.969046116869265</v>
      </c>
      <c r="P36" s="9">
        <f t="shared" si="3"/>
        <v>0.14635710511177188</v>
      </c>
    </row>
    <row r="37" spans="1:16" x14ac:dyDescent="0.35">
      <c r="A37">
        <f>ln_data2!A2</f>
        <v>10.836016951675976</v>
      </c>
      <c r="B37">
        <f>LN(original!N2)</f>
        <v>0.22309488213915762</v>
      </c>
      <c r="C37">
        <f>LN(original!O2)</f>
        <v>2.5936428480355989E-2</v>
      </c>
      <c r="D37">
        <v>0</v>
      </c>
      <c r="E37">
        <f>ln_data2!D2</f>
        <v>8.3897543893217534</v>
      </c>
      <c r="J37" s="5">
        <v>10</v>
      </c>
      <c r="K37" s="5">
        <v>5.1894874037883758</v>
      </c>
      <c r="L37" s="5">
        <v>-0.1436611598062747</v>
      </c>
      <c r="M37">
        <f t="shared" si="0"/>
        <v>155.37262187194642</v>
      </c>
      <c r="N37">
        <f t="shared" si="1"/>
        <v>179.37658160558439</v>
      </c>
      <c r="O37">
        <f t="shared" si="2"/>
        <v>24.00395973363797</v>
      </c>
      <c r="P37" s="9">
        <f t="shared" si="3"/>
        <v>0.15449285366003113</v>
      </c>
    </row>
    <row r="38" spans="1:16" x14ac:dyDescent="0.35">
      <c r="A38">
        <f>ln_data2!A3</f>
        <v>10.944375700947585</v>
      </c>
      <c r="B38">
        <f>LN(original!N3)</f>
        <v>1.5951752678874512E-2</v>
      </c>
      <c r="C38">
        <f>LN(original!O3)</f>
        <v>-3.8087983701747035E-4</v>
      </c>
      <c r="D38">
        <v>0</v>
      </c>
      <c r="E38">
        <f>ln_data2!D3</f>
        <v>8.2096852762261321</v>
      </c>
      <c r="J38" s="5">
        <v>11</v>
      </c>
      <c r="K38" s="5">
        <v>5.793907059123506</v>
      </c>
      <c r="L38" s="5">
        <v>3.9202296981312834E-2</v>
      </c>
      <c r="M38">
        <f t="shared" si="0"/>
        <v>341.41862242504737</v>
      </c>
      <c r="N38">
        <f t="shared" si="1"/>
        <v>328.29318279520055</v>
      </c>
      <c r="O38">
        <f t="shared" si="2"/>
        <v>-13.125439629846824</v>
      </c>
      <c r="P38" s="9">
        <f t="shared" si="3"/>
        <v>3.8443830440819879E-2</v>
      </c>
    </row>
    <row r="39" spans="1:16" x14ac:dyDescent="0.35">
      <c r="A39">
        <f>ln_data2!A4</f>
        <v>10.510806149925052</v>
      </c>
      <c r="B39">
        <f>LN(original!N4)</f>
        <v>0.70462224843159615</v>
      </c>
      <c r="C39">
        <f>LN(original!O4)</f>
        <v>-3.8087983701747035E-4</v>
      </c>
      <c r="D39">
        <v>0</v>
      </c>
      <c r="E39">
        <f>ln_data2!D4</f>
        <v>8.2960796567699671</v>
      </c>
      <c r="J39" s="5">
        <v>12</v>
      </c>
      <c r="K39" s="5">
        <v>4.9456586610703139</v>
      </c>
      <c r="L39" s="5">
        <v>-0.24999870243669076</v>
      </c>
      <c r="M39">
        <f t="shared" si="0"/>
        <v>109.4710311593997</v>
      </c>
      <c r="N39">
        <f t="shared" si="1"/>
        <v>140.56340400965095</v>
      </c>
      <c r="O39">
        <f t="shared" si="2"/>
        <v>31.092372850251252</v>
      </c>
      <c r="P39" s="9">
        <f t="shared" si="3"/>
        <v>0.28402375058455376</v>
      </c>
    </row>
    <row r="40" spans="1:16" x14ac:dyDescent="0.35">
      <c r="A40">
        <f>ln_data2!A5</f>
        <v>12.382561579076309</v>
      </c>
      <c r="B40">
        <f>LN(original!N5)</f>
        <v>-2.0806047121427893</v>
      </c>
      <c r="C40">
        <f>LN(original!O5)</f>
        <v>6.4157641300553764E-2</v>
      </c>
      <c r="D40">
        <v>0</v>
      </c>
      <c r="E40">
        <f>ln_data2!D5</f>
        <v>7.166594897188566</v>
      </c>
      <c r="J40" s="5">
        <v>13</v>
      </c>
      <c r="K40" s="5">
        <v>4.6276715785487044</v>
      </c>
      <c r="L40" s="5">
        <v>-0.28374799329710232</v>
      </c>
      <c r="M40">
        <f t="shared" si="0"/>
        <v>77.009099119220537</v>
      </c>
      <c r="N40">
        <f t="shared" si="1"/>
        <v>102.27564584138149</v>
      </c>
      <c r="O40">
        <f t="shared" si="2"/>
        <v>25.266546722160953</v>
      </c>
      <c r="P40" s="9">
        <f t="shared" si="3"/>
        <v>0.32809819892899811</v>
      </c>
    </row>
    <row r="41" spans="1:16" x14ac:dyDescent="0.35">
      <c r="A41">
        <f>ln_data2!A6</f>
        <v>11.644783191391243</v>
      </c>
      <c r="B41">
        <f>LN(original!N6)</f>
        <v>-1.1049812034518898</v>
      </c>
      <c r="C41">
        <f>LN(original!O6)</f>
        <v>-6.9373751323968877E-2</v>
      </c>
      <c r="D41">
        <v>0</v>
      </c>
      <c r="E41">
        <f>ln_data2!D6</f>
        <v>7.5829710120345881</v>
      </c>
      <c r="J41" s="5">
        <v>14</v>
      </c>
      <c r="K41" s="5">
        <v>6.1800864539751084</v>
      </c>
      <c r="L41" s="5">
        <v>0.16665595374542264</v>
      </c>
      <c r="M41">
        <f t="shared" si="0"/>
        <v>570.63079550880263</v>
      </c>
      <c r="N41">
        <f t="shared" si="1"/>
        <v>483.03371473242066</v>
      </c>
      <c r="O41">
        <f t="shared" si="2"/>
        <v>-87.597080776381972</v>
      </c>
      <c r="P41" s="9">
        <f t="shared" si="3"/>
        <v>0.15350920676875857</v>
      </c>
    </row>
    <row r="42" spans="1:16" x14ac:dyDescent="0.35">
      <c r="A42">
        <f>ln_data2!A7</f>
        <v>10.687610610659574</v>
      </c>
      <c r="B42">
        <f>LN(original!N7)</f>
        <v>0.34682923486126715</v>
      </c>
      <c r="C42">
        <f>LN(original!O7)</f>
        <v>2.5936428480355989E-2</v>
      </c>
      <c r="D42">
        <v>0</v>
      </c>
      <c r="E42">
        <f>ln_data2!D7</f>
        <v>7.1261176563741015</v>
      </c>
      <c r="J42" s="5">
        <v>15</v>
      </c>
      <c r="K42" s="5">
        <v>8.4889682416090047</v>
      </c>
      <c r="L42" s="5">
        <v>1.0090440249020105</v>
      </c>
      <c r="M42">
        <f t="shared" si="0"/>
        <v>13333.197628464617</v>
      </c>
      <c r="N42">
        <f t="shared" si="1"/>
        <v>4860.848264131675</v>
      </c>
      <c r="O42">
        <f t="shared" si="2"/>
        <v>-8472.3493643329421</v>
      </c>
      <c r="P42" s="9">
        <f t="shared" si="3"/>
        <v>0.63543266967299683</v>
      </c>
    </row>
    <row r="43" spans="1:16" x14ac:dyDescent="0.35">
      <c r="A43">
        <f>ln_data2!A8</f>
        <v>12.318806881109069</v>
      </c>
      <c r="B43">
        <f>LN(original!N8)</f>
        <v>-2.005470165714307</v>
      </c>
      <c r="C43">
        <f>LN(original!O8)</f>
        <v>2.5936428480355989E-2</v>
      </c>
      <c r="D43">
        <v>0</v>
      </c>
      <c r="E43">
        <f>ln_data2!D8</f>
        <v>7.9991737551437057</v>
      </c>
      <c r="J43" s="5">
        <v>16</v>
      </c>
      <c r="K43" s="5">
        <v>5.3214886229360987</v>
      </c>
      <c r="L43" s="5">
        <v>-0.13790937073406262</v>
      </c>
      <c r="M43">
        <f t="shared" si="0"/>
        <v>178.31992209636405</v>
      </c>
      <c r="N43">
        <f t="shared" si="1"/>
        <v>204.68835909704524</v>
      </c>
      <c r="O43">
        <f t="shared" si="2"/>
        <v>26.368437000681183</v>
      </c>
      <c r="P43" s="9">
        <f t="shared" si="3"/>
        <v>0.14787151480714356</v>
      </c>
    </row>
    <row r="44" spans="1:16" x14ac:dyDescent="0.35">
      <c r="A44">
        <f>ln_data2!A9</f>
        <v>10.529331570363992</v>
      </c>
      <c r="B44">
        <f>LN(original!N9)</f>
        <v>0.61732579664010512</v>
      </c>
      <c r="C44">
        <f>LN(original!O9)</f>
        <v>1.2864346913003139E-2</v>
      </c>
      <c r="D44">
        <v>0</v>
      </c>
      <c r="E44">
        <f>ln_data2!D9</f>
        <v>7.7844313671029663</v>
      </c>
      <c r="J44" s="5">
        <v>17</v>
      </c>
      <c r="K44" s="5">
        <v>5.8144790127879444</v>
      </c>
      <c r="L44" s="5">
        <v>3.7568371248949184E-2</v>
      </c>
      <c r="M44">
        <f t="shared" si="0"/>
        <v>347.94603086862122</v>
      </c>
      <c r="N44">
        <f t="shared" si="1"/>
        <v>335.11676146595653</v>
      </c>
      <c r="O44">
        <f t="shared" si="2"/>
        <v>-12.829269402664693</v>
      </c>
      <c r="P44" s="9">
        <f t="shared" si="3"/>
        <v>3.6871434833262454E-2</v>
      </c>
    </row>
    <row r="45" spans="1:16" x14ac:dyDescent="0.35">
      <c r="A45">
        <f>ln_data2!A10</f>
        <v>11.501174346324143</v>
      </c>
      <c r="B45">
        <f>LN(original!N10)</f>
        <v>-0.86766968137619715</v>
      </c>
      <c r="C45">
        <f>LN(original!O10)</f>
        <v>-3.8087983701747035E-4</v>
      </c>
      <c r="D45">
        <v>0</v>
      </c>
      <c r="E45">
        <f>ln_data2!D10</f>
        <v>6.273515699737497</v>
      </c>
      <c r="J45" s="5">
        <v>18</v>
      </c>
      <c r="K45" s="5">
        <v>4.7130164564530803</v>
      </c>
      <c r="L45" s="5">
        <v>-0.24618741198737482</v>
      </c>
      <c r="M45">
        <f t="shared" si="0"/>
        <v>87.080157449434509</v>
      </c>
      <c r="N45">
        <f t="shared" si="1"/>
        <v>111.38764965079316</v>
      </c>
      <c r="O45">
        <f t="shared" si="2"/>
        <v>24.307492201358656</v>
      </c>
      <c r="P45" s="9">
        <f t="shared" si="3"/>
        <v>0.27913927711342817</v>
      </c>
    </row>
    <row r="46" spans="1:16" x14ac:dyDescent="0.35">
      <c r="A46">
        <f>ln_data2!A11</f>
        <v>10.896488364697703</v>
      </c>
      <c r="B46">
        <f>LN(original!N11)</f>
        <v>6.53402858024585E-2</v>
      </c>
      <c r="C46">
        <f>LN(original!O11)</f>
        <v>-2.7409552224936722E-2</v>
      </c>
      <c r="D46">
        <v>0</v>
      </c>
      <c r="E46">
        <f>ln_data2!D11</f>
        <v>8.1646597586470921</v>
      </c>
      <c r="J46" s="5">
        <v>19</v>
      </c>
      <c r="K46" s="5">
        <v>6.5604030405760367</v>
      </c>
      <c r="L46" s="5">
        <v>0.32414845644710599</v>
      </c>
      <c r="M46">
        <f t="shared" si="0"/>
        <v>977.06335559993579</v>
      </c>
      <c r="N46">
        <f t="shared" si="1"/>
        <v>706.55640811769115</v>
      </c>
      <c r="O46">
        <f t="shared" si="2"/>
        <v>-270.50694748224464</v>
      </c>
      <c r="P46" s="9">
        <f t="shared" si="3"/>
        <v>0.27685712081193359</v>
      </c>
    </row>
    <row r="47" spans="1:16" x14ac:dyDescent="0.35">
      <c r="A47">
        <f>ln_data2!A12</f>
        <v>11.248663671095731</v>
      </c>
      <c r="B47">
        <f>LN(original!N12)</f>
        <v>-0.52991857268212639</v>
      </c>
      <c r="C47">
        <f>LN(original!O12)</f>
        <v>-4.1202874357272622E-2</v>
      </c>
      <c r="D47">
        <v>0</v>
      </c>
      <c r="E47">
        <f>ln_data2!D12</f>
        <v>6.6088673082089491</v>
      </c>
      <c r="J47" s="5">
        <v>20</v>
      </c>
      <c r="K47" s="5">
        <v>5.3184907562366002</v>
      </c>
      <c r="L47" s="5">
        <v>-8.2654500419479859E-2</v>
      </c>
      <c r="M47">
        <f t="shared" si="0"/>
        <v>187.88616156143888</v>
      </c>
      <c r="N47">
        <f t="shared" si="1"/>
        <v>204.07564955118397</v>
      </c>
      <c r="O47">
        <f t="shared" si="2"/>
        <v>16.189487989745089</v>
      </c>
      <c r="P47" s="9">
        <f t="shared" si="3"/>
        <v>8.6166473651925229E-2</v>
      </c>
    </row>
    <row r="48" spans="1:16" x14ac:dyDescent="0.35">
      <c r="A48">
        <f>ln_data2!A13</f>
        <v>10.675838076407564</v>
      </c>
      <c r="B48">
        <f>LN(original!N13)</f>
        <v>0.28577225829002156</v>
      </c>
      <c r="C48">
        <f>LN(original!O13)</f>
        <v>-6.9373751323968877E-2</v>
      </c>
      <c r="D48">
        <v>0</v>
      </c>
      <c r="E48">
        <f>ln_data2!D13</f>
        <v>6.8458971372971007</v>
      </c>
      <c r="J48" s="5">
        <v>21</v>
      </c>
      <c r="K48" s="5">
        <v>5.0179129706099426</v>
      </c>
      <c r="L48" s="5">
        <v>-0.23259339772087806</v>
      </c>
      <c r="M48">
        <f t="shared" si="0"/>
        <v>119.73962250729619</v>
      </c>
      <c r="N48">
        <f t="shared" si="1"/>
        <v>151.09563347424537</v>
      </c>
      <c r="O48">
        <f t="shared" si="2"/>
        <v>31.356010966949185</v>
      </c>
      <c r="P48" s="9">
        <f t="shared" si="3"/>
        <v>0.26186829647837367</v>
      </c>
    </row>
    <row r="49" spans="1:16" x14ac:dyDescent="0.35">
      <c r="A49">
        <f>ln_data2!A14</f>
        <v>10.551228450628681</v>
      </c>
      <c r="B49">
        <f>LN(original!N14)</f>
        <v>0.60760901542548629</v>
      </c>
      <c r="C49">
        <f>LN(original!O14)</f>
        <v>-4.1202874357272622E-2</v>
      </c>
      <c r="D49">
        <v>0</v>
      </c>
      <c r="E49">
        <f>ln_data2!D14</f>
        <v>8.2768189823047518</v>
      </c>
      <c r="J49" s="5">
        <v>22</v>
      </c>
      <c r="K49" s="5">
        <v>4.9543889512762371</v>
      </c>
      <c r="L49" s="5">
        <v>-0.21887150056699323</v>
      </c>
      <c r="M49">
        <f t="shared" si="0"/>
        <v>113.9223926920791</v>
      </c>
      <c r="N49">
        <f t="shared" si="1"/>
        <v>141.79593567011804</v>
      </c>
      <c r="O49">
        <f t="shared" si="2"/>
        <v>27.873542978038941</v>
      </c>
      <c r="P49" s="9">
        <f t="shared" si="3"/>
        <v>0.24467132685123946</v>
      </c>
    </row>
    <row r="50" spans="1:16" x14ac:dyDescent="0.35">
      <c r="A50">
        <f>ln_data2!A15</f>
        <v>11.555603472924764</v>
      </c>
      <c r="B50">
        <f>LN(original!N15)</f>
        <v>-0.87341306791675843</v>
      </c>
      <c r="C50">
        <f>LN(original!O15)</f>
        <v>3.8839833316263957E-2</v>
      </c>
      <c r="D50">
        <v>0</v>
      </c>
      <c r="E50">
        <f>ln_data2!D15</f>
        <v>8.2182899821649418</v>
      </c>
      <c r="J50" s="5">
        <v>23</v>
      </c>
      <c r="K50" s="5">
        <v>4.7987011164438274</v>
      </c>
      <c r="L50" s="5">
        <v>-0.30685228836500578</v>
      </c>
      <c r="M50">
        <f t="shared" si="0"/>
        <v>89.286368520051681</v>
      </c>
      <c r="N50">
        <f t="shared" si="1"/>
        <v>121.35269209117311</v>
      </c>
      <c r="O50">
        <f t="shared" si="2"/>
        <v>32.06632357112143</v>
      </c>
      <c r="P50" s="9">
        <f t="shared" si="3"/>
        <v>0.35914019242388678</v>
      </c>
    </row>
    <row r="51" spans="1:16" x14ac:dyDescent="0.35">
      <c r="A51">
        <f>ln_data2!A16</f>
        <v>13.094395872063927</v>
      </c>
      <c r="B51">
        <f>LN(original!N16)</f>
        <v>-3.1417172426510205</v>
      </c>
      <c r="C51">
        <f>LN(original!O16)</f>
        <v>-3.8087983701747035E-4</v>
      </c>
      <c r="D51">
        <v>0</v>
      </c>
      <c r="E51">
        <f>ln_data2!D16</f>
        <v>8.0955755042489468</v>
      </c>
      <c r="J51" s="5">
        <v>24</v>
      </c>
      <c r="K51" s="5">
        <v>4.6506993875627805</v>
      </c>
      <c r="L51" s="5">
        <v>-0.29802799179165174</v>
      </c>
      <c r="M51">
        <f t="shared" si="0"/>
        <v>77.685715266735059</v>
      </c>
      <c r="N51">
        <f t="shared" si="1"/>
        <v>104.6581565997494</v>
      </c>
      <c r="O51">
        <f t="shared" si="2"/>
        <v>26.972441333014345</v>
      </c>
      <c r="P51" s="9">
        <f t="shared" si="3"/>
        <v>0.34719949787942439</v>
      </c>
    </row>
    <row r="52" spans="1:16" x14ac:dyDescent="0.35">
      <c r="A52">
        <f>ln_data2!A17</f>
        <v>10.942958513128627</v>
      </c>
      <c r="B52">
        <f>LN(original!N17)</f>
        <v>-5.2207867380465039E-2</v>
      </c>
      <c r="C52">
        <f>LN(original!O17)</f>
        <v>-3.8087983701747035E-4</v>
      </c>
      <c r="D52">
        <v>0</v>
      </c>
      <c r="E52">
        <f>ln_data2!D17</f>
        <v>6.9159253908980798</v>
      </c>
      <c r="J52" s="5">
        <v>25</v>
      </c>
      <c r="K52" s="5">
        <v>5.6316794582831138</v>
      </c>
      <c r="L52" s="5">
        <v>-4.7902370111930992E-2</v>
      </c>
      <c r="M52">
        <f t="shared" si="0"/>
        <v>266.07469780391381</v>
      </c>
      <c r="N52">
        <f t="shared" si="1"/>
        <v>279.13051224920235</v>
      </c>
      <c r="O52">
        <f t="shared" si="2"/>
        <v>13.055814445288547</v>
      </c>
      <c r="P52" s="9">
        <f t="shared" si="3"/>
        <v>4.9068229910798018E-2</v>
      </c>
    </row>
    <row r="53" spans="1:16" x14ac:dyDescent="0.35">
      <c r="A53">
        <f>ln_data2!A18</f>
        <v>11.297593679523832</v>
      </c>
      <c r="B53">
        <f>LN(original!N18)</f>
        <v>-0.52215400121770705</v>
      </c>
      <c r="C53">
        <f>LN(original!O18)</f>
        <v>2.5936428480355989E-2</v>
      </c>
      <c r="D53">
        <v>0</v>
      </c>
      <c r="E53">
        <f>ln_data2!D18</f>
        <v>7.792424191515722</v>
      </c>
      <c r="J53" s="5">
        <v>26</v>
      </c>
      <c r="K53" s="5">
        <v>8.009859558698011</v>
      </c>
      <c r="L53" s="5">
        <v>0.81997202096592758</v>
      </c>
      <c r="M53">
        <f t="shared" si="0"/>
        <v>6835.1355428516863</v>
      </c>
      <c r="N53">
        <f t="shared" si="1"/>
        <v>3010.4942854547812</v>
      </c>
      <c r="O53">
        <f t="shared" si="2"/>
        <v>-3824.6412573969051</v>
      </c>
      <c r="P53" s="9">
        <f t="shared" si="3"/>
        <v>0.55955602246934033</v>
      </c>
    </row>
    <row r="54" spans="1:16" x14ac:dyDescent="0.35">
      <c r="A54">
        <f>ln_data2!A19</f>
        <v>10.609598988871783</v>
      </c>
      <c r="B54">
        <f>LN(original!N19)</f>
        <v>0.51268777433987445</v>
      </c>
      <c r="C54">
        <f>LN(original!O19)</f>
        <v>-6.9373751323968877E-2</v>
      </c>
      <c r="D54">
        <v>0</v>
      </c>
      <c r="E54">
        <f>ln_data2!D19</f>
        <v>8.386141799257258</v>
      </c>
      <c r="J54" s="5">
        <v>27</v>
      </c>
      <c r="K54" s="5">
        <v>4.9321505848543081</v>
      </c>
      <c r="L54" s="5">
        <v>-0.26474872735650301</v>
      </c>
      <c r="M54">
        <f t="shared" si="0"/>
        <v>106.42088630452481</v>
      </c>
      <c r="N54">
        <f t="shared" si="1"/>
        <v>138.67742945654231</v>
      </c>
      <c r="O54">
        <f t="shared" si="2"/>
        <v>32.2565431520175</v>
      </c>
      <c r="P54" s="9">
        <f t="shared" si="3"/>
        <v>0.30310350037599726</v>
      </c>
    </row>
    <row r="55" spans="1:16" x14ac:dyDescent="0.35">
      <c r="A55">
        <f>ln_data2!A20</f>
        <v>11.778957748391557</v>
      </c>
      <c r="B55">
        <f>LN(original!N20)</f>
        <v>-1.2833440765187381</v>
      </c>
      <c r="C55">
        <f>LN(original!O20)</f>
        <v>-5.5189116332012483E-2</v>
      </c>
      <c r="D55">
        <v>0</v>
      </c>
      <c r="E55">
        <f>ln_data2!D20</f>
        <v>7.8367442802808904</v>
      </c>
      <c r="J55" s="5">
        <v>28</v>
      </c>
      <c r="K55" s="5">
        <v>5.7325583910647149</v>
      </c>
      <c r="L55" s="5">
        <v>-3.4177358871039232E-3</v>
      </c>
      <c r="M55">
        <f t="shared" si="0"/>
        <v>307.70473026218519</v>
      </c>
      <c r="N55">
        <f t="shared" si="1"/>
        <v>308.75818294751684</v>
      </c>
      <c r="O55">
        <f t="shared" si="2"/>
        <v>1.0534526853316493</v>
      </c>
      <c r="P55" s="9">
        <f t="shared" si="3"/>
        <v>3.4235830058057166E-3</v>
      </c>
    </row>
    <row r="56" spans="1:16" x14ac:dyDescent="0.35">
      <c r="A56">
        <f>ln_data2!A21</f>
        <v>10.986527972677354</v>
      </c>
      <c r="B56">
        <f>LN(original!N21)</f>
        <v>-7.7882253211020963E-2</v>
      </c>
      <c r="C56">
        <f>LN(original!O21)</f>
        <v>-6.9373751323968877E-2</v>
      </c>
      <c r="D56">
        <v>0</v>
      </c>
      <c r="E56">
        <f>ln_data2!D21</f>
        <v>8.3977426279333489</v>
      </c>
      <c r="J56" s="5">
        <v>29</v>
      </c>
      <c r="K56" s="5">
        <v>5.3718435367060069</v>
      </c>
      <c r="L56" s="5">
        <v>-0.10685626698776396</v>
      </c>
      <c r="M56">
        <f t="shared" si="0"/>
        <v>193.4438461770809</v>
      </c>
      <c r="N56">
        <f t="shared" si="1"/>
        <v>215.2593406316148</v>
      </c>
      <c r="O56">
        <f t="shared" si="2"/>
        <v>21.815494454533905</v>
      </c>
      <c r="P56" s="9">
        <f t="shared" si="3"/>
        <v>0.11277430058211173</v>
      </c>
    </row>
    <row r="57" spans="1:16" x14ac:dyDescent="0.35">
      <c r="A57">
        <f>ln_data2!A22</f>
        <v>10.781412082061129</v>
      </c>
      <c r="B57">
        <f>LN(original!N22)</f>
        <v>0.26543300716694623</v>
      </c>
      <c r="C57">
        <f>LN(original!O22)</f>
        <v>5.1578859093693578E-2</v>
      </c>
      <c r="D57">
        <v>0</v>
      </c>
      <c r="E57">
        <f>ln_data2!D22</f>
        <v>7.8140735836036894</v>
      </c>
      <c r="J57" s="5">
        <v>30</v>
      </c>
      <c r="K57" s="5">
        <v>4.5287906423626536</v>
      </c>
      <c r="L57" s="5">
        <v>-0.33706954110896525</v>
      </c>
      <c r="M57">
        <f t="shared" si="0"/>
        <v>66.136520710837814</v>
      </c>
      <c r="N57">
        <f t="shared" si="1"/>
        <v>92.646450612328152</v>
      </c>
      <c r="O57">
        <f t="shared" si="2"/>
        <v>26.509929901490338</v>
      </c>
      <c r="P57" s="9">
        <f t="shared" si="3"/>
        <v>0.40083647607344042</v>
      </c>
    </row>
    <row r="58" spans="1:16" x14ac:dyDescent="0.35">
      <c r="A58">
        <f>ln_data2!A23</f>
        <v>10.753528857289048</v>
      </c>
      <c r="B58">
        <f>LN(original!N23)</f>
        <v>0.30585532916413255</v>
      </c>
      <c r="C58">
        <f>LN(original!O23)</f>
        <v>-3.8087983701747035E-4</v>
      </c>
      <c r="D58">
        <v>0</v>
      </c>
      <c r="E58">
        <f>ln_data2!D23</f>
        <v>8.1784420636755382</v>
      </c>
      <c r="J58" s="5">
        <v>31</v>
      </c>
      <c r="K58" s="5">
        <v>5.5318923200894536</v>
      </c>
      <c r="L58" s="5">
        <v>-7.1283520192006122E-2</v>
      </c>
      <c r="M58">
        <f t="shared" si="0"/>
        <v>235.24059522986411</v>
      </c>
      <c r="N58">
        <f t="shared" si="1"/>
        <v>252.62149974462619</v>
      </c>
      <c r="O58">
        <f t="shared" si="2"/>
        <v>17.380904514762079</v>
      </c>
      <c r="P58" s="9">
        <f t="shared" si="3"/>
        <v>7.3885650976943079E-2</v>
      </c>
    </row>
    <row r="59" spans="1:16" x14ac:dyDescent="0.35">
      <c r="A59">
        <f>ln_data2!A24</f>
        <v>10.591514651384015</v>
      </c>
      <c r="B59">
        <f>LN(original!N24)</f>
        <v>0.44650703155219174</v>
      </c>
      <c r="C59">
        <f>LN(original!O24)</f>
        <v>-2.7409552224936722E-2</v>
      </c>
      <c r="D59">
        <v>0</v>
      </c>
      <c r="E59">
        <f>ln_data2!D24</f>
        <v>7.0419743115454851</v>
      </c>
      <c r="J59" s="5">
        <v>32</v>
      </c>
      <c r="K59" s="5">
        <v>8.0684192121395846</v>
      </c>
      <c r="L59" s="5">
        <v>0.86679005695312128</v>
      </c>
      <c r="M59">
        <f t="shared" si="0"/>
        <v>7594.7254765686966</v>
      </c>
      <c r="N59">
        <f t="shared" si="1"/>
        <v>3192.0518818167047</v>
      </c>
      <c r="O59">
        <f t="shared" si="2"/>
        <v>-4402.6735947519919</v>
      </c>
      <c r="P59" s="9">
        <f t="shared" si="3"/>
        <v>0.57970147944585404</v>
      </c>
    </row>
    <row r="60" spans="1:16" x14ac:dyDescent="0.35">
      <c r="A60">
        <f>ln_data2!A25</f>
        <v>10.57543981576238</v>
      </c>
      <c r="B60">
        <f>LN(original!N25)</f>
        <v>0.61297818453836961</v>
      </c>
      <c r="C60">
        <f>LN(original!O25)</f>
        <v>2.5936428480355989E-2</v>
      </c>
      <c r="D60">
        <v>0</v>
      </c>
      <c r="E60">
        <f>ln_data2!D25</f>
        <v>8.2508101121554827</v>
      </c>
      <c r="J60" s="5">
        <v>33</v>
      </c>
      <c r="K60" s="5">
        <v>4.5635843245727967</v>
      </c>
      <c r="L60" s="5">
        <v>-0.32772581965369252</v>
      </c>
      <c r="M60">
        <f t="shared" si="0"/>
        <v>69.1209939820057</v>
      </c>
      <c r="N60">
        <f t="shared" si="1"/>
        <v>95.9266967785926</v>
      </c>
      <c r="O60">
        <f t="shared" si="2"/>
        <v>26.8057027965869</v>
      </c>
      <c r="P60" s="9">
        <f t="shared" si="3"/>
        <v>0.38780841032993885</v>
      </c>
    </row>
    <row r="61" spans="1:16" x14ac:dyDescent="0.35">
      <c r="A61">
        <f>ln_data2!A26</f>
        <v>11.161831993745967</v>
      </c>
      <c r="B61">
        <f>LN(original!N26)</f>
        <v>-0.32801101737363325</v>
      </c>
      <c r="C61">
        <f>LN(original!O26)</f>
        <v>6.4157641300553764E-2</v>
      </c>
      <c r="D61">
        <v>0</v>
      </c>
      <c r="E61">
        <f>ln_data2!D26</f>
        <v>6.6932674521481266</v>
      </c>
      <c r="J61" s="5">
        <v>34</v>
      </c>
      <c r="K61" s="5">
        <v>5.3806152705515666</v>
      </c>
      <c r="L61" s="5">
        <v>-9.7976291191780973E-2</v>
      </c>
      <c r="M61">
        <f t="shared" si="0"/>
        <v>196.88877578235409</v>
      </c>
      <c r="N61">
        <f t="shared" si="1"/>
        <v>217.15584392621955</v>
      </c>
      <c r="O61">
        <f t="shared" si="2"/>
        <v>20.267068143865458</v>
      </c>
      <c r="P61" s="9">
        <f t="shared" si="3"/>
        <v>0.10293663548535238</v>
      </c>
    </row>
    <row r="62" spans="1:16" x14ac:dyDescent="0.35">
      <c r="A62">
        <f>ln_data2!A27</f>
        <v>12.782197090142931</v>
      </c>
      <c r="B62">
        <f>LN(original!N27)</f>
        <v>-2.6528642344991895</v>
      </c>
      <c r="C62">
        <f>LN(original!O27)</f>
        <v>5.1578859093693578E-2</v>
      </c>
      <c r="D62">
        <v>0</v>
      </c>
      <c r="E62">
        <f>ln_data2!D27</f>
        <v>8.2474142960403718</v>
      </c>
      <c r="J62" s="5">
        <v>35</v>
      </c>
      <c r="K62" s="5">
        <v>5.1598332898091401</v>
      </c>
      <c r="L62" s="5">
        <v>-0.17067930314072388</v>
      </c>
      <c r="M62">
        <f t="shared" si="0"/>
        <v>146.81216589172828</v>
      </c>
      <c r="N62">
        <f t="shared" si="1"/>
        <v>174.1354230355557</v>
      </c>
      <c r="O62">
        <f t="shared" si="2"/>
        <v>27.323257143827419</v>
      </c>
      <c r="P62" s="9">
        <f t="shared" si="3"/>
        <v>0.18611030617161456</v>
      </c>
    </row>
    <row r="63" spans="1:16" x14ac:dyDescent="0.35">
      <c r="A63">
        <f>ln_data2!A28</f>
        <v>10.712373832888192</v>
      </c>
      <c r="B63">
        <f>LN(original!N28)</f>
        <v>0.34380378318976323</v>
      </c>
      <c r="C63">
        <f>LN(original!O28)</f>
        <v>3.8839833316263957E-2</v>
      </c>
      <c r="D63">
        <v>0</v>
      </c>
      <c r="E63">
        <f>ln_data2!D28</f>
        <v>7.5888888540112944</v>
      </c>
      <c r="J63" s="5">
        <v>36</v>
      </c>
      <c r="K63" s="5">
        <v>10.601789398303907</v>
      </c>
      <c r="L63" s="5">
        <v>0.2342275533720688</v>
      </c>
      <c r="M63">
        <f t="shared" si="0"/>
        <v>50818.561550186445</v>
      </c>
      <c r="N63">
        <f t="shared" si="1"/>
        <v>40206.718934042066</v>
      </c>
      <c r="O63">
        <f t="shared" si="2"/>
        <v>-10611.842616144379</v>
      </c>
      <c r="P63" s="9">
        <f t="shared" si="3"/>
        <v>0.20881824066713367</v>
      </c>
    </row>
    <row r="64" spans="1:16" x14ac:dyDescent="0.35">
      <c r="A64">
        <f>ln_data2!A29</f>
        <v>11.217329194695912</v>
      </c>
      <c r="B64">
        <f>LN(original!N29)</f>
        <v>-0.44224992627121945</v>
      </c>
      <c r="C64">
        <f>LN(original!O29)</f>
        <v>2.5936428480355989E-2</v>
      </c>
      <c r="D64">
        <v>0</v>
      </c>
      <c r="E64">
        <f>ln_data2!D29</f>
        <v>6.1262776140774662</v>
      </c>
      <c r="J64" s="5">
        <v>37</v>
      </c>
      <c r="K64" s="5">
        <v>10.802976038204351</v>
      </c>
      <c r="L64" s="5">
        <v>0.14139966274323434</v>
      </c>
      <c r="M64">
        <f t="shared" si="0"/>
        <v>56634.617902657752</v>
      </c>
      <c r="N64">
        <f t="shared" si="1"/>
        <v>49166.906212680624</v>
      </c>
      <c r="O64">
        <f t="shared" si="2"/>
        <v>-7467.7116899771281</v>
      </c>
      <c r="P64" s="9">
        <f t="shared" si="3"/>
        <v>0.13185772177032173</v>
      </c>
    </row>
    <row r="65" spans="1:16" x14ac:dyDescent="0.35">
      <c r="A65">
        <f>ln_data2!A30</f>
        <v>10.952810036107699</v>
      </c>
      <c r="B65">
        <f>LN(original!N30)</f>
        <v>-0.12992170896166177</v>
      </c>
      <c r="C65">
        <f>LN(original!O30)</f>
        <v>-6.9373751323968877E-2</v>
      </c>
      <c r="D65">
        <v>0</v>
      </c>
      <c r="E65">
        <f>ln_data2!D30</f>
        <v>6.1125275915954012</v>
      </c>
      <c r="J65" s="5">
        <v>38</v>
      </c>
      <c r="K65" s="5">
        <v>10.096925499326447</v>
      </c>
      <c r="L65" s="5">
        <v>0.41388065059860502</v>
      </c>
      <c r="M65">
        <f t="shared" si="0"/>
        <v>36710.061431819871</v>
      </c>
      <c r="N65">
        <f t="shared" si="1"/>
        <v>24268.281759528687</v>
      </c>
      <c r="O65">
        <f t="shared" si="2"/>
        <v>-12441.779672291184</v>
      </c>
      <c r="P65" s="9">
        <f t="shared" si="3"/>
        <v>0.33892015395830388</v>
      </c>
    </row>
    <row r="66" spans="1:16" x14ac:dyDescent="0.35">
      <c r="A66">
        <f>ln_data2!A31</f>
        <v>10.483918761848027</v>
      </c>
      <c r="B66">
        <f>LN(original!N31)</f>
        <v>0.72646749015585332</v>
      </c>
      <c r="C66">
        <f>LN(original!O31)</f>
        <v>1.2864346913003139E-2</v>
      </c>
      <c r="D66">
        <v>0</v>
      </c>
      <c r="E66">
        <f>ln_data2!D31</f>
        <v>8.1066687738439107</v>
      </c>
      <c r="J66" s="5">
        <v>39</v>
      </c>
      <c r="K66" s="5">
        <v>12.97987071381576</v>
      </c>
      <c r="L66" s="5">
        <v>-0.5973091347394508</v>
      </c>
      <c r="M66">
        <f t="shared" si="0"/>
        <v>238604.24483444172</v>
      </c>
      <c r="N66">
        <f t="shared" si="1"/>
        <v>433596.95818013942</v>
      </c>
      <c r="O66">
        <f t="shared" si="2"/>
        <v>194992.7133456977</v>
      </c>
      <c r="P66" s="9">
        <f t="shared" si="3"/>
        <v>0.81722231505560861</v>
      </c>
    </row>
    <row r="67" spans="1:16" x14ac:dyDescent="0.35">
      <c r="A67">
        <f>ln_data2!A32</f>
        <v>11.107318712834619</v>
      </c>
      <c r="B67">
        <f>LN(original!N32)</f>
        <v>-0.23589429721448502</v>
      </c>
      <c r="C67">
        <f>LN(original!O32)</f>
        <v>5.1578859093693578E-2</v>
      </c>
      <c r="D67">
        <v>0</v>
      </c>
      <c r="E67">
        <f>ln_data2!D32</f>
        <v>7.5102984109991127</v>
      </c>
      <c r="J67" s="5">
        <v>40</v>
      </c>
      <c r="K67" s="5">
        <v>11.922877887029726</v>
      </c>
      <c r="L67" s="5">
        <v>-0.2780946956384831</v>
      </c>
      <c r="M67">
        <f t="shared" si="0"/>
        <v>114094.59812511217</v>
      </c>
      <c r="N67">
        <f t="shared" si="1"/>
        <v>150674.60955313602</v>
      </c>
      <c r="O67">
        <f t="shared" si="2"/>
        <v>36580.011428023849</v>
      </c>
      <c r="P67" s="9">
        <f t="shared" si="3"/>
        <v>0.32061124741340935</v>
      </c>
    </row>
    <row r="68" spans="1:16" x14ac:dyDescent="0.35">
      <c r="A68">
        <f>ln_data2!A33</f>
        <v>12.797418724410823</v>
      </c>
      <c r="B68">
        <f>LN(original!N33)</f>
        <v>-2.7484416468271733</v>
      </c>
      <c r="C68">
        <f>LN(original!O33)</f>
        <v>-4.1202874357272622E-2</v>
      </c>
      <c r="D68">
        <v>0</v>
      </c>
      <c r="E68">
        <f>ln_data2!D33</f>
        <v>7.5908507220382893</v>
      </c>
      <c r="J68" s="5">
        <v>41</v>
      </c>
      <c r="K68" s="5">
        <v>10.474932349895488</v>
      </c>
      <c r="L68" s="5">
        <v>0.21267826076408625</v>
      </c>
      <c r="M68">
        <f t="shared" si="0"/>
        <v>43809.703400803912</v>
      </c>
      <c r="N68">
        <f t="shared" si="1"/>
        <v>35416.473709292055</v>
      </c>
      <c r="O68">
        <f t="shared" si="2"/>
        <v>-8393.2296915118568</v>
      </c>
      <c r="P68" s="9">
        <f t="shared" si="3"/>
        <v>0.19158380541233794</v>
      </c>
    </row>
    <row r="69" spans="1:16" x14ac:dyDescent="0.35">
      <c r="A69">
        <f>ln_data2!A34</f>
        <v>10.5178055795049</v>
      </c>
      <c r="B69">
        <f>LN(original!N34)</f>
        <v>0.70329746701186113</v>
      </c>
      <c r="C69">
        <f>LN(original!O34)</f>
        <v>3.8839833316263957E-2</v>
      </c>
      <c r="D69">
        <v>0</v>
      </c>
      <c r="E69">
        <f>ln_data2!D34</f>
        <v>8.1851864126552254</v>
      </c>
      <c r="J69" s="5">
        <v>42</v>
      </c>
      <c r="K69" s="5">
        <v>12.886596955278707</v>
      </c>
      <c r="L69" s="5">
        <v>-0.567790074169638</v>
      </c>
      <c r="M69">
        <f t="shared" si="0"/>
        <v>223866.88283055634</v>
      </c>
      <c r="N69">
        <f t="shared" si="1"/>
        <v>394982.58538509777</v>
      </c>
      <c r="O69">
        <f t="shared" si="2"/>
        <v>171115.70255454144</v>
      </c>
      <c r="P69" s="9">
        <f t="shared" si="3"/>
        <v>0.76436362712951167</v>
      </c>
    </row>
    <row r="70" spans="1:16" x14ac:dyDescent="0.35">
      <c r="A70">
        <f>ln_data2!A35</f>
        <v>10.978040027422301</v>
      </c>
      <c r="B70">
        <f>LN(original!N35)</f>
        <v>-0.13259780025783832</v>
      </c>
      <c r="C70">
        <f>LN(original!O35)</f>
        <v>-5.5189116332012483E-2</v>
      </c>
      <c r="D70">
        <v>0</v>
      </c>
      <c r="E70">
        <f>ln_data2!D35</f>
        <v>7.2445878982067597</v>
      </c>
      <c r="J70" s="5">
        <v>43</v>
      </c>
      <c r="K70" s="5">
        <v>10.192053941403341</v>
      </c>
      <c r="L70" s="5">
        <v>0.33727762896065094</v>
      </c>
      <c r="M70">
        <f t="shared" si="0"/>
        <v>37396.469119038396</v>
      </c>
      <c r="N70">
        <f t="shared" si="1"/>
        <v>26690.258867692712</v>
      </c>
      <c r="O70">
        <f t="shared" si="2"/>
        <v>-10706.210251345685</v>
      </c>
      <c r="P70" s="9">
        <f t="shared" si="3"/>
        <v>0.28628933435577197</v>
      </c>
    </row>
    <row r="71" spans="1:16" x14ac:dyDescent="0.35">
      <c r="A71">
        <f>ln_data2!A36</f>
        <v>10.882792284771302</v>
      </c>
      <c r="B71">
        <f>LN(original!N36)</f>
        <v>0.11637705252627241</v>
      </c>
      <c r="C71">
        <f>LN(original!O36)</f>
        <v>2.5936428480355989E-2</v>
      </c>
      <c r="D71">
        <v>0</v>
      </c>
      <c r="E71">
        <f>ln_data2!D36</f>
        <v>8.0817874993266106</v>
      </c>
      <c r="J71" s="5">
        <v>44</v>
      </c>
      <c r="K71" s="5">
        <v>11.708897510848162</v>
      </c>
      <c r="L71" s="5">
        <v>-0.20772316452401896</v>
      </c>
      <c r="M71">
        <f t="shared" si="0"/>
        <v>98831.765609166512</v>
      </c>
      <c r="N71">
        <f t="shared" si="1"/>
        <v>121649.28988680206</v>
      </c>
      <c r="O71">
        <f t="shared" si="2"/>
        <v>22817.524277635544</v>
      </c>
      <c r="P71" s="9">
        <f t="shared" si="3"/>
        <v>0.23087237323947241</v>
      </c>
    </row>
    <row r="72" spans="1:16" x14ac:dyDescent="0.35">
      <c r="J72" s="5">
        <v>45</v>
      </c>
      <c r="K72" s="5">
        <v>10.740854589962176</v>
      </c>
      <c r="L72" s="5">
        <v>0.1556337747355272</v>
      </c>
      <c r="M72">
        <f t="shared" si="0"/>
        <v>53986.449814523876</v>
      </c>
      <c r="N72">
        <f t="shared" si="1"/>
        <v>46205.521825584459</v>
      </c>
      <c r="O72">
        <f t="shared" si="2"/>
        <v>-7780.9279889394165</v>
      </c>
      <c r="P72" s="9">
        <f t="shared" si="3"/>
        <v>0.14412742485700789</v>
      </c>
    </row>
    <row r="73" spans="1:16" x14ac:dyDescent="0.35">
      <c r="J73" s="5">
        <v>46</v>
      </c>
      <c r="K73" s="5">
        <v>11.345274245297306</v>
      </c>
      <c r="L73" s="5">
        <v>-9.6610574201575261E-2</v>
      </c>
      <c r="M73">
        <f t="shared" si="0"/>
        <v>76777.251520288104</v>
      </c>
      <c r="N73">
        <f t="shared" si="1"/>
        <v>84564.872889527644</v>
      </c>
      <c r="O73">
        <f t="shared" si="2"/>
        <v>7787.6213692395395</v>
      </c>
      <c r="P73" s="9">
        <f t="shared" si="3"/>
        <v>0.10143136430433029</v>
      </c>
    </row>
    <row r="74" spans="1:16" x14ac:dyDescent="0.35">
      <c r="J74" s="5">
        <v>47</v>
      </c>
      <c r="K74" s="5">
        <v>10.497025847244114</v>
      </c>
      <c r="L74" s="5">
        <v>0.17881222916344974</v>
      </c>
      <c r="M74">
        <f t="shared" si="0"/>
        <v>43296.976138246166</v>
      </c>
      <c r="N74">
        <f t="shared" si="1"/>
        <v>36207.655278698738</v>
      </c>
      <c r="O74">
        <f t="shared" si="2"/>
        <v>-7089.320859547428</v>
      </c>
      <c r="P74" s="9">
        <f t="shared" si="3"/>
        <v>0.16373708955820387</v>
      </c>
    </row>
    <row r="75" spans="1:16" x14ac:dyDescent="0.35">
      <c r="J75" s="5">
        <v>48</v>
      </c>
      <c r="K75" s="5">
        <v>10.179038764722504</v>
      </c>
      <c r="L75" s="5">
        <v>0.37218968590617685</v>
      </c>
      <c r="M75">
        <f t="shared" si="0"/>
        <v>38224.366228309991</v>
      </c>
      <c r="N75">
        <f t="shared" si="1"/>
        <v>26345.131253201322</v>
      </c>
      <c r="O75">
        <f t="shared" si="2"/>
        <v>-11879.234975108669</v>
      </c>
      <c r="P75" s="9">
        <f t="shared" si="3"/>
        <v>0.31077650585899286</v>
      </c>
    </row>
    <row r="76" spans="1:16" x14ac:dyDescent="0.35">
      <c r="J76" s="5">
        <v>49</v>
      </c>
      <c r="K76" s="5">
        <v>11.731453640148908</v>
      </c>
      <c r="L76" s="5">
        <v>-0.17585016722414437</v>
      </c>
      <c r="M76">
        <f t="shared" si="0"/>
        <v>104360.18092638582</v>
      </c>
      <c r="N76">
        <f t="shared" si="1"/>
        <v>124424.40729323812</v>
      </c>
      <c r="O76">
        <f t="shared" si="2"/>
        <v>20064.226366852308</v>
      </c>
      <c r="P76" s="9">
        <f t="shared" si="3"/>
        <v>0.19225940573067163</v>
      </c>
    </row>
    <row r="77" spans="1:16" x14ac:dyDescent="0.35">
      <c r="J77" s="5">
        <v>50</v>
      </c>
      <c r="K77" s="5">
        <v>14.040335427782804</v>
      </c>
      <c r="L77" s="5">
        <v>-0.94593955571887633</v>
      </c>
      <c r="M77">
        <f t="shared" si="0"/>
        <v>486209.98237180151</v>
      </c>
      <c r="N77">
        <f t="shared" si="1"/>
        <v>1252103.4158909293</v>
      </c>
      <c r="O77">
        <f t="shared" si="2"/>
        <v>765893.43351912778</v>
      </c>
      <c r="P77" s="9">
        <f t="shared" si="3"/>
        <v>1.5752318160622507</v>
      </c>
    </row>
    <row r="78" spans="1:16" x14ac:dyDescent="0.35">
      <c r="J78" s="5">
        <v>51</v>
      </c>
      <c r="K78" s="5">
        <v>10.872855809109899</v>
      </c>
      <c r="L78" s="5">
        <v>7.010270401872809E-2</v>
      </c>
      <c r="M78">
        <f t="shared" si="0"/>
        <v>56554.412858264492</v>
      </c>
      <c r="N78">
        <f t="shared" si="1"/>
        <v>52725.569631477207</v>
      </c>
      <c r="O78">
        <f t="shared" si="2"/>
        <v>-3828.8432267872849</v>
      </c>
      <c r="P78" s="9">
        <f t="shared" si="3"/>
        <v>6.770193576906286E-2</v>
      </c>
    </row>
    <row r="79" spans="1:16" x14ac:dyDescent="0.35">
      <c r="J79" s="5">
        <v>52</v>
      </c>
      <c r="K79" s="5">
        <v>11.365846198961744</v>
      </c>
      <c r="L79" s="5">
        <v>-6.825251943791244E-2</v>
      </c>
      <c r="M79">
        <f t="shared" si="0"/>
        <v>80627.388585333014</v>
      </c>
      <c r="N79">
        <f t="shared" si="1"/>
        <v>86322.555026059083</v>
      </c>
      <c r="O79">
        <f t="shared" si="2"/>
        <v>5695.1664407260687</v>
      </c>
      <c r="P79" s="9">
        <f t="shared" si="3"/>
        <v>7.0635630654197826E-2</v>
      </c>
    </row>
    <row r="80" spans="1:16" x14ac:dyDescent="0.35">
      <c r="J80" s="5">
        <v>53</v>
      </c>
      <c r="K80" s="5">
        <v>10.26438364262688</v>
      </c>
      <c r="L80" s="5">
        <v>0.34521534624490258</v>
      </c>
      <c r="M80">
        <f t="shared" si="0"/>
        <v>40521.946242970436</v>
      </c>
      <c r="N80">
        <f t="shared" si="1"/>
        <v>28692.287649660786</v>
      </c>
      <c r="O80">
        <f t="shared" si="2"/>
        <v>-11829.65859330965</v>
      </c>
      <c r="P80" s="9">
        <f t="shared" si="3"/>
        <v>0.2919321427055544</v>
      </c>
    </row>
    <row r="81" spans="10:16" x14ac:dyDescent="0.35">
      <c r="J81" s="5">
        <v>54</v>
      </c>
      <c r="K81" s="5">
        <v>12.111770226749837</v>
      </c>
      <c r="L81" s="5">
        <v>-0.33281247835827976</v>
      </c>
      <c r="M81">
        <f t="shared" si="0"/>
        <v>130477.71806784668</v>
      </c>
      <c r="N81">
        <f t="shared" si="1"/>
        <v>182001.50345195434</v>
      </c>
      <c r="O81">
        <f t="shared" si="2"/>
        <v>51523.785384107658</v>
      </c>
      <c r="P81" s="9">
        <f t="shared" si="3"/>
        <v>0.39488570268615497</v>
      </c>
    </row>
    <row r="82" spans="10:16" x14ac:dyDescent="0.35">
      <c r="J82" s="5">
        <v>55</v>
      </c>
      <c r="K82" s="5">
        <v>10.8698579424104</v>
      </c>
      <c r="L82" s="5">
        <v>0.11667003026695433</v>
      </c>
      <c r="M82">
        <f t="shared" si="0"/>
        <v>59072.92476846018</v>
      </c>
      <c r="N82">
        <f t="shared" si="1"/>
        <v>52567.742093229841</v>
      </c>
      <c r="O82">
        <f t="shared" si="2"/>
        <v>-6505.1826752303386</v>
      </c>
      <c r="P82" s="9">
        <f t="shared" si="3"/>
        <v>0.11012122221352315</v>
      </c>
    </row>
    <row r="83" spans="10:16" x14ac:dyDescent="0.35">
      <c r="J83" s="5">
        <v>56</v>
      </c>
      <c r="K83" s="5">
        <v>10.569280156783742</v>
      </c>
      <c r="L83" s="5">
        <v>0.21213192527738656</v>
      </c>
      <c r="M83">
        <f t="shared" si="0"/>
        <v>48118.022884735525</v>
      </c>
      <c r="N83">
        <f t="shared" si="1"/>
        <v>38920.646874605205</v>
      </c>
      <c r="O83">
        <f t="shared" si="2"/>
        <v>-9197.3760101303196</v>
      </c>
      <c r="P83" s="9">
        <f t="shared" si="3"/>
        <v>0.19114201828620855</v>
      </c>
    </row>
    <row r="84" spans="10:16" x14ac:dyDescent="0.35">
      <c r="J84" s="5">
        <v>57</v>
      </c>
      <c r="K84" s="5">
        <v>10.505756137450037</v>
      </c>
      <c r="L84" s="5">
        <v>0.24777271983901095</v>
      </c>
      <c r="M84">
        <f t="shared" si="0"/>
        <v>46794.869849139446</v>
      </c>
      <c r="N84">
        <f t="shared" si="1"/>
        <v>36525.14247813516</v>
      </c>
      <c r="O84">
        <f t="shared" si="2"/>
        <v>-10269.727371004286</v>
      </c>
      <c r="P84" s="9">
        <f t="shared" si="3"/>
        <v>0.21946267623165847</v>
      </c>
    </row>
    <row r="85" spans="10:16" x14ac:dyDescent="0.35">
      <c r="J85" s="5">
        <v>58</v>
      </c>
      <c r="K85" s="5">
        <v>10.350068302617627</v>
      </c>
      <c r="L85" s="5">
        <v>0.24144634876638804</v>
      </c>
      <c r="M85">
        <f t="shared" si="0"/>
        <v>39795.720142568971</v>
      </c>
      <c r="N85">
        <f t="shared" si="1"/>
        <v>31259.177830366047</v>
      </c>
      <c r="O85">
        <f t="shared" si="2"/>
        <v>-8536.5423122029242</v>
      </c>
      <c r="P85" s="9">
        <f t="shared" si="3"/>
        <v>0.21450905478329299</v>
      </c>
    </row>
    <row r="86" spans="10:16" x14ac:dyDescent="0.35">
      <c r="J86" s="5">
        <v>59</v>
      </c>
      <c r="K86" s="5">
        <v>10.20206657373658</v>
      </c>
      <c r="L86" s="5">
        <v>0.37337324202579936</v>
      </c>
      <c r="M86">
        <f t="shared" si="0"/>
        <v>39161.124656807755</v>
      </c>
      <c r="N86">
        <f t="shared" si="1"/>
        <v>26958.840979744753</v>
      </c>
      <c r="O86">
        <f t="shared" si="2"/>
        <v>-12202.283677063002</v>
      </c>
      <c r="P86" s="9">
        <f t="shared" si="3"/>
        <v>0.3115917579997734</v>
      </c>
    </row>
    <row r="87" spans="10:16" x14ac:dyDescent="0.35">
      <c r="J87" s="5">
        <v>60</v>
      </c>
      <c r="K87" s="5">
        <v>11.183046644456914</v>
      </c>
      <c r="L87" s="5">
        <v>-2.121465071094697E-2</v>
      </c>
      <c r="M87">
        <f t="shared" si="0"/>
        <v>70391.795470749901</v>
      </c>
      <c r="N87">
        <f t="shared" si="1"/>
        <v>71901.085751962877</v>
      </c>
      <c r="O87">
        <f t="shared" si="2"/>
        <v>1509.290281212976</v>
      </c>
      <c r="P87" s="9">
        <f t="shared" si="3"/>
        <v>2.1441281204996904E-2</v>
      </c>
    </row>
    <row r="88" spans="10:16" x14ac:dyDescent="0.35">
      <c r="J88" s="5">
        <v>61</v>
      </c>
      <c r="K88" s="5">
        <v>13.561226744871812</v>
      </c>
      <c r="L88" s="5">
        <v>-0.77902965472888042</v>
      </c>
      <c r="M88">
        <f t="shared" si="0"/>
        <v>355825.98713254504</v>
      </c>
      <c r="N88">
        <f t="shared" si="1"/>
        <v>775471.68179532175</v>
      </c>
      <c r="O88">
        <f t="shared" si="2"/>
        <v>419645.69466277672</v>
      </c>
      <c r="P88" s="9">
        <f t="shared" si="3"/>
        <v>1.1793565108735549</v>
      </c>
    </row>
    <row r="89" spans="10:16" x14ac:dyDescent="0.35">
      <c r="J89" s="5">
        <v>62</v>
      </c>
      <c r="K89" s="5">
        <v>10.483517771028108</v>
      </c>
      <c r="L89" s="5">
        <v>0.22885606186008367</v>
      </c>
      <c r="M89">
        <f t="shared" si="0"/>
        <v>44908.11681975994</v>
      </c>
      <c r="N89">
        <f t="shared" si="1"/>
        <v>35721.848059070879</v>
      </c>
      <c r="O89">
        <f t="shared" si="2"/>
        <v>-9186.2687606890613</v>
      </c>
      <c r="P89" s="9">
        <f t="shared" si="3"/>
        <v>0.20455698014589263</v>
      </c>
    </row>
    <row r="90" spans="10:16" x14ac:dyDescent="0.35">
      <c r="J90" s="5">
        <v>63</v>
      </c>
      <c r="K90" s="5">
        <v>11.283925577238515</v>
      </c>
      <c r="L90" s="5">
        <v>-6.6596382542602583E-2</v>
      </c>
      <c r="M90">
        <f t="shared" si="0"/>
        <v>74408.777774043658</v>
      </c>
      <c r="N90">
        <f t="shared" si="1"/>
        <v>79532.862279527049</v>
      </c>
      <c r="O90">
        <f t="shared" si="2"/>
        <v>5124.0845054833917</v>
      </c>
      <c r="P90" s="9">
        <f t="shared" si="3"/>
        <v>6.8863978938662918E-2</v>
      </c>
    </row>
    <row r="91" spans="10:16" x14ac:dyDescent="0.35">
      <c r="J91" s="5">
        <v>64</v>
      </c>
      <c r="K91" s="5">
        <v>10.923210722879807</v>
      </c>
      <c r="L91" s="5">
        <v>2.9599313227892665E-2</v>
      </c>
      <c r="M91">
        <f t="shared" si="0"/>
        <v>57114.313364150621</v>
      </c>
      <c r="N91">
        <f t="shared" si="1"/>
        <v>55448.543353249799</v>
      </c>
      <c r="O91">
        <f t="shared" si="2"/>
        <v>-1665.7700109008219</v>
      </c>
      <c r="P91" s="9">
        <f t="shared" si="3"/>
        <v>2.9165543850280945E-2</v>
      </c>
    </row>
    <row r="92" spans="10:16" x14ac:dyDescent="0.35">
      <c r="J92" s="5">
        <v>65</v>
      </c>
      <c r="K92" s="5">
        <v>10.080157828536453</v>
      </c>
      <c r="L92" s="5">
        <v>0.40376093331157392</v>
      </c>
      <c r="M92">
        <f t="shared" si="0"/>
        <v>35736.175064519979</v>
      </c>
      <c r="N92">
        <f t="shared" si="1"/>
        <v>23864.751783727774</v>
      </c>
      <c r="O92">
        <f t="shared" si="2"/>
        <v>-11871.423280792205</v>
      </c>
      <c r="P92" s="9">
        <f t="shared" si="3"/>
        <v>0.33219624818153903</v>
      </c>
    </row>
    <row r="93" spans="10:16" x14ac:dyDescent="0.35">
      <c r="J93" s="5">
        <v>66</v>
      </c>
      <c r="K93" s="5">
        <v>11.083259506263254</v>
      </c>
      <c r="L93" s="5">
        <v>2.4059206571365621E-2</v>
      </c>
      <c r="M93">
        <f t="shared" ref="M93:M97" si="4">EXP(A67)</f>
        <v>66657.224400239778</v>
      </c>
      <c r="N93">
        <f t="shared" ref="N93:N97" si="5">EXP(K93)</f>
        <v>65072.642791955252</v>
      </c>
      <c r="O93">
        <f t="shared" ref="O93:O97" si="6">N93-M93</f>
        <v>-1584.5816082845267</v>
      </c>
      <c r="P93" s="9">
        <f t="shared" ref="P93:P97" si="7">ABS(O93/M93)</f>
        <v>2.3772091060527668E-2</v>
      </c>
    </row>
    <row r="94" spans="10:16" x14ac:dyDescent="0.35">
      <c r="J94" s="5">
        <v>67</v>
      </c>
      <c r="K94" s="5">
        <v>13.619786398313385</v>
      </c>
      <c r="L94" s="5">
        <v>-0.82236767390256205</v>
      </c>
      <c r="M94">
        <f t="shared" si="4"/>
        <v>361283.67223744147</v>
      </c>
      <c r="N94">
        <f t="shared" si="5"/>
        <v>822239.01009544113</v>
      </c>
      <c r="O94">
        <f t="shared" si="6"/>
        <v>460955.33785799966</v>
      </c>
      <c r="P94" s="9">
        <f t="shared" si="7"/>
        <v>1.2758820098436454</v>
      </c>
    </row>
    <row r="95" spans="10:16" x14ac:dyDescent="0.35">
      <c r="J95" s="5">
        <v>68</v>
      </c>
      <c r="K95" s="5">
        <v>10.114951510746597</v>
      </c>
      <c r="L95" s="5">
        <v>0.40285406875830354</v>
      </c>
      <c r="M95">
        <f t="shared" si="4"/>
        <v>36967.912273369053</v>
      </c>
      <c r="N95">
        <f t="shared" si="5"/>
        <v>24709.708714403852</v>
      </c>
      <c r="O95">
        <f t="shared" si="6"/>
        <v>-12258.203558965201</v>
      </c>
      <c r="P95" s="9">
        <f t="shared" si="7"/>
        <v>0.33159036594543551</v>
      </c>
    </row>
    <row r="96" spans="10:16" x14ac:dyDescent="0.35">
      <c r="J96" s="5">
        <v>69</v>
      </c>
      <c r="K96" s="5">
        <v>10.931982456725367</v>
      </c>
      <c r="L96" s="5">
        <v>4.6057570696934391E-2</v>
      </c>
      <c r="M96">
        <f t="shared" si="4"/>
        <v>58573.638969824766</v>
      </c>
      <c r="N96">
        <f t="shared" si="5"/>
        <v>55937.062666009544</v>
      </c>
      <c r="O96">
        <f t="shared" si="6"/>
        <v>-2636.5763038152218</v>
      </c>
      <c r="P96" s="9">
        <f t="shared" si="7"/>
        <v>4.5013018657992211E-2</v>
      </c>
    </row>
    <row r="97" spans="10:16" ht="15" thickBot="1" x14ac:dyDescent="0.4">
      <c r="J97" s="6">
        <v>70</v>
      </c>
      <c r="K97" s="6">
        <v>10.71120047598294</v>
      </c>
      <c r="L97" s="6">
        <v>0.17159180878836189</v>
      </c>
      <c r="M97">
        <f t="shared" si="4"/>
        <v>53252.087504796393</v>
      </c>
      <c r="N97">
        <f t="shared" si="5"/>
        <v>44855.454472693891</v>
      </c>
      <c r="O97">
        <f t="shared" si="6"/>
        <v>-8396.6330321025016</v>
      </c>
      <c r="P97" s="9">
        <f t="shared" si="7"/>
        <v>0.15767706817777274</v>
      </c>
    </row>
    <row r="99" spans="10:16" x14ac:dyDescent="0.35">
      <c r="P99" s="9">
        <f>AVERAGE(P28:P97)</f>
        <v>0.29149948337825027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14A15-D74C-4C6A-9C73-AEE4F2FAB8C6}">
  <dimension ref="A1:R97"/>
  <sheetViews>
    <sheetView topLeftCell="F28" workbookViewId="0">
      <selection activeCell="J2" sqref="J2:R97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33</v>
      </c>
      <c r="E1" t="s">
        <v>4</v>
      </c>
    </row>
    <row r="2" spans="1:15" x14ac:dyDescent="0.35">
      <c r="A2">
        <f>LN(original!A2)</f>
        <v>4.8649848523112267</v>
      </c>
      <c r="B2">
        <f>LN(original!K39)</f>
        <v>-0.50337260801669592</v>
      </c>
      <c r="C2">
        <f>LN(original!L39)</f>
        <v>-3.8221212820197741E-2</v>
      </c>
      <c r="D2">
        <v>1</v>
      </c>
      <c r="E2">
        <f>LN(original!D2)</f>
        <v>2.1751462908995625</v>
      </c>
      <c r="J2" t="s">
        <v>5</v>
      </c>
    </row>
    <row r="3" spans="1:15" ht="15" thickBot="1" x14ac:dyDescent="0.4">
      <c r="A3">
        <f>LN(original!A3)</f>
        <v>5.1216430547719574</v>
      </c>
      <c r="B3">
        <f>LN(original!K40)</f>
        <v>-0.71051573747697905</v>
      </c>
      <c r="C3">
        <f>LN(original!L40)</f>
        <v>-6.4538521137571178E-2</v>
      </c>
      <c r="D3">
        <v>1</v>
      </c>
      <c r="E3">
        <f>LN(original!D3)</f>
        <v>1.9950771778039409</v>
      </c>
    </row>
    <row r="4" spans="1:15" x14ac:dyDescent="0.35">
      <c r="A4">
        <f>LN(original!A4)</f>
        <v>4.2359075390943008</v>
      </c>
      <c r="B4">
        <f>LN(original!K41)</f>
        <v>-2.1845241724257402E-2</v>
      </c>
      <c r="C4">
        <f>LN(original!L41)</f>
        <v>-6.4538521137571178E-2</v>
      </c>
      <c r="D4">
        <v>1</v>
      </c>
      <c r="E4">
        <f>LN(original!D4)</f>
        <v>2.0814715583477761</v>
      </c>
      <c r="J4" s="8" t="s">
        <v>6</v>
      </c>
      <c r="K4" s="8"/>
    </row>
    <row r="5" spans="1:15" x14ac:dyDescent="0.35">
      <c r="A5">
        <f>LN(original!A5)</f>
        <v>8.0321661420359796</v>
      </c>
      <c r="B5">
        <f>LN(original!K42)</f>
        <v>-2.807072202298643</v>
      </c>
      <c r="C5">
        <f>LN(original!L42)</f>
        <v>0</v>
      </c>
      <c r="D5">
        <v>1</v>
      </c>
      <c r="E5">
        <f>LN(original!D5)</f>
        <v>0.95198679876637449</v>
      </c>
      <c r="J5" s="5" t="s">
        <v>7</v>
      </c>
      <c r="K5" s="5">
        <v>0.99265566283879803</v>
      </c>
    </row>
    <row r="6" spans="1:15" x14ac:dyDescent="0.35">
      <c r="A6">
        <f>LN(original!A6)</f>
        <v>6.6305890698009202</v>
      </c>
      <c r="B6">
        <f>LN(original!K43)</f>
        <v>-1.831448693607743</v>
      </c>
      <c r="C6">
        <f>LN(original!L43)</f>
        <v>-0.13353139262452263</v>
      </c>
      <c r="D6">
        <v>1</v>
      </c>
      <c r="E6">
        <f>LN(original!D6)</f>
        <v>1.3683629136123967</v>
      </c>
      <c r="J6" s="5" t="s">
        <v>8</v>
      </c>
      <c r="K6" s="5">
        <v>0.98536526496593346</v>
      </c>
    </row>
    <row r="7" spans="1:15" x14ac:dyDescent="0.35">
      <c r="A7">
        <f>LN(original!A7)</f>
        <v>4.6456344415149129</v>
      </c>
      <c r="B7">
        <f>LN(original!K44)</f>
        <v>-0.37963825529458628</v>
      </c>
      <c r="C7">
        <f>LN(original!L44)</f>
        <v>-3.8221212820197741E-2</v>
      </c>
      <c r="D7">
        <v>1</v>
      </c>
      <c r="E7">
        <f>LN(original!D7)</f>
        <v>0.91150955795190958</v>
      </c>
      <c r="J7" s="5" t="s">
        <v>9</v>
      </c>
      <c r="K7" s="5">
        <v>0.98470004973711223</v>
      </c>
    </row>
    <row r="8" spans="1:15" x14ac:dyDescent="0.35">
      <c r="A8">
        <f>LN(original!A8)</f>
        <v>7.9168434268885237</v>
      </c>
      <c r="B8">
        <f>LN(original!K45)</f>
        <v>-2.7319376558701607</v>
      </c>
      <c r="C8">
        <f>LN(original!L45)</f>
        <v>-3.8221212820197741E-2</v>
      </c>
      <c r="D8">
        <v>1</v>
      </c>
      <c r="E8">
        <f>LN(original!D8)</f>
        <v>1.784565656721514</v>
      </c>
      <c r="J8" s="5" t="s">
        <v>10</v>
      </c>
      <c r="K8" s="5">
        <v>0.3730161135347384</v>
      </c>
    </row>
    <row r="9" spans="1:15" ht="15" thickBot="1" x14ac:dyDescent="0.4">
      <c r="A9">
        <f>LN(original!A9)</f>
        <v>4.305857150447963</v>
      </c>
      <c r="B9">
        <f>LN(original!K46)</f>
        <v>-0.1091416935157484</v>
      </c>
      <c r="C9">
        <f>LN(original!L46)</f>
        <v>-5.1293294387550578E-2</v>
      </c>
      <c r="D9">
        <v>1</v>
      </c>
      <c r="E9">
        <f>LN(original!D9)</f>
        <v>1.5698232686807745</v>
      </c>
      <c r="J9" s="6" t="s">
        <v>11</v>
      </c>
      <c r="K9" s="6">
        <v>70</v>
      </c>
    </row>
    <row r="10" spans="1:15" x14ac:dyDescent="0.35">
      <c r="A10">
        <f>LN(original!A10)</f>
        <v>6.31577265318806</v>
      </c>
      <c r="B10">
        <f>LN(original!K47)</f>
        <v>-1.5941371715320505</v>
      </c>
      <c r="C10">
        <f>LN(original!L47)</f>
        <v>-6.4538521137571178E-2</v>
      </c>
      <c r="D10">
        <v>1</v>
      </c>
      <c r="E10">
        <f>LN(original!D10)</f>
        <v>5.8907601315305362E-2</v>
      </c>
    </row>
    <row r="11" spans="1:15" ht="15" thickBot="1" x14ac:dyDescent="0.4">
      <c r="A11">
        <f>LN(original!A11)</f>
        <v>5.0458262439821011</v>
      </c>
      <c r="B11">
        <f>LN(original!K48)</f>
        <v>-0.66112720435339489</v>
      </c>
      <c r="C11">
        <f>LN(original!L48)</f>
        <v>-9.1567193525490503E-2</v>
      </c>
      <c r="D11">
        <v>1</v>
      </c>
      <c r="E11">
        <f>LN(original!D11)</f>
        <v>1.9500516602249005</v>
      </c>
      <c r="J11" t="s">
        <v>12</v>
      </c>
    </row>
    <row r="12" spans="1:15" x14ac:dyDescent="0.35">
      <c r="A12">
        <f>LN(original!A12)</f>
        <v>5.8331093561048188</v>
      </c>
      <c r="B12">
        <f>LN(original!K49)</f>
        <v>-1.2563860628379797</v>
      </c>
      <c r="C12">
        <f>LN(original!L49)</f>
        <v>-0.10536051565782628</v>
      </c>
      <c r="D12">
        <v>1</v>
      </c>
      <c r="E12">
        <f>LN(original!D12)</f>
        <v>0.39425920978675738</v>
      </c>
      <c r="J12" s="7"/>
      <c r="K12" s="7" t="s">
        <v>17</v>
      </c>
      <c r="L12" s="7" t="s">
        <v>18</v>
      </c>
      <c r="M12" s="7" t="s">
        <v>19</v>
      </c>
      <c r="N12" s="7" t="s">
        <v>20</v>
      </c>
      <c r="O12" s="7" t="s">
        <v>21</v>
      </c>
    </row>
    <row r="13" spans="1:15" x14ac:dyDescent="0.35">
      <c r="A13">
        <f>LN(original!A13)</f>
        <v>4.6956599586336232</v>
      </c>
      <c r="B13">
        <f>LN(original!K50)</f>
        <v>-0.4406952318658317</v>
      </c>
      <c r="C13">
        <f>LN(original!L50)</f>
        <v>-0.13353139262452263</v>
      </c>
      <c r="D13">
        <v>1</v>
      </c>
      <c r="E13">
        <f>LN(original!D13)</f>
        <v>0.6312890388749085</v>
      </c>
      <c r="J13" s="5" t="s">
        <v>13</v>
      </c>
      <c r="K13" s="5">
        <v>3</v>
      </c>
      <c r="L13" s="5">
        <v>618.31745445206889</v>
      </c>
      <c r="M13" s="5">
        <v>206.10581815068963</v>
      </c>
      <c r="N13" s="5">
        <v>1481.2728606830826</v>
      </c>
      <c r="O13" s="5">
        <v>1.8672043914712413E-60</v>
      </c>
    </row>
    <row r="14" spans="1:15" x14ac:dyDescent="0.35">
      <c r="A14">
        <f>LN(original!A14)</f>
        <v>4.343923585251602</v>
      </c>
      <c r="B14">
        <f>LN(original!K51)</f>
        <v>-0.11885847473036723</v>
      </c>
      <c r="C14">
        <f>LN(original!L51)</f>
        <v>-0.10536051565782628</v>
      </c>
      <c r="D14">
        <v>1</v>
      </c>
      <c r="E14">
        <f>LN(original!D14)</f>
        <v>2.0622108838825604</v>
      </c>
      <c r="J14" s="5" t="s">
        <v>14</v>
      </c>
      <c r="K14" s="5">
        <v>66</v>
      </c>
      <c r="L14" s="5">
        <v>9.1833073831330143</v>
      </c>
      <c r="M14" s="5">
        <v>0.13914102095656083</v>
      </c>
      <c r="N14" s="5"/>
      <c r="O14" s="5"/>
    </row>
    <row r="15" spans="1:15" ht="15" thickBot="1" x14ac:dyDescent="0.4">
      <c r="A15">
        <f>LN(original!A15)</f>
        <v>6.346742407720531</v>
      </c>
      <c r="B15">
        <f>LN(original!K52)</f>
        <v>-1.5998805580726119</v>
      </c>
      <c r="C15">
        <f>LN(original!L52)</f>
        <v>-2.5317807984289897E-2</v>
      </c>
      <c r="D15">
        <v>1</v>
      </c>
      <c r="E15">
        <f>LN(original!D15)</f>
        <v>2.0036818837427508</v>
      </c>
      <c r="J15" s="6" t="s">
        <v>15</v>
      </c>
      <c r="K15" s="6">
        <v>69</v>
      </c>
      <c r="L15" s="6">
        <v>627.50076183520196</v>
      </c>
      <c r="M15" s="6"/>
      <c r="N15" s="6"/>
      <c r="O15" s="6"/>
    </row>
    <row r="16" spans="1:15" ht="15" thickBot="1" x14ac:dyDescent="0.4">
      <c r="A16">
        <f>LN(original!A16)</f>
        <v>9.4980122665110152</v>
      </c>
      <c r="B16">
        <f>LN(original!K53)</f>
        <v>-3.8681847328068741</v>
      </c>
      <c r="C16">
        <f>LN(original!L53)</f>
        <v>-6.4538521137571178E-2</v>
      </c>
      <c r="D16">
        <v>1</v>
      </c>
      <c r="E16">
        <f>LN(original!D16)</f>
        <v>1.8809674058267545</v>
      </c>
    </row>
    <row r="17" spans="1:18" x14ac:dyDescent="0.35">
      <c r="A17">
        <f>LN(original!A17)</f>
        <v>5.1835792522020361</v>
      </c>
      <c r="B17">
        <f>LN(original!K54)</f>
        <v>-0.77867535753631845</v>
      </c>
      <c r="C17">
        <f>LN(original!L54)</f>
        <v>-6.4538521137571178E-2</v>
      </c>
      <c r="D17">
        <v>1</v>
      </c>
      <c r="E17">
        <f>LN(original!D17)</f>
        <v>0.70131729247588803</v>
      </c>
      <c r="J17" s="7"/>
      <c r="K17" s="7" t="s">
        <v>22</v>
      </c>
      <c r="L17" s="7" t="s">
        <v>10</v>
      </c>
      <c r="M17" s="7" t="s">
        <v>23</v>
      </c>
      <c r="N17" s="7" t="s">
        <v>24</v>
      </c>
      <c r="O17" s="7" t="s">
        <v>25</v>
      </c>
      <c r="P17" s="7" t="s">
        <v>26</v>
      </c>
      <c r="Q17" s="7" t="s">
        <v>27</v>
      </c>
      <c r="R17" s="7" t="s">
        <v>28</v>
      </c>
    </row>
    <row r="18" spans="1:18" x14ac:dyDescent="0.35">
      <c r="A18">
        <f>LN(original!A18)</f>
        <v>5.8520473840368936</v>
      </c>
      <c r="B18">
        <f>LN(original!K55)</f>
        <v>-1.2486214913735607</v>
      </c>
      <c r="C18">
        <f>LN(original!L55)</f>
        <v>-3.8221212820197741E-2</v>
      </c>
      <c r="D18">
        <v>1</v>
      </c>
      <c r="E18">
        <f>LN(original!D18)</f>
        <v>1.5778160930935303</v>
      </c>
      <c r="J18" s="5" t="s">
        <v>16</v>
      </c>
      <c r="K18" s="5">
        <v>10.101956162044711</v>
      </c>
      <c r="L18" s="5">
        <v>0.10646234401514539</v>
      </c>
      <c r="M18" s="5">
        <v>94.887598572952726</v>
      </c>
      <c r="N18" s="5">
        <v>2.7322136521903942E-72</v>
      </c>
      <c r="O18" s="5">
        <v>9.8893972340258109</v>
      </c>
      <c r="P18" s="5">
        <v>10.314515090063612</v>
      </c>
      <c r="Q18" s="5">
        <v>9.8893972340258109</v>
      </c>
      <c r="R18" s="5">
        <v>10.314515090063612</v>
      </c>
    </row>
    <row r="19" spans="1:18" x14ac:dyDescent="0.35">
      <c r="A19">
        <f>LN(original!A19)</f>
        <v>4.4668290444657055</v>
      </c>
      <c r="B19">
        <f>LN(original!K56)</f>
        <v>-0.2137797158159789</v>
      </c>
      <c r="C19">
        <f>LN(original!L56)</f>
        <v>-0.13353139262452263</v>
      </c>
      <c r="D19">
        <v>1</v>
      </c>
      <c r="E19">
        <f>LN(original!D19)</f>
        <v>2.1715337008350657</v>
      </c>
      <c r="J19" s="5" t="s">
        <v>1</v>
      </c>
      <c r="K19" s="5">
        <v>-1.0252370955810814</v>
      </c>
      <c r="L19" s="5">
        <v>4.3192378117132169E-2</v>
      </c>
      <c r="M19" s="5">
        <v>-23.736528069854604</v>
      </c>
      <c r="N19" s="5">
        <v>4.9394798426672737E-34</v>
      </c>
      <c r="O19" s="5">
        <v>-1.1114734608996819</v>
      </c>
      <c r="P19" s="5">
        <v>-0.93900073026248088</v>
      </c>
      <c r="Q19" s="5">
        <v>-1.1114734608996819</v>
      </c>
      <c r="R19" s="5">
        <v>-0.93900073026248088</v>
      </c>
    </row>
    <row r="20" spans="1:18" x14ac:dyDescent="0.35">
      <c r="A20">
        <f>LN(original!A20)</f>
        <v>6.8845514970231427</v>
      </c>
      <c r="B20">
        <f>LN(original!K57)</f>
        <v>-2.0098115666745917</v>
      </c>
      <c r="C20">
        <f>LN(original!L57)</f>
        <v>-0.11934675763256625</v>
      </c>
      <c r="D20">
        <v>1</v>
      </c>
      <c r="E20">
        <f>LN(original!D20)</f>
        <v>1.6221361818586992</v>
      </c>
      <c r="J20" s="5" t="s">
        <v>2</v>
      </c>
      <c r="K20" s="5">
        <v>0.42497433180165312</v>
      </c>
      <c r="L20" s="5">
        <v>1.0577121654682022</v>
      </c>
      <c r="M20" s="5">
        <v>0.4017863703151564</v>
      </c>
      <c r="N20" s="5">
        <v>0.68913938075294801</v>
      </c>
      <c r="O20" s="5">
        <v>-1.6868161432651601</v>
      </c>
      <c r="P20" s="5">
        <v>2.5367648068684661</v>
      </c>
      <c r="Q20" s="5">
        <v>-1.6868161432651601</v>
      </c>
      <c r="R20" s="5">
        <v>2.5367648068684661</v>
      </c>
    </row>
    <row r="21" spans="1:18" ht="15" thickBot="1" x14ac:dyDescent="0.4">
      <c r="A21">
        <f>LN(original!A21)</f>
        <v>5.2358362558171203</v>
      </c>
      <c r="B21">
        <f>LN(original!K58)</f>
        <v>-0.80434974336687437</v>
      </c>
      <c r="C21">
        <f>LN(original!L58)</f>
        <v>-0.13353139262452263</v>
      </c>
      <c r="D21">
        <v>1</v>
      </c>
      <c r="E21">
        <f>LN(original!D21)</f>
        <v>2.1831345295111571</v>
      </c>
      <c r="J21" s="6" t="s">
        <v>33</v>
      </c>
      <c r="K21" s="6">
        <v>-5.5513671861738008</v>
      </c>
      <c r="L21" s="6">
        <v>8.9167906127889121E-2</v>
      </c>
      <c r="M21" s="6">
        <v>-62.257458173479471</v>
      </c>
      <c r="N21" s="6">
        <v>2.4011242188199523E-60</v>
      </c>
      <c r="O21" s="6">
        <v>-5.7293966548612243</v>
      </c>
      <c r="P21" s="6">
        <v>-5.3733377174863772</v>
      </c>
      <c r="Q21" s="6">
        <v>-5.7293966548612243</v>
      </c>
      <c r="R21" s="6">
        <v>-5.3733377174863772</v>
      </c>
    </row>
    <row r="22" spans="1:18" x14ac:dyDescent="0.35">
      <c r="A22">
        <f>LN(original!A22)</f>
        <v>4.7853195728890645</v>
      </c>
      <c r="B22">
        <f>LN(original!K59)</f>
        <v>-0.46103448298890709</v>
      </c>
      <c r="C22">
        <f>LN(original!L59)</f>
        <v>-1.2578782206860073E-2</v>
      </c>
      <c r="D22">
        <v>1</v>
      </c>
      <c r="E22">
        <f>LN(original!D22)</f>
        <v>1.5994654851814973</v>
      </c>
    </row>
    <row r="23" spans="1:18" x14ac:dyDescent="0.35">
      <c r="A23">
        <f>LN(original!A23)</f>
        <v>4.7355174507092439</v>
      </c>
      <c r="B23">
        <f>LN(original!K60)</f>
        <v>-0.42061216099172088</v>
      </c>
      <c r="C23">
        <f>LN(original!L60)</f>
        <v>-6.4538521137571178E-2</v>
      </c>
      <c r="D23">
        <v>1</v>
      </c>
      <c r="E23">
        <f>LN(original!D23)</f>
        <v>1.963833965253347</v>
      </c>
    </row>
    <row r="24" spans="1:18" x14ac:dyDescent="0.35">
      <c r="A24">
        <f>LN(original!A24)</f>
        <v>4.4918488280788216</v>
      </c>
      <c r="B24">
        <f>LN(original!K61)</f>
        <v>-0.2799604586036617</v>
      </c>
      <c r="C24">
        <f>LN(original!L61)</f>
        <v>-9.1567193525490503E-2</v>
      </c>
      <c r="D24">
        <v>1</v>
      </c>
      <c r="E24">
        <f>LN(original!D24)</f>
        <v>0.8273662131232935</v>
      </c>
    </row>
    <row r="25" spans="1:18" x14ac:dyDescent="0.35">
      <c r="A25">
        <f>LN(original!A25)</f>
        <v>4.3526713957711287</v>
      </c>
      <c r="B25">
        <f>LN(original!K62)</f>
        <v>-0.11348930561748385</v>
      </c>
      <c r="C25">
        <f>LN(original!L62)</f>
        <v>-3.8221212820197741E-2</v>
      </c>
      <c r="D25">
        <v>1</v>
      </c>
      <c r="E25">
        <f>LN(original!D25)</f>
        <v>2.0362020137332904</v>
      </c>
      <c r="J25" t="s">
        <v>29</v>
      </c>
    </row>
    <row r="26" spans="1:18" ht="15" thickBot="1" x14ac:dyDescent="0.4">
      <c r="A26">
        <f>LN(original!A26)</f>
        <v>5.5837770881711828</v>
      </c>
      <c r="B26">
        <f>LN(original!K63)</f>
        <v>-1.0544785075294869</v>
      </c>
      <c r="C26">
        <f>LN(original!L63)</f>
        <v>0</v>
      </c>
      <c r="D26">
        <v>1</v>
      </c>
      <c r="E26">
        <f>LN(original!D26)</f>
        <v>0.47865935372593449</v>
      </c>
    </row>
    <row r="27" spans="1:18" x14ac:dyDescent="0.35">
      <c r="A27">
        <f>LN(original!A27)</f>
        <v>8.8298315796639386</v>
      </c>
      <c r="B27">
        <f>LN(original!K64)</f>
        <v>-3.3793317246550427</v>
      </c>
      <c r="C27">
        <f>LN(original!L64)</f>
        <v>-1.2578782206860073E-2</v>
      </c>
      <c r="D27">
        <v>1</v>
      </c>
      <c r="E27">
        <f>LN(original!D27)</f>
        <v>2.0328061976181808</v>
      </c>
      <c r="J27" s="7" t="s">
        <v>30</v>
      </c>
      <c r="K27" s="7" t="s">
        <v>31</v>
      </c>
      <c r="L27" s="7" t="s">
        <v>32</v>
      </c>
    </row>
    <row r="28" spans="1:18" x14ac:dyDescent="0.35">
      <c r="A28">
        <f>LN(original!A28)</f>
        <v>4.6674018574978051</v>
      </c>
      <c r="B28">
        <f>LN(original!K65)</f>
        <v>-0.38266370696609003</v>
      </c>
      <c r="C28">
        <f>LN(original!L65)</f>
        <v>-2.5317807984289897E-2</v>
      </c>
      <c r="D28">
        <v>1</v>
      </c>
      <c r="E28">
        <f>LN(original!D28)</f>
        <v>1.3742807555891026</v>
      </c>
      <c r="J28" s="5">
        <v>1</v>
      </c>
      <c r="K28" s="5">
        <v>5.0504222121301101</v>
      </c>
      <c r="L28" s="5">
        <v>-0.18543735981888343</v>
      </c>
    </row>
    <row r="29" spans="1:18" x14ac:dyDescent="0.35">
      <c r="A29">
        <f>LN(original!A29)</f>
        <v>5.729140655177611</v>
      </c>
      <c r="B29">
        <f>LN(original!K66)</f>
        <v>-1.1687174164270731</v>
      </c>
      <c r="C29">
        <f>LN(original!L66)</f>
        <v>-3.8221212820197741E-2</v>
      </c>
      <c r="D29">
        <v>1</v>
      </c>
      <c r="E29">
        <f>LN(original!D29)</f>
        <v>-8.8330484344725152E-2</v>
      </c>
      <c r="J29" s="5">
        <v>2</v>
      </c>
      <c r="K29" s="5">
        <v>5.2516088520305519</v>
      </c>
      <c r="L29" s="5">
        <v>-0.12996579725859458</v>
      </c>
    </row>
    <row r="30" spans="1:18" x14ac:dyDescent="0.35">
      <c r="A30">
        <f>LN(original!A30)</f>
        <v>5.2649872697182429</v>
      </c>
      <c r="B30">
        <f>LN(original!K67)</f>
        <v>-0.85638919911751521</v>
      </c>
      <c r="C30">
        <f>LN(original!L67)</f>
        <v>-0.13353139262452263</v>
      </c>
      <c r="D30">
        <v>1</v>
      </c>
      <c r="E30">
        <f>LN(original!D30)</f>
        <v>-0.10208050682679098</v>
      </c>
      <c r="J30" s="5">
        <v>3</v>
      </c>
      <c r="K30" s="5">
        <v>4.5455583131526485</v>
      </c>
      <c r="L30" s="5">
        <v>-0.30965077405834762</v>
      </c>
    </row>
    <row r="31" spans="1:18" x14ac:dyDescent="0.35">
      <c r="A31">
        <f>LN(original!A31)</f>
        <v>4.1917211012536884</v>
      </c>
      <c r="B31">
        <f>LN(original!K68)</f>
        <v>0</v>
      </c>
      <c r="C31">
        <f>LN(original!L68)</f>
        <v>-5.1293294387550578E-2</v>
      </c>
      <c r="D31">
        <v>1</v>
      </c>
      <c r="E31">
        <f>LN(original!D31)</f>
        <v>1.8920606754217195</v>
      </c>
      <c r="J31" s="5">
        <v>4</v>
      </c>
      <c r="K31" s="5">
        <v>7.4285035276419613</v>
      </c>
      <c r="L31" s="5">
        <v>0.60366261439401825</v>
      </c>
    </row>
    <row r="32" spans="1:18" x14ac:dyDescent="0.35">
      <c r="A32">
        <f>LN(original!A32)</f>
        <v>5.4606087998974475</v>
      </c>
      <c r="B32">
        <f>LN(original!K69)</f>
        <v>-0.96236178737033862</v>
      </c>
      <c r="C32">
        <f>LN(original!L69)</f>
        <v>-1.2578782206860073E-2</v>
      </c>
      <c r="D32">
        <v>1</v>
      </c>
      <c r="E32">
        <f>LN(original!D32)</f>
        <v>1.295690312576921</v>
      </c>
      <c r="J32" s="5">
        <v>5</v>
      </c>
      <c r="K32" s="5">
        <v>6.3715107008559286</v>
      </c>
      <c r="L32" s="5">
        <v>0.25907836894499159</v>
      </c>
    </row>
    <row r="33" spans="1:12" x14ac:dyDescent="0.35">
      <c r="A33">
        <f>LN(original!A33)</f>
        <v>8.9352092690927059</v>
      </c>
      <c r="B33">
        <f>LN(original!K70)</f>
        <v>-3.4749091369830265</v>
      </c>
      <c r="C33">
        <f>LN(original!L70)</f>
        <v>-0.10536051565782628</v>
      </c>
      <c r="D33">
        <v>1</v>
      </c>
      <c r="E33">
        <f>LN(original!D33)</f>
        <v>1.3762426236160972</v>
      </c>
      <c r="J33" s="5">
        <v>6</v>
      </c>
      <c r="K33" s="5">
        <v>4.9235651637216904</v>
      </c>
      <c r="L33" s="5">
        <v>-0.2779307222067775</v>
      </c>
    </row>
    <row r="34" spans="1:12" x14ac:dyDescent="0.35">
      <c r="A34">
        <f>LN(original!A34)</f>
        <v>4.2358585049191042</v>
      </c>
      <c r="B34">
        <f>LN(original!K71)</f>
        <v>-2.3170023143992219E-2</v>
      </c>
      <c r="C34">
        <f>LN(original!L71)</f>
        <v>-2.5317807984289897E-2</v>
      </c>
      <c r="D34">
        <v>1</v>
      </c>
      <c r="E34">
        <f>LN(original!D34)</f>
        <v>1.970578314233034</v>
      </c>
      <c r="J34" s="5">
        <v>7</v>
      </c>
      <c r="K34" s="5">
        <v>7.3352297691049095</v>
      </c>
      <c r="L34" s="5">
        <v>0.58161365778361418</v>
      </c>
    </row>
    <row r="35" spans="1:12" x14ac:dyDescent="0.35">
      <c r="A35">
        <f>LN(original!A35)</f>
        <v>5.2826389793597857</v>
      </c>
      <c r="B35">
        <f>LN(original!K72)</f>
        <v>-0.85906529041369173</v>
      </c>
      <c r="C35">
        <f>LN(original!L72)</f>
        <v>-0.11934675763256625</v>
      </c>
      <c r="D35">
        <v>1</v>
      </c>
      <c r="E35">
        <f>LN(original!D35)</f>
        <v>1.0299797997845677</v>
      </c>
      <c r="J35" s="5">
        <v>8</v>
      </c>
      <c r="K35" s="5">
        <v>4.6406867552295434</v>
      </c>
      <c r="L35" s="5">
        <v>-0.33482960478158041</v>
      </c>
    </row>
    <row r="36" spans="1:12" x14ac:dyDescent="0.35">
      <c r="A36">
        <f>LN(original!A36)</f>
        <v>4.9891539866684163</v>
      </c>
      <c r="B36">
        <f>LN(original!K73)</f>
        <v>-0.61009043762958104</v>
      </c>
      <c r="C36">
        <f>LN(original!L73)</f>
        <v>-3.8221212820197741E-2</v>
      </c>
      <c r="D36">
        <v>1</v>
      </c>
      <c r="E36">
        <f>LN(original!D36)</f>
        <v>1.8671794009044189</v>
      </c>
      <c r="J36" s="5">
        <v>9</v>
      </c>
      <c r="K36" s="5">
        <v>6.1575303246743633</v>
      </c>
      <c r="L36" s="5">
        <v>0.15824232851369668</v>
      </c>
    </row>
    <row r="37" spans="1:12" x14ac:dyDescent="0.35">
      <c r="A37">
        <f>ln_data2!A2</f>
        <v>10.836016951675976</v>
      </c>
      <c r="B37">
        <f>LN(original!N39)</f>
        <v>-0.50337260801669592</v>
      </c>
      <c r="C37">
        <f>LN(original!O39)</f>
        <v>-3.8221212820197741E-2</v>
      </c>
      <c r="D37">
        <v>0</v>
      </c>
      <c r="E37">
        <f>ln_data2!D2</f>
        <v>8.3897543893217534</v>
      </c>
      <c r="J37" s="5">
        <v>10</v>
      </c>
      <c r="K37" s="5">
        <v>5.1894874037883767</v>
      </c>
      <c r="L37" s="5">
        <v>-0.14366115980627558</v>
      </c>
    </row>
    <row r="38" spans="1:12" x14ac:dyDescent="0.35">
      <c r="A38">
        <f>ln_data2!A3</f>
        <v>10.944375700947585</v>
      </c>
      <c r="B38">
        <f>LN(original!N40)</f>
        <v>-0.71051573747697905</v>
      </c>
      <c r="C38">
        <f>LN(original!O40)</f>
        <v>-6.4538521137571178E-2</v>
      </c>
      <c r="D38">
        <v>0</v>
      </c>
      <c r="E38">
        <f>ln_data2!D3</f>
        <v>8.2096852762261321</v>
      </c>
      <c r="J38" s="5">
        <v>11</v>
      </c>
      <c r="K38" s="5">
        <v>5.7939070591235087</v>
      </c>
      <c r="L38" s="5">
        <v>3.920229698131017E-2</v>
      </c>
    </row>
    <row r="39" spans="1:12" x14ac:dyDescent="0.35">
      <c r="A39">
        <f>ln_data2!A4</f>
        <v>10.510806149925052</v>
      </c>
      <c r="B39">
        <f>LN(original!N41)</f>
        <v>-2.1845241724257402E-2</v>
      </c>
      <c r="C39">
        <f>LN(original!O41)</f>
        <v>-6.4538521137571178E-2</v>
      </c>
      <c r="D39">
        <v>0</v>
      </c>
      <c r="E39">
        <f>ln_data2!D4</f>
        <v>8.2960796567699671</v>
      </c>
      <c r="J39" s="5">
        <v>12</v>
      </c>
      <c r="K39" s="5">
        <v>4.9456586610703166</v>
      </c>
      <c r="L39" s="5">
        <v>-0.24999870243669342</v>
      </c>
    </row>
    <row r="40" spans="1:12" x14ac:dyDescent="0.35">
      <c r="A40">
        <f>ln_data2!A5</f>
        <v>12.382561579076309</v>
      </c>
      <c r="B40">
        <f>LN(original!N42)</f>
        <v>-2.807072202298643</v>
      </c>
      <c r="C40">
        <f>LN(original!O42)</f>
        <v>0</v>
      </c>
      <c r="D40">
        <v>0</v>
      </c>
      <c r="E40">
        <f>ln_data2!D5</f>
        <v>7.166594897188566</v>
      </c>
      <c r="J40" s="5">
        <v>13</v>
      </c>
      <c r="K40" s="5">
        <v>4.627671578548707</v>
      </c>
      <c r="L40" s="5">
        <v>-0.28374799329710498</v>
      </c>
    </row>
    <row r="41" spans="1:12" x14ac:dyDescent="0.35">
      <c r="A41">
        <f>ln_data2!A6</f>
        <v>11.644783191391243</v>
      </c>
      <c r="B41">
        <f>LN(original!N43)</f>
        <v>-1.831448693607743</v>
      </c>
      <c r="C41">
        <f>LN(original!O43)</f>
        <v>-0.13353139262452263</v>
      </c>
      <c r="D41">
        <v>0</v>
      </c>
      <c r="E41">
        <f>ln_data2!D6</f>
        <v>7.5829710120345881</v>
      </c>
      <c r="J41" s="5">
        <v>14</v>
      </c>
      <c r="K41" s="5">
        <v>6.1800864539751093</v>
      </c>
      <c r="L41" s="5">
        <v>0.16665595374542175</v>
      </c>
    </row>
    <row r="42" spans="1:12" x14ac:dyDescent="0.35">
      <c r="A42">
        <f>ln_data2!A7</f>
        <v>10.687610610659574</v>
      </c>
      <c r="B42">
        <f>LN(original!N44)</f>
        <v>-0.37963825529458628</v>
      </c>
      <c r="C42">
        <f>LN(original!O44)</f>
        <v>-3.8221212820197741E-2</v>
      </c>
      <c r="D42">
        <v>0</v>
      </c>
      <c r="E42">
        <f>ln_data2!D7</f>
        <v>7.1261176563741015</v>
      </c>
      <c r="J42" s="5">
        <v>15</v>
      </c>
      <c r="K42" s="5">
        <v>8.4889682416090047</v>
      </c>
      <c r="L42" s="5">
        <v>1.0090440249020105</v>
      </c>
    </row>
    <row r="43" spans="1:12" x14ac:dyDescent="0.35">
      <c r="A43">
        <f>ln_data2!A8</f>
        <v>12.318806881109069</v>
      </c>
      <c r="B43">
        <f>LN(original!N45)</f>
        <v>-2.7319376558701607</v>
      </c>
      <c r="C43">
        <f>LN(original!O45)</f>
        <v>-3.8221212820197741E-2</v>
      </c>
      <c r="D43">
        <v>0</v>
      </c>
      <c r="E43">
        <f>ln_data2!D8</f>
        <v>7.9991737551437057</v>
      </c>
      <c r="J43" s="5">
        <v>16</v>
      </c>
      <c r="K43" s="5">
        <v>5.3214886229360996</v>
      </c>
      <c r="L43" s="5">
        <v>-0.13790937073406351</v>
      </c>
    </row>
    <row r="44" spans="1:12" x14ac:dyDescent="0.35">
      <c r="A44">
        <f>ln_data2!A9</f>
        <v>10.529331570363992</v>
      </c>
      <c r="B44">
        <f>LN(original!N46)</f>
        <v>-0.10914169351574828</v>
      </c>
      <c r="C44">
        <f>LN(original!O46)</f>
        <v>-5.1293294387550578E-2</v>
      </c>
      <c r="D44">
        <v>0</v>
      </c>
      <c r="E44">
        <f>ln_data2!D9</f>
        <v>7.7844313671029663</v>
      </c>
      <c r="J44" s="5">
        <v>17</v>
      </c>
      <c r="K44" s="5">
        <v>5.8144790127879471</v>
      </c>
      <c r="L44" s="5">
        <v>3.7568371248946519E-2</v>
      </c>
    </row>
    <row r="45" spans="1:12" x14ac:dyDescent="0.35">
      <c r="A45">
        <f>ln_data2!A10</f>
        <v>11.501174346324143</v>
      </c>
      <c r="B45">
        <f>LN(original!N47)</f>
        <v>-1.5941371715320507</v>
      </c>
      <c r="C45">
        <f>LN(original!O47)</f>
        <v>-6.4538521137571178E-2</v>
      </c>
      <c r="D45">
        <v>0</v>
      </c>
      <c r="E45">
        <f>ln_data2!D10</f>
        <v>6.273515699737497</v>
      </c>
      <c r="J45" s="5">
        <v>18</v>
      </c>
      <c r="K45" s="5">
        <v>4.713016456453083</v>
      </c>
      <c r="L45" s="5">
        <v>-0.24618741198737748</v>
      </c>
    </row>
    <row r="46" spans="1:12" x14ac:dyDescent="0.35">
      <c r="A46">
        <f>ln_data2!A11</f>
        <v>10.896488364697703</v>
      </c>
      <c r="B46">
        <f>LN(original!N48)</f>
        <v>-0.66112720435339489</v>
      </c>
      <c r="C46">
        <f>LN(original!O48)</f>
        <v>-9.1567193525490503E-2</v>
      </c>
      <c r="D46">
        <v>0</v>
      </c>
      <c r="E46">
        <f>ln_data2!D11</f>
        <v>8.1646597586470921</v>
      </c>
      <c r="J46" s="5">
        <v>19</v>
      </c>
      <c r="K46" s="5">
        <v>6.5604030405760376</v>
      </c>
      <c r="L46" s="5">
        <v>0.3241484564471051</v>
      </c>
    </row>
    <row r="47" spans="1:12" x14ac:dyDescent="0.35">
      <c r="A47">
        <f>ln_data2!A12</f>
        <v>11.248663671095731</v>
      </c>
      <c r="B47">
        <f>LN(original!N49)</f>
        <v>-1.2563860628379799</v>
      </c>
      <c r="C47">
        <f>LN(original!O49)</f>
        <v>-0.10536051565782628</v>
      </c>
      <c r="D47">
        <v>0</v>
      </c>
      <c r="E47">
        <f>ln_data2!D12</f>
        <v>6.6088673082089491</v>
      </c>
      <c r="J47" s="5">
        <v>20</v>
      </c>
      <c r="K47" s="5">
        <v>5.3184907562366028</v>
      </c>
      <c r="L47" s="5">
        <v>-8.2654500419482524E-2</v>
      </c>
    </row>
    <row r="48" spans="1:12" x14ac:dyDescent="0.35">
      <c r="A48">
        <f>ln_data2!A13</f>
        <v>10.675838076407564</v>
      </c>
      <c r="B48">
        <f>LN(original!N50)</f>
        <v>-0.44069523186583193</v>
      </c>
      <c r="C48">
        <f>LN(original!O50)</f>
        <v>-0.13353139262452263</v>
      </c>
      <c r="D48">
        <v>0</v>
      </c>
      <c r="E48">
        <f>ln_data2!D13</f>
        <v>6.8458971372971007</v>
      </c>
      <c r="J48" s="5">
        <v>21</v>
      </c>
      <c r="K48" s="5">
        <v>5.0179129706099435</v>
      </c>
      <c r="L48" s="5">
        <v>-0.23259339772087895</v>
      </c>
    </row>
    <row r="49" spans="1:12" x14ac:dyDescent="0.35">
      <c r="A49">
        <f>ln_data2!A14</f>
        <v>10.551228450628681</v>
      </c>
      <c r="B49">
        <f>LN(original!N51)</f>
        <v>-0.11885847473036711</v>
      </c>
      <c r="C49">
        <f>LN(original!O51)</f>
        <v>-0.10536051565782628</v>
      </c>
      <c r="D49">
        <v>0</v>
      </c>
      <c r="E49">
        <f>ln_data2!D14</f>
        <v>8.2768189823047518</v>
      </c>
      <c r="J49" s="5">
        <v>22</v>
      </c>
      <c r="K49" s="5">
        <v>4.954388951276238</v>
      </c>
      <c r="L49" s="5">
        <v>-0.21887150056699411</v>
      </c>
    </row>
    <row r="50" spans="1:12" x14ac:dyDescent="0.35">
      <c r="A50">
        <f>ln_data2!A15</f>
        <v>11.555603472924764</v>
      </c>
      <c r="B50">
        <f>LN(original!N52)</f>
        <v>-1.5998805580726119</v>
      </c>
      <c r="C50">
        <f>LN(original!O52)</f>
        <v>-2.5317807984289897E-2</v>
      </c>
      <c r="D50">
        <v>0</v>
      </c>
      <c r="E50">
        <f>ln_data2!D15</f>
        <v>8.2182899821649418</v>
      </c>
      <c r="J50" s="5">
        <v>23</v>
      </c>
      <c r="K50" s="5">
        <v>4.7987011164438282</v>
      </c>
      <c r="L50" s="5">
        <v>-0.30685228836500666</v>
      </c>
    </row>
    <row r="51" spans="1:12" x14ac:dyDescent="0.35">
      <c r="A51">
        <f>ln_data2!A16</f>
        <v>13.094395872063927</v>
      </c>
      <c r="B51">
        <f>LN(original!N53)</f>
        <v>-3.8681847328068741</v>
      </c>
      <c r="C51">
        <f>LN(original!O53)</f>
        <v>-6.4538521137571178E-2</v>
      </c>
      <c r="D51">
        <v>0</v>
      </c>
      <c r="E51">
        <f>ln_data2!D16</f>
        <v>8.0955755042489468</v>
      </c>
      <c r="J51" s="5">
        <v>24</v>
      </c>
      <c r="K51" s="5">
        <v>4.6506993875627813</v>
      </c>
      <c r="L51" s="5">
        <v>-0.29802799179165262</v>
      </c>
    </row>
    <row r="52" spans="1:12" x14ac:dyDescent="0.35">
      <c r="A52">
        <f>ln_data2!A17</f>
        <v>10.942958513128627</v>
      </c>
      <c r="B52">
        <f>LN(original!N54)</f>
        <v>-0.77867535753631845</v>
      </c>
      <c r="C52">
        <f>LN(original!O54)</f>
        <v>-6.4538521137571178E-2</v>
      </c>
      <c r="D52">
        <v>0</v>
      </c>
      <c r="E52">
        <f>ln_data2!D17</f>
        <v>6.9159253908980798</v>
      </c>
      <c r="J52" s="5">
        <v>25</v>
      </c>
      <c r="K52" s="5">
        <v>5.6316794582831147</v>
      </c>
      <c r="L52" s="5">
        <v>-4.790237011193188E-2</v>
      </c>
    </row>
    <row r="53" spans="1:12" x14ac:dyDescent="0.35">
      <c r="A53">
        <f>ln_data2!A18</f>
        <v>11.297593679523832</v>
      </c>
      <c r="B53">
        <f>LN(original!N55)</f>
        <v>-1.2486214913735605</v>
      </c>
      <c r="C53">
        <f>LN(original!O55)</f>
        <v>-3.8221212820197741E-2</v>
      </c>
      <c r="D53">
        <v>0</v>
      </c>
      <c r="E53">
        <f>ln_data2!D18</f>
        <v>7.792424191515722</v>
      </c>
      <c r="J53" s="5">
        <v>26</v>
      </c>
      <c r="K53" s="5">
        <v>8.0098595586980128</v>
      </c>
      <c r="L53" s="5">
        <v>0.81997202096592581</v>
      </c>
    </row>
    <row r="54" spans="1:12" x14ac:dyDescent="0.35">
      <c r="A54">
        <f>ln_data2!A19</f>
        <v>10.609598988871783</v>
      </c>
      <c r="B54">
        <f>LN(original!N56)</f>
        <v>-0.21377971581597904</v>
      </c>
      <c r="C54">
        <f>LN(original!O56)</f>
        <v>-0.13353139262452263</v>
      </c>
      <c r="D54">
        <v>0</v>
      </c>
      <c r="E54">
        <f>ln_data2!D19</f>
        <v>8.386141799257258</v>
      </c>
      <c r="J54" s="5">
        <v>27</v>
      </c>
      <c r="K54" s="5">
        <v>4.9321505848543072</v>
      </c>
      <c r="L54" s="5">
        <v>-0.26474872735650212</v>
      </c>
    </row>
    <row r="55" spans="1:12" x14ac:dyDescent="0.35">
      <c r="A55">
        <f>ln_data2!A20</f>
        <v>11.778957748391557</v>
      </c>
      <c r="B55">
        <f>LN(original!N57)</f>
        <v>-2.0098115666745913</v>
      </c>
      <c r="C55">
        <f>LN(original!O57)</f>
        <v>-0.11934675763256625</v>
      </c>
      <c r="D55">
        <v>0</v>
      </c>
      <c r="E55">
        <f>ln_data2!D20</f>
        <v>7.8367442802808904</v>
      </c>
      <c r="J55" s="5">
        <v>28</v>
      </c>
      <c r="K55" s="5">
        <v>5.7325583910647175</v>
      </c>
      <c r="L55" s="5">
        <v>-3.4177358871065877E-3</v>
      </c>
    </row>
    <row r="56" spans="1:12" x14ac:dyDescent="0.35">
      <c r="A56">
        <f>ln_data2!A21</f>
        <v>10.986527972677354</v>
      </c>
      <c r="B56">
        <f>LN(original!N58)</f>
        <v>-0.80434974336687437</v>
      </c>
      <c r="C56">
        <f>LN(original!O58)</f>
        <v>-0.13353139262452263</v>
      </c>
      <c r="D56">
        <v>0</v>
      </c>
      <c r="E56">
        <f>ln_data2!D21</f>
        <v>8.3977426279333489</v>
      </c>
      <c r="J56" s="5">
        <v>29</v>
      </c>
      <c r="K56" s="5">
        <v>5.3718435367060096</v>
      </c>
      <c r="L56" s="5">
        <v>-0.10685626698776662</v>
      </c>
    </row>
    <row r="57" spans="1:12" x14ac:dyDescent="0.35">
      <c r="A57">
        <f>ln_data2!A22</f>
        <v>10.781412082061129</v>
      </c>
      <c r="B57">
        <f>LN(original!N59)</f>
        <v>-0.46103448298890709</v>
      </c>
      <c r="C57">
        <f>LN(original!O59)</f>
        <v>-1.2578782206860073E-2</v>
      </c>
      <c r="D57">
        <v>0</v>
      </c>
      <c r="E57">
        <f>ln_data2!D22</f>
        <v>7.8140735836036894</v>
      </c>
      <c r="J57" s="5">
        <v>30</v>
      </c>
      <c r="K57" s="5">
        <v>4.5287906423626563</v>
      </c>
      <c r="L57" s="5">
        <v>-0.33706954110896792</v>
      </c>
    </row>
    <row r="58" spans="1:12" x14ac:dyDescent="0.35">
      <c r="A58">
        <f>ln_data2!A23</f>
        <v>10.753528857289048</v>
      </c>
      <c r="B58">
        <f>LN(original!N60)</f>
        <v>-0.42061216099172088</v>
      </c>
      <c r="C58">
        <f>LN(original!O60)</f>
        <v>-6.4538521137571178E-2</v>
      </c>
      <c r="D58">
        <v>0</v>
      </c>
      <c r="E58">
        <f>ln_data2!D23</f>
        <v>8.1784420636755382</v>
      </c>
      <c r="J58" s="5">
        <v>31</v>
      </c>
      <c r="K58" s="5">
        <v>5.5318923200894545</v>
      </c>
      <c r="L58" s="5">
        <v>-7.1283520192007011E-2</v>
      </c>
    </row>
    <row r="59" spans="1:12" x14ac:dyDescent="0.35">
      <c r="A59">
        <f>ln_data2!A24</f>
        <v>10.591514651384015</v>
      </c>
      <c r="B59">
        <f>LN(original!N61)</f>
        <v>-0.2799604586036617</v>
      </c>
      <c r="C59">
        <f>LN(original!O61)</f>
        <v>-9.1567193525490503E-2</v>
      </c>
      <c r="D59">
        <v>0</v>
      </c>
      <c r="E59">
        <f>ln_data2!D24</f>
        <v>7.0419743115454851</v>
      </c>
      <c r="J59" s="5">
        <v>32</v>
      </c>
      <c r="K59" s="5">
        <v>8.0684192121395881</v>
      </c>
      <c r="L59" s="5">
        <v>0.86679005695311773</v>
      </c>
    </row>
    <row r="60" spans="1:12" x14ac:dyDescent="0.35">
      <c r="A60">
        <f>ln_data2!A25</f>
        <v>10.57543981576238</v>
      </c>
      <c r="B60">
        <f>LN(original!N62)</f>
        <v>-0.11348930561748385</v>
      </c>
      <c r="C60">
        <f>LN(original!O62)</f>
        <v>-3.8221212820197741E-2</v>
      </c>
      <c r="D60">
        <v>0</v>
      </c>
      <c r="E60">
        <f>ln_data2!D25</f>
        <v>8.2508101121554827</v>
      </c>
      <c r="J60" s="5">
        <v>33</v>
      </c>
      <c r="K60" s="5">
        <v>4.5635843245727976</v>
      </c>
      <c r="L60" s="5">
        <v>-0.32772581965369341</v>
      </c>
    </row>
    <row r="61" spans="1:12" x14ac:dyDescent="0.35">
      <c r="A61">
        <f>ln_data2!A26</f>
        <v>11.161831993745967</v>
      </c>
      <c r="B61">
        <f>LN(original!N63)</f>
        <v>-1.0544785075294869</v>
      </c>
      <c r="C61">
        <f>LN(original!O63)</f>
        <v>0</v>
      </c>
      <c r="D61">
        <v>0</v>
      </c>
      <c r="E61">
        <f>ln_data2!D26</f>
        <v>6.6932674521481266</v>
      </c>
      <c r="J61" s="5">
        <v>34</v>
      </c>
      <c r="K61" s="5">
        <v>5.3806152705515675</v>
      </c>
      <c r="L61" s="5">
        <v>-9.7976291191781861E-2</v>
      </c>
    </row>
    <row r="62" spans="1:12" x14ac:dyDescent="0.35">
      <c r="A62">
        <f>ln_data2!A27</f>
        <v>12.782197090142931</v>
      </c>
      <c r="B62">
        <f>LN(original!N64)</f>
        <v>-3.3793317246550427</v>
      </c>
      <c r="C62">
        <f>LN(original!O64)</f>
        <v>-1.2578782206860073E-2</v>
      </c>
      <c r="D62">
        <v>0</v>
      </c>
      <c r="E62">
        <f>ln_data2!D27</f>
        <v>8.2474142960403718</v>
      </c>
      <c r="J62" s="5">
        <v>35</v>
      </c>
      <c r="K62" s="5">
        <v>5.159833289809141</v>
      </c>
      <c r="L62" s="5">
        <v>-0.17067930314072477</v>
      </c>
    </row>
    <row r="63" spans="1:12" x14ac:dyDescent="0.35">
      <c r="A63">
        <f>ln_data2!A28</f>
        <v>10.712373832888192</v>
      </c>
      <c r="B63">
        <f>LN(original!N65)</f>
        <v>-0.3826637069660902</v>
      </c>
      <c r="C63">
        <f>LN(original!O65)</f>
        <v>-2.5317807984289897E-2</v>
      </c>
      <c r="D63">
        <v>0</v>
      </c>
      <c r="E63">
        <f>ln_data2!D28</f>
        <v>7.5888888540112944</v>
      </c>
      <c r="J63" s="5">
        <v>36</v>
      </c>
      <c r="K63" s="5">
        <v>10.601789398303911</v>
      </c>
      <c r="L63" s="5">
        <v>0.23422755337206524</v>
      </c>
    </row>
    <row r="64" spans="1:12" x14ac:dyDescent="0.35">
      <c r="A64">
        <f>ln_data2!A29</f>
        <v>11.217329194695912</v>
      </c>
      <c r="B64">
        <f>LN(original!N66)</f>
        <v>-1.1687174164270731</v>
      </c>
      <c r="C64">
        <f>LN(original!O66)</f>
        <v>-3.8221212820197741E-2</v>
      </c>
      <c r="D64">
        <v>0</v>
      </c>
      <c r="E64">
        <f>ln_data2!D29</f>
        <v>6.1262776140774662</v>
      </c>
      <c r="J64" s="5">
        <v>37</v>
      </c>
      <c r="K64" s="5">
        <v>10.802976038204353</v>
      </c>
      <c r="L64" s="5">
        <v>0.14139966274323257</v>
      </c>
    </row>
    <row r="65" spans="1:12" x14ac:dyDescent="0.35">
      <c r="A65">
        <f>ln_data2!A30</f>
        <v>10.952810036107699</v>
      </c>
      <c r="B65">
        <f>LN(original!N67)</f>
        <v>-0.85638919911751521</v>
      </c>
      <c r="C65">
        <f>LN(original!O67)</f>
        <v>-0.13353139262452263</v>
      </c>
      <c r="D65">
        <v>0</v>
      </c>
      <c r="E65">
        <f>ln_data2!D30</f>
        <v>6.1125275915954012</v>
      </c>
      <c r="J65" s="5">
        <v>38</v>
      </c>
      <c r="K65" s="5">
        <v>10.096925499326449</v>
      </c>
      <c r="L65" s="5">
        <v>0.41388065059860324</v>
      </c>
    </row>
    <row r="66" spans="1:12" x14ac:dyDescent="0.35">
      <c r="A66">
        <f>ln_data2!A31</f>
        <v>10.483918761848027</v>
      </c>
      <c r="B66">
        <f>LN(original!N68)</f>
        <v>0</v>
      </c>
      <c r="C66">
        <f>LN(original!O68)</f>
        <v>-5.1293294387550578E-2</v>
      </c>
      <c r="D66">
        <v>0</v>
      </c>
      <c r="E66">
        <f>ln_data2!D31</f>
        <v>8.1066687738439107</v>
      </c>
      <c r="J66" s="5">
        <v>39</v>
      </c>
      <c r="K66" s="5">
        <v>12.979870713815762</v>
      </c>
      <c r="L66" s="5">
        <v>-0.59730913473945257</v>
      </c>
    </row>
    <row r="67" spans="1:12" x14ac:dyDescent="0.35">
      <c r="A67">
        <f>ln_data2!A32</f>
        <v>11.107318712834619</v>
      </c>
      <c r="B67">
        <f>LN(original!N69)</f>
        <v>-0.96236178737033862</v>
      </c>
      <c r="C67">
        <f>LN(original!O69)</f>
        <v>-1.2578782206860073E-2</v>
      </c>
      <c r="D67">
        <v>0</v>
      </c>
      <c r="E67">
        <f>ln_data2!D32</f>
        <v>7.5102984109991127</v>
      </c>
      <c r="J67" s="5">
        <v>40</v>
      </c>
      <c r="K67" s="5">
        <v>11.922877887029729</v>
      </c>
      <c r="L67" s="5">
        <v>-0.27809469563848666</v>
      </c>
    </row>
    <row r="68" spans="1:12" x14ac:dyDescent="0.35">
      <c r="A68">
        <f>ln_data2!A33</f>
        <v>12.797418724410823</v>
      </c>
      <c r="B68">
        <f>LN(original!N70)</f>
        <v>-3.4749091369830265</v>
      </c>
      <c r="C68">
        <f>LN(original!O70)</f>
        <v>-0.10536051565782628</v>
      </c>
      <c r="D68">
        <v>0</v>
      </c>
      <c r="E68">
        <f>ln_data2!D33</f>
        <v>7.5908507220382893</v>
      </c>
      <c r="J68" s="5">
        <v>41</v>
      </c>
      <c r="K68" s="5">
        <v>10.474932349895491</v>
      </c>
      <c r="L68" s="5">
        <v>0.21267826076408269</v>
      </c>
    </row>
    <row r="69" spans="1:12" x14ac:dyDescent="0.35">
      <c r="A69">
        <f>ln_data2!A34</f>
        <v>10.5178055795049</v>
      </c>
      <c r="B69">
        <f>LN(original!N71)</f>
        <v>-2.3170023143992219E-2</v>
      </c>
      <c r="C69">
        <f>LN(original!O71)</f>
        <v>-2.5317807984289897E-2</v>
      </c>
      <c r="D69">
        <v>0</v>
      </c>
      <c r="E69">
        <f>ln_data2!D34</f>
        <v>8.1851864126552254</v>
      </c>
      <c r="J69" s="5">
        <v>42</v>
      </c>
      <c r="K69" s="5">
        <v>12.88659695527871</v>
      </c>
      <c r="L69" s="5">
        <v>-0.56779007416964156</v>
      </c>
    </row>
    <row r="70" spans="1:12" x14ac:dyDescent="0.35">
      <c r="A70">
        <f>ln_data2!A35</f>
        <v>10.978040027422301</v>
      </c>
      <c r="B70">
        <f>LN(original!N72)</f>
        <v>-0.85906529041369173</v>
      </c>
      <c r="C70">
        <f>LN(original!O72)</f>
        <v>-0.11934675763256625</v>
      </c>
      <c r="D70">
        <v>0</v>
      </c>
      <c r="E70">
        <f>ln_data2!D35</f>
        <v>7.2445878982067597</v>
      </c>
      <c r="J70" s="5">
        <v>43</v>
      </c>
      <c r="K70" s="5">
        <v>10.192053941403344</v>
      </c>
      <c r="L70" s="5">
        <v>0.33727762896064739</v>
      </c>
    </row>
    <row r="71" spans="1:12" x14ac:dyDescent="0.35">
      <c r="A71">
        <f>ln_data2!A36</f>
        <v>10.882792284771302</v>
      </c>
      <c r="B71">
        <f>LN(original!N73)</f>
        <v>-0.61009043762958082</v>
      </c>
      <c r="C71">
        <f>LN(original!O73)</f>
        <v>-3.8221212820197741E-2</v>
      </c>
      <c r="D71">
        <v>0</v>
      </c>
      <c r="E71">
        <f>ln_data2!D36</f>
        <v>8.0817874993266106</v>
      </c>
      <c r="J71" s="5">
        <v>44</v>
      </c>
      <c r="K71" s="5">
        <v>11.708897510848164</v>
      </c>
      <c r="L71" s="5">
        <v>-0.20772316452402073</v>
      </c>
    </row>
    <row r="72" spans="1:12" x14ac:dyDescent="0.35">
      <c r="J72" s="5">
        <v>45</v>
      </c>
      <c r="K72" s="5">
        <v>10.740854589962177</v>
      </c>
      <c r="L72" s="5">
        <v>0.15563377473552542</v>
      </c>
    </row>
    <row r="73" spans="1:12" x14ac:dyDescent="0.35">
      <c r="J73" s="5">
        <v>46</v>
      </c>
      <c r="K73" s="5">
        <v>11.345274245297309</v>
      </c>
      <c r="L73" s="5">
        <v>-9.6610574201578814E-2</v>
      </c>
    </row>
    <row r="74" spans="1:12" x14ac:dyDescent="0.35">
      <c r="J74" s="5">
        <v>47</v>
      </c>
      <c r="K74" s="5">
        <v>10.497025847244117</v>
      </c>
      <c r="L74" s="5">
        <v>0.17881222916344619</v>
      </c>
    </row>
    <row r="75" spans="1:12" x14ac:dyDescent="0.35">
      <c r="J75" s="5">
        <v>48</v>
      </c>
      <c r="K75" s="5">
        <v>10.179038764722508</v>
      </c>
      <c r="L75" s="5">
        <v>0.3721896859061733</v>
      </c>
    </row>
    <row r="76" spans="1:12" x14ac:dyDescent="0.35">
      <c r="J76" s="5">
        <v>49</v>
      </c>
      <c r="K76" s="5">
        <v>11.73145364014891</v>
      </c>
      <c r="L76" s="5">
        <v>-0.17585016722414615</v>
      </c>
    </row>
    <row r="77" spans="1:12" x14ac:dyDescent="0.35">
      <c r="J77" s="5">
        <v>50</v>
      </c>
      <c r="K77" s="5">
        <v>14.040335427782805</v>
      </c>
      <c r="L77" s="5">
        <v>-0.94593955571887811</v>
      </c>
    </row>
    <row r="78" spans="1:12" x14ac:dyDescent="0.35">
      <c r="J78" s="5">
        <v>51</v>
      </c>
      <c r="K78" s="5">
        <v>10.8728558091099</v>
      </c>
      <c r="L78" s="5">
        <v>7.0102704018726314E-2</v>
      </c>
    </row>
    <row r="79" spans="1:12" x14ac:dyDescent="0.35">
      <c r="J79" s="5">
        <v>52</v>
      </c>
      <c r="K79" s="5">
        <v>11.365846198961748</v>
      </c>
      <c r="L79" s="5">
        <v>-6.8252519437915993E-2</v>
      </c>
    </row>
    <row r="80" spans="1:12" x14ac:dyDescent="0.35">
      <c r="J80" s="5">
        <v>53</v>
      </c>
      <c r="K80" s="5">
        <v>10.264383642626884</v>
      </c>
      <c r="L80" s="5">
        <v>0.34521534624489902</v>
      </c>
    </row>
    <row r="81" spans="10:12" x14ac:dyDescent="0.35">
      <c r="J81" s="5">
        <v>54</v>
      </c>
      <c r="K81" s="5">
        <v>12.111770226749838</v>
      </c>
      <c r="L81" s="5">
        <v>-0.33281247835828154</v>
      </c>
    </row>
    <row r="82" spans="10:12" x14ac:dyDescent="0.35">
      <c r="J82" s="5">
        <v>55</v>
      </c>
      <c r="K82" s="5">
        <v>10.869857942410404</v>
      </c>
      <c r="L82" s="5">
        <v>0.11667003026695077</v>
      </c>
    </row>
    <row r="83" spans="10:12" x14ac:dyDescent="0.35">
      <c r="J83" s="5">
        <v>56</v>
      </c>
      <c r="K83" s="5">
        <v>10.569280156783744</v>
      </c>
      <c r="L83" s="5">
        <v>0.21213192527738478</v>
      </c>
    </row>
    <row r="84" spans="10:12" x14ac:dyDescent="0.35">
      <c r="J84" s="5">
        <v>57</v>
      </c>
      <c r="K84" s="5">
        <v>10.505756137450039</v>
      </c>
      <c r="L84" s="5">
        <v>0.24777271983900917</v>
      </c>
    </row>
    <row r="85" spans="10:12" x14ac:dyDescent="0.35">
      <c r="J85" s="5">
        <v>58</v>
      </c>
      <c r="K85" s="5">
        <v>10.350068302617629</v>
      </c>
      <c r="L85" s="5">
        <v>0.24144634876638627</v>
      </c>
    </row>
    <row r="86" spans="10:12" x14ac:dyDescent="0.35">
      <c r="J86" s="5">
        <v>59</v>
      </c>
      <c r="K86" s="5">
        <v>10.202066573736582</v>
      </c>
      <c r="L86" s="5">
        <v>0.37337324202579758</v>
      </c>
    </row>
    <row r="87" spans="10:12" x14ac:dyDescent="0.35">
      <c r="J87" s="5">
        <v>60</v>
      </c>
      <c r="K87" s="5">
        <v>11.183046644456915</v>
      </c>
      <c r="L87" s="5">
        <v>-2.1214650710948746E-2</v>
      </c>
    </row>
    <row r="88" spans="10:12" x14ac:dyDescent="0.35">
      <c r="J88" s="5">
        <v>61</v>
      </c>
      <c r="K88" s="5">
        <v>13.561226744871814</v>
      </c>
      <c r="L88" s="5">
        <v>-0.77902965472888219</v>
      </c>
    </row>
    <row r="89" spans="10:12" x14ac:dyDescent="0.35">
      <c r="J89" s="5">
        <v>62</v>
      </c>
      <c r="K89" s="5">
        <v>10.48351777102811</v>
      </c>
      <c r="L89" s="5">
        <v>0.22885606186008189</v>
      </c>
    </row>
    <row r="90" spans="10:12" x14ac:dyDescent="0.35">
      <c r="J90" s="5">
        <v>63</v>
      </c>
      <c r="K90" s="5">
        <v>11.283925577238518</v>
      </c>
      <c r="L90" s="5">
        <v>-6.6596382542606136E-2</v>
      </c>
    </row>
    <row r="91" spans="10:12" x14ac:dyDescent="0.35">
      <c r="J91" s="5">
        <v>64</v>
      </c>
      <c r="K91" s="5">
        <v>10.92321072287981</v>
      </c>
      <c r="L91" s="5">
        <v>2.9599313227889112E-2</v>
      </c>
    </row>
    <row r="92" spans="10:12" x14ac:dyDescent="0.35">
      <c r="J92" s="5">
        <v>65</v>
      </c>
      <c r="K92" s="5">
        <v>10.080157828536457</v>
      </c>
      <c r="L92" s="5">
        <v>0.40376093331157037</v>
      </c>
    </row>
    <row r="93" spans="10:12" x14ac:dyDescent="0.35">
      <c r="J93" s="5">
        <v>66</v>
      </c>
      <c r="K93" s="5">
        <v>11.083259506263255</v>
      </c>
      <c r="L93" s="5">
        <v>2.4059206571363845E-2</v>
      </c>
    </row>
    <row r="94" spans="10:12" x14ac:dyDescent="0.35">
      <c r="J94" s="5">
        <v>67</v>
      </c>
      <c r="K94" s="5">
        <v>13.619786398313389</v>
      </c>
      <c r="L94" s="5">
        <v>-0.8223676739025656</v>
      </c>
    </row>
    <row r="95" spans="10:12" x14ac:dyDescent="0.35">
      <c r="J95" s="5">
        <v>68</v>
      </c>
      <c r="K95" s="5">
        <v>10.114951510746598</v>
      </c>
      <c r="L95" s="5">
        <v>0.40285406875830176</v>
      </c>
    </row>
    <row r="96" spans="10:12" x14ac:dyDescent="0.35">
      <c r="J96" s="5">
        <v>69</v>
      </c>
      <c r="K96" s="5">
        <v>10.931982456725368</v>
      </c>
      <c r="L96" s="5">
        <v>4.6057570696932615E-2</v>
      </c>
    </row>
    <row r="97" spans="10:12" ht="15" thickBot="1" x14ac:dyDescent="0.4">
      <c r="J97" s="6">
        <v>70</v>
      </c>
      <c r="K97" s="6">
        <v>10.711200475982942</v>
      </c>
      <c r="L97" s="6">
        <v>0.17159180878836011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C9804-911F-41D5-B80F-A404BF90B4BB}">
  <dimension ref="A1:S99"/>
  <sheetViews>
    <sheetView topLeftCell="F1" workbookViewId="0">
      <selection activeCell="Z9" sqref="Z9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33</v>
      </c>
      <c r="E1" t="s">
        <v>4</v>
      </c>
      <c r="G1" t="s">
        <v>39</v>
      </c>
    </row>
    <row r="2" spans="1:15" x14ac:dyDescent="0.35">
      <c r="A2">
        <f>LN(original!A2/$G$2)</f>
        <v>-2.1877623691193242</v>
      </c>
      <c r="B2">
        <f>LN(original!K39)</f>
        <v>-0.50337260801669592</v>
      </c>
      <c r="C2">
        <f>LN(original!L39)</f>
        <v>-3.8221212820197741E-2</v>
      </c>
      <c r="D2">
        <v>1</v>
      </c>
      <c r="E2">
        <f>LN(original!D2)</f>
        <v>2.1751462908995625</v>
      </c>
      <c r="G2">
        <f>AVERAGE(original!A2:A36)</f>
        <v>1156.0302554570753</v>
      </c>
      <c r="H2">
        <f>AVERAGE(original!F2:F36)</f>
        <v>98853.312596311574</v>
      </c>
      <c r="J2" t="s">
        <v>5</v>
      </c>
    </row>
    <row r="3" spans="1:15" ht="15" thickBot="1" x14ac:dyDescent="0.4">
      <c r="A3">
        <f>LN(original!A3/$G$2)</f>
        <v>-1.9311041666585926</v>
      </c>
      <c r="B3">
        <f>LN(original!K40)</f>
        <v>-0.71051573747697905</v>
      </c>
      <c r="C3">
        <f>LN(original!L40)</f>
        <v>-6.4538521137571178E-2</v>
      </c>
      <c r="D3">
        <v>1</v>
      </c>
      <c r="E3">
        <f>LN(original!D3)</f>
        <v>1.9950771778039409</v>
      </c>
    </row>
    <row r="4" spans="1:15" x14ac:dyDescent="0.35">
      <c r="A4">
        <f>LN(original!A4/$G$2)</f>
        <v>-2.81683968233625</v>
      </c>
      <c r="B4">
        <f>LN(original!K41)</f>
        <v>-2.1845241724257402E-2</v>
      </c>
      <c r="C4">
        <f>LN(original!L41)</f>
        <v>-6.4538521137571178E-2</v>
      </c>
      <c r="D4">
        <v>1</v>
      </c>
      <c r="E4">
        <f>LN(original!D4)</f>
        <v>2.0814715583477761</v>
      </c>
      <c r="J4" s="8" t="s">
        <v>6</v>
      </c>
      <c r="K4" s="8"/>
    </row>
    <row r="5" spans="1:15" x14ac:dyDescent="0.35">
      <c r="A5">
        <f>LN(original!A5/$G$2)</f>
        <v>0.9794189206054299</v>
      </c>
      <c r="B5">
        <f>LN(original!K42)</f>
        <v>-2.807072202298643</v>
      </c>
      <c r="C5">
        <f>LN(original!L42)</f>
        <v>0</v>
      </c>
      <c r="D5">
        <v>1</v>
      </c>
      <c r="E5">
        <f>LN(original!D5)</f>
        <v>0.95198679876637449</v>
      </c>
      <c r="J5" s="5" t="s">
        <v>7</v>
      </c>
      <c r="K5" s="5">
        <v>0.95713751207739239</v>
      </c>
    </row>
    <row r="6" spans="1:15" x14ac:dyDescent="0.35">
      <c r="A6">
        <f>LN(original!A6/$G$2)</f>
        <v>-0.42215815162963066</v>
      </c>
      <c r="B6">
        <f>LN(original!K43)</f>
        <v>-1.831448693607743</v>
      </c>
      <c r="C6">
        <f>LN(original!L43)</f>
        <v>-0.13353139262452263</v>
      </c>
      <c r="D6">
        <v>1</v>
      </c>
      <c r="E6">
        <f>LN(original!D6)</f>
        <v>1.3683629136123967</v>
      </c>
      <c r="J6" s="5" t="s">
        <v>8</v>
      </c>
      <c r="K6" s="5">
        <v>0.91611221702570045</v>
      </c>
    </row>
    <row r="7" spans="1:15" x14ac:dyDescent="0.35">
      <c r="A7">
        <f>LN(original!A7/$G$2)</f>
        <v>-2.4071127799156375</v>
      </c>
      <c r="B7">
        <f>LN(original!K44)</f>
        <v>-0.37963825529458628</v>
      </c>
      <c r="C7">
        <f>LN(original!L44)</f>
        <v>-3.8221212820197741E-2</v>
      </c>
      <c r="D7">
        <v>1</v>
      </c>
      <c r="E7">
        <f>LN(original!D7)</f>
        <v>0.91150955795190958</v>
      </c>
      <c r="J7" s="5" t="s">
        <v>9</v>
      </c>
      <c r="K7" s="5">
        <v>0.9122991359814141</v>
      </c>
    </row>
    <row r="8" spans="1:15" x14ac:dyDescent="0.35">
      <c r="A8">
        <f>LN(original!A8/$G$2)</f>
        <v>0.86409620545797339</v>
      </c>
      <c r="B8">
        <f>LN(original!K45)</f>
        <v>-2.7319376558701607</v>
      </c>
      <c r="C8">
        <f>LN(original!L45)</f>
        <v>-3.8221212820197741E-2</v>
      </c>
      <c r="D8">
        <v>1</v>
      </c>
      <c r="E8">
        <f>LN(original!D8)</f>
        <v>1.784565656721514</v>
      </c>
      <c r="J8" s="5" t="s">
        <v>10</v>
      </c>
      <c r="K8" s="5">
        <v>0.37301611353473835</v>
      </c>
    </row>
    <row r="9" spans="1:15" ht="15" thickBot="1" x14ac:dyDescent="0.4">
      <c r="A9">
        <f>LN(original!A9/$G$2)</f>
        <v>-2.7468900709825879</v>
      </c>
      <c r="B9">
        <f>LN(original!K46)</f>
        <v>-0.1091416935157484</v>
      </c>
      <c r="C9">
        <f>LN(original!L46)</f>
        <v>-5.1293294387550578E-2</v>
      </c>
      <c r="D9">
        <v>1</v>
      </c>
      <c r="E9">
        <f>LN(original!D9)</f>
        <v>1.5698232686807745</v>
      </c>
      <c r="J9" s="6" t="s">
        <v>11</v>
      </c>
      <c r="K9" s="6">
        <v>70</v>
      </c>
    </row>
    <row r="10" spans="1:15" x14ac:dyDescent="0.35">
      <c r="A10">
        <f>LN(original!A10/$G$2)</f>
        <v>-0.73697456824249075</v>
      </c>
      <c r="B10">
        <f>LN(original!K47)</f>
        <v>-1.5941371715320505</v>
      </c>
      <c r="C10">
        <f>LN(original!L47)</f>
        <v>-6.4538521137571178E-2</v>
      </c>
      <c r="D10">
        <v>1</v>
      </c>
      <c r="E10">
        <f>LN(original!D10)</f>
        <v>5.8907601315305362E-2</v>
      </c>
    </row>
    <row r="11" spans="1:15" ht="15" thickBot="1" x14ac:dyDescent="0.4">
      <c r="A11">
        <f>LN(original!A11/$G$2)</f>
        <v>-2.0069209774484489</v>
      </c>
      <c r="B11">
        <f>LN(original!K48)</f>
        <v>-0.66112720435339489</v>
      </c>
      <c r="C11">
        <f>LN(original!L48)</f>
        <v>-9.1567193525490503E-2</v>
      </c>
      <c r="D11">
        <v>1</v>
      </c>
      <c r="E11">
        <f>LN(original!D11)</f>
        <v>1.9500516602249005</v>
      </c>
      <c r="J11" t="s">
        <v>12</v>
      </c>
    </row>
    <row r="12" spans="1:15" x14ac:dyDescent="0.35">
      <c r="A12">
        <f>LN(original!A12/$G$2)</f>
        <v>-1.2196378653257316</v>
      </c>
      <c r="B12">
        <f>LN(original!K49)</f>
        <v>-1.2563860628379797</v>
      </c>
      <c r="C12">
        <f>LN(original!L49)</f>
        <v>-0.10536051565782628</v>
      </c>
      <c r="D12">
        <v>1</v>
      </c>
      <c r="E12">
        <f>LN(original!D12)</f>
        <v>0.39425920978675738</v>
      </c>
      <c r="J12" s="7"/>
      <c r="K12" s="7" t="s">
        <v>17</v>
      </c>
      <c r="L12" s="7" t="s">
        <v>18</v>
      </c>
      <c r="M12" s="7" t="s">
        <v>19</v>
      </c>
      <c r="N12" s="7" t="s">
        <v>20</v>
      </c>
      <c r="O12" s="7" t="s">
        <v>21</v>
      </c>
    </row>
    <row r="13" spans="1:15" x14ac:dyDescent="0.35">
      <c r="A13">
        <f>LN(original!A13/$G$2)</f>
        <v>-2.3570872627969273</v>
      </c>
      <c r="B13">
        <f>LN(original!K50)</f>
        <v>-0.4406952318658317</v>
      </c>
      <c r="C13">
        <f>LN(original!L50)</f>
        <v>-0.13353139262452263</v>
      </c>
      <c r="D13">
        <v>1</v>
      </c>
      <c r="E13">
        <f>LN(original!D13)</f>
        <v>0.6312890388749085</v>
      </c>
      <c r="J13" s="5" t="s">
        <v>13</v>
      </c>
      <c r="K13" s="5">
        <v>3</v>
      </c>
      <c r="L13" s="5">
        <v>100.28802512241762</v>
      </c>
      <c r="M13" s="5">
        <v>33.429341707472538</v>
      </c>
      <c r="N13" s="5">
        <v>240.25511296132453</v>
      </c>
      <c r="O13" s="5">
        <v>1.9063979680515726E-35</v>
      </c>
    </row>
    <row r="14" spans="1:15" x14ac:dyDescent="0.35">
      <c r="A14">
        <f>LN(original!A14/$G$2)</f>
        <v>-2.7088236361789484</v>
      </c>
      <c r="B14">
        <f>LN(original!K51)</f>
        <v>-0.11885847473036723</v>
      </c>
      <c r="C14">
        <f>LN(original!L51)</f>
        <v>-0.10536051565782628</v>
      </c>
      <c r="D14">
        <v>1</v>
      </c>
      <c r="E14">
        <f>LN(original!D14)</f>
        <v>2.0622108838825604</v>
      </c>
      <c r="J14" s="5" t="s">
        <v>14</v>
      </c>
      <c r="K14" s="5">
        <v>66</v>
      </c>
      <c r="L14" s="5">
        <v>9.1833073831330125</v>
      </c>
      <c r="M14" s="5">
        <v>0.13914102095656081</v>
      </c>
      <c r="N14" s="5"/>
      <c r="O14" s="5"/>
    </row>
    <row r="15" spans="1:15" ht="15" thickBot="1" x14ac:dyDescent="0.4">
      <c r="A15">
        <f>LN(original!A15/$G$2)</f>
        <v>-0.70600481371001933</v>
      </c>
      <c r="B15">
        <f>LN(original!K52)</f>
        <v>-1.5998805580726119</v>
      </c>
      <c r="C15">
        <f>LN(original!L52)</f>
        <v>-2.5317807984289897E-2</v>
      </c>
      <c r="D15">
        <v>1</v>
      </c>
      <c r="E15">
        <f>LN(original!D15)</f>
        <v>2.0036818837427508</v>
      </c>
      <c r="J15" s="6" t="s">
        <v>15</v>
      </c>
      <c r="K15" s="6">
        <v>69</v>
      </c>
      <c r="L15" s="6">
        <v>109.47133250555063</v>
      </c>
      <c r="M15" s="6"/>
      <c r="N15" s="6"/>
      <c r="O15" s="6"/>
    </row>
    <row r="16" spans="1:15" ht="15" thickBot="1" x14ac:dyDescent="0.4">
      <c r="A16">
        <f>LN(original!A16/$G$2)</f>
        <v>2.4452650450804647</v>
      </c>
      <c r="B16">
        <f>LN(original!K53)</f>
        <v>-3.8681847328068741</v>
      </c>
      <c r="C16">
        <f>LN(original!L53)</f>
        <v>-6.4538521137571178E-2</v>
      </c>
      <c r="D16">
        <v>1</v>
      </c>
      <c r="E16">
        <f>LN(original!D16)</f>
        <v>1.8809674058267545</v>
      </c>
    </row>
    <row r="17" spans="1:19" x14ac:dyDescent="0.35">
      <c r="A17">
        <f>LN(original!A17/$G$2)</f>
        <v>-1.8691679692285146</v>
      </c>
      <c r="B17">
        <f>LN(original!K54)</f>
        <v>-0.77867535753631845</v>
      </c>
      <c r="C17">
        <f>LN(original!L54)</f>
        <v>-6.4538521137571178E-2</v>
      </c>
      <c r="D17">
        <v>1</v>
      </c>
      <c r="E17">
        <f>LN(original!D17)</f>
        <v>0.70131729247588803</v>
      </c>
      <c r="J17" s="7"/>
      <c r="K17" s="7" t="s">
        <v>22</v>
      </c>
      <c r="L17" s="7" t="s">
        <v>10</v>
      </c>
      <c r="M17" s="7" t="s">
        <v>23</v>
      </c>
      <c r="N17" s="7" t="s">
        <v>24</v>
      </c>
      <c r="O17" s="7" t="s">
        <v>25</v>
      </c>
      <c r="P17" s="7" t="s">
        <v>26</v>
      </c>
      <c r="Q17" s="7" t="s">
        <v>27</v>
      </c>
      <c r="R17" s="7" t="s">
        <v>28</v>
      </c>
    </row>
    <row r="18" spans="1:19" x14ac:dyDescent="0.35">
      <c r="A18">
        <f>LN(original!A18/$G$2)</f>
        <v>-1.2006998373936568</v>
      </c>
      <c r="B18">
        <f>LN(original!K55)</f>
        <v>-1.2486214913735607</v>
      </c>
      <c r="C18">
        <f>LN(original!L55)</f>
        <v>-3.8221212820197741E-2</v>
      </c>
      <c r="D18">
        <v>1</v>
      </c>
      <c r="E18">
        <f>LN(original!D18)</f>
        <v>1.5778160930935303</v>
      </c>
      <c r="J18" s="5" t="s">
        <v>16</v>
      </c>
      <c r="K18" s="5">
        <v>-1.3994361773361259</v>
      </c>
      <c r="L18" s="5">
        <v>0.10646234401514539</v>
      </c>
      <c r="M18" s="5">
        <v>-13.144893532844264</v>
      </c>
      <c r="N18" s="5">
        <v>4.2548973330374917E-20</v>
      </c>
      <c r="O18" s="5">
        <v>-1.6119951053550259</v>
      </c>
      <c r="P18" s="5">
        <v>-1.1868772493172259</v>
      </c>
      <c r="Q18" s="5">
        <v>-1.6119951053550259</v>
      </c>
      <c r="R18" s="5">
        <v>-1.1868772493172259</v>
      </c>
    </row>
    <row r="19" spans="1:19" x14ac:dyDescent="0.35">
      <c r="A19">
        <f>LN(original!A19/$G$2)</f>
        <v>-2.5859181769648454</v>
      </c>
      <c r="B19">
        <f>LN(original!K56)</f>
        <v>-0.2137797158159789</v>
      </c>
      <c r="C19">
        <f>LN(original!L56)</f>
        <v>-0.13353139262452263</v>
      </c>
      <c r="D19">
        <v>1</v>
      </c>
      <c r="E19">
        <f>LN(original!D19)</f>
        <v>2.1715337008350657</v>
      </c>
      <c r="J19" s="5" t="s">
        <v>1</v>
      </c>
      <c r="K19" s="5">
        <v>-1.0252370955810823</v>
      </c>
      <c r="L19" s="5">
        <v>4.3192378117132162E-2</v>
      </c>
      <c r="M19" s="5">
        <v>-23.736528069854629</v>
      </c>
      <c r="N19" s="5">
        <v>4.9394798426669932E-34</v>
      </c>
      <c r="O19" s="5">
        <v>-1.1114734608996828</v>
      </c>
      <c r="P19" s="5">
        <v>-0.93900073026248176</v>
      </c>
      <c r="Q19" s="5">
        <v>-1.1114734608996828</v>
      </c>
      <c r="R19" s="5">
        <v>-0.93900073026248176</v>
      </c>
    </row>
    <row r="20" spans="1:19" x14ac:dyDescent="0.35">
      <c r="A20">
        <f>LN(original!A20/$G$2)</f>
        <v>-0.16819572440740779</v>
      </c>
      <c r="B20">
        <f>LN(original!K57)</f>
        <v>-2.0098115666745917</v>
      </c>
      <c r="C20">
        <f>LN(original!L57)</f>
        <v>-0.11934675763256625</v>
      </c>
      <c r="D20">
        <v>1</v>
      </c>
      <c r="E20">
        <f>LN(original!D20)</f>
        <v>1.6221361818586992</v>
      </c>
      <c r="J20" s="5" t="s">
        <v>2</v>
      </c>
      <c r="K20" s="5">
        <v>0.42497433180165561</v>
      </c>
      <c r="L20" s="5">
        <v>1.057712165468202</v>
      </c>
      <c r="M20" s="5">
        <v>0.40178637031515885</v>
      </c>
      <c r="N20" s="5">
        <v>0.68913938075294623</v>
      </c>
      <c r="O20" s="5">
        <v>-1.6868161432651569</v>
      </c>
      <c r="P20" s="5">
        <v>2.5367648068684683</v>
      </c>
      <c r="Q20" s="5">
        <v>-1.6868161432651569</v>
      </c>
      <c r="R20" s="5">
        <v>2.5367648068684683</v>
      </c>
    </row>
    <row r="21" spans="1:19" ht="15" thickBot="1" x14ac:dyDescent="0.4">
      <c r="A21">
        <f>LN(original!A21/$G$2)</f>
        <v>-1.8169109656134304</v>
      </c>
      <c r="B21">
        <f>LN(original!K58)</f>
        <v>-0.80434974336687437</v>
      </c>
      <c r="C21">
        <f>LN(original!L58)</f>
        <v>-0.13353139262452263</v>
      </c>
      <c r="D21">
        <v>1</v>
      </c>
      <c r="E21">
        <f>LN(original!D21)</f>
        <v>2.1831345295111571</v>
      </c>
      <c r="J21" s="6" t="s">
        <v>33</v>
      </c>
      <c r="K21" s="6">
        <v>-1.1027220682235159</v>
      </c>
      <c r="L21" s="6">
        <v>8.9167906127889107E-2</v>
      </c>
      <c r="M21" s="6">
        <v>-12.36680456129514</v>
      </c>
      <c r="N21" s="6">
        <v>7.5870411283575681E-19</v>
      </c>
      <c r="O21" s="6">
        <v>-1.2807515369109392</v>
      </c>
      <c r="P21" s="6">
        <v>-0.92469259953609273</v>
      </c>
      <c r="Q21" s="6">
        <v>-1.2807515369109392</v>
      </c>
      <c r="R21" s="6">
        <v>-0.92469259953609273</v>
      </c>
    </row>
    <row r="22" spans="1:19" x14ac:dyDescent="0.35">
      <c r="A22">
        <f>LN(original!A22/$G$2)</f>
        <v>-2.2674276485414859</v>
      </c>
      <c r="B22">
        <f>LN(original!K59)</f>
        <v>-0.46103448298890709</v>
      </c>
      <c r="C22">
        <f>LN(original!L59)</f>
        <v>-1.2578782206860073E-2</v>
      </c>
      <c r="D22">
        <v>1</v>
      </c>
      <c r="E22">
        <f>LN(original!D22)</f>
        <v>1.5994654851814973</v>
      </c>
    </row>
    <row r="23" spans="1:19" x14ac:dyDescent="0.35">
      <c r="A23">
        <f>LN(original!A23/$G$2)</f>
        <v>-2.3172297707213061</v>
      </c>
      <c r="B23">
        <f>LN(original!K60)</f>
        <v>-0.42061216099172088</v>
      </c>
      <c r="C23">
        <f>LN(original!L60)</f>
        <v>-6.4538521137571178E-2</v>
      </c>
      <c r="D23">
        <v>1</v>
      </c>
      <c r="E23">
        <f>LN(original!D23)</f>
        <v>1.963833965253347</v>
      </c>
    </row>
    <row r="24" spans="1:19" x14ac:dyDescent="0.35">
      <c r="A24">
        <f>LN(original!A24/$G$2)</f>
        <v>-2.5608983933517289</v>
      </c>
      <c r="B24">
        <f>LN(original!K61)</f>
        <v>-0.2799604586036617</v>
      </c>
      <c r="C24">
        <f>LN(original!L61)</f>
        <v>-9.1567193525490503E-2</v>
      </c>
      <c r="D24">
        <v>1</v>
      </c>
      <c r="E24">
        <f>LN(original!D24)</f>
        <v>0.8273662131232935</v>
      </c>
    </row>
    <row r="25" spans="1:19" x14ac:dyDescent="0.35">
      <c r="A25">
        <f>LN(original!A25/$G$2)</f>
        <v>-2.7000758256594217</v>
      </c>
      <c r="B25">
        <f>LN(original!K62)</f>
        <v>-0.11348930561748385</v>
      </c>
      <c r="C25">
        <f>LN(original!L62)</f>
        <v>-3.8221212820197741E-2</v>
      </c>
      <c r="D25">
        <v>1</v>
      </c>
      <c r="E25">
        <f>LN(original!D25)</f>
        <v>2.0362020137332904</v>
      </c>
      <c r="J25" t="s">
        <v>29</v>
      </c>
    </row>
    <row r="26" spans="1:19" ht="15" thickBot="1" x14ac:dyDescent="0.4">
      <c r="A26">
        <f>LN(original!A26/$G$2)</f>
        <v>-1.4689701332593681</v>
      </c>
      <c r="B26">
        <f>LN(original!K63)</f>
        <v>-1.0544785075294869</v>
      </c>
      <c r="C26">
        <f>LN(original!L63)</f>
        <v>0</v>
      </c>
      <c r="D26">
        <v>1</v>
      </c>
      <c r="E26">
        <f>LN(original!D26)</f>
        <v>0.47865935372593449</v>
      </c>
    </row>
    <row r="27" spans="1:19" x14ac:dyDescent="0.35">
      <c r="A27">
        <f>LN(original!A27/$G$2)</f>
        <v>1.7770843582333875</v>
      </c>
      <c r="B27">
        <f>LN(original!K64)</f>
        <v>-3.3793317246550427</v>
      </c>
      <c r="C27">
        <f>LN(original!L64)</f>
        <v>-1.2578782206860073E-2</v>
      </c>
      <c r="D27">
        <v>1</v>
      </c>
      <c r="E27">
        <f>LN(original!D27)</f>
        <v>2.0328061976181808</v>
      </c>
      <c r="J27" s="7" t="s">
        <v>30</v>
      </c>
      <c r="K27" s="7" t="s">
        <v>31</v>
      </c>
      <c r="L27" s="7" t="s">
        <v>32</v>
      </c>
      <c r="M27" s="4" t="s">
        <v>40</v>
      </c>
      <c r="N27" s="4" t="s">
        <v>35</v>
      </c>
      <c r="P27" s="4" t="s">
        <v>40</v>
      </c>
      <c r="Q27" s="4" t="s">
        <v>35</v>
      </c>
      <c r="R27" s="4" t="s">
        <v>36</v>
      </c>
    </row>
    <row r="28" spans="1:19" x14ac:dyDescent="0.35">
      <c r="A28">
        <f>LN(original!A28/$G$2)</f>
        <v>-2.3853453639327453</v>
      </c>
      <c r="B28">
        <f>LN(original!K65)</f>
        <v>-0.38266370696609003</v>
      </c>
      <c r="C28">
        <f>LN(original!L65)</f>
        <v>-2.5317807984289897E-2</v>
      </c>
      <c r="D28">
        <v>1</v>
      </c>
      <c r="E28">
        <f>LN(original!D28)</f>
        <v>1.3742807555891026</v>
      </c>
      <c r="J28" s="5">
        <v>1</v>
      </c>
      <c r="K28" s="5">
        <v>-2.0023250093004421</v>
      </c>
      <c r="L28" s="5">
        <v>-0.1854373598188821</v>
      </c>
      <c r="M28">
        <f>EXP(A2)</f>
        <v>0.1121674573823291</v>
      </c>
      <c r="N28">
        <f>EXP(K28)</f>
        <v>0.13502099294990849</v>
      </c>
      <c r="P28">
        <f>M28*$G$2</f>
        <v>129.66897441166452</v>
      </c>
      <c r="Q28">
        <f>N28*$G$2</f>
        <v>156.08835297195068</v>
      </c>
      <c r="R28">
        <f>Q28-P28</f>
        <v>26.419378560286162</v>
      </c>
      <c r="S28" s="9">
        <f>ABS(R28/P28)</f>
        <v>0.20374479462150799</v>
      </c>
    </row>
    <row r="29" spans="1:19" x14ac:dyDescent="0.35">
      <c r="A29">
        <f>LN(original!A29/$G$2)</f>
        <v>-1.3236065662529397</v>
      </c>
      <c r="B29">
        <f>LN(original!K66)</f>
        <v>-1.1687174164270731</v>
      </c>
      <c r="C29">
        <f>LN(original!L66)</f>
        <v>-3.8221212820197741E-2</v>
      </c>
      <c r="D29">
        <v>1</v>
      </c>
      <c r="E29">
        <f>LN(original!D29)</f>
        <v>-8.8330484344725152E-2</v>
      </c>
      <c r="J29" s="5">
        <v>2</v>
      </c>
      <c r="K29" s="5">
        <v>-1.8011383693999994</v>
      </c>
      <c r="L29" s="5">
        <v>-0.12996579725859325</v>
      </c>
      <c r="M29">
        <f t="shared" ref="M29:M92" si="0">EXP(A3)</f>
        <v>0.14498801913092765</v>
      </c>
      <c r="N29">
        <f t="shared" ref="N29:N92" si="1">EXP(K29)</f>
        <v>0.16511082408891722</v>
      </c>
      <c r="P29">
        <f t="shared" ref="P29:P63" si="2">M29*$G$2</f>
        <v>167.61053679414161</v>
      </c>
      <c r="Q29">
        <f t="shared" ref="Q29:Q63" si="3">N29*$G$2</f>
        <v>190.8731081502392</v>
      </c>
      <c r="R29">
        <f t="shared" ref="R29:R92" si="4">Q29-P29</f>
        <v>23.262571356097595</v>
      </c>
      <c r="S29" s="9">
        <f t="shared" ref="S29:S92" si="5">ABS(R29/P29)</f>
        <v>0.13878943293802923</v>
      </c>
    </row>
    <row r="30" spans="1:19" x14ac:dyDescent="0.35">
      <c r="A30">
        <f>LN(original!A30/$G$2)</f>
        <v>-1.7877599517123075</v>
      </c>
      <c r="B30">
        <f>LN(original!K67)</f>
        <v>-0.85638919911751521</v>
      </c>
      <c r="C30">
        <f>LN(original!L67)</f>
        <v>-0.13353139262452263</v>
      </c>
      <c r="D30">
        <v>1</v>
      </c>
      <c r="E30">
        <f>LN(original!D30)</f>
        <v>-0.10208050682679098</v>
      </c>
      <c r="J30" s="5">
        <v>3</v>
      </c>
      <c r="K30" s="5">
        <v>-2.5071889082779037</v>
      </c>
      <c r="L30" s="5">
        <v>-0.30965077405834629</v>
      </c>
      <c r="M30">
        <f t="shared" si="0"/>
        <v>5.9794614396749157E-2</v>
      </c>
      <c r="N30">
        <f t="shared" si="1"/>
        <v>8.1497013117013711E-2</v>
      </c>
      <c r="P30">
        <f t="shared" si="2"/>
        <v>69.124383356031245</v>
      </c>
      <c r="Q30">
        <f t="shared" si="3"/>
        <v>94.213012892649985</v>
      </c>
      <c r="R30">
        <f t="shared" si="4"/>
        <v>25.08862953661874</v>
      </c>
      <c r="S30" s="9">
        <f t="shared" si="5"/>
        <v>0.36294905384396031</v>
      </c>
    </row>
    <row r="31" spans="1:19" x14ac:dyDescent="0.35">
      <c r="A31">
        <f>LN(original!A31/$G$2)</f>
        <v>-2.8610261201768616</v>
      </c>
      <c r="B31">
        <f>LN(original!K68)</f>
        <v>0</v>
      </c>
      <c r="C31">
        <f>LN(original!L68)</f>
        <v>-5.1293294387550578E-2</v>
      </c>
      <c r="D31">
        <v>1</v>
      </c>
      <c r="E31">
        <f>LN(original!D31)</f>
        <v>1.8920606754217195</v>
      </c>
      <c r="J31" s="5">
        <v>4</v>
      </c>
      <c r="K31" s="5">
        <v>0.3757563062114111</v>
      </c>
      <c r="L31" s="5">
        <v>0.6036626143940188</v>
      </c>
      <c r="M31">
        <f t="shared" si="0"/>
        <v>2.6629084310535536</v>
      </c>
      <c r="N31">
        <f t="shared" si="1"/>
        <v>1.4560922498944324</v>
      </c>
      <c r="P31">
        <f t="shared" si="2"/>
        <v>3078.4027138096394</v>
      </c>
      <c r="Q31">
        <f t="shared" si="3"/>
        <v>1683.2866956145283</v>
      </c>
      <c r="R31">
        <f t="shared" si="4"/>
        <v>-1395.1160181951111</v>
      </c>
      <c r="S31" s="9">
        <f t="shared" si="5"/>
        <v>0.45319477271009889</v>
      </c>
    </row>
    <row r="32" spans="1:19" x14ac:dyDescent="0.35">
      <c r="A32">
        <f>LN(original!A32/$G$2)</f>
        <v>-1.5921384215331031</v>
      </c>
      <c r="B32">
        <f>LN(original!K69)</f>
        <v>-0.96236178737033862</v>
      </c>
      <c r="C32">
        <f>LN(original!L69)</f>
        <v>-1.2578782206860073E-2</v>
      </c>
      <c r="D32">
        <v>1</v>
      </c>
      <c r="E32">
        <f>LN(original!D32)</f>
        <v>1.295690312576921</v>
      </c>
      <c r="J32" s="5">
        <v>5</v>
      </c>
      <c r="K32" s="5">
        <v>-0.68123652057462292</v>
      </c>
      <c r="L32" s="5">
        <v>0.25907836894499225</v>
      </c>
      <c r="M32">
        <f t="shared" si="0"/>
        <v>0.65563034218666461</v>
      </c>
      <c r="N32">
        <f t="shared" si="1"/>
        <v>0.50599093717590637</v>
      </c>
      <c r="P32">
        <f t="shared" si="2"/>
        <v>757.92851196345964</v>
      </c>
      <c r="Q32">
        <f t="shared" si="3"/>
        <v>584.94083236242795</v>
      </c>
      <c r="R32">
        <f t="shared" si="4"/>
        <v>-172.98767960103169</v>
      </c>
      <c r="S32" s="9">
        <f t="shared" si="5"/>
        <v>0.22823746154224578</v>
      </c>
    </row>
    <row r="33" spans="1:19" x14ac:dyDescent="0.35">
      <c r="A33">
        <f>LN(original!A33/$G$2)</f>
        <v>1.8824620476621545</v>
      </c>
      <c r="B33">
        <f>LN(original!K70)</f>
        <v>-3.4749091369830265</v>
      </c>
      <c r="C33">
        <f>LN(original!L70)</f>
        <v>-0.10536051565782628</v>
      </c>
      <c r="D33">
        <v>1</v>
      </c>
      <c r="E33">
        <f>LN(original!D33)</f>
        <v>1.3762426236160972</v>
      </c>
      <c r="J33" s="5">
        <v>6</v>
      </c>
      <c r="K33" s="5">
        <v>-2.1291820577088632</v>
      </c>
      <c r="L33" s="5">
        <v>-0.27793072220677439</v>
      </c>
      <c r="M33">
        <f t="shared" si="0"/>
        <v>9.0074985807094374E-2</v>
      </c>
      <c r="N33">
        <f t="shared" si="1"/>
        <v>0.1189345356644896</v>
      </c>
      <c r="P33">
        <f t="shared" si="2"/>
        <v>104.12940885286774</v>
      </c>
      <c r="Q33">
        <f t="shared" si="3"/>
        <v>137.49192164688856</v>
      </c>
      <c r="R33">
        <f t="shared" si="4"/>
        <v>33.362512794020816</v>
      </c>
      <c r="S33" s="9">
        <f t="shared" si="5"/>
        <v>0.32039472000807395</v>
      </c>
    </row>
    <row r="34" spans="1:19" x14ac:dyDescent="0.35">
      <c r="A34">
        <f>LN(original!A34/$G$2)</f>
        <v>-2.8168887165114462</v>
      </c>
      <c r="B34">
        <f>LN(original!K71)</f>
        <v>-2.3170023143992219E-2</v>
      </c>
      <c r="C34">
        <f>LN(original!L71)</f>
        <v>-2.5317807984289897E-2</v>
      </c>
      <c r="D34">
        <v>1</v>
      </c>
      <c r="E34">
        <f>LN(original!D34)</f>
        <v>1.970578314233034</v>
      </c>
      <c r="J34" s="5">
        <v>7</v>
      </c>
      <c r="K34" s="5">
        <v>0.28248254767435976</v>
      </c>
      <c r="L34" s="5">
        <v>0.58161365778361362</v>
      </c>
      <c r="M34">
        <f t="shared" si="0"/>
        <v>2.3728605381525809</v>
      </c>
      <c r="N34">
        <f t="shared" si="1"/>
        <v>1.3264186258049526</v>
      </c>
      <c r="P34">
        <f t="shared" si="2"/>
        <v>2743.0985740845413</v>
      </c>
      <c r="Q34">
        <f t="shared" si="3"/>
        <v>1533.3800628323222</v>
      </c>
      <c r="R34">
        <f t="shared" si="4"/>
        <v>-1209.7185112522191</v>
      </c>
      <c r="S34" s="9">
        <f t="shared" si="5"/>
        <v>0.44100438922649376</v>
      </c>
    </row>
    <row r="35" spans="1:19" x14ac:dyDescent="0.35">
      <c r="A35">
        <f>LN(original!A35/$G$2)</f>
        <v>-1.770108242070765</v>
      </c>
      <c r="B35">
        <f>LN(original!K72)</f>
        <v>-0.85906529041369173</v>
      </c>
      <c r="C35">
        <f>LN(original!L72)</f>
        <v>-0.11934675763256625</v>
      </c>
      <c r="D35">
        <v>1</v>
      </c>
      <c r="E35">
        <f>LN(original!D35)</f>
        <v>1.0299797997845677</v>
      </c>
      <c r="J35" s="5">
        <v>8</v>
      </c>
      <c r="K35" s="5">
        <v>-2.4120604662010106</v>
      </c>
      <c r="L35" s="5">
        <v>-0.33482960478157731</v>
      </c>
      <c r="M35">
        <f t="shared" si="0"/>
        <v>6.4126981782237816E-2</v>
      </c>
      <c r="N35">
        <f t="shared" si="1"/>
        <v>8.9630423718926211E-2</v>
      </c>
      <c r="P35">
        <f t="shared" si="2"/>
        <v>74.132731131411603</v>
      </c>
      <c r="Q35">
        <f t="shared" si="3"/>
        <v>103.61548162851616</v>
      </c>
      <c r="R35">
        <f t="shared" si="4"/>
        <v>29.482750497104561</v>
      </c>
      <c r="S35" s="9">
        <f t="shared" si="5"/>
        <v>0.39770220315830368</v>
      </c>
    </row>
    <row r="36" spans="1:19" x14ac:dyDescent="0.35">
      <c r="A36">
        <f>LN(original!A36/$G$2)</f>
        <v>-2.0635932347621337</v>
      </c>
      <c r="B36">
        <f>LN(original!K73)</f>
        <v>-0.61009043762958104</v>
      </c>
      <c r="C36">
        <f>LN(original!L73)</f>
        <v>-3.8221212820197741E-2</v>
      </c>
      <c r="D36">
        <v>1</v>
      </c>
      <c r="E36">
        <f>LN(original!D36)</f>
        <v>1.8671794009044189</v>
      </c>
      <c r="J36" s="5">
        <v>9</v>
      </c>
      <c r="K36" s="5">
        <v>-0.8952168967561871</v>
      </c>
      <c r="L36" s="5">
        <v>0.15824232851369635</v>
      </c>
      <c r="M36">
        <f t="shared" si="0"/>
        <v>0.47855957688519557</v>
      </c>
      <c r="N36">
        <f t="shared" si="1"/>
        <v>0.4085189825887644</v>
      </c>
      <c r="P36">
        <f t="shared" si="2"/>
        <v>553.22934991802254</v>
      </c>
      <c r="Q36">
        <f t="shared" si="3"/>
        <v>472.26030380115384</v>
      </c>
      <c r="R36">
        <f t="shared" si="4"/>
        <v>-80.969046116868697</v>
      </c>
      <c r="S36" s="9">
        <f t="shared" si="5"/>
        <v>0.14635710511177089</v>
      </c>
    </row>
    <row r="37" spans="1:19" x14ac:dyDescent="0.35">
      <c r="A37">
        <f>LN(original!F2/$H$2)</f>
        <v>-0.66537538770486027</v>
      </c>
      <c r="B37">
        <f>LN(original!N39)</f>
        <v>-0.50337260801669592</v>
      </c>
      <c r="C37">
        <f>LN(original!O39)</f>
        <v>-3.8221212820197741E-2</v>
      </c>
      <c r="D37">
        <v>0</v>
      </c>
      <c r="E37">
        <f>ln_data2!D2</f>
        <v>8.3897543893217534</v>
      </c>
      <c r="J37" s="5">
        <v>10</v>
      </c>
      <c r="K37" s="5">
        <v>-1.8632598176421746</v>
      </c>
      <c r="L37" s="5">
        <v>-0.14366115980627425</v>
      </c>
      <c r="M37">
        <f t="shared" si="0"/>
        <v>0.13440186460389369</v>
      </c>
      <c r="N37">
        <f t="shared" si="1"/>
        <v>0.1551659922037783</v>
      </c>
      <c r="P37">
        <f t="shared" si="2"/>
        <v>155.37262187194648</v>
      </c>
      <c r="Q37">
        <f t="shared" si="3"/>
        <v>179.37658160558439</v>
      </c>
      <c r="R37">
        <f t="shared" si="4"/>
        <v>24.003959733637913</v>
      </c>
      <c r="S37" s="9">
        <f t="shared" si="5"/>
        <v>0.15449285366003071</v>
      </c>
    </row>
    <row r="38" spans="1:19" x14ac:dyDescent="0.35">
      <c r="A38">
        <f>LN(original!F3/$H$2)</f>
        <v>-0.55701663843325233</v>
      </c>
      <c r="B38">
        <f>LN(original!N40)</f>
        <v>-0.71051573747697905</v>
      </c>
      <c r="C38">
        <f>LN(original!O40)</f>
        <v>-6.4538521137571178E-2</v>
      </c>
      <c r="D38">
        <v>0</v>
      </c>
      <c r="E38">
        <f>ln_data2!D3</f>
        <v>8.2096852762261321</v>
      </c>
      <c r="J38" s="5">
        <v>11</v>
      </c>
      <c r="K38" s="5">
        <v>-1.2588401623070429</v>
      </c>
      <c r="L38" s="5">
        <v>3.920229698131128E-2</v>
      </c>
      <c r="M38">
        <f t="shared" si="0"/>
        <v>0.29533709936515118</v>
      </c>
      <c r="N38">
        <f t="shared" si="1"/>
        <v>0.28398320999427418</v>
      </c>
      <c r="P38">
        <f t="shared" si="2"/>
        <v>341.41862242504737</v>
      </c>
      <c r="Q38">
        <f t="shared" si="3"/>
        <v>328.29318279520106</v>
      </c>
      <c r="R38">
        <f t="shared" si="4"/>
        <v>-13.125439629846312</v>
      </c>
      <c r="S38" s="9">
        <f t="shared" si="5"/>
        <v>3.844383044081838E-2</v>
      </c>
    </row>
    <row r="39" spans="1:19" x14ac:dyDescent="0.35">
      <c r="A39">
        <f>LN(original!F4/$H$2)</f>
        <v>-0.99058618945578558</v>
      </c>
      <c r="B39">
        <f>LN(original!N41)</f>
        <v>-2.1845241724257402E-2</v>
      </c>
      <c r="C39">
        <f>LN(original!O41)</f>
        <v>-6.4538521137571178E-2</v>
      </c>
      <c r="D39">
        <v>0</v>
      </c>
      <c r="E39">
        <f>ln_data2!D4</f>
        <v>8.2960796567699671</v>
      </c>
      <c r="J39" s="5">
        <v>12</v>
      </c>
      <c r="K39" s="5">
        <v>-2.1070885603602356</v>
      </c>
      <c r="L39" s="5">
        <v>-0.24999870243669164</v>
      </c>
      <c r="M39">
        <f t="shared" si="0"/>
        <v>9.4695645414675289E-2</v>
      </c>
      <c r="N39">
        <f t="shared" si="1"/>
        <v>0.12159145778937647</v>
      </c>
      <c r="P39">
        <f t="shared" si="2"/>
        <v>109.4710311593997</v>
      </c>
      <c r="Q39">
        <f t="shared" si="3"/>
        <v>140.56340400965107</v>
      </c>
      <c r="R39">
        <f t="shared" si="4"/>
        <v>31.092372850251365</v>
      </c>
      <c r="S39" s="9">
        <f t="shared" si="5"/>
        <v>0.28402375058455476</v>
      </c>
    </row>
    <row r="40" spans="1:19" x14ac:dyDescent="0.35">
      <c r="A40">
        <f>LN(original!F5/$H$2)</f>
        <v>0.88116923969547256</v>
      </c>
      <c r="B40">
        <f>LN(original!N42)</f>
        <v>-2.807072202298643</v>
      </c>
      <c r="C40">
        <f>LN(original!O42)</f>
        <v>0</v>
      </c>
      <c r="D40">
        <v>0</v>
      </c>
      <c r="E40">
        <f>ln_data2!D5</f>
        <v>7.166594897188566</v>
      </c>
      <c r="J40" s="5">
        <v>13</v>
      </c>
      <c r="K40" s="5">
        <v>-2.4250756428818452</v>
      </c>
      <c r="L40" s="5">
        <v>-0.28374799329710321</v>
      </c>
      <c r="M40">
        <f t="shared" si="0"/>
        <v>6.6615124263138259E-2</v>
      </c>
      <c r="N40">
        <f t="shared" si="1"/>
        <v>8.8471426555305405E-2</v>
      </c>
      <c r="P40">
        <f t="shared" si="2"/>
        <v>77.009099119220537</v>
      </c>
      <c r="Q40">
        <f t="shared" si="3"/>
        <v>102.27564584138159</v>
      </c>
      <c r="R40">
        <f t="shared" si="4"/>
        <v>25.266546722161053</v>
      </c>
      <c r="S40" s="9">
        <f t="shared" si="5"/>
        <v>0.32809819892899938</v>
      </c>
    </row>
    <row r="41" spans="1:19" x14ac:dyDescent="0.35">
      <c r="A41">
        <f>LN(original!F6/$H$2)</f>
        <v>0.14339085201040622</v>
      </c>
      <c r="B41">
        <f>LN(original!N43)</f>
        <v>-1.831448693607743</v>
      </c>
      <c r="C41">
        <f>LN(original!O43)</f>
        <v>-0.13353139262452263</v>
      </c>
      <c r="D41">
        <v>0</v>
      </c>
      <c r="E41">
        <f>ln_data2!D6</f>
        <v>7.5829710120345881</v>
      </c>
      <c r="J41" s="5">
        <v>14</v>
      </c>
      <c r="K41" s="5">
        <v>-0.8726607674554423</v>
      </c>
      <c r="L41" s="5">
        <v>0.16665595374542297</v>
      </c>
      <c r="M41">
        <f t="shared" si="0"/>
        <v>0.4936123365414728</v>
      </c>
      <c r="N41">
        <f t="shared" si="1"/>
        <v>0.41783829830771768</v>
      </c>
      <c r="P41">
        <f t="shared" si="2"/>
        <v>570.63079550880263</v>
      </c>
      <c r="Q41">
        <f t="shared" si="3"/>
        <v>483.03371473242049</v>
      </c>
      <c r="R41">
        <f t="shared" si="4"/>
        <v>-87.597080776382143</v>
      </c>
      <c r="S41" s="9">
        <f t="shared" si="5"/>
        <v>0.15350920676875887</v>
      </c>
    </row>
    <row r="42" spans="1:19" x14ac:dyDescent="0.35">
      <c r="A42">
        <f>LN(original!F7/$H$2)</f>
        <v>-0.81378172872126309</v>
      </c>
      <c r="B42">
        <f>LN(original!N44)</f>
        <v>-0.37963825529458628</v>
      </c>
      <c r="C42">
        <f>LN(original!O44)</f>
        <v>-3.8221212820197741E-2</v>
      </c>
      <c r="D42">
        <v>0</v>
      </c>
      <c r="E42">
        <f>ln_data2!D7</f>
        <v>7.1261176563741015</v>
      </c>
      <c r="J42" s="5">
        <v>15</v>
      </c>
      <c r="K42" s="5">
        <v>1.4362210201784567</v>
      </c>
      <c r="L42" s="5">
        <v>1.0090440249020081</v>
      </c>
      <c r="M42">
        <f t="shared" si="0"/>
        <v>11.533606119325043</v>
      </c>
      <c r="N42">
        <f t="shared" si="1"/>
        <v>4.2047759919655281</v>
      </c>
      <c r="P42">
        <f t="shared" si="2"/>
        <v>13333.197628464617</v>
      </c>
      <c r="Q42">
        <f t="shared" si="3"/>
        <v>4860.8482641316868</v>
      </c>
      <c r="R42">
        <f t="shared" si="4"/>
        <v>-8472.3493643329311</v>
      </c>
      <c r="S42" s="9">
        <f t="shared" si="5"/>
        <v>0.63543266967299605</v>
      </c>
    </row>
    <row r="43" spans="1:19" x14ac:dyDescent="0.35">
      <c r="A43">
        <f>LN(original!F8/$H$2)</f>
        <v>0.81741454172823103</v>
      </c>
      <c r="B43">
        <f>LN(original!N45)</f>
        <v>-2.7319376558701607</v>
      </c>
      <c r="C43">
        <f>LN(original!O45)</f>
        <v>-3.8221212820197741E-2</v>
      </c>
      <c r="D43">
        <v>0</v>
      </c>
      <c r="E43">
        <f>ln_data2!D8</f>
        <v>7.9991737551437057</v>
      </c>
      <c r="J43" s="5">
        <v>16</v>
      </c>
      <c r="K43" s="5">
        <v>-1.7312585984944522</v>
      </c>
      <c r="L43" s="5">
        <v>-0.1379093707340624</v>
      </c>
      <c r="M43">
        <f t="shared" si="0"/>
        <v>0.15425195080716919</v>
      </c>
      <c r="N43">
        <f t="shared" si="1"/>
        <v>0.17706142043498224</v>
      </c>
      <c r="P43">
        <f t="shared" si="2"/>
        <v>178.31992209636402</v>
      </c>
      <c r="Q43">
        <f t="shared" si="3"/>
        <v>204.68835909704515</v>
      </c>
      <c r="R43">
        <f t="shared" si="4"/>
        <v>26.368437000681126</v>
      </c>
      <c r="S43" s="9">
        <f t="shared" si="5"/>
        <v>0.14787151480714328</v>
      </c>
    </row>
    <row r="44" spans="1:19" x14ac:dyDescent="0.35">
      <c r="A44">
        <f>LN(original!F9/$H$2)</f>
        <v>-0.97206076901684535</v>
      </c>
      <c r="B44">
        <f>LN(original!N46)</f>
        <v>-0.10914169351574828</v>
      </c>
      <c r="C44">
        <f>LN(original!O46)</f>
        <v>-5.1293294387550578E-2</v>
      </c>
      <c r="D44">
        <v>0</v>
      </c>
      <c r="E44">
        <f>ln_data2!D9</f>
        <v>7.7844313671029663</v>
      </c>
      <c r="J44" s="5">
        <v>17</v>
      </c>
      <c r="K44" s="5">
        <v>-1.2382682086426053</v>
      </c>
      <c r="L44" s="5">
        <v>3.7568371248948518E-2</v>
      </c>
      <c r="M44">
        <f t="shared" si="0"/>
        <v>0.30098349868105234</v>
      </c>
      <c r="N44">
        <f t="shared" si="1"/>
        <v>0.28988580522354679</v>
      </c>
      <c r="P44">
        <f t="shared" si="2"/>
        <v>347.94603086862122</v>
      </c>
      <c r="Q44">
        <f t="shared" si="3"/>
        <v>335.11676146595676</v>
      </c>
      <c r="R44">
        <f t="shared" si="4"/>
        <v>-12.829269402664465</v>
      </c>
      <c r="S44" s="9">
        <f t="shared" si="5"/>
        <v>3.6871434833261801E-2</v>
      </c>
    </row>
    <row r="45" spans="1:19" x14ac:dyDescent="0.35">
      <c r="A45">
        <f>LN(original!F10/$H$2)</f>
        <v>-2.1799305669298856E-4</v>
      </c>
      <c r="B45">
        <f>LN(original!N47)</f>
        <v>-1.5941371715320507</v>
      </c>
      <c r="C45">
        <f>LN(original!O47)</f>
        <v>-6.4538521137571178E-2</v>
      </c>
      <c r="D45">
        <v>0</v>
      </c>
      <c r="E45">
        <f>ln_data2!D10</f>
        <v>6.273515699737497</v>
      </c>
      <c r="J45" s="5">
        <v>18</v>
      </c>
      <c r="K45" s="5">
        <v>-2.3397307649774692</v>
      </c>
      <c r="L45" s="5">
        <v>-0.24618741198737615</v>
      </c>
      <c r="M45">
        <f t="shared" si="0"/>
        <v>7.5326884429166088E-2</v>
      </c>
      <c r="N45">
        <f t="shared" si="1"/>
        <v>9.6353576495930404E-2</v>
      </c>
      <c r="P45">
        <f t="shared" si="2"/>
        <v>87.080157449434466</v>
      </c>
      <c r="Q45">
        <f t="shared" si="3"/>
        <v>111.38764965079328</v>
      </c>
      <c r="R45">
        <f t="shared" si="4"/>
        <v>24.307492201358812</v>
      </c>
      <c r="S45" s="9">
        <f t="shared" si="5"/>
        <v>0.27913927711343012</v>
      </c>
    </row>
    <row r="46" spans="1:19" x14ac:dyDescent="0.35">
      <c r="A46">
        <f>LN(original!F11/$H$2)</f>
        <v>-0.60490397468313406</v>
      </c>
      <c r="B46">
        <f>LN(original!N48)</f>
        <v>-0.66112720435339489</v>
      </c>
      <c r="C46">
        <f>LN(original!O48)</f>
        <v>-9.1567193525490503E-2</v>
      </c>
      <c r="D46">
        <v>0</v>
      </c>
      <c r="E46">
        <f>ln_data2!D11</f>
        <v>8.1646597586470921</v>
      </c>
      <c r="J46" s="5">
        <v>19</v>
      </c>
      <c r="K46" s="5">
        <v>-0.49234418085451248</v>
      </c>
      <c r="L46" s="5">
        <v>0.32414845644710466</v>
      </c>
      <c r="M46">
        <f t="shared" si="0"/>
        <v>0.84518839449718464</v>
      </c>
      <c r="N46">
        <f t="shared" si="1"/>
        <v>0.61119196905303419</v>
      </c>
      <c r="P46">
        <f t="shared" si="2"/>
        <v>977.06335559993568</v>
      </c>
      <c r="Q46">
        <f t="shared" si="3"/>
        <v>706.55640811769194</v>
      </c>
      <c r="R46">
        <f t="shared" si="4"/>
        <v>-270.50694748224373</v>
      </c>
      <c r="S46" s="9">
        <f t="shared" si="5"/>
        <v>0.2768571208119327</v>
      </c>
    </row>
    <row r="47" spans="1:19" x14ac:dyDescent="0.35">
      <c r="A47">
        <f>LN(original!F12/$H$2)</f>
        <v>-0.25272866828510571</v>
      </c>
      <c r="B47">
        <f>LN(original!N49)</f>
        <v>-1.2563860628379799</v>
      </c>
      <c r="C47">
        <f>LN(original!O49)</f>
        <v>-0.10536051565782628</v>
      </c>
      <c r="D47">
        <v>0</v>
      </c>
      <c r="E47">
        <f>ln_data2!D12</f>
        <v>6.6088673082089491</v>
      </c>
      <c r="J47" s="5">
        <v>20</v>
      </c>
      <c r="K47" s="5">
        <v>-1.7342564651939498</v>
      </c>
      <c r="L47" s="5">
        <v>-8.2654500419480526E-2</v>
      </c>
      <c r="M47">
        <f t="shared" si="0"/>
        <v>0.16252702788228648</v>
      </c>
      <c r="N47">
        <f t="shared" si="1"/>
        <v>0.17653140874803136</v>
      </c>
      <c r="P47">
        <f t="shared" si="2"/>
        <v>187.88616156143885</v>
      </c>
      <c r="Q47">
        <f t="shared" si="3"/>
        <v>204.07564955118409</v>
      </c>
      <c r="R47">
        <f t="shared" si="4"/>
        <v>16.189487989745231</v>
      </c>
      <c r="S47" s="9">
        <f t="shared" si="5"/>
        <v>8.6166473651925993E-2</v>
      </c>
    </row>
    <row r="48" spans="1:19" x14ac:dyDescent="0.35">
      <c r="A48">
        <f>LN(original!F13/$H$2)</f>
        <v>-0.82555426297327406</v>
      </c>
      <c r="B48">
        <f>LN(original!N50)</f>
        <v>-0.44069523186583193</v>
      </c>
      <c r="C48">
        <f>LN(original!O50)</f>
        <v>-0.13353139262452263</v>
      </c>
      <c r="D48">
        <v>0</v>
      </c>
      <c r="E48">
        <f>ln_data2!D13</f>
        <v>6.8458971372971007</v>
      </c>
      <c r="J48" s="5">
        <v>21</v>
      </c>
      <c r="K48" s="5">
        <v>-2.0348342508206079</v>
      </c>
      <c r="L48" s="5">
        <v>-0.23259339772087806</v>
      </c>
      <c r="M48">
        <f t="shared" si="0"/>
        <v>0.1035782774214271</v>
      </c>
      <c r="N48">
        <f t="shared" si="1"/>
        <v>0.13070214448194062</v>
      </c>
      <c r="P48">
        <f t="shared" si="2"/>
        <v>119.73962250729619</v>
      </c>
      <c r="Q48">
        <f t="shared" si="3"/>
        <v>151.09563347424537</v>
      </c>
      <c r="R48">
        <f t="shared" si="4"/>
        <v>31.356010966949185</v>
      </c>
      <c r="S48" s="9">
        <f t="shared" si="5"/>
        <v>0.26186829647837367</v>
      </c>
    </row>
    <row r="49" spans="1:19" x14ac:dyDescent="0.35">
      <c r="A49">
        <f>LN(original!F14/$H$2)</f>
        <v>-0.95016388875215685</v>
      </c>
      <c r="B49">
        <f>LN(original!N51)</f>
        <v>-0.11885847473036711</v>
      </c>
      <c r="C49">
        <f>LN(original!O51)</f>
        <v>-0.10536051565782628</v>
      </c>
      <c r="D49">
        <v>0</v>
      </c>
      <c r="E49">
        <f>ln_data2!D14</f>
        <v>8.2768189823047518</v>
      </c>
      <c r="J49" s="5">
        <v>22</v>
      </c>
      <c r="K49" s="5">
        <v>-2.0983582701543138</v>
      </c>
      <c r="L49" s="5">
        <v>-0.21887150056699234</v>
      </c>
      <c r="M49">
        <f t="shared" si="0"/>
        <v>9.8546203401083221E-2</v>
      </c>
      <c r="N49">
        <f t="shared" si="1"/>
        <v>0.12265763374337828</v>
      </c>
      <c r="P49">
        <f t="shared" si="2"/>
        <v>113.92239269207914</v>
      </c>
      <c r="Q49">
        <f t="shared" si="3"/>
        <v>141.79593567011798</v>
      </c>
      <c r="R49">
        <f t="shared" si="4"/>
        <v>27.873542978038842</v>
      </c>
      <c r="S49" s="9">
        <f t="shared" si="5"/>
        <v>0.24467132685123852</v>
      </c>
    </row>
    <row r="50" spans="1:19" x14ac:dyDescent="0.35">
      <c r="A50">
        <f>LN(original!F15/$H$2)</f>
        <v>5.4211133543926732E-2</v>
      </c>
      <c r="B50">
        <f>LN(original!N52)</f>
        <v>-1.5998805580726119</v>
      </c>
      <c r="C50">
        <f>LN(original!O52)</f>
        <v>-2.5317807984289897E-2</v>
      </c>
      <c r="D50">
        <v>0</v>
      </c>
      <c r="E50">
        <f>ln_data2!D15</f>
        <v>8.2182899821649418</v>
      </c>
      <c r="J50" s="5">
        <v>23</v>
      </c>
      <c r="K50" s="5">
        <v>-2.254046104986724</v>
      </c>
      <c r="L50" s="5">
        <v>-0.30685228836500489</v>
      </c>
      <c r="M50">
        <f t="shared" si="0"/>
        <v>7.7235321565826423E-2</v>
      </c>
      <c r="N50">
        <f t="shared" si="1"/>
        <v>0.10497362981489801</v>
      </c>
      <c r="P50">
        <f t="shared" si="2"/>
        <v>89.286368520051681</v>
      </c>
      <c r="Q50">
        <f t="shared" si="3"/>
        <v>121.352692091173</v>
      </c>
      <c r="R50">
        <f t="shared" si="4"/>
        <v>32.066323571121316</v>
      </c>
      <c r="S50" s="9">
        <f t="shared" si="5"/>
        <v>0.35914019242388551</v>
      </c>
    </row>
    <row r="51" spans="1:19" x14ac:dyDescent="0.35">
      <c r="A51">
        <f>LN(original!F16/$H$2)</f>
        <v>1.5930035326830905</v>
      </c>
      <c r="B51">
        <f>LN(original!N53)</f>
        <v>-3.8681847328068741</v>
      </c>
      <c r="C51">
        <f>LN(original!O53)</f>
        <v>-6.4538521137571178E-2</v>
      </c>
      <c r="D51">
        <v>0</v>
      </c>
      <c r="E51">
        <f>ln_data2!D16</f>
        <v>8.0955755042489468</v>
      </c>
      <c r="J51" s="5">
        <v>24</v>
      </c>
      <c r="K51" s="5">
        <v>-2.4020478338677713</v>
      </c>
      <c r="L51" s="5">
        <v>-0.2980279917916504</v>
      </c>
      <c r="M51">
        <f t="shared" si="0"/>
        <v>6.7200417030624696E-2</v>
      </c>
      <c r="N51">
        <f t="shared" si="1"/>
        <v>9.0532368080945377E-2</v>
      </c>
      <c r="P51">
        <f t="shared" si="2"/>
        <v>77.685715266735059</v>
      </c>
      <c r="Q51">
        <f t="shared" si="3"/>
        <v>104.65815659974926</v>
      </c>
      <c r="R51">
        <f t="shared" si="4"/>
        <v>26.972441333014203</v>
      </c>
      <c r="S51" s="9">
        <f t="shared" si="5"/>
        <v>0.34719949787942256</v>
      </c>
    </row>
    <row r="52" spans="1:19" x14ac:dyDescent="0.35">
      <c r="A52">
        <f>LN(original!F17/$H$2)</f>
        <v>-0.55843382625221127</v>
      </c>
      <c r="B52">
        <f>LN(original!N54)</f>
        <v>-0.77867535753631845</v>
      </c>
      <c r="C52">
        <f>LN(original!O54)</f>
        <v>-6.4538521137571178E-2</v>
      </c>
      <c r="D52">
        <v>0</v>
      </c>
      <c r="E52">
        <f>ln_data2!D17</f>
        <v>6.9159253908980798</v>
      </c>
      <c r="J52" s="5">
        <v>25</v>
      </c>
      <c r="K52" s="5">
        <v>-1.4210677631474362</v>
      </c>
      <c r="L52" s="5">
        <v>-4.790237011193188E-2</v>
      </c>
      <c r="M52">
        <f t="shared" si="0"/>
        <v>0.23016239977102687</v>
      </c>
      <c r="N52">
        <f t="shared" si="1"/>
        <v>0.24145606131981284</v>
      </c>
      <c r="P52">
        <f t="shared" si="2"/>
        <v>266.07469780391369</v>
      </c>
      <c r="Q52">
        <f t="shared" si="3"/>
        <v>279.13051224920247</v>
      </c>
      <c r="R52">
        <f t="shared" si="4"/>
        <v>13.055814445288775</v>
      </c>
      <c r="S52" s="9">
        <f t="shared" si="5"/>
        <v>4.9068229910798893E-2</v>
      </c>
    </row>
    <row r="53" spans="1:19" x14ac:dyDescent="0.35">
      <c r="A53">
        <f>LN(original!F18/$H$2)</f>
        <v>-0.20379865985700582</v>
      </c>
      <c r="B53">
        <f>LN(original!N55)</f>
        <v>-1.2486214913735605</v>
      </c>
      <c r="C53">
        <f>LN(original!O55)</f>
        <v>-3.8221212820197741E-2</v>
      </c>
      <c r="D53">
        <v>0</v>
      </c>
      <c r="E53">
        <f>ln_data2!D18</f>
        <v>7.792424191515722</v>
      </c>
      <c r="J53" s="5">
        <v>26</v>
      </c>
      <c r="K53" s="5">
        <v>0.95711233726746525</v>
      </c>
      <c r="L53" s="5">
        <v>0.81997202096592225</v>
      </c>
      <c r="M53">
        <f t="shared" si="0"/>
        <v>5.9125922618255187</v>
      </c>
      <c r="N53">
        <f t="shared" si="1"/>
        <v>2.6041656533154449</v>
      </c>
      <c r="P53">
        <f t="shared" si="2"/>
        <v>6835.1355428516808</v>
      </c>
      <c r="Q53">
        <f t="shared" si="3"/>
        <v>3010.4942854547953</v>
      </c>
      <c r="R53">
        <f t="shared" si="4"/>
        <v>-3824.6412573968855</v>
      </c>
      <c r="S53" s="9">
        <f t="shared" si="5"/>
        <v>0.55955602246933789</v>
      </c>
    </row>
    <row r="54" spans="1:19" x14ac:dyDescent="0.35">
      <c r="A54">
        <f>LN(original!F19/$H$2)</f>
        <v>-0.89179335050905528</v>
      </c>
      <c r="B54">
        <f>LN(original!N56)</f>
        <v>-0.21377971581597904</v>
      </c>
      <c r="C54">
        <f>LN(original!O56)</f>
        <v>-0.13353139262452263</v>
      </c>
      <c r="D54">
        <v>0</v>
      </c>
      <c r="E54">
        <f>ln_data2!D19</f>
        <v>8.386141799257258</v>
      </c>
      <c r="J54" s="5">
        <v>27</v>
      </c>
      <c r="K54" s="5">
        <v>-2.1205966365762432</v>
      </c>
      <c r="L54" s="5">
        <v>-0.26474872735650212</v>
      </c>
      <c r="M54">
        <f t="shared" si="0"/>
        <v>9.205718085851286E-2</v>
      </c>
      <c r="N54">
        <f t="shared" si="1"/>
        <v>0.11996003461147425</v>
      </c>
      <c r="P54">
        <f t="shared" si="2"/>
        <v>106.42088630452481</v>
      </c>
      <c r="Q54">
        <f t="shared" si="3"/>
        <v>138.67742945654217</v>
      </c>
      <c r="R54">
        <f t="shared" si="4"/>
        <v>32.256543152017358</v>
      </c>
      <c r="S54" s="9">
        <f t="shared" si="5"/>
        <v>0.30310350037599593</v>
      </c>
    </row>
    <row r="55" spans="1:19" x14ac:dyDescent="0.35">
      <c r="A55">
        <f>LN(original!F20/$H$2)</f>
        <v>0.27756540901072002</v>
      </c>
      <c r="B55">
        <f>LN(original!N57)</f>
        <v>-2.0098115666745913</v>
      </c>
      <c r="C55">
        <f>LN(original!O57)</f>
        <v>-0.11934675763256625</v>
      </c>
      <c r="D55">
        <v>0</v>
      </c>
      <c r="E55">
        <f>ln_data2!D20</f>
        <v>7.8367442802808904</v>
      </c>
      <c r="J55" s="5">
        <v>28</v>
      </c>
      <c r="K55" s="5">
        <v>-1.3201888303658356</v>
      </c>
      <c r="L55" s="5">
        <v>-3.4177358871041452E-3</v>
      </c>
      <c r="M55">
        <f t="shared" si="0"/>
        <v>0.26617359607125829</v>
      </c>
      <c r="N55">
        <f t="shared" si="1"/>
        <v>0.26708486347136212</v>
      </c>
      <c r="P55">
        <f t="shared" si="2"/>
        <v>307.70473026218508</v>
      </c>
      <c r="Q55">
        <f t="shared" si="3"/>
        <v>308.75818294751684</v>
      </c>
      <c r="R55">
        <f t="shared" si="4"/>
        <v>1.053452685331763</v>
      </c>
      <c r="S55" s="9">
        <f t="shared" si="5"/>
        <v>3.4235830058060874E-3</v>
      </c>
    </row>
    <row r="56" spans="1:19" x14ac:dyDescent="0.35">
      <c r="A56">
        <f>LN(original!F21/$H$2)</f>
        <v>-0.51486436670348268</v>
      </c>
      <c r="B56">
        <f>LN(original!N58)</f>
        <v>-0.80434974336687437</v>
      </c>
      <c r="C56">
        <f>LN(original!O58)</f>
        <v>-0.13353139262452263</v>
      </c>
      <c r="D56">
        <v>0</v>
      </c>
      <c r="E56">
        <f>ln_data2!D21</f>
        <v>8.3977426279333489</v>
      </c>
      <c r="J56" s="5">
        <v>29</v>
      </c>
      <c r="K56" s="5">
        <v>-1.6809036847245424</v>
      </c>
      <c r="L56" s="5">
        <v>-0.10685626698776507</v>
      </c>
      <c r="M56">
        <f t="shared" si="0"/>
        <v>0.1673345877099007</v>
      </c>
      <c r="N56">
        <f t="shared" si="1"/>
        <v>0.186205628802081</v>
      </c>
      <c r="P56">
        <f t="shared" si="2"/>
        <v>193.44384617708087</v>
      </c>
      <c r="Q56">
        <f t="shared" si="3"/>
        <v>215.25934063161503</v>
      </c>
      <c r="R56">
        <f t="shared" si="4"/>
        <v>21.815494454534161</v>
      </c>
      <c r="S56" s="9">
        <f t="shared" si="5"/>
        <v>0.11277430058211306</v>
      </c>
    </row>
    <row r="57" spans="1:19" x14ac:dyDescent="0.35">
      <c r="A57">
        <f>LN(original!F22/$H$2)</f>
        <v>-0.71998025731970794</v>
      </c>
      <c r="B57">
        <f>LN(original!N59)</f>
        <v>-0.46103448298890709</v>
      </c>
      <c r="C57">
        <f>LN(original!O59)</f>
        <v>-1.2578782206860073E-2</v>
      </c>
      <c r="D57">
        <v>0</v>
      </c>
      <c r="E57">
        <f>ln_data2!D22</f>
        <v>7.8140735836036894</v>
      </c>
      <c r="J57" s="5">
        <v>30</v>
      </c>
      <c r="K57" s="5">
        <v>-2.5239565790678968</v>
      </c>
      <c r="L57" s="5">
        <v>-0.33706954110896481</v>
      </c>
      <c r="M57">
        <f t="shared" si="0"/>
        <v>5.7210025774531791E-2</v>
      </c>
      <c r="N57">
        <f t="shared" si="1"/>
        <v>8.0141890902065763E-2</v>
      </c>
      <c r="P57">
        <f t="shared" si="2"/>
        <v>66.136520710837843</v>
      </c>
      <c r="Q57">
        <f t="shared" si="3"/>
        <v>92.646450612328138</v>
      </c>
      <c r="R57">
        <f t="shared" si="4"/>
        <v>26.509929901490295</v>
      </c>
      <c r="S57" s="9">
        <f t="shared" si="5"/>
        <v>0.40083647607343958</v>
      </c>
    </row>
    <row r="58" spans="1:19" x14ac:dyDescent="0.35">
      <c r="A58">
        <f>LN(original!F23/$H$2)</f>
        <v>-0.74786348209178877</v>
      </c>
      <c r="B58">
        <f>LN(original!N60)</f>
        <v>-0.42061216099172088</v>
      </c>
      <c r="C58">
        <f>LN(original!O60)</f>
        <v>-6.4538521137571178E-2</v>
      </c>
      <c r="D58">
        <v>0</v>
      </c>
      <c r="E58">
        <f>ln_data2!D23</f>
        <v>8.1784420636755382</v>
      </c>
      <c r="J58" s="5">
        <v>31</v>
      </c>
      <c r="K58" s="5">
        <v>-1.5208549013410957</v>
      </c>
      <c r="L58" s="5">
        <v>-7.1283520192007455E-2</v>
      </c>
      <c r="M58">
        <f t="shared" si="0"/>
        <v>0.20348999874302925</v>
      </c>
      <c r="N58">
        <f t="shared" si="1"/>
        <v>0.2185249897674556</v>
      </c>
      <c r="P58">
        <f t="shared" si="2"/>
        <v>235.24059522986406</v>
      </c>
      <c r="Q58">
        <f t="shared" si="3"/>
        <v>252.62149974462648</v>
      </c>
      <c r="R58">
        <f t="shared" si="4"/>
        <v>17.38090451476242</v>
      </c>
      <c r="S58" s="9">
        <f t="shared" si="5"/>
        <v>7.3885650976944536E-2</v>
      </c>
    </row>
    <row r="59" spans="1:19" x14ac:dyDescent="0.35">
      <c r="A59">
        <f>LN(original!F24/$H$2)</f>
        <v>-0.90987768799682212</v>
      </c>
      <c r="B59">
        <f>LN(original!N61)</f>
        <v>-0.2799604586036617</v>
      </c>
      <c r="C59">
        <f>LN(original!O61)</f>
        <v>-9.1567193525490503E-2</v>
      </c>
      <c r="D59">
        <v>0</v>
      </c>
      <c r="E59">
        <f>ln_data2!D24</f>
        <v>7.0419743115454851</v>
      </c>
      <c r="J59" s="5">
        <v>32</v>
      </c>
      <c r="K59" s="5">
        <v>1.0156719907090388</v>
      </c>
      <c r="L59" s="5">
        <v>0.86679005695311573</v>
      </c>
      <c r="M59">
        <f t="shared" si="0"/>
        <v>6.5696597824473555</v>
      </c>
      <c r="N59">
        <f t="shared" si="1"/>
        <v>2.7612182871067112</v>
      </c>
      <c r="P59">
        <f t="shared" si="2"/>
        <v>7594.7254765686903</v>
      </c>
      <c r="Q59">
        <f t="shared" si="3"/>
        <v>3192.0518818167193</v>
      </c>
      <c r="R59">
        <f t="shared" si="4"/>
        <v>-4402.673594751971</v>
      </c>
      <c r="S59" s="9">
        <f t="shared" si="5"/>
        <v>0.57970147944585171</v>
      </c>
    </row>
    <row r="60" spans="1:19" x14ac:dyDescent="0.35">
      <c r="A60">
        <f>LN(original!F25/$H$2)</f>
        <v>-0.92595252361845792</v>
      </c>
      <c r="B60">
        <f>LN(original!N62)</f>
        <v>-0.11348930561748385</v>
      </c>
      <c r="C60">
        <f>LN(original!O62)</f>
        <v>-3.8221212820197741E-2</v>
      </c>
      <c r="D60">
        <v>0</v>
      </c>
      <c r="E60">
        <f>ln_data2!D25</f>
        <v>8.2508101121554827</v>
      </c>
      <c r="J60" s="5">
        <v>33</v>
      </c>
      <c r="K60" s="5">
        <v>-2.489162896857755</v>
      </c>
      <c r="L60" s="5">
        <v>-0.32772581965369119</v>
      </c>
      <c r="M60">
        <f t="shared" si="0"/>
        <v>5.9791682489033465E-2</v>
      </c>
      <c r="N60">
        <f t="shared" si="1"/>
        <v>8.297939982605787E-2</v>
      </c>
      <c r="P60">
        <f t="shared" si="2"/>
        <v>69.1209939820057</v>
      </c>
      <c r="Q60">
        <f t="shared" si="3"/>
        <v>95.926696778592472</v>
      </c>
      <c r="R60">
        <f t="shared" si="4"/>
        <v>26.805702796586772</v>
      </c>
      <c r="S60" s="9">
        <f t="shared" si="5"/>
        <v>0.38780841032993701</v>
      </c>
    </row>
    <row r="61" spans="1:19" x14ac:dyDescent="0.35">
      <c r="A61">
        <f>LN(original!F26/$H$2)</f>
        <v>-0.3395603456348707</v>
      </c>
      <c r="B61">
        <f>LN(original!N63)</f>
        <v>-1.0544785075294869</v>
      </c>
      <c r="C61">
        <f>LN(original!O63)</f>
        <v>0</v>
      </c>
      <c r="D61">
        <v>0</v>
      </c>
      <c r="E61">
        <f>ln_data2!D26</f>
        <v>6.6932674521481266</v>
      </c>
      <c r="J61" s="5">
        <v>34</v>
      </c>
      <c r="K61" s="5">
        <v>-1.6721319508789834</v>
      </c>
      <c r="L61" s="5">
        <v>-9.7976291191781639E-2</v>
      </c>
      <c r="M61">
        <f t="shared" si="0"/>
        <v>0.17031455262778347</v>
      </c>
      <c r="N61">
        <f t="shared" si="1"/>
        <v>0.18784615964948062</v>
      </c>
      <c r="P61">
        <f t="shared" si="2"/>
        <v>196.88877578235403</v>
      </c>
      <c r="Q61">
        <f t="shared" si="3"/>
        <v>217.15584392621963</v>
      </c>
      <c r="R61">
        <f t="shared" si="4"/>
        <v>20.2670681438656</v>
      </c>
      <c r="S61" s="9">
        <f t="shared" si="5"/>
        <v>0.10293663548535313</v>
      </c>
    </row>
    <row r="62" spans="1:19" x14ac:dyDescent="0.35">
      <c r="A62">
        <f>LN(original!F27/$H$2)</f>
        <v>1.280804750762095</v>
      </c>
      <c r="B62">
        <f>LN(original!N64)</f>
        <v>-3.3793317246550427</v>
      </c>
      <c r="C62">
        <f>LN(original!O64)</f>
        <v>-1.2578782206860073E-2</v>
      </c>
      <c r="D62">
        <v>0</v>
      </c>
      <c r="E62">
        <f>ln_data2!D27</f>
        <v>8.2474142960403718</v>
      </c>
      <c r="J62" s="5">
        <v>35</v>
      </c>
      <c r="K62" s="5">
        <v>-1.8929139316214112</v>
      </c>
      <c r="L62" s="5">
        <v>-0.17067930314072255</v>
      </c>
      <c r="M62">
        <f t="shared" si="0"/>
        <v>0.12699681967552071</v>
      </c>
      <c r="N62">
        <f t="shared" si="1"/>
        <v>0.15063223666815298</v>
      </c>
      <c r="P62">
        <f t="shared" si="2"/>
        <v>146.81216589172834</v>
      </c>
      <c r="Q62">
        <f t="shared" si="3"/>
        <v>174.1354230355555</v>
      </c>
      <c r="R62">
        <f t="shared" si="4"/>
        <v>27.323257143827163</v>
      </c>
      <c r="S62" s="9">
        <f t="shared" si="5"/>
        <v>0.18611030617161275</v>
      </c>
    </row>
    <row r="63" spans="1:19" x14ac:dyDescent="0.35">
      <c r="A63">
        <f>LN(original!F28/$H$2)</f>
        <v>-0.78901850649264571</v>
      </c>
      <c r="B63">
        <f>LN(original!N65)</f>
        <v>-0.3826637069660902</v>
      </c>
      <c r="C63">
        <f>LN(original!O65)</f>
        <v>-2.5317807984289897E-2</v>
      </c>
      <c r="D63">
        <v>0</v>
      </c>
      <c r="E63">
        <f>ln_data2!D28</f>
        <v>7.5888888540112944</v>
      </c>
      <c r="J63" s="5">
        <v>36</v>
      </c>
      <c r="K63" s="5">
        <v>-0.89960294107692629</v>
      </c>
      <c r="L63" s="5">
        <v>0.23422755337206602</v>
      </c>
      <c r="M63">
        <f t="shared" si="0"/>
        <v>0.51408051197752813</v>
      </c>
      <c r="N63">
        <f t="shared" si="1"/>
        <v>0.4067311239051225</v>
      </c>
      <c r="P63">
        <f>M63*$H$2</f>
        <v>50818.561550186481</v>
      </c>
      <c r="Q63">
        <f>N63*$H$2</f>
        <v>40206.718934042212</v>
      </c>
      <c r="R63">
        <f t="shared" si="4"/>
        <v>-10611.842616144269</v>
      </c>
      <c r="S63" s="9">
        <f t="shared" si="5"/>
        <v>0.20881824066713137</v>
      </c>
    </row>
    <row r="64" spans="1:19" x14ac:dyDescent="0.35">
      <c r="A64">
        <f>LN(original!F29/$H$2)</f>
        <v>-0.28406314468492588</v>
      </c>
      <c r="B64">
        <f>LN(original!N66)</f>
        <v>-1.1687174164270731</v>
      </c>
      <c r="C64">
        <f>LN(original!O66)</f>
        <v>-3.8221212820197741E-2</v>
      </c>
      <c r="D64">
        <v>0</v>
      </c>
      <c r="E64">
        <f>ln_data2!D29</f>
        <v>6.1262776140774662</v>
      </c>
      <c r="J64" s="5">
        <v>37</v>
      </c>
      <c r="K64" s="5">
        <v>-0.69841630117648357</v>
      </c>
      <c r="L64" s="5">
        <v>0.14139966274323124</v>
      </c>
      <c r="M64">
        <f t="shared" si="0"/>
        <v>0.57291573155405706</v>
      </c>
      <c r="N64">
        <f t="shared" si="1"/>
        <v>0.49737236842496341</v>
      </c>
      <c r="P64">
        <f t="shared" ref="P64:P97" si="6">M64*$H$2</f>
        <v>56634.61790265773</v>
      </c>
      <c r="Q64">
        <f t="shared" ref="Q64:Q97" si="7">N64*$H$2</f>
        <v>49166.906212680755</v>
      </c>
      <c r="R64">
        <f t="shared" si="4"/>
        <v>-7467.7116899769753</v>
      </c>
      <c r="S64" s="9">
        <f t="shared" si="5"/>
        <v>0.1318577217703191</v>
      </c>
    </row>
    <row r="65" spans="1:19" x14ac:dyDescent="0.35">
      <c r="A65">
        <f>LN(original!F30/$H$2)</f>
        <v>-0.54858230327313806</v>
      </c>
      <c r="B65">
        <f>LN(original!N67)</f>
        <v>-0.85638919911751521</v>
      </c>
      <c r="C65">
        <f>LN(original!O67)</f>
        <v>-0.13353139262452263</v>
      </c>
      <c r="D65">
        <v>0</v>
      </c>
      <c r="E65">
        <f>ln_data2!D30</f>
        <v>6.1125275915954012</v>
      </c>
      <c r="J65" s="5">
        <v>38</v>
      </c>
      <c r="K65" s="5">
        <v>-1.4044668400543878</v>
      </c>
      <c r="L65" s="5">
        <v>0.41388065059860224</v>
      </c>
      <c r="M65">
        <f t="shared" si="0"/>
        <v>0.37135894051151475</v>
      </c>
      <c r="N65">
        <f t="shared" si="1"/>
        <v>0.24549791121956022</v>
      </c>
      <c r="P65">
        <f t="shared" si="6"/>
        <v>36710.061431819842</v>
      </c>
      <c r="Q65">
        <f t="shared" si="7"/>
        <v>24268.281759528734</v>
      </c>
      <c r="R65">
        <f t="shared" si="4"/>
        <v>-12441.779672291108</v>
      </c>
      <c r="S65" s="9">
        <f t="shared" si="5"/>
        <v>0.33892015395830205</v>
      </c>
    </row>
    <row r="66" spans="1:19" x14ac:dyDescent="0.35">
      <c r="A66">
        <f>LN(original!F31/$H$2)</f>
        <v>-1.017473577532809</v>
      </c>
      <c r="B66">
        <f>LN(original!N68)</f>
        <v>0</v>
      </c>
      <c r="C66">
        <f>LN(original!O68)</f>
        <v>-5.1293294387550578E-2</v>
      </c>
      <c r="D66">
        <v>0</v>
      </c>
      <c r="E66">
        <f>ln_data2!D31</f>
        <v>8.1066687738439107</v>
      </c>
      <c r="J66" s="5">
        <v>39</v>
      </c>
      <c r="K66" s="5">
        <v>1.478478374434927</v>
      </c>
      <c r="L66" s="5">
        <v>-0.59730913473945446</v>
      </c>
      <c r="M66">
        <f t="shared" si="0"/>
        <v>2.4137202746946147</v>
      </c>
      <c r="N66">
        <f t="shared" si="1"/>
        <v>4.3862663454772237</v>
      </c>
      <c r="P66">
        <f t="shared" si="6"/>
        <v>238604.24483444178</v>
      </c>
      <c r="Q66">
        <f t="shared" si="7"/>
        <v>433596.95818014117</v>
      </c>
      <c r="R66">
        <f t="shared" si="4"/>
        <v>194992.71334569939</v>
      </c>
      <c r="S66" s="9">
        <f t="shared" si="5"/>
        <v>0.81722231505561549</v>
      </c>
    </row>
    <row r="67" spans="1:19" x14ac:dyDescent="0.35">
      <c r="A67">
        <f>LN(original!F32/$H$2)</f>
        <v>-0.39407362654621786</v>
      </c>
      <c r="B67">
        <f>LN(original!N69)</f>
        <v>-0.96236178737033862</v>
      </c>
      <c r="C67">
        <f>LN(original!O69)</f>
        <v>-1.2578782206860073E-2</v>
      </c>
      <c r="D67">
        <v>0</v>
      </c>
      <c r="E67">
        <f>ln_data2!D32</f>
        <v>7.5102984109991127</v>
      </c>
      <c r="J67" s="5">
        <v>40</v>
      </c>
      <c r="K67" s="5">
        <v>0.42148554764889296</v>
      </c>
      <c r="L67" s="5">
        <v>-0.27809469563848677</v>
      </c>
      <c r="M67">
        <f t="shared" si="0"/>
        <v>1.1541808274148757</v>
      </c>
      <c r="N67">
        <f t="shared" si="1"/>
        <v>1.5242241822330054</v>
      </c>
      <c r="P67">
        <f t="shared" si="6"/>
        <v>114094.59812511224</v>
      </c>
      <c r="Q67">
        <f t="shared" si="7"/>
        <v>150674.60955313666</v>
      </c>
      <c r="R67">
        <f t="shared" si="4"/>
        <v>36580.011428024416</v>
      </c>
      <c r="S67" s="9">
        <f t="shared" si="5"/>
        <v>0.32061124741341412</v>
      </c>
    </row>
    <row r="68" spans="1:19" x14ac:dyDescent="0.35">
      <c r="A68">
        <f>LN(original!F33/$H$2)</f>
        <v>1.2960263850299856</v>
      </c>
      <c r="B68">
        <f>LN(original!N70)</f>
        <v>-3.4749091369830265</v>
      </c>
      <c r="C68">
        <f>LN(original!O70)</f>
        <v>-0.10536051565782628</v>
      </c>
      <c r="D68">
        <v>0</v>
      </c>
      <c r="E68">
        <f>ln_data2!D33</f>
        <v>7.5908507220382893</v>
      </c>
      <c r="J68" s="5">
        <v>41</v>
      </c>
      <c r="K68" s="5">
        <v>-1.0264599894853472</v>
      </c>
      <c r="L68" s="5">
        <v>0.21267826076408414</v>
      </c>
      <c r="M68">
        <f t="shared" si="0"/>
        <v>0.44317891075345262</v>
      </c>
      <c r="N68">
        <f t="shared" si="1"/>
        <v>0.35827300855281202</v>
      </c>
      <c r="P68">
        <f t="shared" si="6"/>
        <v>43809.703400803919</v>
      </c>
      <c r="Q68">
        <f t="shared" si="7"/>
        <v>35416.473709292135</v>
      </c>
      <c r="R68">
        <f t="shared" si="4"/>
        <v>-8393.229691511784</v>
      </c>
      <c r="S68" s="9">
        <f t="shared" si="5"/>
        <v>0.19158380541233624</v>
      </c>
    </row>
    <row r="69" spans="1:19" x14ac:dyDescent="0.35">
      <c r="A69">
        <f>LN(original!F34/$H$2)</f>
        <v>-0.98358675987593791</v>
      </c>
      <c r="B69">
        <f>LN(original!N71)</f>
        <v>-2.3170023143992219E-2</v>
      </c>
      <c r="C69">
        <f>LN(original!O71)</f>
        <v>-2.5317807984289897E-2</v>
      </c>
      <c r="D69">
        <v>0</v>
      </c>
      <c r="E69">
        <f>ln_data2!D34</f>
        <v>8.1851864126552254</v>
      </c>
      <c r="J69" s="5">
        <v>42</v>
      </c>
      <c r="K69" s="5">
        <v>1.3852046158978757</v>
      </c>
      <c r="L69" s="5">
        <v>-0.56779007416964467</v>
      </c>
      <c r="M69">
        <f t="shared" si="0"/>
        <v>2.2646371370958911</v>
      </c>
      <c r="N69">
        <f t="shared" si="1"/>
        <v>3.9956433933387259</v>
      </c>
      <c r="P69">
        <f t="shared" si="6"/>
        <v>223866.88283055622</v>
      </c>
      <c r="Q69">
        <f t="shared" si="7"/>
        <v>394982.58538510022</v>
      </c>
      <c r="R69">
        <f t="shared" si="4"/>
        <v>171115.702554544</v>
      </c>
      <c r="S69" s="9">
        <f t="shared" si="5"/>
        <v>0.76436362712952344</v>
      </c>
    </row>
    <row r="70" spans="1:19" x14ac:dyDescent="0.35">
      <c r="A70">
        <f>LN(original!F35/$H$2)</f>
        <v>-0.52335231195853582</v>
      </c>
      <c r="B70">
        <f>LN(original!N72)</f>
        <v>-0.85906529041369173</v>
      </c>
      <c r="C70">
        <f>LN(original!O72)</f>
        <v>-0.11934675763256625</v>
      </c>
      <c r="D70">
        <v>0</v>
      </c>
      <c r="E70">
        <f>ln_data2!D35</f>
        <v>7.2445878982067597</v>
      </c>
      <c r="J70" s="5">
        <v>43</v>
      </c>
      <c r="K70" s="5">
        <v>-1.3093383979774944</v>
      </c>
      <c r="L70" s="5">
        <v>0.33727762896064906</v>
      </c>
      <c r="M70">
        <f t="shared" si="0"/>
        <v>0.37830263991005342</v>
      </c>
      <c r="N70">
        <f t="shared" si="1"/>
        <v>0.26999862894517346</v>
      </c>
      <c r="P70">
        <f t="shared" si="6"/>
        <v>37396.469119038404</v>
      </c>
      <c r="Q70">
        <f t="shared" si="7"/>
        <v>26690.25886769277</v>
      </c>
      <c r="R70">
        <f t="shared" si="4"/>
        <v>-10706.210251345634</v>
      </c>
      <c r="S70" s="9">
        <f t="shared" si="5"/>
        <v>0.28628933435577053</v>
      </c>
    </row>
    <row r="71" spans="1:19" x14ac:dyDescent="0.35">
      <c r="A71">
        <f>LN(original!F36/$H$2)</f>
        <v>-0.61860005460953527</v>
      </c>
      <c r="B71">
        <f>LN(original!N73)</f>
        <v>-0.61009043762958082</v>
      </c>
      <c r="C71">
        <f>LN(original!O73)</f>
        <v>-3.8221212820197741E-2</v>
      </c>
      <c r="D71">
        <v>0</v>
      </c>
      <c r="E71">
        <f>ln_data2!D36</f>
        <v>8.0817874993266106</v>
      </c>
      <c r="J71" s="5">
        <v>44</v>
      </c>
      <c r="K71" s="5">
        <v>0.207505171467329</v>
      </c>
      <c r="L71" s="5">
        <v>-0.20772316452402198</v>
      </c>
      <c r="M71">
        <f t="shared" si="0"/>
        <v>0.99978203070206695</v>
      </c>
      <c r="N71">
        <f t="shared" si="1"/>
        <v>1.2306040808524359</v>
      </c>
      <c r="P71">
        <f t="shared" si="6"/>
        <v>98831.765609166599</v>
      </c>
      <c r="Q71">
        <f t="shared" si="7"/>
        <v>121649.28988680252</v>
      </c>
      <c r="R71">
        <f t="shared" si="4"/>
        <v>22817.524277635923</v>
      </c>
      <c r="S71" s="9">
        <f t="shared" si="5"/>
        <v>0.23087237323947604</v>
      </c>
    </row>
    <row r="72" spans="1:19" x14ac:dyDescent="0.35">
      <c r="J72" s="5">
        <v>45</v>
      </c>
      <c r="K72" s="5">
        <v>-0.76053774941865881</v>
      </c>
      <c r="L72" s="5">
        <v>0.15563377473552475</v>
      </c>
      <c r="M72">
        <f t="shared" si="0"/>
        <v>0.54612686612727879</v>
      </c>
      <c r="N72">
        <f t="shared" si="1"/>
        <v>0.46741500726712737</v>
      </c>
      <c r="P72">
        <f t="shared" si="6"/>
        <v>53986.44981452389</v>
      </c>
      <c r="Q72">
        <f t="shared" si="7"/>
        <v>46205.52182558459</v>
      </c>
      <c r="R72">
        <f t="shared" si="4"/>
        <v>-7780.9279889393001</v>
      </c>
      <c r="S72" s="9">
        <f t="shared" si="5"/>
        <v>0.14412742485700566</v>
      </c>
    </row>
    <row r="73" spans="1:19" x14ac:dyDescent="0.35">
      <c r="J73" s="5">
        <v>46</v>
      </c>
      <c r="K73" s="5">
        <v>-0.15611809408352667</v>
      </c>
      <c r="L73" s="5">
        <v>-9.6610574201579036E-2</v>
      </c>
      <c r="M73">
        <f t="shared" si="0"/>
        <v>0.77667859077039059</v>
      </c>
      <c r="N73">
        <f t="shared" si="1"/>
        <v>0.85545815985819906</v>
      </c>
      <c r="P73">
        <f t="shared" si="6"/>
        <v>76777.251520288177</v>
      </c>
      <c r="Q73">
        <f t="shared" si="7"/>
        <v>84564.872889528036</v>
      </c>
      <c r="R73">
        <f t="shared" si="4"/>
        <v>7787.6213692398596</v>
      </c>
      <c r="S73" s="9">
        <f t="shared" si="5"/>
        <v>0.10143136430433436</v>
      </c>
    </row>
    <row r="74" spans="1:19" x14ac:dyDescent="0.35">
      <c r="J74" s="5">
        <v>47</v>
      </c>
      <c r="K74" s="5">
        <v>-1.0043664921367197</v>
      </c>
      <c r="L74" s="5">
        <v>0.17881222916344564</v>
      </c>
      <c r="M74">
        <f t="shared" si="0"/>
        <v>0.43799216233712379</v>
      </c>
      <c r="N74">
        <f t="shared" si="1"/>
        <v>0.36627660042674032</v>
      </c>
      <c r="P74">
        <f t="shared" si="6"/>
        <v>43296.976138246144</v>
      </c>
      <c r="Q74">
        <f t="shared" si="7"/>
        <v>36207.655278698869</v>
      </c>
      <c r="R74">
        <f t="shared" si="4"/>
        <v>-7089.3208595472752</v>
      </c>
      <c r="S74" s="9">
        <f t="shared" si="5"/>
        <v>0.1637370895582004</v>
      </c>
    </row>
    <row r="75" spans="1:19" x14ac:dyDescent="0.35">
      <c r="J75" s="5">
        <v>48</v>
      </c>
      <c r="K75" s="5">
        <v>-1.3223535746583295</v>
      </c>
      <c r="L75" s="5">
        <v>0.37218968590617263</v>
      </c>
      <c r="M75">
        <f t="shared" si="0"/>
        <v>0.38667764614431538</v>
      </c>
      <c r="N75">
        <f t="shared" si="1"/>
        <v>0.26650731838180614</v>
      </c>
      <c r="P75">
        <f t="shared" si="6"/>
        <v>38224.366228309962</v>
      </c>
      <c r="Q75">
        <f t="shared" si="7"/>
        <v>26345.131253201416</v>
      </c>
      <c r="R75">
        <f t="shared" si="4"/>
        <v>-11879.234975108546</v>
      </c>
      <c r="S75" s="9">
        <f t="shared" si="5"/>
        <v>0.31077650585898986</v>
      </c>
    </row>
    <row r="76" spans="1:19" x14ac:dyDescent="0.35">
      <c r="J76" s="5">
        <v>49</v>
      </c>
      <c r="K76" s="5">
        <v>0.2300613007680736</v>
      </c>
      <c r="L76" s="5">
        <v>-0.17585016722414687</v>
      </c>
      <c r="M76">
        <f t="shared" si="0"/>
        <v>1.0557074738867145</v>
      </c>
      <c r="N76">
        <f t="shared" si="1"/>
        <v>1.2586771654416058</v>
      </c>
      <c r="P76">
        <f t="shared" si="6"/>
        <v>104360.18092638583</v>
      </c>
      <c r="Q76">
        <f t="shared" si="7"/>
        <v>124424.40729323844</v>
      </c>
      <c r="R76">
        <f t="shared" si="4"/>
        <v>20064.226366852614</v>
      </c>
      <c r="S76" s="9">
        <f t="shared" si="5"/>
        <v>0.19225940573067452</v>
      </c>
    </row>
    <row r="77" spans="1:19" x14ac:dyDescent="0.35">
      <c r="J77" s="5">
        <v>50</v>
      </c>
      <c r="K77" s="5">
        <v>2.5389430884019726</v>
      </c>
      <c r="L77" s="5">
        <v>-0.94593955571888211</v>
      </c>
      <c r="M77">
        <f t="shared" si="0"/>
        <v>4.9184996395350256</v>
      </c>
      <c r="N77">
        <f t="shared" si="1"/>
        <v>12.666276759021383</v>
      </c>
      <c r="P77">
        <f t="shared" si="6"/>
        <v>486209.98237180169</v>
      </c>
      <c r="Q77">
        <f t="shared" si="7"/>
        <v>1252103.415890937</v>
      </c>
      <c r="R77">
        <f t="shared" si="4"/>
        <v>765893.43351913523</v>
      </c>
      <c r="S77" s="9">
        <f t="shared" si="5"/>
        <v>1.5752318160622654</v>
      </c>
    </row>
    <row r="78" spans="1:19" x14ac:dyDescent="0.35">
      <c r="J78" s="5">
        <v>51</v>
      </c>
      <c r="K78" s="5">
        <v>-0.62853653027093637</v>
      </c>
      <c r="L78" s="5">
        <v>7.0102704018725093E-2</v>
      </c>
      <c r="M78">
        <f t="shared" si="0"/>
        <v>0.57210437741440556</v>
      </c>
      <c r="N78">
        <f t="shared" si="1"/>
        <v>0.53337180360149739</v>
      </c>
      <c r="P78">
        <f t="shared" si="6"/>
        <v>56554.412858264448</v>
      </c>
      <c r="Q78">
        <f t="shared" si="7"/>
        <v>52725.569631477323</v>
      </c>
      <c r="R78">
        <f t="shared" si="4"/>
        <v>-3828.8432267871249</v>
      </c>
      <c r="S78" s="9">
        <f t="shared" si="5"/>
        <v>6.770193576906007E-2</v>
      </c>
    </row>
    <row r="79" spans="1:19" x14ac:dyDescent="0.35">
      <c r="J79" s="5">
        <v>52</v>
      </c>
      <c r="K79" s="5">
        <v>-0.13554614041908966</v>
      </c>
      <c r="L79" s="5">
        <v>-6.8252519437916159E-2</v>
      </c>
      <c r="M79">
        <f t="shared" si="0"/>
        <v>0.81562657302737018</v>
      </c>
      <c r="N79">
        <f t="shared" si="1"/>
        <v>0.87323887039148385</v>
      </c>
      <c r="P79">
        <f t="shared" si="6"/>
        <v>80627.38858533297</v>
      </c>
      <c r="Q79">
        <f t="shared" si="7"/>
        <v>86322.555026059359</v>
      </c>
      <c r="R79">
        <f t="shared" si="4"/>
        <v>5695.1664407263888</v>
      </c>
      <c r="S79" s="9">
        <f t="shared" si="5"/>
        <v>7.0635630654201836E-2</v>
      </c>
    </row>
    <row r="80" spans="1:19" x14ac:dyDescent="0.35">
      <c r="J80" s="5">
        <v>53</v>
      </c>
      <c r="K80" s="5">
        <v>-1.2370086967539533</v>
      </c>
      <c r="L80" s="5">
        <v>0.34521534624489802</v>
      </c>
      <c r="M80">
        <f t="shared" si="0"/>
        <v>0.40991996301075256</v>
      </c>
      <c r="N80">
        <f t="shared" si="1"/>
        <v>0.29025114987124329</v>
      </c>
      <c r="P80">
        <f t="shared" si="6"/>
        <v>40521.9462429704</v>
      </c>
      <c r="Q80">
        <f t="shared" si="7"/>
        <v>28692.287649660891</v>
      </c>
      <c r="R80">
        <f t="shared" si="4"/>
        <v>-11829.658593309508</v>
      </c>
      <c r="S80" s="9">
        <f t="shared" si="5"/>
        <v>0.29193214270555118</v>
      </c>
    </row>
    <row r="81" spans="10:19" x14ac:dyDescent="0.35">
      <c r="J81" s="5">
        <v>54</v>
      </c>
      <c r="K81" s="5">
        <v>0.610377887369003</v>
      </c>
      <c r="L81" s="5">
        <v>-0.33281247835828298</v>
      </c>
      <c r="M81">
        <f t="shared" si="0"/>
        <v>1.3199124504879276</v>
      </c>
      <c r="N81">
        <f t="shared" si="1"/>
        <v>1.8411270059830636</v>
      </c>
      <c r="P81">
        <f t="shared" si="6"/>
        <v>130477.71806784673</v>
      </c>
      <c r="Q81">
        <f t="shared" si="7"/>
        <v>182001.50345195498</v>
      </c>
      <c r="R81">
        <f t="shared" si="4"/>
        <v>51523.785384108254</v>
      </c>
      <c r="S81" s="9">
        <f t="shared" si="5"/>
        <v>0.39488570268615941</v>
      </c>
    </row>
    <row r="82" spans="10:19" x14ac:dyDescent="0.35">
      <c r="J82" s="5">
        <v>55</v>
      </c>
      <c r="K82" s="5">
        <v>-0.63153439697043379</v>
      </c>
      <c r="L82" s="5">
        <v>0.11667003026695111</v>
      </c>
      <c r="M82">
        <f t="shared" si="0"/>
        <v>0.59758164108973244</v>
      </c>
      <c r="N82">
        <f t="shared" si="1"/>
        <v>0.5317752204005699</v>
      </c>
      <c r="P82">
        <f t="shared" si="6"/>
        <v>59072.924768460187</v>
      </c>
      <c r="Q82">
        <f t="shared" si="7"/>
        <v>52567.742093230023</v>
      </c>
      <c r="R82">
        <f t="shared" si="4"/>
        <v>-6505.182675230164</v>
      </c>
      <c r="S82" s="9">
        <f t="shared" si="5"/>
        <v>0.11012122221352018</v>
      </c>
    </row>
    <row r="83" spans="10:19" x14ac:dyDescent="0.35">
      <c r="J83" s="5">
        <v>56</v>
      </c>
      <c r="K83" s="5">
        <v>-0.93211218259709183</v>
      </c>
      <c r="L83" s="5">
        <v>0.21213192527738389</v>
      </c>
      <c r="M83">
        <f t="shared" si="0"/>
        <v>0.48676186584900466</v>
      </c>
      <c r="N83">
        <f t="shared" si="1"/>
        <v>0.39372122038586627</v>
      </c>
      <c r="P83">
        <f t="shared" si="6"/>
        <v>48118.022884735539</v>
      </c>
      <c r="Q83">
        <f t="shared" si="7"/>
        <v>38920.646874605321</v>
      </c>
      <c r="R83">
        <f t="shared" si="4"/>
        <v>-9197.3760101302178</v>
      </c>
      <c r="S83" s="9">
        <f t="shared" si="5"/>
        <v>0.19114201828620639</v>
      </c>
    </row>
    <row r="84" spans="10:19" x14ac:dyDescent="0.35">
      <c r="J84" s="5">
        <v>57</v>
      </c>
      <c r="K84" s="5">
        <v>-0.99563620193079772</v>
      </c>
      <c r="L84" s="5">
        <v>0.24777271983900895</v>
      </c>
      <c r="M84">
        <f t="shared" si="0"/>
        <v>0.47337685121626855</v>
      </c>
      <c r="N84">
        <f t="shared" si="1"/>
        <v>0.36948830058223142</v>
      </c>
      <c r="P84">
        <f t="shared" si="6"/>
        <v>46794.869849139468</v>
      </c>
      <c r="Q84">
        <f t="shared" si="7"/>
        <v>36525.142478135254</v>
      </c>
      <c r="R84">
        <f t="shared" si="4"/>
        <v>-10269.727371004214</v>
      </c>
      <c r="S84" s="9">
        <f t="shared" si="5"/>
        <v>0.2194626762316568</v>
      </c>
    </row>
    <row r="85" spans="10:19" x14ac:dyDescent="0.35">
      <c r="J85" s="5">
        <v>58</v>
      </c>
      <c r="K85" s="5">
        <v>-1.1513240367632083</v>
      </c>
      <c r="L85" s="5">
        <v>0.24144634876638615</v>
      </c>
      <c r="M85">
        <f t="shared" si="0"/>
        <v>0.40257346058885463</v>
      </c>
      <c r="N85">
        <f t="shared" si="1"/>
        <v>0.31621780807710076</v>
      </c>
      <c r="P85">
        <f t="shared" si="6"/>
        <v>39795.720142568964</v>
      </c>
      <c r="Q85">
        <f t="shared" si="7"/>
        <v>31259.177830366101</v>
      </c>
      <c r="R85">
        <f t="shared" si="4"/>
        <v>-8536.5423122028624</v>
      </c>
      <c r="S85" s="9">
        <f t="shared" si="5"/>
        <v>0.21450905478329149</v>
      </c>
    </row>
    <row r="86" spans="10:19" x14ac:dyDescent="0.35">
      <c r="J86" s="5">
        <v>59</v>
      </c>
      <c r="K86" s="5">
        <v>-1.2993257656442554</v>
      </c>
      <c r="L86" s="5">
        <v>0.37337324202579747</v>
      </c>
      <c r="M86">
        <f t="shared" si="0"/>
        <v>0.3961538933624863</v>
      </c>
      <c r="N86">
        <f t="shared" si="1"/>
        <v>0.27271560529121491</v>
      </c>
      <c r="P86">
        <f t="shared" si="6"/>
        <v>39161.12465680774</v>
      </c>
      <c r="Q86">
        <f t="shared" si="7"/>
        <v>26958.840979744789</v>
      </c>
      <c r="R86">
        <f t="shared" si="4"/>
        <v>-12202.283677062951</v>
      </c>
      <c r="S86" s="9">
        <f t="shared" si="5"/>
        <v>0.31159175799977223</v>
      </c>
    </row>
    <row r="87" spans="10:19" x14ac:dyDescent="0.35">
      <c r="J87" s="5">
        <v>60</v>
      </c>
      <c r="K87" s="5">
        <v>-0.31834569492392029</v>
      </c>
      <c r="L87" s="5">
        <v>-2.1214650710950411E-2</v>
      </c>
      <c r="M87">
        <f t="shared" si="0"/>
        <v>0.71208332449322853</v>
      </c>
      <c r="N87">
        <f t="shared" si="1"/>
        <v>0.72735130329507935</v>
      </c>
      <c r="P87">
        <f t="shared" si="6"/>
        <v>70391.795470749887</v>
      </c>
      <c r="Q87">
        <f t="shared" si="7"/>
        <v>71901.08575196311</v>
      </c>
      <c r="R87">
        <f t="shared" si="4"/>
        <v>1509.2902812132234</v>
      </c>
      <c r="S87" s="9">
        <f t="shared" si="5"/>
        <v>2.1441281205000422E-2</v>
      </c>
    </row>
    <row r="88" spans="10:19" x14ac:dyDescent="0.35">
      <c r="J88" s="5">
        <v>61</v>
      </c>
      <c r="K88" s="5">
        <v>2.0598344054909812</v>
      </c>
      <c r="L88" s="5">
        <v>-0.77902965472888619</v>
      </c>
      <c r="M88">
        <f t="shared" si="0"/>
        <v>3.5995352890766146</v>
      </c>
      <c r="N88">
        <f t="shared" si="1"/>
        <v>7.8446706683682876</v>
      </c>
      <c r="P88">
        <f t="shared" si="6"/>
        <v>355825.98713254533</v>
      </c>
      <c r="Q88">
        <f t="shared" si="7"/>
        <v>775471.68179532676</v>
      </c>
      <c r="R88">
        <f t="shared" si="4"/>
        <v>419645.69466278143</v>
      </c>
      <c r="S88" s="9">
        <f t="shared" si="5"/>
        <v>1.1793565108735671</v>
      </c>
    </row>
    <row r="89" spans="10:19" x14ac:dyDescent="0.35">
      <c r="J89" s="5">
        <v>62</v>
      </c>
      <c r="K89" s="5">
        <v>-1.0178745683527275</v>
      </c>
      <c r="L89" s="5">
        <v>0.22885606186008178</v>
      </c>
      <c r="M89">
        <f t="shared" si="0"/>
        <v>0.45429045967484905</v>
      </c>
      <c r="N89">
        <f t="shared" si="1"/>
        <v>0.36136217513467322</v>
      </c>
      <c r="P89">
        <f t="shared" si="6"/>
        <v>44908.116819759933</v>
      </c>
      <c r="Q89">
        <f t="shared" si="7"/>
        <v>35721.848059070944</v>
      </c>
      <c r="R89">
        <f t="shared" si="4"/>
        <v>-9186.2687606889886</v>
      </c>
      <c r="S89" s="9">
        <f t="shared" si="5"/>
        <v>0.20455698014589105</v>
      </c>
    </row>
    <row r="90" spans="10:19" x14ac:dyDescent="0.35">
      <c r="J90" s="5">
        <v>63</v>
      </c>
      <c r="K90" s="5">
        <v>-0.21746676214231966</v>
      </c>
      <c r="L90" s="5">
        <v>-6.6596382542606219E-2</v>
      </c>
      <c r="M90">
        <f t="shared" si="0"/>
        <v>0.75271911299429684</v>
      </c>
      <c r="N90">
        <f t="shared" si="1"/>
        <v>0.80455434613826804</v>
      </c>
      <c r="P90">
        <f t="shared" si="6"/>
        <v>74408.777774043599</v>
      </c>
      <c r="Q90">
        <f t="shared" si="7"/>
        <v>79532.862279527268</v>
      </c>
      <c r="R90">
        <f t="shared" si="4"/>
        <v>5124.0845054836682</v>
      </c>
      <c r="S90" s="9">
        <f t="shared" si="5"/>
        <v>6.8863978938666678E-2</v>
      </c>
    </row>
    <row r="91" spans="10:19" x14ac:dyDescent="0.35">
      <c r="J91" s="5">
        <v>64</v>
      </c>
      <c r="K91" s="5">
        <v>-0.57818161650102651</v>
      </c>
      <c r="L91" s="5">
        <v>2.9599313227888446E-2</v>
      </c>
      <c r="M91">
        <f t="shared" si="0"/>
        <v>0.57776833030764474</v>
      </c>
      <c r="N91">
        <f t="shared" si="1"/>
        <v>0.56091740273475588</v>
      </c>
      <c r="P91">
        <f t="shared" si="6"/>
        <v>57114.313364150607</v>
      </c>
      <c r="Q91">
        <f t="shared" si="7"/>
        <v>55448.543353250017</v>
      </c>
      <c r="R91">
        <f t="shared" si="4"/>
        <v>-1665.7700109005891</v>
      </c>
      <c r="S91" s="9">
        <f t="shared" si="5"/>
        <v>2.9165543850276875E-2</v>
      </c>
    </row>
    <row r="92" spans="10:19" x14ac:dyDescent="0.35">
      <c r="J92" s="5">
        <v>65</v>
      </c>
      <c r="K92" s="5">
        <v>-1.4212345108443809</v>
      </c>
      <c r="L92" s="5">
        <v>0.40376093331157192</v>
      </c>
      <c r="M92">
        <f t="shared" si="0"/>
        <v>0.36150710710582096</v>
      </c>
      <c r="N92">
        <f t="shared" si="1"/>
        <v>0.24141580243430594</v>
      </c>
      <c r="P92">
        <f t="shared" si="6"/>
        <v>35736.175064520008</v>
      </c>
      <c r="Q92">
        <f t="shared" si="7"/>
        <v>23864.751783727843</v>
      </c>
      <c r="R92">
        <f t="shared" si="4"/>
        <v>-11871.423280792165</v>
      </c>
      <c r="S92" s="9">
        <f t="shared" si="5"/>
        <v>0.33219624818153765</v>
      </c>
    </row>
    <row r="93" spans="10:19" x14ac:dyDescent="0.35">
      <c r="J93" s="5">
        <v>66</v>
      </c>
      <c r="K93" s="5">
        <v>-0.41813283311757971</v>
      </c>
      <c r="L93" s="5">
        <v>2.4059206571361846E-2</v>
      </c>
      <c r="M93">
        <f t="shared" ref="M93:M97" si="8">EXP(A67)</f>
        <v>0.67430440770810263</v>
      </c>
      <c r="N93">
        <f t="shared" ref="N93:N97" si="9">EXP(K93)</f>
        <v>0.65827478192555289</v>
      </c>
      <c r="P93">
        <f t="shared" si="6"/>
        <v>66657.224400239793</v>
      </c>
      <c r="Q93">
        <f t="shared" si="7"/>
        <v>65072.642791955514</v>
      </c>
      <c r="R93">
        <f t="shared" ref="R93:R97" si="10">Q93-P93</f>
        <v>-1584.5816082842794</v>
      </c>
      <c r="S93" s="9">
        <f t="shared" ref="S93:S97" si="11">ABS(R93/P93)</f>
        <v>2.3772091060523953E-2</v>
      </c>
    </row>
    <row r="94" spans="10:19" x14ac:dyDescent="0.35">
      <c r="J94" s="5">
        <v>67</v>
      </c>
      <c r="K94" s="5">
        <v>2.1183940589325547</v>
      </c>
      <c r="L94" s="5">
        <v>-0.82236767390256915</v>
      </c>
      <c r="M94">
        <f t="shared" si="8"/>
        <v>3.6547452255122659</v>
      </c>
      <c r="N94">
        <f t="shared" si="9"/>
        <v>8.3177689093053822</v>
      </c>
      <c r="P94">
        <f t="shared" si="6"/>
        <v>361283.67223744123</v>
      </c>
      <c r="Q94">
        <f t="shared" si="7"/>
        <v>822239.01009544649</v>
      </c>
      <c r="R94">
        <f t="shared" si="10"/>
        <v>460955.33785800525</v>
      </c>
      <c r="S94" s="9">
        <f t="shared" si="11"/>
        <v>1.2758820098436616</v>
      </c>
    </row>
    <row r="95" spans="10:19" x14ac:dyDescent="0.35">
      <c r="J95" s="5">
        <v>68</v>
      </c>
      <c r="K95" s="5">
        <v>-1.3864408286342391</v>
      </c>
      <c r="L95" s="5">
        <v>0.40285406875830121</v>
      </c>
      <c r="M95">
        <f t="shared" si="8"/>
        <v>0.37396735933711517</v>
      </c>
      <c r="N95">
        <f t="shared" si="9"/>
        <v>0.24996338580287356</v>
      </c>
      <c r="P95">
        <f t="shared" si="6"/>
        <v>36967.912273369024</v>
      </c>
      <c r="Q95">
        <f t="shared" si="7"/>
        <v>24709.708714403889</v>
      </c>
      <c r="R95">
        <f t="shared" si="10"/>
        <v>-12258.203558965135</v>
      </c>
      <c r="S95" s="9">
        <f t="shared" si="11"/>
        <v>0.33159036594543401</v>
      </c>
    </row>
    <row r="96" spans="10:19" x14ac:dyDescent="0.35">
      <c r="J96" s="5">
        <v>69</v>
      </c>
      <c r="K96" s="5">
        <v>-0.56940988265546755</v>
      </c>
      <c r="L96" s="5">
        <v>4.6057570696931727E-2</v>
      </c>
      <c r="M96">
        <f t="shared" si="8"/>
        <v>0.59253086650745479</v>
      </c>
      <c r="N96">
        <f t="shared" si="9"/>
        <v>0.56585926355791993</v>
      </c>
      <c r="P96">
        <f t="shared" si="6"/>
        <v>58573.638969824795</v>
      </c>
      <c r="Q96">
        <f t="shared" si="7"/>
        <v>55937.062666009719</v>
      </c>
      <c r="R96">
        <f t="shared" si="10"/>
        <v>-2636.5763038150762</v>
      </c>
      <c r="S96" s="9">
        <f t="shared" si="11"/>
        <v>4.5013018657989699E-2</v>
      </c>
    </row>
    <row r="97" spans="10:19" ht="15" thickBot="1" x14ac:dyDescent="0.4">
      <c r="J97" s="6">
        <v>70</v>
      </c>
      <c r="K97" s="6">
        <v>-0.79019186339789538</v>
      </c>
      <c r="L97" s="6">
        <v>0.17159180878836011</v>
      </c>
      <c r="M97">
        <f t="shared" si="8"/>
        <v>0.53869805782091051</v>
      </c>
      <c r="N97">
        <f t="shared" si="9"/>
        <v>0.45375772743064985</v>
      </c>
      <c r="P97">
        <f t="shared" si="6"/>
        <v>53252.087504796393</v>
      </c>
      <c r="Q97">
        <f t="shared" si="7"/>
        <v>44855.454472693971</v>
      </c>
      <c r="R97">
        <f t="shared" si="10"/>
        <v>-8396.6330321024216</v>
      </c>
      <c r="S97" s="9">
        <f t="shared" si="11"/>
        <v>0.15767706817777125</v>
      </c>
    </row>
    <row r="99" spans="10:19" x14ac:dyDescent="0.35">
      <c r="S99" s="9">
        <f>AVERAGE(S28:S97)</f>
        <v>0.29149948337825066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89db4e91-bad5-4fd0-9ca4-c06485916e3a}" enabled="1" method="Standard" siteId="{f66fae02-5d36-495b-bfe0-78a6ff9f8e6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original</vt:lpstr>
      <vt:lpstr>ln_data1</vt:lpstr>
      <vt:lpstr>ln_data2</vt:lpstr>
      <vt:lpstr>merged</vt:lpstr>
      <vt:lpstr>merged_with_market_indicator</vt:lpstr>
      <vt:lpstr>merged_with_normal</vt:lpstr>
      <vt:lpstr>merged_with_market_normal</vt:lpstr>
      <vt:lpstr>merged_with_market_scale</vt:lpstr>
      <vt:lpstr>merged_with_m_target_scale</vt:lpstr>
      <vt:lpstr>merged_with_target_scale</vt:lpstr>
      <vt:lpstr>m_with_psplit_target_scale</vt:lpstr>
    </vt:vector>
  </TitlesOfParts>
  <Company>Unilever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Gourav</dc:creator>
  <cp:lastModifiedBy>Kumar, Gourav</cp:lastModifiedBy>
  <dcterms:created xsi:type="dcterms:W3CDTF">2024-11-19T09:46:28Z</dcterms:created>
  <dcterms:modified xsi:type="dcterms:W3CDTF">2024-11-20T05:32:04Z</dcterms:modified>
</cp:coreProperties>
</file>