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00-CODE\Cpp\RPCal\data\"/>
    </mc:Choice>
  </mc:AlternateContent>
  <xr:revisionPtr revIDLastSave="0" documentId="13_ncr:1_{B611CD12-DA57-4590-AB03-F3FD01E9B4E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P7" i="1" l="1"/>
  <c r="Q11" i="1"/>
  <c r="P11" i="1"/>
  <c r="T12" i="1"/>
  <c r="R12" i="1" l="1"/>
  <c r="U12" i="1" s="1"/>
  <c r="V12" i="1" s="1"/>
  <c r="Q9" i="1"/>
  <c r="Q7" i="1"/>
  <c r="Q8" i="1"/>
  <c r="Q4" i="1"/>
  <c r="Q13" i="1" s="1"/>
  <c r="R13" i="1"/>
  <c r="Q6" i="1"/>
  <c r="Q5" i="1"/>
  <c r="P5" i="1"/>
  <c r="P6" i="1"/>
</calcChain>
</file>

<file path=xl/sharedStrings.xml><?xml version="1.0" encoding="utf-8"?>
<sst xmlns="http://schemas.openxmlformats.org/spreadsheetml/2006/main" count="48" uniqueCount="42">
  <si>
    <t>slotNumber</t>
    <phoneticPr fontId="1" type="noConversion"/>
  </si>
  <si>
    <t>boxNumber</t>
    <phoneticPr fontId="1" type="noConversion"/>
  </si>
  <si>
    <t>vacuumFactor</t>
    <phoneticPr fontId="1" type="noConversion"/>
  </si>
  <si>
    <t>[m3/min/m]</t>
  </si>
  <si>
    <t>transFactor</t>
    <phoneticPr fontId="1" type="noConversion"/>
  </si>
  <si>
    <t>[ft3/min/in.]</t>
    <phoneticPr fontId="1" type="noConversion"/>
  </si>
  <si>
    <t>m3/min/m2</t>
    <phoneticPr fontId="1" type="noConversion"/>
  </si>
  <si>
    <t>ft3/min/in.2</t>
    <phoneticPr fontId="1" type="noConversion"/>
  </si>
  <si>
    <t>水腿</t>
    <phoneticPr fontId="1" type="noConversion"/>
  </si>
  <si>
    <t>低真空</t>
    <phoneticPr fontId="1" type="noConversion"/>
  </si>
  <si>
    <t>高真空</t>
    <phoneticPr fontId="1" type="noConversion"/>
  </si>
  <si>
    <t>伏辊低</t>
    <phoneticPr fontId="1" type="noConversion"/>
  </si>
  <si>
    <t>伏辊高</t>
    <phoneticPr fontId="1" type="noConversion"/>
  </si>
  <si>
    <t>吸移辊</t>
    <phoneticPr fontId="1" type="noConversion"/>
  </si>
  <si>
    <t>毛毯</t>
    <phoneticPr fontId="1" type="noConversion"/>
  </si>
  <si>
    <t>18+26</t>
    <phoneticPr fontId="1" type="noConversion"/>
  </si>
  <si>
    <t>Location</t>
    <phoneticPr fontId="1" type="noConversion"/>
  </si>
  <si>
    <t>unitLocation</t>
    <phoneticPr fontId="1" type="noConversion"/>
  </si>
  <si>
    <t>PICK UP ROLL</t>
    <phoneticPr fontId="1" type="noConversion"/>
  </si>
  <si>
    <t>PROCESS</t>
    <phoneticPr fontId="1" type="noConversion"/>
  </si>
  <si>
    <t>reelSpeed</t>
    <phoneticPr fontId="1" type="noConversion"/>
  </si>
  <si>
    <t>m/min</t>
    <phoneticPr fontId="1" type="noConversion"/>
  </si>
  <si>
    <t>basisWeight</t>
    <phoneticPr fontId="1" type="noConversion"/>
  </si>
  <si>
    <t>100-150</t>
    <phoneticPr fontId="1" type="noConversion"/>
  </si>
  <si>
    <t>g/m2</t>
    <phoneticPr fontId="1" type="noConversion"/>
  </si>
  <si>
    <t>paperType</t>
    <phoneticPr fontId="1" type="noConversion"/>
  </si>
  <si>
    <t>CORRUGATING MEDIUM</t>
    <phoneticPr fontId="1" type="noConversion"/>
  </si>
  <si>
    <t>wireWidth
[mm]</t>
    <phoneticPr fontId="1" type="noConversion"/>
  </si>
  <si>
    <t>slotWidth
[mm]</t>
    <phoneticPr fontId="1" type="noConversion"/>
  </si>
  <si>
    <t>minVacuum
[-kPa]</t>
    <phoneticPr fontId="1" type="noConversion"/>
  </si>
  <si>
    <t>maxVacuum
[-kPa]</t>
    <phoneticPr fontId="1" type="noConversion"/>
  </si>
  <si>
    <t>UNIT</t>
    <phoneticPr fontId="1" type="noConversion"/>
  </si>
  <si>
    <t>VALUE</t>
    <phoneticPr fontId="1" type="noConversion"/>
  </si>
  <si>
    <t>LOW VACUUM FOIL SUCTION BOXES</t>
    <phoneticPr fontId="1" type="noConversion"/>
  </si>
  <si>
    <t>MEDIUM VACUUM FOIL SUCTION BOXES</t>
    <phoneticPr fontId="1" type="noConversion"/>
  </si>
  <si>
    <t>LOW VACUUM “WET”  SUCTION FLATBOXES</t>
    <phoneticPr fontId="1" type="noConversion"/>
  </si>
  <si>
    <t>HIGH VACUUM “DRY”  SUCTION FLATBOXES</t>
    <phoneticPr fontId="1" type="noConversion"/>
  </si>
  <si>
    <t>LOW VACUUM AREA OF COUCH ROLL</t>
    <phoneticPr fontId="1" type="noConversion"/>
  </si>
  <si>
    <t>HIGH VACUUM AREA OF COUCH ROLL</t>
    <phoneticPr fontId="1" type="noConversion"/>
  </si>
  <si>
    <t>VACUUM ASSISTED PULSATIVE FOIL SUCTION BOXES</t>
    <phoneticPr fontId="1" type="noConversion"/>
  </si>
  <si>
    <t>PRESS SUCTION ROLL</t>
    <phoneticPr fontId="1" type="noConversion"/>
  </si>
  <si>
    <t>FELT SUCTION BOXES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</si>
</sst>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D11" sqref="D11"/>
    </sheetView>
  </sheetViews>
  <sheetFormatPr defaultRowHeight="13.9" x14ac:dyDescent="0.4"/>
  <cols>
    <col min="1" max="1" width="12.33203125" bestFit="1" customWidth="1"/>
    <col min="2" max="2" width="25.06640625" bestFit="1" customWidth="1"/>
    <col min="3" max="3" width="6.46484375" bestFit="1" customWidth="1"/>
    <col min="4" max="4" width="52.9296875" bestFit="1" customWidth="1"/>
    <col min="5" max="5" width="14.46484375" bestFit="1" customWidth="1"/>
    <col min="6" max="6" width="12.06640625" bestFit="1" customWidth="1"/>
    <col min="7" max="7" width="13.86328125" bestFit="1" customWidth="1"/>
    <col min="8" max="8" width="11.33203125" bestFit="1" customWidth="1"/>
    <col min="9" max="10" width="14.06640625" bestFit="1" customWidth="1"/>
    <col min="11" max="11" width="14.53125" bestFit="1" customWidth="1"/>
    <col min="12" max="12" width="16.53125" bestFit="1" customWidth="1"/>
    <col min="13" max="13" width="10.796875" bestFit="1" customWidth="1"/>
    <col min="14" max="15" width="17.3984375" customWidth="1"/>
  </cols>
  <sheetData>
    <row r="1" spans="1:22" s="3" customFormat="1" ht="35.25" x14ac:dyDescent="0.4">
      <c r="A1" s="7" t="s">
        <v>19</v>
      </c>
      <c r="B1" s="7" t="s">
        <v>32</v>
      </c>
      <c r="C1" s="7" t="s">
        <v>31</v>
      </c>
      <c r="D1" s="7" t="s">
        <v>16</v>
      </c>
      <c r="E1" s="7" t="s">
        <v>17</v>
      </c>
      <c r="F1" s="12" t="s">
        <v>27</v>
      </c>
      <c r="G1" s="7" t="s">
        <v>0</v>
      </c>
      <c r="H1" s="12" t="s">
        <v>28</v>
      </c>
      <c r="I1" s="7" t="s">
        <v>1</v>
      </c>
      <c r="J1" s="12" t="s">
        <v>29</v>
      </c>
      <c r="K1" s="12" t="s">
        <v>30</v>
      </c>
      <c r="L1" s="4" t="s">
        <v>2</v>
      </c>
      <c r="M1" s="4"/>
      <c r="N1" s="3" t="s">
        <v>4</v>
      </c>
    </row>
    <row r="2" spans="1:22" s="1" customFormat="1" ht="15" x14ac:dyDescent="0.4">
      <c r="A2" s="8" t="s">
        <v>20</v>
      </c>
      <c r="B2" s="8">
        <v>400</v>
      </c>
      <c r="C2" s="8" t="s">
        <v>21</v>
      </c>
      <c r="D2" s="9" t="s">
        <v>39</v>
      </c>
      <c r="E2" s="8">
        <v>1</v>
      </c>
      <c r="F2" s="8"/>
      <c r="G2" s="8"/>
      <c r="H2" s="8"/>
      <c r="I2" s="8"/>
      <c r="J2" s="8"/>
      <c r="K2" s="8"/>
      <c r="L2" s="2"/>
      <c r="M2" s="2"/>
    </row>
    <row r="3" spans="1:22" s="1" customFormat="1" ht="15" x14ac:dyDescent="0.4">
      <c r="A3" s="8" t="s">
        <v>22</v>
      </c>
      <c r="B3" s="8" t="s">
        <v>23</v>
      </c>
      <c r="C3" s="8" t="s">
        <v>24</v>
      </c>
      <c r="D3" s="9" t="s">
        <v>33</v>
      </c>
      <c r="E3" s="8">
        <v>2</v>
      </c>
      <c r="F3" s="8"/>
      <c r="G3" s="8"/>
      <c r="H3" s="8"/>
      <c r="I3" s="8"/>
      <c r="J3" s="8"/>
      <c r="K3" s="8"/>
      <c r="L3" s="2"/>
      <c r="M3" s="2"/>
    </row>
    <row r="4" spans="1:22" s="6" customFormat="1" ht="15" x14ac:dyDescent="0.4">
      <c r="A4" s="10" t="s">
        <v>25</v>
      </c>
      <c r="B4" s="10" t="s">
        <v>26</v>
      </c>
      <c r="C4" s="10"/>
      <c r="D4" s="9" t="s">
        <v>34</v>
      </c>
      <c r="E4" s="8">
        <v>3</v>
      </c>
      <c r="F4" s="10">
        <v>3450</v>
      </c>
      <c r="G4" s="10">
        <v>5</v>
      </c>
      <c r="H4" s="10">
        <v>45</v>
      </c>
      <c r="I4" s="10">
        <v>3</v>
      </c>
      <c r="J4" s="10">
        <v>10</v>
      </c>
      <c r="K4" s="10">
        <v>15</v>
      </c>
      <c r="L4" s="6">
        <v>3.5</v>
      </c>
      <c r="M4" s="6" t="s">
        <v>5</v>
      </c>
      <c r="N4" s="6">
        <v>1.115</v>
      </c>
      <c r="O4" s="6" t="s">
        <v>3</v>
      </c>
      <c r="P4" s="6">
        <f>N4*L4</f>
        <v>3.9024999999999999</v>
      </c>
      <c r="Q4" s="6">
        <f>F4/1000*I4*L4*N4</f>
        <v>40.390875000000008</v>
      </c>
      <c r="R4" s="6">
        <v>40</v>
      </c>
      <c r="S4" s="6" t="s">
        <v>8</v>
      </c>
      <c r="T4" s="6">
        <v>40</v>
      </c>
      <c r="U4" s="6">
        <v>1.75</v>
      </c>
    </row>
    <row r="5" spans="1:22" s="6" customFormat="1" ht="15" x14ac:dyDescent="0.4">
      <c r="A5" s="10"/>
      <c r="B5" s="10"/>
      <c r="C5" s="10"/>
      <c r="D5" s="11" t="s">
        <v>35</v>
      </c>
      <c r="E5" s="8">
        <v>4</v>
      </c>
      <c r="F5" s="10">
        <v>3450</v>
      </c>
      <c r="G5" s="10">
        <v>5</v>
      </c>
      <c r="H5" s="10">
        <v>36</v>
      </c>
      <c r="I5" s="10">
        <v>3</v>
      </c>
      <c r="J5" s="10">
        <v>20</v>
      </c>
      <c r="K5" s="10">
        <v>25</v>
      </c>
      <c r="L5" s="6">
        <v>0.8</v>
      </c>
      <c r="M5" s="6" t="s">
        <v>7</v>
      </c>
      <c r="N5" s="6">
        <v>43.832999999999998</v>
      </c>
      <c r="O5" s="6" t="s">
        <v>6</v>
      </c>
      <c r="P5" s="6">
        <f>254/760*101</f>
        <v>33.755263157894738</v>
      </c>
      <c r="Q5" s="6">
        <f>F5/1000*G5*H5/1000*I5*L5*N5</f>
        <v>65.328703200000007</v>
      </c>
      <c r="R5" s="6">
        <v>65</v>
      </c>
      <c r="S5" s="6" t="s">
        <v>9</v>
      </c>
      <c r="T5" s="6">
        <v>76</v>
      </c>
    </row>
    <row r="6" spans="1:22" s="6" customFormat="1" ht="15" x14ac:dyDescent="0.4">
      <c r="A6" s="10"/>
      <c r="B6" s="10"/>
      <c r="C6" s="10"/>
      <c r="D6" s="9" t="s">
        <v>36</v>
      </c>
      <c r="E6" s="8">
        <v>5</v>
      </c>
      <c r="F6" s="10">
        <v>3450</v>
      </c>
      <c r="G6" s="10">
        <v>7</v>
      </c>
      <c r="H6" s="10">
        <v>19</v>
      </c>
      <c r="I6" s="10">
        <v>6</v>
      </c>
      <c r="J6" s="10">
        <v>25</v>
      </c>
      <c r="K6" s="10">
        <v>45</v>
      </c>
      <c r="L6" s="6">
        <v>1</v>
      </c>
      <c r="M6" s="6" t="s">
        <v>7</v>
      </c>
      <c r="N6" s="6">
        <v>43.832999999999998</v>
      </c>
      <c r="O6" s="6" t="s">
        <v>6</v>
      </c>
      <c r="P6" s="6">
        <f>15*25.4/760*101</f>
        <v>50.632894736842097</v>
      </c>
      <c r="Q6" s="6">
        <f>F6/1000*G6*H6/1000*I6*L6*N6</f>
        <v>120.67663230000001</v>
      </c>
      <c r="R6" s="6">
        <v>121</v>
      </c>
      <c r="S6" s="6" t="s">
        <v>10</v>
      </c>
      <c r="T6" s="6">
        <v>98</v>
      </c>
    </row>
    <row r="7" spans="1:22" s="6" customFormat="1" ht="15" x14ac:dyDescent="0.4">
      <c r="A7" s="10"/>
      <c r="B7" s="10"/>
      <c r="C7" s="10"/>
      <c r="D7" s="9" t="s">
        <v>37</v>
      </c>
      <c r="E7" s="8">
        <v>6</v>
      </c>
      <c r="F7" s="10">
        <v>3450</v>
      </c>
      <c r="G7" s="10">
        <v>1</v>
      </c>
      <c r="H7" s="10">
        <v>145</v>
      </c>
      <c r="I7" s="10">
        <v>1</v>
      </c>
      <c r="J7" s="10">
        <v>15</v>
      </c>
      <c r="K7" s="10">
        <v>25</v>
      </c>
      <c r="L7" s="6">
        <v>7</v>
      </c>
      <c r="N7" s="6">
        <v>43.832999999999998</v>
      </c>
      <c r="O7" s="6" t="s">
        <v>6</v>
      </c>
      <c r="P7" s="6">
        <f>N6</f>
        <v>43.832999999999998</v>
      </c>
      <c r="Q7" s="6">
        <f>H7/1000*L7*N7</f>
        <v>44.490494999999996</v>
      </c>
      <c r="R7" s="6">
        <v>45</v>
      </c>
      <c r="S7" s="6" t="s">
        <v>11</v>
      </c>
      <c r="T7" s="6">
        <v>62</v>
      </c>
    </row>
    <row r="8" spans="1:22" s="6" customFormat="1" ht="15" x14ac:dyDescent="0.4">
      <c r="A8" s="10"/>
      <c r="B8" s="10"/>
      <c r="C8" s="10"/>
      <c r="D8" s="9" t="s">
        <v>38</v>
      </c>
      <c r="E8" s="8">
        <v>7</v>
      </c>
      <c r="F8" s="10">
        <v>3450</v>
      </c>
      <c r="G8" s="10">
        <v>1</v>
      </c>
      <c r="H8" s="10">
        <v>70</v>
      </c>
      <c r="I8" s="10">
        <v>1</v>
      </c>
      <c r="J8" s="10">
        <v>45</v>
      </c>
      <c r="K8" s="10">
        <v>55</v>
      </c>
      <c r="L8" s="6">
        <v>7</v>
      </c>
      <c r="N8" s="6">
        <v>43.832999999999998</v>
      </c>
      <c r="O8" s="6" t="s">
        <v>6</v>
      </c>
      <c r="Q8" s="6">
        <f>H8/1000*L8*N8</f>
        <v>21.478170000000002</v>
      </c>
      <c r="R8" s="6">
        <v>21</v>
      </c>
      <c r="S8" s="6" t="s">
        <v>12</v>
      </c>
      <c r="T8" s="6">
        <v>38</v>
      </c>
    </row>
    <row r="9" spans="1:22" s="6" customFormat="1" ht="15" x14ac:dyDescent="0.4">
      <c r="A9" s="10"/>
      <c r="B9" s="10"/>
      <c r="C9" s="10"/>
      <c r="D9" s="9" t="s">
        <v>18</v>
      </c>
      <c r="E9" s="8">
        <v>8</v>
      </c>
      <c r="F9" s="10">
        <v>600</v>
      </c>
      <c r="G9" s="10">
        <v>1</v>
      </c>
      <c r="H9" s="10">
        <v>60</v>
      </c>
      <c r="I9" s="10">
        <v>1</v>
      </c>
      <c r="J9" s="10">
        <v>35</v>
      </c>
      <c r="K9" s="10">
        <v>40</v>
      </c>
      <c r="L9" s="6">
        <v>7</v>
      </c>
      <c r="N9" s="6">
        <v>43.832999999999998</v>
      </c>
      <c r="O9" s="6" t="s">
        <v>6</v>
      </c>
      <c r="Q9" s="6">
        <f>H9/1000*L9*N9</f>
        <v>18.409859999999998</v>
      </c>
      <c r="R9" s="6">
        <v>18</v>
      </c>
      <c r="S9" s="6" t="s">
        <v>13</v>
      </c>
      <c r="T9" s="6">
        <v>25</v>
      </c>
    </row>
    <row r="10" spans="1:22" s="6" customFormat="1" ht="15" x14ac:dyDescent="0.4">
      <c r="A10" s="10"/>
      <c r="B10" s="10"/>
      <c r="C10" s="10"/>
      <c r="D10" s="9" t="s">
        <v>40</v>
      </c>
      <c r="E10" s="8">
        <v>9</v>
      </c>
      <c r="F10" s="10"/>
      <c r="G10" s="10"/>
      <c r="H10" s="10"/>
      <c r="I10" s="10"/>
      <c r="J10" s="10"/>
      <c r="K10" s="10"/>
    </row>
    <row r="11" spans="1:22" s="6" customFormat="1" ht="15" x14ac:dyDescent="0.4">
      <c r="A11" s="10"/>
      <c r="B11" s="10"/>
      <c r="C11" s="10"/>
      <c r="D11" s="9" t="s">
        <v>41</v>
      </c>
      <c r="E11" s="8">
        <v>10</v>
      </c>
      <c r="F11" s="10">
        <v>3450</v>
      </c>
      <c r="G11" s="10">
        <v>3</v>
      </c>
      <c r="H11" s="10">
        <v>19</v>
      </c>
      <c r="I11" s="10">
        <v>4</v>
      </c>
      <c r="J11" s="10">
        <v>45</v>
      </c>
      <c r="K11" s="10">
        <v>45</v>
      </c>
      <c r="L11" s="6">
        <v>3</v>
      </c>
      <c r="N11" s="6">
        <v>43.832999999999998</v>
      </c>
      <c r="O11" s="6" t="s">
        <v>6</v>
      </c>
      <c r="P11" s="6">
        <f>L11*N11</f>
        <v>131.499</v>
      </c>
      <c r="Q11" s="6">
        <f>F11/1000*G11*H11/1000*I11*L11*N11</f>
        <v>103.43711340000003</v>
      </c>
      <c r="R11" s="6">
        <v>104</v>
      </c>
      <c r="S11" s="6" t="s">
        <v>14</v>
      </c>
      <c r="T11" s="6">
        <v>44</v>
      </c>
      <c r="U11" s="6" t="s">
        <v>15</v>
      </c>
    </row>
    <row r="12" spans="1:22" s="6" customFormat="1" ht="15" x14ac:dyDescent="0.4">
      <c r="D12" s="5"/>
      <c r="R12" s="6">
        <f>SUM(R4:R11)</f>
        <v>414</v>
      </c>
      <c r="T12" s="6">
        <f>SUM(T4:T11)</f>
        <v>383</v>
      </c>
      <c r="U12" s="6">
        <f>R12-T12</f>
        <v>31</v>
      </c>
      <c r="V12" s="6">
        <f>U12/T12</f>
        <v>8.0939947780678853E-2</v>
      </c>
    </row>
    <row r="13" spans="1:22" s="6" customFormat="1" ht="15" x14ac:dyDescent="0.4">
      <c r="Q13" s="6">
        <f>SUM(Q4:Q11)</f>
        <v>414.21184890000001</v>
      </c>
      <c r="R13" s="6">
        <f>SQRT(45/P6)*1</f>
        <v>0.94273553680343991</v>
      </c>
    </row>
    <row r="14" spans="1:22" s="6" customFormat="1" ht="15" x14ac:dyDescent="0.4"/>
    <row r="15" spans="1:22" s="6" customFormat="1" ht="15" x14ac:dyDescent="0.4"/>
    <row r="16" spans="1:22" s="6" customFormat="1" ht="15" x14ac:dyDescent="0.4"/>
    <row r="17" s="6" customFormat="1" ht="15" x14ac:dyDescent="0.4"/>
    <row r="18" s="6" customFormat="1" ht="15" x14ac:dyDescent="0.4"/>
    <row r="19" s="6" customFormat="1" ht="15" x14ac:dyDescent="0.4"/>
    <row r="20" s="6" customFormat="1" ht="15" x14ac:dyDescent="0.4"/>
    <row r="21" s="6" customFormat="1" ht="15" x14ac:dyDescent="0.4"/>
    <row r="22" s="6" customFormat="1" ht="15" x14ac:dyDescent="0.4"/>
    <row r="23" s="6" customFormat="1" ht="15" x14ac:dyDescent="0.4"/>
    <row r="24" s="6" customFormat="1" ht="15" x14ac:dyDescent="0.4"/>
    <row r="25" s="6" customFormat="1" ht="15" x14ac:dyDescent="0.4"/>
    <row r="26" s="6" customFormat="1" ht="15" x14ac:dyDescent="0.4"/>
    <row r="27" s="6" customFormat="1" ht="15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任鹏</dc:creator>
  <cp:lastModifiedBy>RP</cp:lastModifiedBy>
  <dcterms:created xsi:type="dcterms:W3CDTF">2015-06-05T18:19:34Z</dcterms:created>
  <dcterms:modified xsi:type="dcterms:W3CDTF">2020-03-05T15:35:46Z</dcterms:modified>
</cp:coreProperties>
</file>