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00-CODE\Cpp\RPCal-GCC\"/>
    </mc:Choice>
  </mc:AlternateContent>
  <xr:revisionPtr revIDLastSave="0" documentId="13_ncr:1_{B56F6E33-DCED-4FBC-B91C-4DA9242058F9}" xr6:coauthVersionLast="45" xr6:coauthVersionMax="45" xr10:uidLastSave="{00000000-0000-0000-0000-000000000000}"/>
  <bookViews>
    <workbookView xWindow="-98" yWindow="-98" windowWidth="22695" windowHeight="14595" tabRatio="950" firstSheet="7" activeTab="15"/>
  </bookViews>
  <sheets>
    <sheet name="CORRUGATING MEDIUM" sheetId="2" r:id="rId1"/>
    <sheet name="PRINTING &amp; WRITING" sheetId="11" r:id="rId2"/>
    <sheet name="BOOK PAPERS" sheetId="12" r:id="rId3"/>
    <sheet name="HEAVYWEIGHTS" sheetId="13" r:id="rId4"/>
    <sheet name="MG &amp; MF PAPERS" sheetId="3" r:id="rId5"/>
    <sheet name="GLASSINE, GREASEPROOF" sheetId="4" r:id="rId6"/>
    <sheet name="CARBONIZING" sheetId="5" r:id="rId7"/>
    <sheet name="WAXING BASE" sheetId="6" r:id="rId8"/>
    <sheet name="CIGARETTE, CONDENSOR TISSUE" sheetId="7" r:id="rId9"/>
    <sheet name="NAPKIN" sheetId="8" r:id="rId10"/>
    <sheet name="TOWEL, TWO PLY" sheetId="9" r:id="rId11"/>
    <sheet name="TOWEL, SINGLE PLY" sheetId="10" r:id="rId12"/>
    <sheet name="DIRECTORY ROTO, CATALOG" sheetId="14" r:id="rId13"/>
    <sheet name="SC MAGAZINE" sheetId="15" r:id="rId14"/>
    <sheet name="LWC PUBLICATION" sheetId="16" r:id="rId15"/>
    <sheet name="NEWSPRINT" sheetId="17" r:id="rId16"/>
    <sheet name="BAG" sheetId="18" r:id="rId17"/>
    <sheet name="SATURATING" sheetId="19" r:id="rId18"/>
    <sheet name="LINERBOARD-LW" sheetId="20" r:id="rId19"/>
    <sheet name="LINERBOARD-HW" sheetId="21" r:id="rId20"/>
    <sheet name="SBS PAPERBOARD" sheetId="22" r:id="rId21"/>
    <sheet name="PACKAGING SPECIALTIES" sheetId="23" r:id="rId22"/>
    <sheet name="PULP" sheetId="24" r:id="rId23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<sst xmlns="http://schemas.openxmlformats.org/spreadsheetml/2006/main" count="3527" uniqueCount="108">
  <si>
    <t>paperType</t>
    <phoneticPr fontId="1" type="noConversion"/>
  </si>
  <si>
    <t>ft/min</t>
    <phoneticPr fontId="1" type="noConversion"/>
  </si>
  <si>
    <t>ft3/min/in.2</t>
    <phoneticPr fontId="1" type="noConversion"/>
  </si>
  <si>
    <t>Location</t>
    <phoneticPr fontId="1" type="noConversion"/>
  </si>
  <si>
    <t>unitLocation</t>
    <phoneticPr fontId="1" type="noConversion"/>
  </si>
  <si>
    <t>VACUUM ASSISTED PULSATIVE FOIL SUCTION BOXES</t>
    <phoneticPr fontId="1" type="noConversion"/>
  </si>
  <si>
    <t>LOW VACUUM FOIL SUCTION BOXES</t>
    <phoneticPr fontId="1" type="noConversion"/>
  </si>
  <si>
    <t>MEDIUM VACUUM FOIL SUCTION BOXES</t>
    <phoneticPr fontId="1" type="noConversion"/>
  </si>
  <si>
    <t>LOW VACUUM AREA OF COUCH ROLL</t>
    <phoneticPr fontId="1" type="noConversion"/>
  </si>
  <si>
    <t>HIGH VACUUM AREA OF COUCH ROLL</t>
    <phoneticPr fontId="1" type="noConversion"/>
  </si>
  <si>
    <t>LOW VACUUM AREA OF PICK UP ROLL</t>
    <phoneticPr fontId="1" type="noConversion"/>
  </si>
  <si>
    <t>HIGH VACUUM AREA OF PICK UP ROLL</t>
    <phoneticPr fontId="1" type="noConversion"/>
  </si>
  <si>
    <t>SUPPER HIGH VACUUM FLATBOXES</t>
    <phoneticPr fontId="1" type="noConversion"/>
  </si>
  <si>
    <t>UNIT</t>
    <phoneticPr fontId="1" type="noConversion"/>
  </si>
  <si>
    <t>ft3/min/in./unit</t>
    <phoneticPr fontId="1" type="noConversion"/>
  </si>
  <si>
    <t>m3/min/m2</t>
    <phoneticPr fontId="1" type="noConversion"/>
  </si>
  <si>
    <t>m3/min/m/unit</t>
    <phoneticPr fontId="1" type="noConversion"/>
  </si>
  <si>
    <t>LOW VACUUM WET SUCTION FLATBOXES</t>
    <phoneticPr fontId="1" type="noConversion"/>
  </si>
  <si>
    <t>HIGH VACUUM DRY SUCTION FLATBOXES</t>
    <phoneticPr fontId="1" type="noConversion"/>
  </si>
  <si>
    <t>ANTI-BLOW BOXES</t>
    <phoneticPr fontId="1" type="noConversion"/>
  </si>
  <si>
    <t>PRESS SUCTION ROLL(DOUBLE FELTED NIP)</t>
    <phoneticPr fontId="1" type="noConversion"/>
  </si>
  <si>
    <t>PRESS SUCTION ROLL(SINGLE FELTED NIP)</t>
    <phoneticPr fontId="1" type="noConversion"/>
  </si>
  <si>
    <t>LOW VACUUM AREA OF PRESS SUCTION ROLL(FELTS 1-NIP)</t>
    <phoneticPr fontId="1" type="noConversion"/>
  </si>
  <si>
    <t>HIGH VACUUM AREA OF PRESS SUCTION ROLL(FELTS 1-NIP)</t>
    <phoneticPr fontId="1" type="noConversion"/>
  </si>
  <si>
    <t>LOW VACUUM AREA OF PRESS SUCTION ROLL(FELT 1-NIP)</t>
    <phoneticPr fontId="1" type="noConversion"/>
  </si>
  <si>
    <t>HIGH VACUUM AREA OF PRESS SUCTION ROLL(FELT 1-NIP)</t>
    <phoneticPr fontId="1" type="noConversion"/>
  </si>
  <si>
    <t>SUCTION TURNING ROLL</t>
    <phoneticPr fontId="1" type="noConversion"/>
  </si>
  <si>
    <t>SUCTION FELT ROLL</t>
    <phoneticPr fontId="1" type="noConversion"/>
  </si>
  <si>
    <t>IN. H2O</t>
    <phoneticPr fontId="1" type="noConversion"/>
  </si>
  <si>
    <t>IN. Hg</t>
    <phoneticPr fontId="1" type="noConversion"/>
  </si>
  <si>
    <t>kPa</t>
    <phoneticPr fontId="1" type="noConversion"/>
  </si>
  <si>
    <t>LOW VACUUM AREA OF PRESS SUCTION ROLL(FELTS 2&amp;1-NIPS)</t>
    <phoneticPr fontId="1" type="noConversion"/>
  </si>
  <si>
    <t>HIGH VACUUM AREA OF PRESS SUCTION ROLL(FELTS 2&amp;1-NIPS)</t>
    <phoneticPr fontId="1" type="noConversion"/>
  </si>
  <si>
    <t>LOW VACUUM AREA OF PRESS SUCTION ROLL(FELTS 1&amp;1-NIPS)</t>
    <phoneticPr fontId="1" type="noConversion"/>
  </si>
  <si>
    <t>HIGH VACUUM AREA OF PRESS SUCTION ROLL(FELTS 1&amp;1-NIPS)</t>
    <phoneticPr fontId="1" type="noConversion"/>
  </si>
  <si>
    <t>LOW VACUUM FELT SLOTS SUCTION BOXES</t>
    <phoneticPr fontId="1" type="noConversion"/>
  </si>
  <si>
    <t>HIGH VACUUM FELT SINGLE SLOT SUCTION BOXES</t>
    <phoneticPr fontId="1" type="noConversion"/>
  </si>
  <si>
    <t>PROCESS</t>
    <phoneticPr fontId="1" type="noConversion"/>
  </si>
  <si>
    <t>VALUE</t>
    <phoneticPr fontId="1" type="noConversion"/>
  </si>
  <si>
    <t>m/min</t>
    <phoneticPr fontId="1" type="noConversion"/>
  </si>
  <si>
    <t>g/m2</t>
    <phoneticPr fontId="1" type="noConversion"/>
  </si>
  <si>
    <t>CORRUGATING MEDIUM</t>
    <phoneticPr fontId="1" type="noConversion"/>
  </si>
  <si>
    <t>basisWeight[IP]</t>
    <phoneticPr fontId="1" type="noConversion"/>
  </si>
  <si>
    <t>reelSpeed[IP]</t>
    <phoneticPr fontId="1" type="noConversion"/>
  </si>
  <si>
    <t>lb/1000ft2</t>
    <phoneticPr fontId="1" type="noConversion"/>
  </si>
  <si>
    <t>23-26</t>
    <phoneticPr fontId="1" type="noConversion"/>
  </si>
  <si>
    <t>basisWeight[SI]</t>
    <phoneticPr fontId="1" type="noConversion"/>
  </si>
  <si>
    <t>reelSpeed[SI]</t>
    <phoneticPr fontId="1" type="noConversion"/>
  </si>
  <si>
    <t>112-127</t>
    <phoneticPr fontId="1" type="noConversion"/>
  </si>
  <si>
    <t>vacuumFactor
min[SI]</t>
    <phoneticPr fontId="1" type="noConversion"/>
  </si>
  <si>
    <t>vacuumFactor
max[SI]</t>
    <phoneticPr fontId="1" type="noConversion"/>
  </si>
  <si>
    <t>vacuumFactor
min[IP]</t>
    <phoneticPr fontId="1" type="noConversion"/>
  </si>
  <si>
    <t>vacuumFactor
max[IP]</t>
    <phoneticPr fontId="1" type="noConversion"/>
  </si>
  <si>
    <t>referVacuum
min[IP]</t>
    <phoneticPr fontId="1" type="noConversion"/>
  </si>
  <si>
    <t>referVacuum
max[IP]</t>
    <phoneticPr fontId="1" type="noConversion"/>
  </si>
  <si>
    <t>referVacuum
min[SI]</t>
    <phoneticPr fontId="1" type="noConversion"/>
  </si>
  <si>
    <t>referVacuum
max[SI]</t>
    <phoneticPr fontId="1" type="noConversion"/>
  </si>
  <si>
    <t>MG &amp; MF PAPERS</t>
    <phoneticPr fontId="1" type="noConversion"/>
  </si>
  <si>
    <t>GLASSINE, GREASEPROOF</t>
    <phoneticPr fontId="1" type="noConversion"/>
  </si>
  <si>
    <t>CARBONIZING</t>
    <phoneticPr fontId="1" type="noConversion"/>
  </si>
  <si>
    <t>WAXING BASE</t>
    <phoneticPr fontId="1" type="noConversion"/>
  </si>
  <si>
    <t>CIGARETTE, CONDENSOR TISSUE</t>
    <phoneticPr fontId="1" type="noConversion"/>
  </si>
  <si>
    <t>NAPKIN</t>
    <phoneticPr fontId="1" type="noConversion"/>
  </si>
  <si>
    <t>12-18</t>
    <phoneticPr fontId="1" type="noConversion"/>
  </si>
  <si>
    <t>lb/3000ft2</t>
    <phoneticPr fontId="1" type="noConversion"/>
  </si>
  <si>
    <t>TOWEL, TWO PLY</t>
    <phoneticPr fontId="1" type="noConversion"/>
  </si>
  <si>
    <t>14-20</t>
    <phoneticPr fontId="1" type="noConversion"/>
  </si>
  <si>
    <t>TOWEL, SINGLE PLY</t>
    <phoneticPr fontId="1" type="noConversion"/>
  </si>
  <si>
    <t>28-39</t>
    <phoneticPr fontId="1" type="noConversion"/>
  </si>
  <si>
    <t>lb/3300ft2</t>
    <phoneticPr fontId="1" type="noConversion"/>
  </si>
  <si>
    <t>PRINTING &amp; WRITING</t>
    <phoneticPr fontId="1" type="noConversion"/>
  </si>
  <si>
    <t>30-60</t>
    <phoneticPr fontId="1" type="noConversion"/>
  </si>
  <si>
    <t>BOOK PAPERS</t>
    <phoneticPr fontId="1" type="noConversion"/>
  </si>
  <si>
    <t>33-80</t>
    <phoneticPr fontId="1" type="noConversion"/>
  </si>
  <si>
    <t>HEAVYWEIGHTS</t>
    <phoneticPr fontId="1" type="noConversion"/>
  </si>
  <si>
    <t>70-115</t>
    <phoneticPr fontId="1" type="noConversion"/>
  </si>
  <si>
    <t>DIRECTORY ROTO, CATALOG</t>
    <phoneticPr fontId="1" type="noConversion"/>
  </si>
  <si>
    <t>SC MAGAZINE</t>
    <phoneticPr fontId="1" type="noConversion"/>
  </si>
  <si>
    <t>LWC PUBLICATION</t>
    <phoneticPr fontId="1" type="noConversion"/>
  </si>
  <si>
    <t>NEWSPRINT</t>
    <phoneticPr fontId="1" type="noConversion"/>
  </si>
  <si>
    <t>BAG</t>
    <phoneticPr fontId="1" type="noConversion"/>
  </si>
  <si>
    <t>30-70</t>
    <phoneticPr fontId="1" type="noConversion"/>
  </si>
  <si>
    <t>SATURATING</t>
    <phoneticPr fontId="1" type="noConversion"/>
  </si>
  <si>
    <t>65-150</t>
    <phoneticPr fontId="1" type="noConversion"/>
  </si>
  <si>
    <t>26-42</t>
    <phoneticPr fontId="1" type="noConversion"/>
  </si>
  <si>
    <t>42-90</t>
    <phoneticPr fontId="1" type="noConversion"/>
  </si>
  <si>
    <t>LINERBOARD-HW</t>
    <phoneticPr fontId="1" type="noConversion"/>
  </si>
  <si>
    <t>LINERBOARD-LW</t>
    <phoneticPr fontId="1" type="noConversion"/>
  </si>
  <si>
    <t>SBS PAPERBOARD</t>
    <phoneticPr fontId="1" type="noConversion"/>
  </si>
  <si>
    <t>40-100</t>
    <phoneticPr fontId="1" type="noConversion"/>
  </si>
  <si>
    <t>10-40</t>
    <phoneticPr fontId="1" type="noConversion"/>
  </si>
  <si>
    <t>PULP (fluff and market)</t>
    <phoneticPr fontId="1" type="noConversion"/>
  </si>
  <si>
    <t>ALL</t>
    <phoneticPr fontId="1" type="noConversion"/>
  </si>
  <si>
    <t>纸种中文</t>
    <phoneticPr fontId="1" type="noConversion"/>
  </si>
  <si>
    <t>复印纸和书写纸</t>
    <phoneticPr fontId="1" type="noConversion"/>
  </si>
  <si>
    <t>书本纸</t>
    <phoneticPr fontId="1" type="noConversion"/>
  </si>
  <si>
    <t>复写纸原纸</t>
    <phoneticPr fontId="1" type="noConversion"/>
  </si>
  <si>
    <t>瓦楞芯纸</t>
    <phoneticPr fontId="1" type="noConversion"/>
  </si>
  <si>
    <t>29-73</t>
  </si>
  <si>
    <t>18-45</t>
    <phoneticPr fontId="1" type="noConversion"/>
  </si>
  <si>
    <t>57-73</t>
    <phoneticPr fontId="1" type="noConversion"/>
  </si>
  <si>
    <t>35-45</t>
    <phoneticPr fontId="1" type="noConversion"/>
  </si>
  <si>
    <t>36-73</t>
    <phoneticPr fontId="1" type="noConversion"/>
  </si>
  <si>
    <t>22-45</t>
    <phoneticPr fontId="1" type="noConversion"/>
  </si>
  <si>
    <t>45-54</t>
  </si>
  <si>
    <t>28-33</t>
    <phoneticPr fontId="1" type="noConversion"/>
  </si>
  <si>
    <t>PACKAGING SPECIALTIES (cup stock, file folder)</t>
    <phoneticPr fontId="1" type="noConversion"/>
  </si>
  <si>
    <t>HIGH VACUUM FELT SLOT SUCTION BOXES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</si>
</sst>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4"/>
      <name val="等线"/>
      <family val="3"/>
      <charset val="134"/>
    </font>
    <font>
      <sz val="12"/>
      <name val="等线"/>
      <family val="3"/>
      <charset val="134"/>
    </font>
    <font>
      <sz val="14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4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true" applyBorder="true" applyAlignment="true">
      <alignment horizontal="center" vertical="center"/>
    </xf>
    <xf numFmtId="0" fontId="3" fillId="0" borderId="1" xfId="0" applyFont="true" applyBorder="true" applyAlignment="true">
      <alignment horizontal="left" vertical="center"/>
    </xf>
    <xf numFmtId="0" fontId="4" fillId="0" borderId="1" xfId="0" applyFont="true" applyBorder="true" applyAlignment="true">
      <alignment horizontal="center" vertical="center"/>
    </xf>
    <xf numFmtId="0" fontId="3" fillId="0" borderId="1" xfId="0" applyFont="true" applyBorder="true" applyAlignment="true">
      <alignment horizontal="left"/>
    </xf>
    <xf numFmtId="2" fontId="6" fillId="0" borderId="1" xfId="0" applyNumberFormat="true" applyFont="true" applyBorder="true" applyAlignment="true">
      <alignment horizontal="right" vertical="center"/>
    </xf>
    <xf numFmtId="0" fontId="5" fillId="0" borderId="1" xfId="0" applyFont="true" applyBorder="true" applyAlignment="true">
      <alignment horizontal="center" vertical="center" wrapText="true"/>
    </xf>
    <xf numFmtId="2" fontId="6" fillId="0" borderId="1" xfId="0" applyNumberFormat="true" applyFont="true" applyBorder="true" applyAlignment="true">
      <alignment horizontal="left" vertical="center"/>
    </xf>
    <xf numFmtId="0" fontId="3" fillId="0" borderId="1" xfId="0" applyFont="true" applyBorder="true"/>
    <xf numFmtId="0" fontId="2" fillId="0" borderId="1" xfId="0" applyFont="true" applyBorder="true" applyAlignment="true">
      <alignment horizontal="center" vertical="center" wrapText="true"/>
    </xf>
    <xf numFmtId="0" fontId="4" fillId="0" borderId="1" xfId="0" applyFont="true" applyBorder="true" applyAlignment="true">
      <alignment horizontal="left" vertical="center"/>
    </xf>
    <xf numFmtId="0" fontId="3" fillId="0" borderId="1" xfId="0" applyFont="true" applyFill="true" applyBorder="true" applyAlignment="true">
      <alignment horizontal="left" vertical="center"/>
    </xf>
    <xf numFmtId="0" fontId="4" fillId="0" borderId="1" xfId="0" applyFont="true" applyFill="true" applyBorder="true" applyAlignment="true">
      <alignment horizontal="center" vertical="center"/>
    </xf>
    <xf numFmtId="2" fontId="6" fillId="0" borderId="1" xfId="0" applyNumberFormat="true" applyFont="true" applyFill="true" applyBorder="true" applyAlignment="true">
      <alignment horizontal="right" vertical="center"/>
    </xf>
    <xf numFmtId="2" fontId="6" fillId="0" borderId="1" xfId="0" applyNumberFormat="true" applyFont="true" applyFill="true" applyBorder="true" applyAlignment="true">
      <alignment horizontal="left" vertical="center"/>
    </xf>
    <xf numFmtId="0" fontId="0" fillId="0" borderId="0" xfId="0" applyFill="true"/>
    <xf numFmtId="0" fontId="7" fillId="0" borderId="1" xfId="0" applyFont="true" applyBorder="true" applyAlignment="true">
      <alignment horizontal="center" vertical="center"/>
    </xf>
    <xf numFmtId="0" fontId="7" fillId="0" borderId="1" xfId="0" applyFont="true" applyBorder="true" applyAlignment="true">
      <alignment horizontal="center" vertical="center" wrapText="true"/>
    </xf>
    <xf numFmtId="0" fontId="8" fillId="0" borderId="1" xfId="0" applyFont="true" applyBorder="true" applyAlignment="true">
      <alignment horizontal="left"/>
    </xf>
    <xf numFmtId="0" fontId="8" fillId="0" borderId="1" xfId="0" applyFont="true" applyBorder="true"/>
    <xf numFmtId="0" fontId="8" fillId="0" borderId="1" xfId="0" applyFont="true" applyBorder="true" applyAlignment="true">
      <alignment horizontal="center" vertical="center"/>
    </xf>
    <xf numFmtId="0" fontId="8" fillId="0" borderId="1" xfId="0" applyFont="true" applyBorder="true" applyAlignment="true">
      <alignment horizontal="left" vertical="center"/>
    </xf>
    <xf numFmtId="0" fontId="8" fillId="0" borderId="1" xfId="0" applyFont="true" applyBorder="true" applyAlignment="true">
      <alignment horizontal="right" vertical="center"/>
    </xf>
    <xf numFmtId="0" fontId="9" fillId="0" borderId="0" xfId="0" applyFont="true"/>
    <xf numFmtId="49" fontId="8" fillId="0" borderId="1" xfId="0" applyNumberFormat="true" applyFont="true" applyBorder="true" applyAlignment="true">
      <alignment horizontal="center" vertical="center"/>
    </xf>
    <xf numFmtId="0" fontId="10" fillId="0" borderId="0" xfId="0" applyFont="true"/>
    <xf numFmtId="176" fontId="6" fillId="0" borderId="1" xfId="0" applyNumberFormat="true" applyFont="true" applyBorder="true" applyAlignment="true">
      <alignment horizontal="right" vertical="center"/>
    </xf>
    <xf numFmtId="176" fontId="8" fillId="0" borderId="1" xfId="0" applyNumberFormat="true" applyFont="true" applyBorder="true" applyAlignment="true">
      <alignment horizontal="right" vertical="center"/>
    </xf>
    <xf numFmtId="0" fontId="8" fillId="0" borderId="1" xfId="0" applyFont="true" applyBorder="true" applyAlignment="true">
      <alignment wrapText="true"/>
    </xf>
    <xf numFmtId="0" fontId="11" fillId="0" borderId="0" xfId="0" applyFont="true"/>
    <xf numFmtId="176" fontId="4" fillId="0" borderId="1" xfId="0" applyNumberFormat="true" applyFont="true" applyBorder="true" applyAlignment="true">
      <alignment horizontal="right" vertical="center"/>
    </xf>
    <xf numFmtId="176" fontId="8" fillId="2" borderId="1" xfId="0" applyNumberFormat="true" applyFont="true" applyFill="true" applyBorder="true" applyAlignment="true">
      <alignment horizontal="right" vertical="center"/>
    </xf>
    <xf numFmtId="176" fontId="6" fillId="0" borderId="1" xfId="0" applyNumberFormat="true" applyFont="true" applyFill="true" applyBorder="true" applyAlignment="true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sharedStrings.xml" Type="http://schemas.openxmlformats.org/officeDocument/2006/relationships/sharedStrings" Id="rId26"/><Relationship Target="worksheets/sheet3.xml" Type="http://schemas.openxmlformats.org/officeDocument/2006/relationships/worksheet" Id="rId3"/><Relationship Target="worksheets/sheet21.xml" Type="http://schemas.openxmlformats.org/officeDocument/2006/relationships/worksheet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styles.xml" Type="http://schemas.openxmlformats.org/officeDocument/2006/relationships/styles" Id="rId25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worksheets/sheet20.xml" Type="http://schemas.openxmlformats.org/officeDocument/2006/relationships/worksheet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theme/theme1.xml" Type="http://schemas.openxmlformats.org/officeDocument/2006/relationships/theme" Id="rId24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23.xml" Type="http://schemas.openxmlformats.org/officeDocument/2006/relationships/worksheet" Id="rId23"/><Relationship Target="worksheets/sheet10.xml" Type="http://schemas.openxmlformats.org/officeDocument/2006/relationships/worksheet" Id="rId10"/><Relationship Target="worksheets/sheet19.xml" Type="http://schemas.openxmlformats.org/officeDocument/2006/relationships/worksheet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worksheets/sheet22.xml" Type="http://schemas.openxmlformats.org/officeDocument/2006/relationships/worksheet" Id="rId2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0648-5F11-474C-90BB-EEC4260F636B}">
  <dimension ref="A1:Q26"/>
  <sheetViews>
    <sheetView topLeftCell="C4" workbookViewId="0">
      <selection activeCell="D17" sqref="A17:XFD18"/>
    </sheetView>
  </sheetViews>
  <sheetFormatPr defaultRowHeight="13.9" x14ac:dyDescent="0.4"/>
  <cols>
    <col min="1" max="1" width="15.46484375" bestFit="true" customWidth="true"/>
    <col min="2" max="2" width="25.06640625" bestFit="true" customWidth="true"/>
    <col min="3" max="3" width="10.6640625" bestFit="true" customWidth="true"/>
    <col min="4" max="4" width="64.06640625" bestFit="true" customWidth="true"/>
    <col min="5" max="5" width="14.46484375" bestFit="true" customWidth="true"/>
    <col min="6" max="6" width="17.46484375" customWidth="true"/>
    <col min="7" max="10" width="16.19921875" customWidth="true"/>
    <col min="11" max="11" width="15.6640625" bestFit="true" customWidth="true"/>
    <col min="12" max="13" width="15.1328125" bestFit="true" customWidth="true"/>
    <col min="15" max="16" width="15.1328125" bestFit="true" customWidth="true"/>
  </cols>
  <sheetData>
    <row r="1" ht="35.25" x14ac:dyDescent="0.4">
      <c r="A1" s="1" t="s">
        <v>37</v>
      </c>
      <c r="B1" s="9" t="s">
        <v>38</v>
      </c>
      <c r="C1" s="1" t="s">
        <v>13</v>
      </c>
      <c r="D1" s="1" t="s">
        <v>3</v>
      </c>
      <c r="E1" s="1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4" t="s">
        <v>0</v>
      </c>
      <c r="B2" s="8" t="s">
        <v>41</v>
      </c>
      <c r="C2" s="3"/>
      <c r="D2" s="2" t="s">
        <v>5</v>
      </c>
      <c r="E2" s="3">
        <v>1</v>
      </c>
      <c r="F2" s="26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10" t="s">
        <v>42</v>
      </c>
      <c r="B3" s="3" t="s">
        <v>45</v>
      </c>
      <c r="C3" s="3" t="s">
        <v>44</v>
      </c>
      <c r="D3" s="2" t="s">
        <v>6</v>
      </c>
      <c r="E3" s="3">
        <v>2</v>
      </c>
      <c r="F3" s="26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10" t="s">
        <v>46</v>
      </c>
      <c r="B4" s="3" t="s">
        <v>48</v>
      </c>
      <c r="C4" s="3" t="s">
        <v>40</v>
      </c>
      <c r="D4" s="2" t="s">
        <v>7</v>
      </c>
      <c r="E4" s="3">
        <v>3</v>
      </c>
      <c r="F4" s="26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10" t="s">
        <v>43</v>
      </c>
      <c r="B5" s="3">
        <v>2500</v>
      </c>
      <c r="C5" s="3" t="s">
        <v>1</v>
      </c>
      <c r="D5" s="4" t="s">
        <v>17</v>
      </c>
      <c r="E5" s="3">
        <v>4</v>
      </c>
      <c r="F5" s="30">
        <v>0.8</v>
      </c>
      <c r="G5" s="5">
        <v>1</v>
      </c>
      <c r="H5" s="5" t="s">
        <v>2</v>
      </c>
      <c r="I5" s="5">
        <f>F5*POWER(0.305,3)/POWER(0.0254,2)</f>
        <v>35.18212536425073</v>
      </c>
      <c r="J5" s="5">
        <f>G5*POWER(0.305,3)/POWER(0.0254,2)</f>
        <v>43.977656705313407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10" t="s">
        <v>47</v>
      </c>
      <c r="B6" s="3">
        <f>B5*0.305</f>
        <v>762.5</v>
      </c>
      <c r="C6" s="3" t="s">
        <v>39</v>
      </c>
      <c r="D6" s="2" t="s">
        <v>18</v>
      </c>
      <c r="E6" s="3">
        <v>5</v>
      </c>
      <c r="F6" s="30">
        <v>1.5</v>
      </c>
      <c r="G6" s="5">
        <v>2</v>
      </c>
      <c r="H6" s="5" t="s">
        <v>2</v>
      </c>
      <c r="I6" s="5">
        <f t="shared" ref="I6:I26" si="2">F6*POWER(0.305,3)/POWER(0.0254,2)</f>
        <v>65.966485057970118</v>
      </c>
      <c r="J6" s="5">
        <f t="shared" ref="J6:J23" si="3">G6*POWER(0.305,3)/POWER(0.0254,2)</f>
        <v>87.955313410626815</v>
      </c>
      <c r="K6" s="5" t="s">
        <v>15</v>
      </c>
      <c r="L6" s="5">
        <v>15</v>
      </c>
      <c r="M6" s="5">
        <v>15</v>
      </c>
      <c r="N6" s="7" t="s">
        <v>29</v>
      </c>
      <c r="O6" s="5">
        <f t="shared" ref="O6:O26" si="4">L6*25.4/760*101.325</f>
        <v>50.795822368421049</v>
      </c>
      <c r="P6" s="5">
        <f t="shared" ref="P6:P26" si="5">M6*25.4/760*101.325</f>
        <v>50.795822368421049</v>
      </c>
      <c r="Q6" s="7" t="s">
        <v>30</v>
      </c>
    </row>
    <row r="7" ht="15" x14ac:dyDescent="0.4">
      <c r="A7" s="10" t="s">
        <v>93</v>
      </c>
      <c r="B7" s="3" t="s">
        <v>97</v>
      </c>
      <c r="C7" s="3"/>
      <c r="D7" s="2" t="s">
        <v>8</v>
      </c>
      <c r="E7" s="3">
        <v>6</v>
      </c>
      <c r="F7" s="26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3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4"/>
        <v>33.863881578947371</v>
      </c>
      <c r="P7" s="5">
        <f t="shared" si="5"/>
        <v>33.863881578947371</v>
      </c>
      <c r="Q7" s="7" t="s">
        <v>30</v>
      </c>
    </row>
    <row r="8" ht="15" x14ac:dyDescent="0.4">
      <c r="D8" s="2" t="s">
        <v>9</v>
      </c>
      <c r="E8" s="3">
        <v>7</v>
      </c>
      <c r="F8" s="26">
        <v>7</v>
      </c>
      <c r="G8" s="5">
        <v>7</v>
      </c>
      <c r="H8" s="5" t="s">
        <v>2</v>
      </c>
      <c r="I8" s="5">
        <f t="shared" si="2"/>
        <v>307.84359693719387</v>
      </c>
      <c r="J8" s="5">
        <f t="shared" si="3"/>
        <v>307.84359693719387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4"/>
        <v>67.727763157894742</v>
      </c>
      <c r="P8" s="5">
        <f t="shared" si="5"/>
        <v>67.727763157894742</v>
      </c>
      <c r="Q8" s="7" t="s">
        <v>30</v>
      </c>
    </row>
    <row r="9" ht="15" x14ac:dyDescent="0.4">
      <c r="D9" s="2" t="s">
        <v>10</v>
      </c>
      <c r="E9" s="3">
        <v>8</v>
      </c>
      <c r="F9" s="26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3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4"/>
        <v>33.863881578947371</v>
      </c>
      <c r="P9" s="5">
        <f t="shared" si="5"/>
        <v>33.863881578947371</v>
      </c>
      <c r="Q9" s="7" t="s">
        <v>30</v>
      </c>
    </row>
    <row r="10" ht="15" x14ac:dyDescent="0.4">
      <c r="D10" s="2" t="s">
        <v>11</v>
      </c>
      <c r="E10" s="3">
        <v>9</v>
      </c>
      <c r="F10" s="26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3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4"/>
        <v>67.727763157894742</v>
      </c>
      <c r="P10" s="5">
        <f t="shared" si="5"/>
        <v>67.727763157894742</v>
      </c>
      <c r="Q10" s="7" t="s">
        <v>30</v>
      </c>
    </row>
    <row r="11" ht="15" x14ac:dyDescent="0.4">
      <c r="D11" s="2" t="s">
        <v>21</v>
      </c>
      <c r="E11" s="3">
        <v>10</v>
      </c>
      <c r="F11" s="31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3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4"/>
        <v>67.727763157894742</v>
      </c>
      <c r="P11" s="5">
        <f t="shared" si="5"/>
        <v>67.727763157894742</v>
      </c>
      <c r="Q11" s="7" t="s">
        <v>30</v>
      </c>
    </row>
    <row r="12" ht="15" x14ac:dyDescent="0.4">
      <c r="D12" s="2" t="s">
        <v>20</v>
      </c>
      <c r="E12" s="3">
        <v>11</v>
      </c>
      <c r="F12" s="31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3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4"/>
        <v>67.727763157894742</v>
      </c>
      <c r="P12" s="5">
        <f t="shared" si="5"/>
        <v>67.727763157894742</v>
      </c>
      <c r="Q12" s="7" t="s">
        <v>30</v>
      </c>
    </row>
    <row r="13" ht="15" x14ac:dyDescent="0.4">
      <c r="D13" s="2" t="s">
        <v>22</v>
      </c>
      <c r="E13" s="3">
        <v>12</v>
      </c>
      <c r="F13" s="26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3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4"/>
        <v>33.863881578947371</v>
      </c>
      <c r="P13" s="5">
        <f t="shared" si="5"/>
        <v>33.863881578947371</v>
      </c>
      <c r="Q13" s="7" t="s">
        <v>30</v>
      </c>
    </row>
    <row r="14" ht="15" x14ac:dyDescent="0.4">
      <c r="D14" s="2" t="s">
        <v>23</v>
      </c>
      <c r="E14" s="3">
        <v>13</v>
      </c>
      <c r="F14" s="27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3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4"/>
        <v>67.727763157894742</v>
      </c>
      <c r="P14" s="5">
        <f t="shared" si="5"/>
        <v>67.727763157894742</v>
      </c>
      <c r="Q14" s="7" t="s">
        <v>30</v>
      </c>
    </row>
    <row r="15" ht="15" x14ac:dyDescent="0.4">
      <c r="D15" s="2" t="s">
        <v>24</v>
      </c>
      <c r="E15" s="3">
        <v>14</v>
      </c>
      <c r="F15" s="27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3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4"/>
        <v>33.863881578947371</v>
      </c>
      <c r="P15" s="5">
        <f t="shared" si="5"/>
        <v>33.863881578947371</v>
      </c>
      <c r="Q15" s="7" t="s">
        <v>30</v>
      </c>
    </row>
    <row r="16" ht="15" x14ac:dyDescent="0.4">
      <c r="D16" s="2" t="s">
        <v>25</v>
      </c>
      <c r="E16" s="3">
        <v>15</v>
      </c>
      <c r="F16" s="27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3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4"/>
        <v>67.727763157894742</v>
      </c>
      <c r="P16" s="5">
        <f t="shared" si="5"/>
        <v>67.727763157894742</v>
      </c>
      <c r="Q16" s="7" t="s">
        <v>30</v>
      </c>
    </row>
    <row r="17" ht="15" x14ac:dyDescent="0.4">
      <c r="D17" s="2" t="s">
        <v>31</v>
      </c>
      <c r="E17" s="3">
        <v>16</v>
      </c>
      <c r="F17" s="27">
        <v>0.3</v>
      </c>
      <c r="G17" s="5">
        <v>0.3</v>
      </c>
      <c r="H17" s="5" t="s">
        <v>2</v>
      </c>
      <c r="I17" s="5">
        <f t="shared" si="2"/>
        <v>13.193297011594023</v>
      </c>
      <c r="J17" s="5">
        <f t="shared" si="3"/>
        <v>13.193297011594023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4"/>
        <v>33.863881578947371</v>
      </c>
      <c r="P17" s="5">
        <f t="shared" si="5"/>
        <v>33.863881578947371</v>
      </c>
      <c r="Q17" s="7" t="s">
        <v>30</v>
      </c>
    </row>
    <row r="18" ht="15" x14ac:dyDescent="0.4">
      <c r="D18" s="2" t="s">
        <v>32</v>
      </c>
      <c r="E18" s="3">
        <v>17</v>
      </c>
      <c r="F18" s="26">
        <v>4</v>
      </c>
      <c r="G18" s="5">
        <v>5</v>
      </c>
      <c r="H18" s="5" t="s">
        <v>2</v>
      </c>
      <c r="I18" s="5">
        <f t="shared" si="2"/>
        <v>175.91062682125363</v>
      </c>
      <c r="J18" s="5">
        <f t="shared" si="3"/>
        <v>219.88828352656702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4"/>
        <v>67.727763157894742</v>
      </c>
      <c r="P18" s="5">
        <f t="shared" si="5"/>
        <v>67.727763157894742</v>
      </c>
      <c r="Q18" s="7" t="s">
        <v>30</v>
      </c>
    </row>
    <row r="19" ht="15" x14ac:dyDescent="0.4">
      <c r="D19" s="2" t="s">
        <v>33</v>
      </c>
      <c r="E19" s="3">
        <v>18</v>
      </c>
      <c r="F19" s="27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3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4"/>
        <v>33.863881578947371</v>
      </c>
      <c r="P19" s="5">
        <f t="shared" si="5"/>
        <v>33.863881578947371</v>
      </c>
      <c r="Q19" s="7" t="s">
        <v>30</v>
      </c>
    </row>
    <row r="20" ht="15" x14ac:dyDescent="0.4">
      <c r="D20" s="2" t="s">
        <v>34</v>
      </c>
      <c r="E20" s="3">
        <v>19</v>
      </c>
      <c r="F20" s="27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3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4"/>
        <v>67.727763157894742</v>
      </c>
      <c r="P20" s="5">
        <f t="shared" si="5"/>
        <v>67.727763157894742</v>
      </c>
      <c r="Q20" s="7" t="s">
        <v>30</v>
      </c>
    </row>
    <row r="21" ht="15" x14ac:dyDescent="0.4">
      <c r="D21" s="2" t="s">
        <v>26</v>
      </c>
      <c r="E21" s="3">
        <v>20</v>
      </c>
      <c r="F21" s="27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3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4"/>
        <v>33.863881578947371</v>
      </c>
      <c r="P21" s="5">
        <f t="shared" si="5"/>
        <v>33.863881578947371</v>
      </c>
      <c r="Q21" s="7" t="s">
        <v>30</v>
      </c>
    </row>
    <row r="22" ht="15" x14ac:dyDescent="0.4">
      <c r="D22" s="2" t="s">
        <v>27</v>
      </c>
      <c r="E22" s="3">
        <v>21</v>
      </c>
      <c r="F22" s="26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3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4"/>
        <v>33.863881578947371</v>
      </c>
      <c r="P22" s="5">
        <f t="shared" si="5"/>
        <v>33.863881578947371</v>
      </c>
      <c r="Q22" s="7" t="s">
        <v>30</v>
      </c>
    </row>
    <row r="23" s="15" customFormat="true" ht="15" x14ac:dyDescent="0.4">
      <c r="D23" s="11" t="s">
        <v>35</v>
      </c>
      <c r="E23" s="12">
        <v>22</v>
      </c>
      <c r="F23" s="32">
        <v>15</v>
      </c>
      <c r="G23" s="13">
        <v>15</v>
      </c>
      <c r="H23" s="13" t="s">
        <v>2</v>
      </c>
      <c r="I23" s="13">
        <f t="shared" si="2"/>
        <v>659.66485057970112</v>
      </c>
      <c r="J23" s="13">
        <f t="shared" si="3"/>
        <v>659.66485057970112</v>
      </c>
      <c r="K23" s="13" t="s">
        <v>15</v>
      </c>
      <c r="L23" s="13">
        <v>15</v>
      </c>
      <c r="M23" s="13">
        <v>15</v>
      </c>
      <c r="N23" s="14" t="s">
        <v>29</v>
      </c>
      <c r="O23" s="13">
        <f t="shared" si="4"/>
        <v>50.795822368421049</v>
      </c>
      <c r="P23" s="13">
        <f t="shared" si="5"/>
        <v>50.795822368421049</v>
      </c>
      <c r="Q23" s="14" t="s">
        <v>30</v>
      </c>
    </row>
    <row r="24" s="15" customFormat="true" ht="15" x14ac:dyDescent="0.4">
      <c r="D24" s="11" t="s">
        <v>36</v>
      </c>
      <c r="E24" s="12">
        <v>23</v>
      </c>
      <c r="F24" s="32">
        <v>20</v>
      </c>
      <c r="G24" s="13">
        <v>20</v>
      </c>
      <c r="H24" s="13" t="s">
        <v>2</v>
      </c>
      <c r="I24" s="13">
        <f t="shared" si="2"/>
        <v>879.55313410626809</v>
      </c>
      <c r="J24" s="13">
        <f t="shared" ref="J24:J25" si="6">G24*POWER(0.305,3)/POWER(0.0254,2)</f>
        <v>879.55313410626809</v>
      </c>
      <c r="K24" s="13" t="s">
        <v>15</v>
      </c>
      <c r="L24" s="13">
        <v>20</v>
      </c>
      <c r="M24" s="13">
        <v>20</v>
      </c>
      <c r="N24" s="14" t="s">
        <v>29</v>
      </c>
      <c r="O24" s="13">
        <f t="shared" si="4"/>
        <v>67.727763157894742</v>
      </c>
      <c r="P24" s="13">
        <f t="shared" si="5"/>
        <v>67.727763157894742</v>
      </c>
      <c r="Q24" s="14" t="s">
        <v>30</v>
      </c>
    </row>
    <row r="25" ht="15" x14ac:dyDescent="0.4">
      <c r="D25" s="2" t="s">
        <v>12</v>
      </c>
      <c r="E25" s="3">
        <v>24</v>
      </c>
      <c r="F25" s="31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6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4"/>
        <v>74.500539473684199</v>
      </c>
      <c r="P25" s="5">
        <f t="shared" si="5"/>
        <v>74.500539473684199</v>
      </c>
      <c r="Q25" s="7" t="s">
        <v>30</v>
      </c>
    </row>
    <row r="26" ht="15" x14ac:dyDescent="0.4">
      <c r="D26" s="2" t="s">
        <v>19</v>
      </c>
      <c r="E26" s="3">
        <v>25</v>
      </c>
      <c r="F26" s="31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ref="J26" si="7">G26*POWER(0.305,3)/POWER(0.0254,2)</f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4"/>
        <v>33.863881578947371</v>
      </c>
      <c r="P26" s="5">
        <f t="shared" si="5"/>
        <v>33.863881578947371</v>
      </c>
      <c r="Q26" s="7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6C9D-EA05-4368-9569-CF0D4E78AE37}">
  <dimension ref="A1:Q26"/>
  <sheetViews>
    <sheetView workbookViewId="0">
      <selection activeCell="F2" sqref="F2:F26"/>
    </sheetView>
  </sheetViews>
  <sheetFormatPr defaultRowHeight="13.9" x14ac:dyDescent="0.4"/>
  <cols>
    <col min="1" max="1" width="15.46484375" bestFit="true" customWidth="true"/>
    <col min="2" max="2" width="8.53125" bestFit="true" customWidth="true"/>
    <col min="3" max="3" width="10.6640625" bestFit="true" customWidth="true"/>
    <col min="4" max="4" width="64.1328125" bestFit="true" customWidth="true"/>
    <col min="5" max="5" width="14.46484375" bestFit="true" customWidth="true"/>
    <col min="6" max="6" width="17.46484375" customWidth="true"/>
    <col min="7" max="10" width="16.19921875" customWidth="true"/>
    <col min="11" max="11" width="15.6640625" bestFit="true" customWidth="true"/>
    <col min="12" max="13" width="15.1328125" bestFit="true" customWidth="true"/>
    <col min="15" max="16" width="15.1328125" bestFit="true" customWidth="true"/>
  </cols>
  <sheetData>
    <row r="1" ht="35.25" x14ac:dyDescent="0.4">
      <c r="A1" s="16" t="s">
        <v>37</v>
      </c>
      <c r="B1" s="17" t="s">
        <v>38</v>
      </c>
      <c r="C1" s="16" t="s">
        <v>13</v>
      </c>
      <c r="D1" s="16" t="s">
        <v>3</v>
      </c>
      <c r="E1" s="16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18" t="s">
        <v>0</v>
      </c>
      <c r="B2" s="19" t="s">
        <v>62</v>
      </c>
      <c r="C2" s="20"/>
      <c r="D2" s="21" t="s">
        <v>5</v>
      </c>
      <c r="E2" s="20">
        <v>1</v>
      </c>
      <c r="F2" s="26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21" t="s">
        <v>42</v>
      </c>
      <c r="B3" s="24" t="s">
        <v>63</v>
      </c>
      <c r="C3" s="20" t="s">
        <v>64</v>
      </c>
      <c r="D3" s="21" t="s">
        <v>6</v>
      </c>
      <c r="E3" s="20">
        <v>2</v>
      </c>
      <c r="F3" s="26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21" t="s">
        <v>46</v>
      </c>
      <c r="B4" s="24"/>
      <c r="C4" s="20" t="s">
        <v>40</v>
      </c>
      <c r="D4" s="21" t="s">
        <v>7</v>
      </c>
      <c r="E4" s="20">
        <v>3</v>
      </c>
      <c r="F4" s="26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21" t="s">
        <v>43</v>
      </c>
      <c r="B5" s="20">
        <v>4000</v>
      </c>
      <c r="C5" s="20" t="s">
        <v>1</v>
      </c>
      <c r="D5" s="18" t="s">
        <v>17</v>
      </c>
      <c r="E5" s="20">
        <v>4</v>
      </c>
      <c r="F5" s="26">
        <v>0.2</v>
      </c>
      <c r="G5" s="5">
        <v>0.2</v>
      </c>
      <c r="H5" s="5" t="s">
        <v>2</v>
      </c>
      <c r="I5" s="5">
        <f>F5*POWER(0.305,3)/POWER(0.0254,2)</f>
        <v>8.7955313410626825</v>
      </c>
      <c r="J5" s="5">
        <f>G5*POWER(0.305,3)/POWER(0.0254,2)</f>
        <v>8.7955313410626825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21" t="s">
        <v>47</v>
      </c>
      <c r="B6" s="20">
        <f>B5*0.305</f>
        <v>1220</v>
      </c>
      <c r="C6" s="20" t="s">
        <v>39</v>
      </c>
      <c r="D6" s="21" t="s">
        <v>18</v>
      </c>
      <c r="E6" s="20">
        <v>5</v>
      </c>
      <c r="F6" s="26">
        <v>0.7</v>
      </c>
      <c r="G6" s="5">
        <v>0.7</v>
      </c>
      <c r="H6" s="5" t="s">
        <v>2</v>
      </c>
      <c r="I6" s="5">
        <f t="shared" ref="I6:J26" si="2">F6*POWER(0.305,3)/POWER(0.0254,2)</f>
        <v>30.784359693719388</v>
      </c>
      <c r="J6" s="5">
        <f t="shared" si="2"/>
        <v>30.784359693719388</v>
      </c>
      <c r="K6" s="5" t="s">
        <v>15</v>
      </c>
      <c r="L6" s="5">
        <v>15</v>
      </c>
      <c r="M6" s="5">
        <v>15</v>
      </c>
      <c r="N6" s="7" t="s">
        <v>29</v>
      </c>
      <c r="O6" s="5">
        <f t="shared" ref="O6:P26" si="3">L6*25.4/760*101.325</f>
        <v>50.795822368421049</v>
      </c>
      <c r="P6" s="5">
        <f t="shared" si="3"/>
        <v>50.795822368421049</v>
      </c>
      <c r="Q6" s="7" t="s">
        <v>30</v>
      </c>
    </row>
    <row r="7" ht="15" x14ac:dyDescent="0.4">
      <c r="A7" s="23"/>
      <c r="B7" s="23"/>
      <c r="C7" s="23"/>
      <c r="D7" s="21" t="s">
        <v>8</v>
      </c>
      <c r="E7" s="20">
        <v>6</v>
      </c>
      <c r="F7" s="26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2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3"/>
        <v>33.863881578947371</v>
      </c>
      <c r="P7" s="5">
        <f t="shared" si="3"/>
        <v>33.863881578947371</v>
      </c>
      <c r="Q7" s="7" t="s">
        <v>30</v>
      </c>
    </row>
    <row r="8" ht="15" x14ac:dyDescent="0.4">
      <c r="A8" s="23"/>
      <c r="B8" s="23"/>
      <c r="C8" s="23"/>
      <c r="D8" s="21" t="s">
        <v>9</v>
      </c>
      <c r="E8" s="20">
        <v>7</v>
      </c>
      <c r="F8" s="26">
        <v>3</v>
      </c>
      <c r="G8" s="5">
        <v>3</v>
      </c>
      <c r="H8" s="5" t="s">
        <v>2</v>
      </c>
      <c r="I8" s="5">
        <f t="shared" si="2"/>
        <v>131.93297011594024</v>
      </c>
      <c r="J8" s="5">
        <f t="shared" si="2"/>
        <v>131.93297011594024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3"/>
        <v>67.727763157894742</v>
      </c>
      <c r="P8" s="5">
        <f t="shared" si="3"/>
        <v>67.727763157894742</v>
      </c>
      <c r="Q8" s="7" t="s">
        <v>30</v>
      </c>
    </row>
    <row r="9" ht="15" x14ac:dyDescent="0.4">
      <c r="A9" s="23"/>
      <c r="B9" s="23"/>
      <c r="C9" s="23"/>
      <c r="D9" s="21" t="s">
        <v>10</v>
      </c>
      <c r="E9" s="20">
        <v>8</v>
      </c>
      <c r="F9" s="26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2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3"/>
        <v>33.863881578947371</v>
      </c>
      <c r="P9" s="5">
        <f t="shared" si="3"/>
        <v>33.863881578947371</v>
      </c>
      <c r="Q9" s="7" t="s">
        <v>30</v>
      </c>
      <c r="R9" s="25"/>
    </row>
    <row r="10" ht="15" x14ac:dyDescent="0.4">
      <c r="A10" s="23"/>
      <c r="B10" s="23"/>
      <c r="C10" s="23"/>
      <c r="D10" s="21" t="s">
        <v>11</v>
      </c>
      <c r="E10" s="20">
        <v>9</v>
      </c>
      <c r="F10" s="26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2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3"/>
        <v>67.727763157894742</v>
      </c>
      <c r="P10" s="5">
        <f t="shared" si="3"/>
        <v>67.727763157894742</v>
      </c>
      <c r="Q10" s="7" t="s">
        <v>30</v>
      </c>
      <c r="R10" s="25"/>
    </row>
    <row r="11" ht="15" x14ac:dyDescent="0.4">
      <c r="A11" s="23"/>
      <c r="B11" s="23"/>
      <c r="C11" s="23"/>
      <c r="D11" s="21" t="s">
        <v>21</v>
      </c>
      <c r="E11" s="20">
        <v>10</v>
      </c>
      <c r="F11" s="27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2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3"/>
        <v>67.727763157894742</v>
      </c>
      <c r="P11" s="5">
        <f t="shared" si="3"/>
        <v>67.727763157894742</v>
      </c>
      <c r="Q11" s="7" t="s">
        <v>30</v>
      </c>
      <c r="R11" s="25"/>
    </row>
    <row r="12" ht="15" x14ac:dyDescent="0.4">
      <c r="A12" s="23"/>
      <c r="B12" s="23"/>
      <c r="C12" s="23"/>
      <c r="D12" s="21" t="s">
        <v>20</v>
      </c>
      <c r="E12" s="20">
        <v>11</v>
      </c>
      <c r="F12" s="27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2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3"/>
        <v>67.727763157894742</v>
      </c>
      <c r="P12" s="5">
        <f t="shared" si="3"/>
        <v>67.727763157894742</v>
      </c>
      <c r="Q12" s="7" t="s">
        <v>30</v>
      </c>
      <c r="R12" s="25"/>
    </row>
    <row r="13" ht="15" x14ac:dyDescent="0.4">
      <c r="A13" s="23"/>
      <c r="B13" s="23"/>
      <c r="C13" s="23"/>
      <c r="D13" s="21" t="s">
        <v>22</v>
      </c>
      <c r="E13" s="20">
        <v>12</v>
      </c>
      <c r="F13" s="26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2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3"/>
        <v>33.863881578947371</v>
      </c>
      <c r="P13" s="5">
        <f t="shared" si="3"/>
        <v>33.863881578947371</v>
      </c>
      <c r="Q13" s="7" t="s">
        <v>30</v>
      </c>
      <c r="R13" s="25"/>
    </row>
    <row r="14" ht="15" x14ac:dyDescent="0.4">
      <c r="A14" s="23"/>
      <c r="B14" s="23"/>
      <c r="C14" s="23"/>
      <c r="D14" s="21" t="s">
        <v>23</v>
      </c>
      <c r="E14" s="20">
        <v>13</v>
      </c>
      <c r="F14" s="27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2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3"/>
        <v>67.727763157894742</v>
      </c>
      <c r="P14" s="5">
        <f t="shared" si="3"/>
        <v>67.727763157894742</v>
      </c>
      <c r="Q14" s="7" t="s">
        <v>30</v>
      </c>
      <c r="R14" s="25"/>
    </row>
    <row r="15" ht="15" x14ac:dyDescent="0.4">
      <c r="A15" s="23"/>
      <c r="B15" s="23"/>
      <c r="C15" s="23"/>
      <c r="D15" s="21" t="s">
        <v>24</v>
      </c>
      <c r="E15" s="20">
        <v>14</v>
      </c>
      <c r="F15" s="27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2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3"/>
        <v>33.863881578947371</v>
      </c>
      <c r="P15" s="5">
        <f t="shared" si="3"/>
        <v>33.863881578947371</v>
      </c>
      <c r="Q15" s="7" t="s">
        <v>30</v>
      </c>
      <c r="R15" s="25"/>
    </row>
    <row r="16" ht="15" x14ac:dyDescent="0.4">
      <c r="A16" s="23"/>
      <c r="B16" s="23"/>
      <c r="C16" s="23"/>
      <c r="D16" s="21" t="s">
        <v>25</v>
      </c>
      <c r="E16" s="20">
        <v>15</v>
      </c>
      <c r="F16" s="27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2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3"/>
        <v>67.727763157894742</v>
      </c>
      <c r="P16" s="5">
        <f t="shared" si="3"/>
        <v>67.727763157894742</v>
      </c>
      <c r="Q16" s="7" t="s">
        <v>30</v>
      </c>
      <c r="R16" s="25"/>
    </row>
    <row r="17" ht="15" x14ac:dyDescent="0.4">
      <c r="A17" s="23"/>
      <c r="B17" s="23"/>
      <c r="C17" s="23"/>
      <c r="D17" s="21" t="s">
        <v>31</v>
      </c>
      <c r="E17" s="20">
        <v>16</v>
      </c>
      <c r="F17" s="27">
        <v>4</v>
      </c>
      <c r="G17" s="5">
        <v>5</v>
      </c>
      <c r="H17" s="5" t="s">
        <v>2</v>
      </c>
      <c r="I17" s="5">
        <f t="shared" si="2"/>
        <v>175.91062682125363</v>
      </c>
      <c r="J17" s="5">
        <f t="shared" si="2"/>
        <v>219.88828352656702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3"/>
        <v>33.863881578947371</v>
      </c>
      <c r="P17" s="5">
        <f t="shared" si="3"/>
        <v>33.863881578947371</v>
      </c>
      <c r="Q17" s="7" t="s">
        <v>30</v>
      </c>
      <c r="R17" s="25"/>
    </row>
    <row r="18" ht="15" x14ac:dyDescent="0.4">
      <c r="A18" s="23"/>
      <c r="B18" s="23"/>
      <c r="C18" s="23"/>
      <c r="D18" s="21" t="s">
        <v>32</v>
      </c>
      <c r="E18" s="20">
        <v>17</v>
      </c>
      <c r="F18" s="26">
        <v>0.3</v>
      </c>
      <c r="G18" s="5">
        <v>0.3</v>
      </c>
      <c r="H18" s="5" t="s">
        <v>2</v>
      </c>
      <c r="I18" s="5">
        <f t="shared" si="2"/>
        <v>13.193297011594023</v>
      </c>
      <c r="J18" s="5">
        <f t="shared" si="2"/>
        <v>13.193297011594023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3"/>
        <v>67.727763157894742</v>
      </c>
      <c r="P18" s="5">
        <f t="shared" si="3"/>
        <v>67.727763157894742</v>
      </c>
      <c r="Q18" s="7" t="s">
        <v>30</v>
      </c>
      <c r="R18" s="25"/>
    </row>
    <row r="19" ht="15" x14ac:dyDescent="0.4">
      <c r="A19" s="23"/>
      <c r="B19" s="23"/>
      <c r="C19" s="23"/>
      <c r="D19" s="21" t="s">
        <v>33</v>
      </c>
      <c r="E19" s="20">
        <v>18</v>
      </c>
      <c r="F19" s="27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2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3"/>
        <v>33.863881578947371</v>
      </c>
      <c r="P19" s="5">
        <f t="shared" si="3"/>
        <v>33.863881578947371</v>
      </c>
      <c r="Q19" s="7" t="s">
        <v>30</v>
      </c>
      <c r="R19" s="25"/>
    </row>
    <row r="20" ht="15" x14ac:dyDescent="0.4">
      <c r="A20" s="23"/>
      <c r="B20" s="23"/>
      <c r="C20" s="23"/>
      <c r="D20" s="21" t="s">
        <v>34</v>
      </c>
      <c r="E20" s="20">
        <v>19</v>
      </c>
      <c r="F20" s="27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2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3"/>
        <v>67.727763157894742</v>
      </c>
      <c r="P20" s="5">
        <f t="shared" si="3"/>
        <v>67.727763157894742</v>
      </c>
      <c r="Q20" s="7" t="s">
        <v>30</v>
      </c>
      <c r="R20" s="25"/>
    </row>
    <row r="21" ht="15" x14ac:dyDescent="0.4">
      <c r="A21" s="23"/>
      <c r="B21" s="23"/>
      <c r="C21" s="23"/>
      <c r="D21" s="21" t="s">
        <v>26</v>
      </c>
      <c r="E21" s="20">
        <v>20</v>
      </c>
      <c r="F21" s="27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2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3"/>
        <v>33.863881578947371</v>
      </c>
      <c r="P21" s="5">
        <f t="shared" si="3"/>
        <v>33.863881578947371</v>
      </c>
      <c r="Q21" s="7" t="s">
        <v>30</v>
      </c>
      <c r="R21" s="25"/>
    </row>
    <row r="22" ht="15" x14ac:dyDescent="0.4">
      <c r="A22" s="23"/>
      <c r="B22" s="23"/>
      <c r="C22" s="23"/>
      <c r="D22" s="21" t="s">
        <v>27</v>
      </c>
      <c r="E22" s="20">
        <v>21</v>
      </c>
      <c r="F22" s="26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2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3"/>
        <v>33.863881578947371</v>
      </c>
      <c r="P22" s="5">
        <f t="shared" si="3"/>
        <v>33.863881578947371</v>
      </c>
      <c r="Q22" s="7" t="s">
        <v>30</v>
      </c>
      <c r="R22" s="25"/>
    </row>
    <row r="23" ht="15" x14ac:dyDescent="0.4">
      <c r="A23" s="23"/>
      <c r="B23" s="23"/>
      <c r="C23" s="23"/>
      <c r="D23" s="21" t="s">
        <v>35</v>
      </c>
      <c r="E23" s="20">
        <v>22</v>
      </c>
      <c r="F23" s="26">
        <v>15</v>
      </c>
      <c r="G23" s="5">
        <v>15</v>
      </c>
      <c r="H23" s="5" t="s">
        <v>2</v>
      </c>
      <c r="I23" s="5">
        <f t="shared" si="2"/>
        <v>659.66485057970112</v>
      </c>
      <c r="J23" s="5">
        <f t="shared" si="2"/>
        <v>659.66485057970112</v>
      </c>
      <c r="K23" s="5" t="s">
        <v>15</v>
      </c>
      <c r="L23" s="5">
        <v>15</v>
      </c>
      <c r="M23" s="5">
        <v>15</v>
      </c>
      <c r="N23" s="7" t="s">
        <v>29</v>
      </c>
      <c r="O23" s="5">
        <f t="shared" si="3"/>
        <v>50.795822368421049</v>
      </c>
      <c r="P23" s="5">
        <f t="shared" si="3"/>
        <v>50.795822368421049</v>
      </c>
      <c r="Q23" s="7" t="s">
        <v>30</v>
      </c>
      <c r="R23" s="25"/>
    </row>
    <row r="24" ht="15" x14ac:dyDescent="0.4">
      <c r="A24" s="23"/>
      <c r="B24" s="23"/>
      <c r="C24" s="23"/>
      <c r="D24" s="21" t="s">
        <v>36</v>
      </c>
      <c r="E24" s="20">
        <v>23</v>
      </c>
      <c r="F24" s="26">
        <v>20</v>
      </c>
      <c r="G24" s="5">
        <v>20</v>
      </c>
      <c r="H24" s="5" t="s">
        <v>2</v>
      </c>
      <c r="I24" s="5">
        <f t="shared" si="2"/>
        <v>879.55313410626809</v>
      </c>
      <c r="J24" s="5">
        <f t="shared" si="2"/>
        <v>879.55313410626809</v>
      </c>
      <c r="K24" s="5" t="s">
        <v>15</v>
      </c>
      <c r="L24" s="5">
        <v>20</v>
      </c>
      <c r="M24" s="5">
        <v>20</v>
      </c>
      <c r="N24" s="7" t="s">
        <v>29</v>
      </c>
      <c r="O24" s="5">
        <f t="shared" si="3"/>
        <v>67.727763157894742</v>
      </c>
      <c r="P24" s="5">
        <f t="shared" si="3"/>
        <v>67.727763157894742</v>
      </c>
      <c r="Q24" s="7" t="s">
        <v>30</v>
      </c>
      <c r="R24" s="25"/>
    </row>
    <row r="25" ht="15" x14ac:dyDescent="0.4">
      <c r="A25" s="23"/>
      <c r="B25" s="23"/>
      <c r="C25" s="23"/>
      <c r="D25" s="21" t="s">
        <v>12</v>
      </c>
      <c r="E25" s="20">
        <v>24</v>
      </c>
      <c r="F25" s="27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2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3"/>
        <v>74.500539473684199</v>
      </c>
      <c r="P25" s="5">
        <f t="shared" si="3"/>
        <v>74.500539473684199</v>
      </c>
      <c r="Q25" s="7" t="s">
        <v>30</v>
      </c>
      <c r="R25" s="25"/>
    </row>
    <row r="26" ht="15" x14ac:dyDescent="0.4">
      <c r="A26" s="23"/>
      <c r="B26" s="23"/>
      <c r="C26" s="23"/>
      <c r="D26" s="21" t="s">
        <v>19</v>
      </c>
      <c r="E26" s="20">
        <v>25</v>
      </c>
      <c r="F26" s="27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si="2"/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3"/>
        <v>33.863881578947371</v>
      </c>
      <c r="P26" s="5">
        <f t="shared" si="3"/>
        <v>33.863881578947371</v>
      </c>
      <c r="Q26" s="7" t="s">
        <v>30</v>
      </c>
      <c r="R26" s="25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2AD2-6A8C-4FCD-B54F-4AF9E36C3313}">
  <dimension ref="A1:Q26"/>
  <sheetViews>
    <sheetView workbookViewId="0">
      <selection activeCell="F2" sqref="F2:F26"/>
    </sheetView>
  </sheetViews>
  <sheetFormatPr defaultRowHeight="13.9" x14ac:dyDescent="0.4"/>
  <cols>
    <col min="1" max="1" width="15.46484375" bestFit="true" customWidth="true"/>
    <col min="2" max="2" width="18.06640625" bestFit="true" customWidth="true"/>
    <col min="3" max="3" width="10.6640625" bestFit="true" customWidth="true"/>
    <col min="4" max="4" width="64.1328125" bestFit="true" customWidth="true"/>
    <col min="5" max="5" width="14.46484375" bestFit="true" customWidth="true"/>
    <col min="6" max="6" width="17.46484375" customWidth="true"/>
    <col min="7" max="10" width="16.19921875" customWidth="true"/>
    <col min="11" max="11" width="15.6640625" bestFit="true" customWidth="true"/>
    <col min="12" max="13" width="15.1328125" bestFit="true" customWidth="true"/>
    <col min="15" max="16" width="15.1328125" bestFit="true" customWidth="true"/>
  </cols>
  <sheetData>
    <row r="1" ht="35.25" x14ac:dyDescent="0.4">
      <c r="A1" s="16" t="s">
        <v>37</v>
      </c>
      <c r="B1" s="17" t="s">
        <v>38</v>
      </c>
      <c r="C1" s="16" t="s">
        <v>13</v>
      </c>
      <c r="D1" s="16" t="s">
        <v>3</v>
      </c>
      <c r="E1" s="16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18" t="s">
        <v>0</v>
      </c>
      <c r="B2" s="19" t="s">
        <v>65</v>
      </c>
      <c r="C2" s="20"/>
      <c r="D2" s="21" t="s">
        <v>5</v>
      </c>
      <c r="E2" s="20">
        <v>1</v>
      </c>
      <c r="F2" s="26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21" t="s">
        <v>42</v>
      </c>
      <c r="B3" s="24" t="s">
        <v>66</v>
      </c>
      <c r="C3" s="20" t="s">
        <v>64</v>
      </c>
      <c r="D3" s="21" t="s">
        <v>6</v>
      </c>
      <c r="E3" s="20">
        <v>2</v>
      </c>
      <c r="F3" s="26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21" t="s">
        <v>46</v>
      </c>
      <c r="B4" s="24"/>
      <c r="C4" s="20" t="s">
        <v>40</v>
      </c>
      <c r="D4" s="21" t="s">
        <v>7</v>
      </c>
      <c r="E4" s="20">
        <v>3</v>
      </c>
      <c r="F4" s="26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21" t="s">
        <v>43</v>
      </c>
      <c r="B5" s="20">
        <v>4000</v>
      </c>
      <c r="C5" s="20" t="s">
        <v>1</v>
      </c>
      <c r="D5" s="18" t="s">
        <v>17</v>
      </c>
      <c r="E5" s="20">
        <v>4</v>
      </c>
      <c r="F5" s="26">
        <v>0.2</v>
      </c>
      <c r="G5" s="5">
        <v>0.2</v>
      </c>
      <c r="H5" s="5" t="s">
        <v>2</v>
      </c>
      <c r="I5" s="5">
        <f>F5*POWER(0.305,3)/POWER(0.0254,2)</f>
        <v>8.7955313410626825</v>
      </c>
      <c r="J5" s="5">
        <f>G5*POWER(0.305,3)/POWER(0.0254,2)</f>
        <v>8.7955313410626825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21" t="s">
        <v>47</v>
      </c>
      <c r="B6" s="20">
        <f>B5*0.305</f>
        <v>1220</v>
      </c>
      <c r="C6" s="20" t="s">
        <v>39</v>
      </c>
      <c r="D6" s="21" t="s">
        <v>18</v>
      </c>
      <c r="E6" s="20">
        <v>5</v>
      </c>
      <c r="F6" s="26">
        <v>0.7</v>
      </c>
      <c r="G6" s="5">
        <v>0.7</v>
      </c>
      <c r="H6" s="5" t="s">
        <v>2</v>
      </c>
      <c r="I6" s="5">
        <f t="shared" ref="I6:J26" si="2">F6*POWER(0.305,3)/POWER(0.0254,2)</f>
        <v>30.784359693719388</v>
      </c>
      <c r="J6" s="5">
        <f t="shared" si="2"/>
        <v>30.784359693719388</v>
      </c>
      <c r="K6" s="5" t="s">
        <v>15</v>
      </c>
      <c r="L6" s="5">
        <v>15</v>
      </c>
      <c r="M6" s="5">
        <v>15</v>
      </c>
      <c r="N6" s="7" t="s">
        <v>29</v>
      </c>
      <c r="O6" s="5">
        <f t="shared" ref="O6:P26" si="3">L6*25.4/760*101.325</f>
        <v>50.795822368421049</v>
      </c>
      <c r="P6" s="5">
        <f t="shared" si="3"/>
        <v>50.795822368421049</v>
      </c>
      <c r="Q6" s="7" t="s">
        <v>30</v>
      </c>
    </row>
    <row r="7" ht="15" x14ac:dyDescent="0.4">
      <c r="A7" s="23"/>
      <c r="B7" s="23"/>
      <c r="C7" s="23"/>
      <c r="D7" s="21" t="s">
        <v>8</v>
      </c>
      <c r="E7" s="20">
        <v>6</v>
      </c>
      <c r="F7" s="26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2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3"/>
        <v>33.863881578947371</v>
      </c>
      <c r="P7" s="5">
        <f t="shared" si="3"/>
        <v>33.863881578947371</v>
      </c>
      <c r="Q7" s="7" t="s">
        <v>30</v>
      </c>
    </row>
    <row r="8" ht="15" x14ac:dyDescent="0.4">
      <c r="A8" s="23"/>
      <c r="B8" s="23"/>
      <c r="C8" s="23"/>
      <c r="D8" s="21" t="s">
        <v>9</v>
      </c>
      <c r="E8" s="20">
        <v>7</v>
      </c>
      <c r="F8" s="26">
        <v>3</v>
      </c>
      <c r="G8" s="5">
        <v>3</v>
      </c>
      <c r="H8" s="5" t="s">
        <v>2</v>
      </c>
      <c r="I8" s="5">
        <f t="shared" si="2"/>
        <v>131.93297011594024</v>
      </c>
      <c r="J8" s="5">
        <f t="shared" si="2"/>
        <v>131.93297011594024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3"/>
        <v>67.727763157894742</v>
      </c>
      <c r="P8" s="5">
        <f t="shared" si="3"/>
        <v>67.727763157894742</v>
      </c>
      <c r="Q8" s="7" t="s">
        <v>30</v>
      </c>
    </row>
    <row r="9" ht="15" x14ac:dyDescent="0.4">
      <c r="A9" s="23"/>
      <c r="B9" s="23"/>
      <c r="C9" s="23"/>
      <c r="D9" s="21" t="s">
        <v>10</v>
      </c>
      <c r="E9" s="20">
        <v>8</v>
      </c>
      <c r="F9" s="26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2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3"/>
        <v>33.863881578947371</v>
      </c>
      <c r="P9" s="5">
        <f t="shared" si="3"/>
        <v>33.863881578947371</v>
      </c>
      <c r="Q9" s="7" t="s">
        <v>30</v>
      </c>
    </row>
    <row r="10" ht="15" x14ac:dyDescent="0.4">
      <c r="A10" s="23"/>
      <c r="B10" s="23"/>
      <c r="C10" s="23"/>
      <c r="D10" s="21" t="s">
        <v>11</v>
      </c>
      <c r="E10" s="20">
        <v>9</v>
      </c>
      <c r="F10" s="26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2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3"/>
        <v>67.727763157894742</v>
      </c>
      <c r="P10" s="5">
        <f t="shared" si="3"/>
        <v>67.727763157894742</v>
      </c>
      <c r="Q10" s="7" t="s">
        <v>30</v>
      </c>
    </row>
    <row r="11" ht="15" x14ac:dyDescent="0.4">
      <c r="A11" s="23"/>
      <c r="B11" s="23"/>
      <c r="C11" s="23"/>
      <c r="D11" s="21" t="s">
        <v>21</v>
      </c>
      <c r="E11" s="20">
        <v>10</v>
      </c>
      <c r="F11" s="27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2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3"/>
        <v>67.727763157894742</v>
      </c>
      <c r="P11" s="5">
        <f t="shared" si="3"/>
        <v>67.727763157894742</v>
      </c>
      <c r="Q11" s="7" t="s">
        <v>30</v>
      </c>
    </row>
    <row r="12" ht="15" x14ac:dyDescent="0.4">
      <c r="A12" s="23"/>
      <c r="B12" s="23"/>
      <c r="C12" s="23"/>
      <c r="D12" s="21" t="s">
        <v>20</v>
      </c>
      <c r="E12" s="20">
        <v>11</v>
      </c>
      <c r="F12" s="27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2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3"/>
        <v>67.727763157894742</v>
      </c>
      <c r="P12" s="5">
        <f t="shared" si="3"/>
        <v>67.727763157894742</v>
      </c>
      <c r="Q12" s="7" t="s">
        <v>30</v>
      </c>
    </row>
    <row r="13" ht="15" x14ac:dyDescent="0.4">
      <c r="A13" s="23"/>
      <c r="B13" s="23"/>
      <c r="C13" s="23"/>
      <c r="D13" s="21" t="s">
        <v>22</v>
      </c>
      <c r="E13" s="20">
        <v>12</v>
      </c>
      <c r="F13" s="26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2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3"/>
        <v>33.863881578947371</v>
      </c>
      <c r="P13" s="5">
        <f t="shared" si="3"/>
        <v>33.863881578947371</v>
      </c>
      <c r="Q13" s="7" t="s">
        <v>30</v>
      </c>
    </row>
    <row r="14" ht="15" x14ac:dyDescent="0.4">
      <c r="A14" s="23"/>
      <c r="B14" s="23"/>
      <c r="C14" s="23"/>
      <c r="D14" s="21" t="s">
        <v>23</v>
      </c>
      <c r="E14" s="20">
        <v>13</v>
      </c>
      <c r="F14" s="27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2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3"/>
        <v>67.727763157894742</v>
      </c>
      <c r="P14" s="5">
        <f t="shared" si="3"/>
        <v>67.727763157894742</v>
      </c>
      <c r="Q14" s="7" t="s">
        <v>30</v>
      </c>
    </row>
    <row r="15" ht="15" x14ac:dyDescent="0.4">
      <c r="A15" s="23"/>
      <c r="B15" s="23"/>
      <c r="C15" s="23"/>
      <c r="D15" s="21" t="s">
        <v>24</v>
      </c>
      <c r="E15" s="20">
        <v>14</v>
      </c>
      <c r="F15" s="27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2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3"/>
        <v>33.863881578947371</v>
      </c>
      <c r="P15" s="5">
        <f t="shared" si="3"/>
        <v>33.863881578947371</v>
      </c>
      <c r="Q15" s="7" t="s">
        <v>30</v>
      </c>
    </row>
    <row r="16" ht="15" x14ac:dyDescent="0.4">
      <c r="A16" s="23"/>
      <c r="B16" s="23"/>
      <c r="C16" s="23"/>
      <c r="D16" s="21" t="s">
        <v>25</v>
      </c>
      <c r="E16" s="20">
        <v>15</v>
      </c>
      <c r="F16" s="27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2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3"/>
        <v>67.727763157894742</v>
      </c>
      <c r="P16" s="5">
        <f t="shared" si="3"/>
        <v>67.727763157894742</v>
      </c>
      <c r="Q16" s="7" t="s">
        <v>30</v>
      </c>
    </row>
    <row r="17" ht="15" x14ac:dyDescent="0.4">
      <c r="A17" s="23"/>
      <c r="B17" s="23"/>
      <c r="C17" s="23"/>
      <c r="D17" s="21" t="s">
        <v>31</v>
      </c>
      <c r="E17" s="20">
        <v>16</v>
      </c>
      <c r="F17" s="27">
        <v>4</v>
      </c>
      <c r="G17" s="5">
        <v>5</v>
      </c>
      <c r="H17" s="5" t="s">
        <v>2</v>
      </c>
      <c r="I17" s="5">
        <f t="shared" si="2"/>
        <v>175.91062682125363</v>
      </c>
      <c r="J17" s="5">
        <f t="shared" si="2"/>
        <v>219.88828352656702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3"/>
        <v>33.863881578947371</v>
      </c>
      <c r="P17" s="5">
        <f t="shared" si="3"/>
        <v>33.863881578947371</v>
      </c>
      <c r="Q17" s="7" t="s">
        <v>30</v>
      </c>
    </row>
    <row r="18" ht="15" x14ac:dyDescent="0.4">
      <c r="A18" s="23"/>
      <c r="B18" s="23"/>
      <c r="C18" s="23"/>
      <c r="D18" s="21" t="s">
        <v>32</v>
      </c>
      <c r="E18" s="20">
        <v>17</v>
      </c>
      <c r="F18" s="26">
        <v>0.3</v>
      </c>
      <c r="G18" s="5">
        <v>0.3</v>
      </c>
      <c r="H18" s="5" t="s">
        <v>2</v>
      </c>
      <c r="I18" s="5">
        <f t="shared" si="2"/>
        <v>13.193297011594023</v>
      </c>
      <c r="J18" s="5">
        <f t="shared" si="2"/>
        <v>13.193297011594023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3"/>
        <v>67.727763157894742</v>
      </c>
      <c r="P18" s="5">
        <f t="shared" si="3"/>
        <v>67.727763157894742</v>
      </c>
      <c r="Q18" s="7" t="s">
        <v>30</v>
      </c>
    </row>
    <row r="19" ht="15" x14ac:dyDescent="0.4">
      <c r="A19" s="23"/>
      <c r="B19" s="23"/>
      <c r="C19" s="23"/>
      <c r="D19" s="21" t="s">
        <v>33</v>
      </c>
      <c r="E19" s="20">
        <v>18</v>
      </c>
      <c r="F19" s="27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2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3"/>
        <v>33.863881578947371</v>
      </c>
      <c r="P19" s="5">
        <f t="shared" si="3"/>
        <v>33.863881578947371</v>
      </c>
      <c r="Q19" s="7" t="s">
        <v>30</v>
      </c>
    </row>
    <row r="20" ht="15" x14ac:dyDescent="0.4">
      <c r="A20" s="23"/>
      <c r="B20" s="23"/>
      <c r="C20" s="23"/>
      <c r="D20" s="21" t="s">
        <v>34</v>
      </c>
      <c r="E20" s="20">
        <v>19</v>
      </c>
      <c r="F20" s="27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2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3"/>
        <v>67.727763157894742</v>
      </c>
      <c r="P20" s="5">
        <f t="shared" si="3"/>
        <v>67.727763157894742</v>
      </c>
      <c r="Q20" s="7" t="s">
        <v>30</v>
      </c>
    </row>
    <row r="21" ht="15" x14ac:dyDescent="0.4">
      <c r="A21" s="23"/>
      <c r="B21" s="23"/>
      <c r="C21" s="23"/>
      <c r="D21" s="21" t="s">
        <v>26</v>
      </c>
      <c r="E21" s="20">
        <v>20</v>
      </c>
      <c r="F21" s="27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2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3"/>
        <v>33.863881578947371</v>
      </c>
      <c r="P21" s="5">
        <f t="shared" si="3"/>
        <v>33.863881578947371</v>
      </c>
      <c r="Q21" s="7" t="s">
        <v>30</v>
      </c>
    </row>
    <row r="22" ht="15" x14ac:dyDescent="0.4">
      <c r="A22" s="23"/>
      <c r="B22" s="23"/>
      <c r="C22" s="23"/>
      <c r="D22" s="21" t="s">
        <v>27</v>
      </c>
      <c r="E22" s="20">
        <v>21</v>
      </c>
      <c r="F22" s="26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2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3"/>
        <v>33.863881578947371</v>
      </c>
      <c r="P22" s="5">
        <f t="shared" si="3"/>
        <v>33.863881578947371</v>
      </c>
      <c r="Q22" s="7" t="s">
        <v>30</v>
      </c>
    </row>
    <row r="23" ht="15" x14ac:dyDescent="0.4">
      <c r="A23" s="23"/>
      <c r="B23" s="23"/>
      <c r="C23" s="23"/>
      <c r="D23" s="21" t="s">
        <v>35</v>
      </c>
      <c r="E23" s="20">
        <v>22</v>
      </c>
      <c r="F23" s="26">
        <v>15</v>
      </c>
      <c r="G23" s="5">
        <v>15</v>
      </c>
      <c r="H23" s="5" t="s">
        <v>2</v>
      </c>
      <c r="I23" s="5">
        <f t="shared" si="2"/>
        <v>659.66485057970112</v>
      </c>
      <c r="J23" s="5">
        <f t="shared" si="2"/>
        <v>659.66485057970112</v>
      </c>
      <c r="K23" s="5" t="s">
        <v>15</v>
      </c>
      <c r="L23" s="5">
        <v>15</v>
      </c>
      <c r="M23" s="5">
        <v>15</v>
      </c>
      <c r="N23" s="7" t="s">
        <v>29</v>
      </c>
      <c r="O23" s="5">
        <f t="shared" si="3"/>
        <v>50.795822368421049</v>
      </c>
      <c r="P23" s="5">
        <f t="shared" si="3"/>
        <v>50.795822368421049</v>
      </c>
      <c r="Q23" s="7" t="s">
        <v>30</v>
      </c>
    </row>
    <row r="24" ht="15" x14ac:dyDescent="0.4">
      <c r="A24" s="23"/>
      <c r="B24" s="23"/>
      <c r="C24" s="23"/>
      <c r="D24" s="21" t="s">
        <v>36</v>
      </c>
      <c r="E24" s="20">
        <v>23</v>
      </c>
      <c r="F24" s="26">
        <v>20</v>
      </c>
      <c r="G24" s="5">
        <v>20</v>
      </c>
      <c r="H24" s="5" t="s">
        <v>2</v>
      </c>
      <c r="I24" s="5">
        <f t="shared" si="2"/>
        <v>879.55313410626809</v>
      </c>
      <c r="J24" s="5">
        <f t="shared" si="2"/>
        <v>879.55313410626809</v>
      </c>
      <c r="K24" s="5" t="s">
        <v>15</v>
      </c>
      <c r="L24" s="5">
        <v>20</v>
      </c>
      <c r="M24" s="5">
        <v>20</v>
      </c>
      <c r="N24" s="7" t="s">
        <v>29</v>
      </c>
      <c r="O24" s="5">
        <f t="shared" si="3"/>
        <v>67.727763157894742</v>
      </c>
      <c r="P24" s="5">
        <f t="shared" si="3"/>
        <v>67.727763157894742</v>
      </c>
      <c r="Q24" s="7" t="s">
        <v>30</v>
      </c>
    </row>
    <row r="25" ht="15" x14ac:dyDescent="0.4">
      <c r="A25" s="23"/>
      <c r="B25" s="23"/>
      <c r="C25" s="23"/>
      <c r="D25" s="21" t="s">
        <v>12</v>
      </c>
      <c r="E25" s="20">
        <v>24</v>
      </c>
      <c r="F25" s="27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2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3"/>
        <v>74.500539473684199</v>
      </c>
      <c r="P25" s="5">
        <f t="shared" si="3"/>
        <v>74.500539473684199</v>
      </c>
      <c r="Q25" s="7" t="s">
        <v>30</v>
      </c>
    </row>
    <row r="26" ht="15" x14ac:dyDescent="0.4">
      <c r="A26" s="23"/>
      <c r="B26" s="23"/>
      <c r="C26" s="23"/>
      <c r="D26" s="21" t="s">
        <v>19</v>
      </c>
      <c r="E26" s="20">
        <v>25</v>
      </c>
      <c r="F26" s="27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si="2"/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3"/>
        <v>33.863881578947371</v>
      </c>
      <c r="P26" s="5">
        <f t="shared" si="3"/>
        <v>33.863881578947371</v>
      </c>
      <c r="Q26" s="7" t="s">
        <v>30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FC97-892E-4FD4-94F4-D86DAAF8809E}">
  <dimension ref="A1:Q26"/>
  <sheetViews>
    <sheetView topLeftCell="E1" workbookViewId="0">
      <selection activeCell="F2" sqref="F2:F26"/>
    </sheetView>
  </sheetViews>
  <sheetFormatPr defaultRowHeight="13.9" x14ac:dyDescent="0.4"/>
  <cols>
    <col min="1" max="1" width="15.46484375" bestFit="true" customWidth="true"/>
    <col min="2" max="2" width="20.19921875" bestFit="true" customWidth="true"/>
    <col min="3" max="3" width="10.6640625" bestFit="true" customWidth="true"/>
    <col min="4" max="4" width="64.1328125" bestFit="true" customWidth="true"/>
    <col min="5" max="5" width="14.46484375" bestFit="true" customWidth="true"/>
    <col min="6" max="6" width="17.46484375" customWidth="true"/>
    <col min="7" max="10" width="16.19921875" customWidth="true"/>
    <col min="11" max="11" width="15.6640625" bestFit="true" customWidth="true"/>
    <col min="12" max="13" width="15.1328125" bestFit="true" customWidth="true"/>
    <col min="15" max="16" width="15.1328125" bestFit="true" customWidth="true"/>
  </cols>
  <sheetData>
    <row r="1" ht="35.25" x14ac:dyDescent="0.4">
      <c r="A1" s="16" t="s">
        <v>37</v>
      </c>
      <c r="B1" s="17" t="s">
        <v>38</v>
      </c>
      <c r="C1" s="16" t="s">
        <v>13</v>
      </c>
      <c r="D1" s="16" t="s">
        <v>3</v>
      </c>
      <c r="E1" s="16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18" t="s">
        <v>0</v>
      </c>
      <c r="B2" s="19" t="s">
        <v>67</v>
      </c>
      <c r="C2" s="20"/>
      <c r="D2" s="21" t="s">
        <v>5</v>
      </c>
      <c r="E2" s="20">
        <v>1</v>
      </c>
      <c r="F2" s="26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21" t="s">
        <v>42</v>
      </c>
      <c r="B3" s="24" t="s">
        <v>68</v>
      </c>
      <c r="C3" s="20" t="s">
        <v>64</v>
      </c>
      <c r="D3" s="21" t="s">
        <v>6</v>
      </c>
      <c r="E3" s="20">
        <v>2</v>
      </c>
      <c r="F3" s="26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21" t="s">
        <v>46</v>
      </c>
      <c r="B4" s="24"/>
      <c r="C4" s="20" t="s">
        <v>40</v>
      </c>
      <c r="D4" s="21" t="s">
        <v>7</v>
      </c>
      <c r="E4" s="20">
        <v>3</v>
      </c>
      <c r="F4" s="26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21" t="s">
        <v>43</v>
      </c>
      <c r="B5" s="20">
        <v>2500</v>
      </c>
      <c r="C5" s="20" t="s">
        <v>1</v>
      </c>
      <c r="D5" s="18" t="s">
        <v>17</v>
      </c>
      <c r="E5" s="20">
        <v>4</v>
      </c>
      <c r="F5" s="26">
        <v>0.2</v>
      </c>
      <c r="G5" s="5">
        <v>0.2</v>
      </c>
      <c r="H5" s="5" t="s">
        <v>2</v>
      </c>
      <c r="I5" s="5">
        <f>F5*POWER(0.305,3)/POWER(0.0254,2)</f>
        <v>8.7955313410626825</v>
      </c>
      <c r="J5" s="5">
        <f>G5*POWER(0.305,3)/POWER(0.0254,2)</f>
        <v>8.7955313410626825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21" t="s">
        <v>47</v>
      </c>
      <c r="B6" s="20">
        <f>B5*0.305</f>
        <v>762.5</v>
      </c>
      <c r="C6" s="20" t="s">
        <v>39</v>
      </c>
      <c r="D6" s="21" t="s">
        <v>18</v>
      </c>
      <c r="E6" s="20">
        <v>5</v>
      </c>
      <c r="F6" s="26">
        <v>0.8</v>
      </c>
      <c r="G6" s="5">
        <v>0.8</v>
      </c>
      <c r="H6" s="5" t="s">
        <v>2</v>
      </c>
      <c r="I6" s="5">
        <f t="shared" ref="I6:J26" si="2">F6*POWER(0.305,3)/POWER(0.0254,2)</f>
        <v>35.18212536425073</v>
      </c>
      <c r="J6" s="5">
        <f t="shared" si="2"/>
        <v>35.18212536425073</v>
      </c>
      <c r="K6" s="5" t="s">
        <v>15</v>
      </c>
      <c r="L6" s="5">
        <v>15</v>
      </c>
      <c r="M6" s="5">
        <v>15</v>
      </c>
      <c r="N6" s="7" t="s">
        <v>29</v>
      </c>
      <c r="O6" s="5">
        <f t="shared" ref="O6:P26" si="3">L6*25.4/760*101.325</f>
        <v>50.795822368421049</v>
      </c>
      <c r="P6" s="5">
        <f t="shared" si="3"/>
        <v>50.795822368421049</v>
      </c>
      <c r="Q6" s="7" t="s">
        <v>30</v>
      </c>
    </row>
    <row r="7" ht="15" x14ac:dyDescent="0.4">
      <c r="A7" s="23"/>
      <c r="B7" s="23"/>
      <c r="C7" s="23"/>
      <c r="D7" s="21" t="s">
        <v>8</v>
      </c>
      <c r="E7" s="20">
        <v>6</v>
      </c>
      <c r="F7" s="26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2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3"/>
        <v>33.863881578947371</v>
      </c>
      <c r="P7" s="5">
        <f t="shared" si="3"/>
        <v>33.863881578947371</v>
      </c>
      <c r="Q7" s="7" t="s">
        <v>30</v>
      </c>
    </row>
    <row r="8" ht="15" x14ac:dyDescent="0.4">
      <c r="A8" s="23"/>
      <c r="B8" s="23"/>
      <c r="C8" s="23"/>
      <c r="D8" s="21" t="s">
        <v>9</v>
      </c>
      <c r="E8" s="20">
        <v>7</v>
      </c>
      <c r="F8" s="26">
        <v>6.5</v>
      </c>
      <c r="G8" s="5">
        <v>6.5</v>
      </c>
      <c r="H8" s="5" t="s">
        <v>2</v>
      </c>
      <c r="I8" s="5">
        <f t="shared" si="2"/>
        <v>285.85476858453717</v>
      </c>
      <c r="J8" s="5">
        <f t="shared" si="2"/>
        <v>285.85476858453717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3"/>
        <v>67.727763157894742</v>
      </c>
      <c r="P8" s="5">
        <f t="shared" si="3"/>
        <v>67.727763157894742</v>
      </c>
      <c r="Q8" s="7" t="s">
        <v>30</v>
      </c>
    </row>
    <row r="9" ht="15" x14ac:dyDescent="0.4">
      <c r="A9" s="23"/>
      <c r="B9" s="23"/>
      <c r="C9" s="23"/>
      <c r="D9" s="21" t="s">
        <v>10</v>
      </c>
      <c r="E9" s="20">
        <v>8</v>
      </c>
      <c r="F9" s="26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2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3"/>
        <v>33.863881578947371</v>
      </c>
      <c r="P9" s="5">
        <f t="shared" si="3"/>
        <v>33.863881578947371</v>
      </c>
      <c r="Q9" s="7" t="s">
        <v>30</v>
      </c>
    </row>
    <row r="10" ht="15" x14ac:dyDescent="0.4">
      <c r="A10" s="23"/>
      <c r="B10" s="23"/>
      <c r="C10" s="23"/>
      <c r="D10" s="21" t="s">
        <v>11</v>
      </c>
      <c r="E10" s="20">
        <v>9</v>
      </c>
      <c r="F10" s="26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2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3"/>
        <v>67.727763157894742</v>
      </c>
      <c r="P10" s="5">
        <f t="shared" si="3"/>
        <v>67.727763157894742</v>
      </c>
      <c r="Q10" s="7" t="s">
        <v>30</v>
      </c>
    </row>
    <row r="11" ht="15" x14ac:dyDescent="0.4">
      <c r="A11" s="23"/>
      <c r="B11" s="23"/>
      <c r="C11" s="23"/>
      <c r="D11" s="21" t="s">
        <v>21</v>
      </c>
      <c r="E11" s="20">
        <v>10</v>
      </c>
      <c r="F11" s="27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2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3"/>
        <v>67.727763157894742</v>
      </c>
      <c r="P11" s="5">
        <f t="shared" si="3"/>
        <v>67.727763157894742</v>
      </c>
      <c r="Q11" s="7" t="s">
        <v>30</v>
      </c>
    </row>
    <row r="12" ht="15" x14ac:dyDescent="0.4">
      <c r="A12" s="23"/>
      <c r="B12" s="23"/>
      <c r="C12" s="23"/>
      <c r="D12" s="21" t="s">
        <v>20</v>
      </c>
      <c r="E12" s="20">
        <v>11</v>
      </c>
      <c r="F12" s="27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2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3"/>
        <v>67.727763157894742</v>
      </c>
      <c r="P12" s="5">
        <f t="shared" si="3"/>
        <v>67.727763157894742</v>
      </c>
      <c r="Q12" s="7" t="s">
        <v>30</v>
      </c>
    </row>
    <row r="13" ht="15" x14ac:dyDescent="0.4">
      <c r="A13" s="23"/>
      <c r="B13" s="23"/>
      <c r="C13" s="23"/>
      <c r="D13" s="21" t="s">
        <v>22</v>
      </c>
      <c r="E13" s="20">
        <v>12</v>
      </c>
      <c r="F13" s="26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2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3"/>
        <v>33.863881578947371</v>
      </c>
      <c r="P13" s="5">
        <f t="shared" si="3"/>
        <v>33.863881578947371</v>
      </c>
      <c r="Q13" s="7" t="s">
        <v>30</v>
      </c>
    </row>
    <row r="14" ht="15" x14ac:dyDescent="0.4">
      <c r="A14" s="23"/>
      <c r="B14" s="23"/>
      <c r="C14" s="23"/>
      <c r="D14" s="21" t="s">
        <v>23</v>
      </c>
      <c r="E14" s="20">
        <v>13</v>
      </c>
      <c r="F14" s="27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2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3"/>
        <v>67.727763157894742</v>
      </c>
      <c r="P14" s="5">
        <f t="shared" si="3"/>
        <v>67.727763157894742</v>
      </c>
      <c r="Q14" s="7" t="s">
        <v>30</v>
      </c>
    </row>
    <row r="15" ht="15" x14ac:dyDescent="0.4">
      <c r="A15" s="23"/>
      <c r="B15" s="23"/>
      <c r="C15" s="23"/>
      <c r="D15" s="21" t="s">
        <v>24</v>
      </c>
      <c r="E15" s="20">
        <v>14</v>
      </c>
      <c r="F15" s="27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2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3"/>
        <v>33.863881578947371</v>
      </c>
      <c r="P15" s="5">
        <f t="shared" si="3"/>
        <v>33.863881578947371</v>
      </c>
      <c r="Q15" s="7" t="s">
        <v>30</v>
      </c>
    </row>
    <row r="16" ht="15" x14ac:dyDescent="0.4">
      <c r="A16" s="23"/>
      <c r="B16" s="23"/>
      <c r="C16" s="23"/>
      <c r="D16" s="21" t="s">
        <v>25</v>
      </c>
      <c r="E16" s="20">
        <v>15</v>
      </c>
      <c r="F16" s="27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2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3"/>
        <v>67.727763157894742</v>
      </c>
      <c r="P16" s="5">
        <f t="shared" si="3"/>
        <v>67.727763157894742</v>
      </c>
      <c r="Q16" s="7" t="s">
        <v>30</v>
      </c>
    </row>
    <row r="17" ht="15" x14ac:dyDescent="0.4">
      <c r="A17" s="23"/>
      <c r="B17" s="23"/>
      <c r="C17" s="23"/>
      <c r="D17" s="21" t="s">
        <v>31</v>
      </c>
      <c r="E17" s="20">
        <v>16</v>
      </c>
      <c r="F17" s="27">
        <v>4</v>
      </c>
      <c r="G17" s="5">
        <v>5</v>
      </c>
      <c r="H17" s="5" t="s">
        <v>2</v>
      </c>
      <c r="I17" s="5">
        <f t="shared" si="2"/>
        <v>175.91062682125363</v>
      </c>
      <c r="J17" s="5">
        <f t="shared" si="2"/>
        <v>219.88828352656702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3"/>
        <v>33.863881578947371</v>
      </c>
      <c r="P17" s="5">
        <f t="shared" si="3"/>
        <v>33.863881578947371</v>
      </c>
      <c r="Q17" s="7" t="s">
        <v>30</v>
      </c>
    </row>
    <row r="18" ht="15" x14ac:dyDescent="0.4">
      <c r="A18" s="23"/>
      <c r="B18" s="23"/>
      <c r="C18" s="23"/>
      <c r="D18" s="21" t="s">
        <v>32</v>
      </c>
      <c r="E18" s="20">
        <v>17</v>
      </c>
      <c r="F18" s="26">
        <v>0.3</v>
      </c>
      <c r="G18" s="5">
        <v>0.3</v>
      </c>
      <c r="H18" s="5" t="s">
        <v>2</v>
      </c>
      <c r="I18" s="5">
        <f t="shared" si="2"/>
        <v>13.193297011594023</v>
      </c>
      <c r="J18" s="5">
        <f t="shared" si="2"/>
        <v>13.193297011594023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3"/>
        <v>67.727763157894742</v>
      </c>
      <c r="P18" s="5">
        <f t="shared" si="3"/>
        <v>67.727763157894742</v>
      </c>
      <c r="Q18" s="7" t="s">
        <v>30</v>
      </c>
    </row>
    <row r="19" ht="15" x14ac:dyDescent="0.4">
      <c r="A19" s="23"/>
      <c r="B19" s="23"/>
      <c r="C19" s="23"/>
      <c r="D19" s="21" t="s">
        <v>33</v>
      </c>
      <c r="E19" s="20">
        <v>18</v>
      </c>
      <c r="F19" s="27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2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3"/>
        <v>33.863881578947371</v>
      </c>
      <c r="P19" s="5">
        <f t="shared" si="3"/>
        <v>33.863881578947371</v>
      </c>
      <c r="Q19" s="7" t="s">
        <v>30</v>
      </c>
    </row>
    <row r="20" ht="15" x14ac:dyDescent="0.4">
      <c r="A20" s="23"/>
      <c r="B20" s="23"/>
      <c r="C20" s="23"/>
      <c r="D20" s="21" t="s">
        <v>34</v>
      </c>
      <c r="E20" s="20">
        <v>19</v>
      </c>
      <c r="F20" s="27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2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3"/>
        <v>67.727763157894742</v>
      </c>
      <c r="P20" s="5">
        <f t="shared" si="3"/>
        <v>67.727763157894742</v>
      </c>
      <c r="Q20" s="7" t="s">
        <v>30</v>
      </c>
    </row>
    <row r="21" ht="15" x14ac:dyDescent="0.4">
      <c r="A21" s="23"/>
      <c r="B21" s="23"/>
      <c r="C21" s="23"/>
      <c r="D21" s="21" t="s">
        <v>26</v>
      </c>
      <c r="E21" s="20">
        <v>20</v>
      </c>
      <c r="F21" s="27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2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3"/>
        <v>33.863881578947371</v>
      </c>
      <c r="P21" s="5">
        <f t="shared" si="3"/>
        <v>33.863881578947371</v>
      </c>
      <c r="Q21" s="7" t="s">
        <v>30</v>
      </c>
    </row>
    <row r="22" ht="15" x14ac:dyDescent="0.4">
      <c r="A22" s="23"/>
      <c r="B22" s="23"/>
      <c r="C22" s="23"/>
      <c r="D22" s="21" t="s">
        <v>27</v>
      </c>
      <c r="E22" s="20">
        <v>21</v>
      </c>
      <c r="F22" s="26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2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3"/>
        <v>33.863881578947371</v>
      </c>
      <c r="P22" s="5">
        <f t="shared" si="3"/>
        <v>33.863881578947371</v>
      </c>
      <c r="Q22" s="7" t="s">
        <v>30</v>
      </c>
    </row>
    <row r="23" ht="15" x14ac:dyDescent="0.4">
      <c r="A23" s="23"/>
      <c r="B23" s="23"/>
      <c r="C23" s="23"/>
      <c r="D23" s="21" t="s">
        <v>35</v>
      </c>
      <c r="E23" s="20">
        <v>22</v>
      </c>
      <c r="F23" s="26">
        <v>15</v>
      </c>
      <c r="G23" s="5">
        <v>15</v>
      </c>
      <c r="H23" s="5" t="s">
        <v>2</v>
      </c>
      <c r="I23" s="5">
        <f t="shared" si="2"/>
        <v>659.66485057970112</v>
      </c>
      <c r="J23" s="5">
        <f t="shared" si="2"/>
        <v>659.66485057970112</v>
      </c>
      <c r="K23" s="5" t="s">
        <v>15</v>
      </c>
      <c r="L23" s="5">
        <v>15</v>
      </c>
      <c r="M23" s="5">
        <v>15</v>
      </c>
      <c r="N23" s="7" t="s">
        <v>29</v>
      </c>
      <c r="O23" s="5">
        <f t="shared" si="3"/>
        <v>50.795822368421049</v>
      </c>
      <c r="P23" s="5">
        <f t="shared" si="3"/>
        <v>50.795822368421049</v>
      </c>
      <c r="Q23" s="7" t="s">
        <v>30</v>
      </c>
    </row>
    <row r="24" ht="15" x14ac:dyDescent="0.4">
      <c r="A24" s="23"/>
      <c r="B24" s="23"/>
      <c r="C24" s="23"/>
      <c r="D24" s="21" t="s">
        <v>36</v>
      </c>
      <c r="E24" s="20">
        <v>23</v>
      </c>
      <c r="F24" s="26">
        <v>20</v>
      </c>
      <c r="G24" s="5">
        <v>20</v>
      </c>
      <c r="H24" s="5" t="s">
        <v>2</v>
      </c>
      <c r="I24" s="5">
        <f t="shared" si="2"/>
        <v>879.55313410626809</v>
      </c>
      <c r="J24" s="5">
        <f t="shared" si="2"/>
        <v>879.55313410626809</v>
      </c>
      <c r="K24" s="5" t="s">
        <v>15</v>
      </c>
      <c r="L24" s="5">
        <v>20</v>
      </c>
      <c r="M24" s="5">
        <v>20</v>
      </c>
      <c r="N24" s="7" t="s">
        <v>29</v>
      </c>
      <c r="O24" s="5">
        <f t="shared" si="3"/>
        <v>67.727763157894742</v>
      </c>
      <c r="P24" s="5">
        <f t="shared" si="3"/>
        <v>67.727763157894742</v>
      </c>
      <c r="Q24" s="7" t="s">
        <v>30</v>
      </c>
    </row>
    <row r="25" ht="15" x14ac:dyDescent="0.4">
      <c r="A25" s="23"/>
      <c r="B25" s="23"/>
      <c r="C25" s="23"/>
      <c r="D25" s="21" t="s">
        <v>12</v>
      </c>
      <c r="E25" s="20">
        <v>24</v>
      </c>
      <c r="F25" s="27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2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3"/>
        <v>74.500539473684199</v>
      </c>
      <c r="P25" s="5">
        <f t="shared" si="3"/>
        <v>74.500539473684199</v>
      </c>
      <c r="Q25" s="7" t="s">
        <v>30</v>
      </c>
    </row>
    <row r="26" ht="15" x14ac:dyDescent="0.4">
      <c r="A26" s="23"/>
      <c r="B26" s="23"/>
      <c r="C26" s="23"/>
      <c r="D26" s="21" t="s">
        <v>19</v>
      </c>
      <c r="E26" s="20">
        <v>25</v>
      </c>
      <c r="F26" s="27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si="2"/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3"/>
        <v>33.863881578947371</v>
      </c>
      <c r="P26" s="5">
        <f t="shared" si="3"/>
        <v>33.863881578947371</v>
      </c>
      <c r="Q26" s="7" t="s">
        <v>30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FE36-CEEF-41C1-818D-C825E4EF7FB3}">
  <dimension ref="A1:Q26"/>
  <sheetViews>
    <sheetView workbookViewId="0">
      <selection activeCell="F2" sqref="F2:F26"/>
    </sheetView>
  </sheetViews>
  <sheetFormatPr defaultRowHeight="13.9" x14ac:dyDescent="0.4"/>
  <cols>
    <col min="1" max="1" width="15.46484375" bestFit="true" customWidth="true"/>
    <col min="2" max="2" width="29.33203125" bestFit="true" customWidth="true"/>
    <col min="3" max="3" width="10.6640625" bestFit="true" customWidth="true"/>
    <col min="4" max="4" width="64.1328125" bestFit="true" customWidth="true"/>
    <col min="5" max="5" width="14.46484375" bestFit="true" customWidth="true"/>
    <col min="6" max="6" width="17.46484375" customWidth="true"/>
    <col min="7" max="10" width="16.19921875" customWidth="true"/>
    <col min="11" max="11" width="15.6640625" bestFit="true" customWidth="true"/>
    <col min="12" max="13" width="15.1328125" bestFit="true" customWidth="true"/>
    <col min="15" max="16" width="15.1328125" bestFit="true" customWidth="true"/>
  </cols>
  <sheetData>
    <row r="1" ht="35.25" x14ac:dyDescent="0.4">
      <c r="A1" s="16" t="s">
        <v>37</v>
      </c>
      <c r="B1" s="17" t="s">
        <v>38</v>
      </c>
      <c r="C1" s="16" t="s">
        <v>13</v>
      </c>
      <c r="D1" s="16" t="s">
        <v>3</v>
      </c>
      <c r="E1" s="16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18" t="s">
        <v>0</v>
      </c>
      <c r="B2" s="19" t="s">
        <v>76</v>
      </c>
      <c r="C2" s="20"/>
      <c r="D2" s="21" t="s">
        <v>5</v>
      </c>
      <c r="E2" s="20">
        <v>1</v>
      </c>
      <c r="F2" s="26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21" t="s">
        <v>42</v>
      </c>
      <c r="B3" s="24" t="s">
        <v>99</v>
      </c>
      <c r="C3" s="20" t="s">
        <v>64</v>
      </c>
      <c r="D3" s="21" t="s">
        <v>6</v>
      </c>
      <c r="E3" s="20">
        <v>2</v>
      </c>
      <c r="F3" s="26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21" t="s">
        <v>46</v>
      </c>
      <c r="B4" s="24" t="s">
        <v>98</v>
      </c>
      <c r="C4" s="20" t="s">
        <v>40</v>
      </c>
      <c r="D4" s="21" t="s">
        <v>7</v>
      </c>
      <c r="E4" s="20">
        <v>3</v>
      </c>
      <c r="F4" s="26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21" t="s">
        <v>43</v>
      </c>
      <c r="B5" s="20">
        <v>3000</v>
      </c>
      <c r="C5" s="20" t="s">
        <v>1</v>
      </c>
      <c r="D5" s="18" t="s">
        <v>17</v>
      </c>
      <c r="E5" s="20">
        <v>4</v>
      </c>
      <c r="F5" s="26">
        <v>0.4</v>
      </c>
      <c r="G5" s="5">
        <v>0.4</v>
      </c>
      <c r="H5" s="5" t="s">
        <v>2</v>
      </c>
      <c r="I5" s="5">
        <f>F5*POWER(0.305,3)/POWER(0.0254,2)</f>
        <v>17.591062682125365</v>
      </c>
      <c r="J5" s="5">
        <f>G5*POWER(0.305,3)/POWER(0.0254,2)</f>
        <v>17.591062682125365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21" t="s">
        <v>47</v>
      </c>
      <c r="B6" s="20">
        <f>B5*0.305</f>
        <v>915</v>
      </c>
      <c r="C6" s="20" t="s">
        <v>39</v>
      </c>
      <c r="D6" s="21" t="s">
        <v>18</v>
      </c>
      <c r="E6" s="20">
        <v>5</v>
      </c>
      <c r="F6" s="26">
        <v>0.7</v>
      </c>
      <c r="G6" s="5">
        <v>0.7</v>
      </c>
      <c r="H6" s="5" t="s">
        <v>2</v>
      </c>
      <c r="I6" s="5">
        <f t="shared" ref="I6:J26" si="2">F6*POWER(0.305,3)/POWER(0.0254,2)</f>
        <v>30.784359693719388</v>
      </c>
      <c r="J6" s="5">
        <f t="shared" si="2"/>
        <v>30.784359693719388</v>
      </c>
      <c r="K6" s="5" t="s">
        <v>15</v>
      </c>
      <c r="L6" s="5">
        <v>15</v>
      </c>
      <c r="M6" s="5">
        <v>15</v>
      </c>
      <c r="N6" s="7" t="s">
        <v>29</v>
      </c>
      <c r="O6" s="5">
        <f t="shared" ref="O6:P26" si="3">L6*25.4/760*101.325</f>
        <v>50.795822368421049</v>
      </c>
      <c r="P6" s="5">
        <f t="shared" si="3"/>
        <v>50.795822368421049</v>
      </c>
      <c r="Q6" s="7" t="s">
        <v>30</v>
      </c>
    </row>
    <row r="7" ht="15" x14ac:dyDescent="0.4">
      <c r="A7" s="23"/>
      <c r="B7" s="23"/>
      <c r="C7" s="23"/>
      <c r="D7" s="21" t="s">
        <v>8</v>
      </c>
      <c r="E7" s="20">
        <v>6</v>
      </c>
      <c r="F7" s="26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2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3"/>
        <v>33.863881578947371</v>
      </c>
      <c r="P7" s="5">
        <f t="shared" si="3"/>
        <v>33.863881578947371</v>
      </c>
      <c r="Q7" s="7" t="s">
        <v>30</v>
      </c>
    </row>
    <row r="8" ht="15" x14ac:dyDescent="0.4">
      <c r="A8" s="23"/>
      <c r="B8" s="23"/>
      <c r="C8" s="23"/>
      <c r="D8" s="21" t="s">
        <v>9</v>
      </c>
      <c r="E8" s="20">
        <v>7</v>
      </c>
      <c r="F8" s="26">
        <v>8.5</v>
      </c>
      <c r="G8" s="5">
        <v>8.5</v>
      </c>
      <c r="H8" s="5" t="s">
        <v>2</v>
      </c>
      <c r="I8" s="5">
        <f t="shared" si="2"/>
        <v>373.81008199516396</v>
      </c>
      <c r="J8" s="5">
        <f t="shared" si="2"/>
        <v>373.81008199516396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3"/>
        <v>67.727763157894742</v>
      </c>
      <c r="P8" s="5">
        <f t="shared" si="3"/>
        <v>67.727763157894742</v>
      </c>
      <c r="Q8" s="7" t="s">
        <v>30</v>
      </c>
    </row>
    <row r="9" ht="15" x14ac:dyDescent="0.4">
      <c r="A9" s="23"/>
      <c r="B9" s="23"/>
      <c r="C9" s="23"/>
      <c r="D9" s="21" t="s">
        <v>10</v>
      </c>
      <c r="E9" s="20">
        <v>8</v>
      </c>
      <c r="F9" s="26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2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3"/>
        <v>33.863881578947371</v>
      </c>
      <c r="P9" s="5">
        <f t="shared" si="3"/>
        <v>33.863881578947371</v>
      </c>
      <c r="Q9" s="7" t="s">
        <v>30</v>
      </c>
    </row>
    <row r="10" ht="15" x14ac:dyDescent="0.4">
      <c r="A10" s="23"/>
      <c r="B10" s="23"/>
      <c r="C10" s="23"/>
      <c r="D10" s="21" t="s">
        <v>11</v>
      </c>
      <c r="E10" s="20">
        <v>9</v>
      </c>
      <c r="F10" s="26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2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3"/>
        <v>67.727763157894742</v>
      </c>
      <c r="P10" s="5">
        <f t="shared" si="3"/>
        <v>67.727763157894742</v>
      </c>
      <c r="Q10" s="7" t="s">
        <v>30</v>
      </c>
    </row>
    <row r="11" ht="15" x14ac:dyDescent="0.4">
      <c r="A11" s="23"/>
      <c r="B11" s="23"/>
      <c r="C11" s="23"/>
      <c r="D11" s="21" t="s">
        <v>21</v>
      </c>
      <c r="E11" s="20">
        <v>10</v>
      </c>
      <c r="F11" s="27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2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3"/>
        <v>67.727763157894742</v>
      </c>
      <c r="P11" s="5">
        <f t="shared" si="3"/>
        <v>67.727763157894742</v>
      </c>
      <c r="Q11" s="7" t="s">
        <v>30</v>
      </c>
    </row>
    <row r="12" ht="15" x14ac:dyDescent="0.4">
      <c r="A12" s="23"/>
      <c r="B12" s="23"/>
      <c r="C12" s="23"/>
      <c r="D12" s="21" t="s">
        <v>20</v>
      </c>
      <c r="E12" s="20">
        <v>11</v>
      </c>
      <c r="F12" s="27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2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3"/>
        <v>67.727763157894742</v>
      </c>
      <c r="P12" s="5">
        <f t="shared" si="3"/>
        <v>67.727763157894742</v>
      </c>
      <c r="Q12" s="7" t="s">
        <v>30</v>
      </c>
    </row>
    <row r="13" ht="15" x14ac:dyDescent="0.4">
      <c r="A13" s="23"/>
      <c r="B13" s="23"/>
      <c r="C13" s="23"/>
      <c r="D13" s="21" t="s">
        <v>22</v>
      </c>
      <c r="E13" s="20">
        <v>12</v>
      </c>
      <c r="F13" s="26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2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3"/>
        <v>33.863881578947371</v>
      </c>
      <c r="P13" s="5">
        <f t="shared" si="3"/>
        <v>33.863881578947371</v>
      </c>
      <c r="Q13" s="7" t="s">
        <v>30</v>
      </c>
    </row>
    <row r="14" ht="15" x14ac:dyDescent="0.4">
      <c r="A14" s="23"/>
      <c r="B14" s="23"/>
      <c r="C14" s="23"/>
      <c r="D14" s="21" t="s">
        <v>23</v>
      </c>
      <c r="E14" s="20">
        <v>13</v>
      </c>
      <c r="F14" s="27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2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3"/>
        <v>67.727763157894742</v>
      </c>
      <c r="P14" s="5">
        <f t="shared" si="3"/>
        <v>67.727763157894742</v>
      </c>
      <c r="Q14" s="7" t="s">
        <v>30</v>
      </c>
    </row>
    <row r="15" ht="15" x14ac:dyDescent="0.4">
      <c r="A15" s="23"/>
      <c r="B15" s="23"/>
      <c r="C15" s="23"/>
      <c r="D15" s="21" t="s">
        <v>24</v>
      </c>
      <c r="E15" s="20">
        <v>14</v>
      </c>
      <c r="F15" s="27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2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3"/>
        <v>33.863881578947371</v>
      </c>
      <c r="P15" s="5">
        <f t="shared" si="3"/>
        <v>33.863881578947371</v>
      </c>
      <c r="Q15" s="7" t="s">
        <v>30</v>
      </c>
    </row>
    <row r="16" ht="15" x14ac:dyDescent="0.4">
      <c r="A16" s="23"/>
      <c r="B16" s="23"/>
      <c r="C16" s="23"/>
      <c r="D16" s="21" t="s">
        <v>25</v>
      </c>
      <c r="E16" s="20">
        <v>15</v>
      </c>
      <c r="F16" s="27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2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3"/>
        <v>67.727763157894742</v>
      </c>
      <c r="P16" s="5">
        <f t="shared" si="3"/>
        <v>67.727763157894742</v>
      </c>
      <c r="Q16" s="7" t="s">
        <v>30</v>
      </c>
    </row>
    <row r="17" ht="15" x14ac:dyDescent="0.4">
      <c r="A17" s="23"/>
      <c r="B17" s="23"/>
      <c r="C17" s="23"/>
      <c r="D17" s="21" t="s">
        <v>31</v>
      </c>
      <c r="E17" s="20">
        <v>16</v>
      </c>
      <c r="F17" s="27">
        <v>4</v>
      </c>
      <c r="G17" s="5">
        <v>5</v>
      </c>
      <c r="H17" s="5" t="s">
        <v>2</v>
      </c>
      <c r="I17" s="5">
        <f t="shared" si="2"/>
        <v>175.91062682125363</v>
      </c>
      <c r="J17" s="5">
        <f t="shared" si="2"/>
        <v>219.88828352656702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3"/>
        <v>33.863881578947371</v>
      </c>
      <c r="P17" s="5">
        <f t="shared" si="3"/>
        <v>33.863881578947371</v>
      </c>
      <c r="Q17" s="7" t="s">
        <v>30</v>
      </c>
    </row>
    <row r="18" ht="15" x14ac:dyDescent="0.4">
      <c r="A18" s="23"/>
      <c r="B18" s="23"/>
      <c r="C18" s="23"/>
      <c r="D18" s="21" t="s">
        <v>32</v>
      </c>
      <c r="E18" s="20">
        <v>17</v>
      </c>
      <c r="F18" s="26">
        <v>0.3</v>
      </c>
      <c r="G18" s="5">
        <v>0.3</v>
      </c>
      <c r="H18" s="5" t="s">
        <v>2</v>
      </c>
      <c r="I18" s="5">
        <f t="shared" si="2"/>
        <v>13.193297011594023</v>
      </c>
      <c r="J18" s="5">
        <f t="shared" si="2"/>
        <v>13.193297011594023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3"/>
        <v>67.727763157894742</v>
      </c>
      <c r="P18" s="5">
        <f t="shared" si="3"/>
        <v>67.727763157894742</v>
      </c>
      <c r="Q18" s="7" t="s">
        <v>30</v>
      </c>
    </row>
    <row r="19" ht="15" x14ac:dyDescent="0.4">
      <c r="A19" s="23"/>
      <c r="B19" s="23"/>
      <c r="C19" s="23"/>
      <c r="D19" s="21" t="s">
        <v>33</v>
      </c>
      <c r="E19" s="20">
        <v>18</v>
      </c>
      <c r="F19" s="27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2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3"/>
        <v>33.863881578947371</v>
      </c>
      <c r="P19" s="5">
        <f t="shared" si="3"/>
        <v>33.863881578947371</v>
      </c>
      <c r="Q19" s="7" t="s">
        <v>30</v>
      </c>
    </row>
    <row r="20" ht="15" x14ac:dyDescent="0.4">
      <c r="A20" s="23"/>
      <c r="B20" s="23"/>
      <c r="C20" s="23"/>
      <c r="D20" s="21" t="s">
        <v>34</v>
      </c>
      <c r="E20" s="20">
        <v>19</v>
      </c>
      <c r="F20" s="27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2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3"/>
        <v>67.727763157894742</v>
      </c>
      <c r="P20" s="5">
        <f t="shared" si="3"/>
        <v>67.727763157894742</v>
      </c>
      <c r="Q20" s="7" t="s">
        <v>30</v>
      </c>
    </row>
    <row r="21" ht="15" x14ac:dyDescent="0.4">
      <c r="A21" s="23"/>
      <c r="B21" s="23"/>
      <c r="C21" s="23"/>
      <c r="D21" s="21" t="s">
        <v>26</v>
      </c>
      <c r="E21" s="20">
        <v>20</v>
      </c>
      <c r="F21" s="27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2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3"/>
        <v>33.863881578947371</v>
      </c>
      <c r="P21" s="5">
        <f t="shared" si="3"/>
        <v>33.863881578947371</v>
      </c>
      <c r="Q21" s="7" t="s">
        <v>30</v>
      </c>
    </row>
    <row r="22" ht="15" x14ac:dyDescent="0.4">
      <c r="A22" s="23"/>
      <c r="B22" s="23"/>
      <c r="C22" s="23"/>
      <c r="D22" s="21" t="s">
        <v>27</v>
      </c>
      <c r="E22" s="20">
        <v>21</v>
      </c>
      <c r="F22" s="26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2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3"/>
        <v>33.863881578947371</v>
      </c>
      <c r="P22" s="5">
        <f t="shared" si="3"/>
        <v>33.863881578947371</v>
      </c>
      <c r="Q22" s="7" t="s">
        <v>30</v>
      </c>
    </row>
    <row r="23" ht="15" x14ac:dyDescent="0.4">
      <c r="A23" s="23"/>
      <c r="B23" s="23"/>
      <c r="C23" s="23"/>
      <c r="D23" s="21" t="s">
        <v>35</v>
      </c>
      <c r="E23" s="20">
        <v>22</v>
      </c>
      <c r="F23" s="26">
        <v>15</v>
      </c>
      <c r="G23" s="5">
        <v>15</v>
      </c>
      <c r="H23" s="5" t="s">
        <v>2</v>
      </c>
      <c r="I23" s="5">
        <f t="shared" si="2"/>
        <v>659.66485057970112</v>
      </c>
      <c r="J23" s="5">
        <f t="shared" si="2"/>
        <v>659.66485057970112</v>
      </c>
      <c r="K23" s="5" t="s">
        <v>15</v>
      </c>
      <c r="L23" s="5">
        <v>15</v>
      </c>
      <c r="M23" s="5">
        <v>15</v>
      </c>
      <c r="N23" s="7" t="s">
        <v>29</v>
      </c>
      <c r="O23" s="5">
        <f t="shared" si="3"/>
        <v>50.795822368421049</v>
      </c>
      <c r="P23" s="5">
        <f t="shared" si="3"/>
        <v>50.795822368421049</v>
      </c>
      <c r="Q23" s="7" t="s">
        <v>30</v>
      </c>
    </row>
    <row r="24" ht="15" x14ac:dyDescent="0.4">
      <c r="A24" s="23"/>
      <c r="B24" s="23"/>
      <c r="C24" s="23"/>
      <c r="D24" s="21" t="s">
        <v>36</v>
      </c>
      <c r="E24" s="20">
        <v>23</v>
      </c>
      <c r="F24" s="26">
        <v>20</v>
      </c>
      <c r="G24" s="5">
        <v>20</v>
      </c>
      <c r="H24" s="5" t="s">
        <v>2</v>
      </c>
      <c r="I24" s="5">
        <f t="shared" si="2"/>
        <v>879.55313410626809</v>
      </c>
      <c r="J24" s="5">
        <f t="shared" si="2"/>
        <v>879.55313410626809</v>
      </c>
      <c r="K24" s="5" t="s">
        <v>15</v>
      </c>
      <c r="L24" s="5">
        <v>20</v>
      </c>
      <c r="M24" s="5">
        <v>20</v>
      </c>
      <c r="N24" s="7" t="s">
        <v>29</v>
      </c>
      <c r="O24" s="5">
        <f t="shared" si="3"/>
        <v>67.727763157894742</v>
      </c>
      <c r="P24" s="5">
        <f t="shared" si="3"/>
        <v>67.727763157894742</v>
      </c>
      <c r="Q24" s="7" t="s">
        <v>30</v>
      </c>
    </row>
    <row r="25" ht="15" x14ac:dyDescent="0.4">
      <c r="A25" s="23"/>
      <c r="B25" s="23"/>
      <c r="C25" s="23"/>
      <c r="D25" s="21" t="s">
        <v>12</v>
      </c>
      <c r="E25" s="20">
        <v>24</v>
      </c>
      <c r="F25" s="27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2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3"/>
        <v>74.500539473684199</v>
      </c>
      <c r="P25" s="5">
        <f t="shared" si="3"/>
        <v>74.500539473684199</v>
      </c>
      <c r="Q25" s="7" t="s">
        <v>30</v>
      </c>
    </row>
    <row r="26" ht="15" x14ac:dyDescent="0.4">
      <c r="A26" s="23"/>
      <c r="B26" s="23"/>
      <c r="C26" s="23"/>
      <c r="D26" s="21" t="s">
        <v>19</v>
      </c>
      <c r="E26" s="20">
        <v>25</v>
      </c>
      <c r="F26" s="27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si="2"/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3"/>
        <v>33.863881578947371</v>
      </c>
      <c r="P26" s="5">
        <f t="shared" si="3"/>
        <v>33.863881578947371</v>
      </c>
      <c r="Q26" s="7" t="s">
        <v>30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07F1B-4289-4FFD-86A1-E7B401F0CC47}">
  <dimension ref="A1:Q26"/>
  <sheetViews>
    <sheetView topLeftCell="D1" workbookViewId="0">
      <selection activeCell="F2" sqref="F2:F26"/>
    </sheetView>
  </sheetViews>
  <sheetFormatPr defaultRowHeight="13.9" x14ac:dyDescent="0.4"/>
  <cols>
    <col min="1" max="1" width="15.46484375" bestFit="true" customWidth="true"/>
    <col min="2" max="2" width="19.19921875" bestFit="true" customWidth="true"/>
    <col min="3" max="3" width="10.6640625" bestFit="true" customWidth="true"/>
    <col min="4" max="4" width="64.1328125" bestFit="true" customWidth="true"/>
    <col min="5" max="5" width="14.46484375" bestFit="true" customWidth="true"/>
    <col min="6" max="6" width="17.46484375" customWidth="true"/>
    <col min="7" max="10" width="16.19921875" customWidth="true"/>
    <col min="11" max="11" width="15.6640625" bestFit="true" customWidth="true"/>
    <col min="12" max="13" width="15.1328125" bestFit="true" customWidth="true"/>
    <col min="15" max="16" width="15.1328125" bestFit="true" customWidth="true"/>
  </cols>
  <sheetData>
    <row r="1" ht="35.25" x14ac:dyDescent="0.4">
      <c r="A1" s="16" t="s">
        <v>37</v>
      </c>
      <c r="B1" s="17" t="s">
        <v>38</v>
      </c>
      <c r="C1" s="16" t="s">
        <v>13</v>
      </c>
      <c r="D1" s="16" t="s">
        <v>3</v>
      </c>
      <c r="E1" s="16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18" t="s">
        <v>0</v>
      </c>
      <c r="B2" s="19" t="s">
        <v>77</v>
      </c>
      <c r="C2" s="20"/>
      <c r="D2" s="21" t="s">
        <v>5</v>
      </c>
      <c r="E2" s="20">
        <v>1</v>
      </c>
      <c r="F2" s="26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21" t="s">
        <v>42</v>
      </c>
      <c r="B3" s="24" t="s">
        <v>101</v>
      </c>
      <c r="C3" s="20" t="s">
        <v>64</v>
      </c>
      <c r="D3" s="21" t="s">
        <v>6</v>
      </c>
      <c r="E3" s="20">
        <v>2</v>
      </c>
      <c r="F3" s="26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21" t="s">
        <v>46</v>
      </c>
      <c r="B4" s="24" t="s">
        <v>100</v>
      </c>
      <c r="C4" s="20" t="s">
        <v>40</v>
      </c>
      <c r="D4" s="21" t="s">
        <v>7</v>
      </c>
      <c r="E4" s="20">
        <v>3</v>
      </c>
      <c r="F4" s="26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21" t="s">
        <v>43</v>
      </c>
      <c r="B5" s="20">
        <v>3000</v>
      </c>
      <c r="C5" s="20" t="s">
        <v>1</v>
      </c>
      <c r="D5" s="18" t="s">
        <v>17</v>
      </c>
      <c r="E5" s="20">
        <v>4</v>
      </c>
      <c r="F5" s="26">
        <v>0.4</v>
      </c>
      <c r="G5" s="5">
        <v>0.4</v>
      </c>
      <c r="H5" s="5" t="s">
        <v>2</v>
      </c>
      <c r="I5" s="5">
        <f>F5*POWER(0.305,3)/POWER(0.0254,2)</f>
        <v>17.591062682125365</v>
      </c>
      <c r="J5" s="5">
        <f>G5*POWER(0.305,3)/POWER(0.0254,2)</f>
        <v>17.591062682125365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21" t="s">
        <v>47</v>
      </c>
      <c r="B6" s="20">
        <f>B5*0.305</f>
        <v>915</v>
      </c>
      <c r="C6" s="20" t="s">
        <v>39</v>
      </c>
      <c r="D6" s="21" t="s">
        <v>18</v>
      </c>
      <c r="E6" s="20">
        <v>5</v>
      </c>
      <c r="F6" s="26">
        <v>0.7</v>
      </c>
      <c r="G6" s="5">
        <v>0.7</v>
      </c>
      <c r="H6" s="5" t="s">
        <v>2</v>
      </c>
      <c r="I6" s="5">
        <f t="shared" ref="I6:J26" si="2">F6*POWER(0.305,3)/POWER(0.0254,2)</f>
        <v>30.784359693719388</v>
      </c>
      <c r="J6" s="5">
        <f t="shared" si="2"/>
        <v>30.784359693719388</v>
      </c>
      <c r="K6" s="5" t="s">
        <v>15</v>
      </c>
      <c r="L6" s="5">
        <v>15</v>
      </c>
      <c r="M6" s="5">
        <v>15</v>
      </c>
      <c r="N6" s="7" t="s">
        <v>29</v>
      </c>
      <c r="O6" s="5">
        <f t="shared" ref="O6:P26" si="3">L6*25.4/760*101.325</f>
        <v>50.795822368421049</v>
      </c>
      <c r="P6" s="5">
        <f t="shared" si="3"/>
        <v>50.795822368421049</v>
      </c>
      <c r="Q6" s="7" t="s">
        <v>30</v>
      </c>
    </row>
    <row r="7" ht="15" x14ac:dyDescent="0.4">
      <c r="A7" s="23"/>
      <c r="B7" s="23"/>
      <c r="C7" s="23"/>
      <c r="D7" s="21" t="s">
        <v>8</v>
      </c>
      <c r="E7" s="20">
        <v>6</v>
      </c>
      <c r="F7" s="26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2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3"/>
        <v>33.863881578947371</v>
      </c>
      <c r="P7" s="5">
        <f t="shared" si="3"/>
        <v>33.863881578947371</v>
      </c>
      <c r="Q7" s="7" t="s">
        <v>30</v>
      </c>
    </row>
    <row r="8" ht="15" x14ac:dyDescent="0.4">
      <c r="A8" s="23"/>
      <c r="B8" s="23"/>
      <c r="C8" s="23"/>
      <c r="D8" s="21" t="s">
        <v>9</v>
      </c>
      <c r="E8" s="20">
        <v>7</v>
      </c>
      <c r="F8" s="26">
        <v>8.5</v>
      </c>
      <c r="G8" s="5">
        <v>8.5</v>
      </c>
      <c r="H8" s="5" t="s">
        <v>2</v>
      </c>
      <c r="I8" s="5">
        <f t="shared" si="2"/>
        <v>373.81008199516396</v>
      </c>
      <c r="J8" s="5">
        <f t="shared" si="2"/>
        <v>373.81008199516396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3"/>
        <v>67.727763157894742</v>
      </c>
      <c r="P8" s="5">
        <f t="shared" si="3"/>
        <v>67.727763157894742</v>
      </c>
      <c r="Q8" s="7" t="s">
        <v>30</v>
      </c>
    </row>
    <row r="9" ht="15" x14ac:dyDescent="0.4">
      <c r="A9" s="23"/>
      <c r="B9" s="23"/>
      <c r="C9" s="23"/>
      <c r="D9" s="21" t="s">
        <v>10</v>
      </c>
      <c r="E9" s="20">
        <v>8</v>
      </c>
      <c r="F9" s="26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2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3"/>
        <v>33.863881578947371</v>
      </c>
      <c r="P9" s="5">
        <f t="shared" si="3"/>
        <v>33.863881578947371</v>
      </c>
      <c r="Q9" s="7" t="s">
        <v>30</v>
      </c>
    </row>
    <row r="10" ht="15" x14ac:dyDescent="0.4">
      <c r="A10" s="23"/>
      <c r="B10" s="23"/>
      <c r="C10" s="23"/>
      <c r="D10" s="21" t="s">
        <v>11</v>
      </c>
      <c r="E10" s="20">
        <v>9</v>
      </c>
      <c r="F10" s="26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2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3"/>
        <v>67.727763157894742</v>
      </c>
      <c r="P10" s="5">
        <f t="shared" si="3"/>
        <v>67.727763157894742</v>
      </c>
      <c r="Q10" s="7" t="s">
        <v>30</v>
      </c>
    </row>
    <row r="11" ht="15" x14ac:dyDescent="0.4">
      <c r="A11" s="23"/>
      <c r="B11" s="23"/>
      <c r="C11" s="23"/>
      <c r="D11" s="21" t="s">
        <v>21</v>
      </c>
      <c r="E11" s="20">
        <v>10</v>
      </c>
      <c r="F11" s="27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2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3"/>
        <v>67.727763157894742</v>
      </c>
      <c r="P11" s="5">
        <f t="shared" si="3"/>
        <v>67.727763157894742</v>
      </c>
      <c r="Q11" s="7" t="s">
        <v>30</v>
      </c>
    </row>
    <row r="12" ht="15" x14ac:dyDescent="0.4">
      <c r="A12" s="23"/>
      <c r="B12" s="23"/>
      <c r="C12" s="23"/>
      <c r="D12" s="21" t="s">
        <v>20</v>
      </c>
      <c r="E12" s="20">
        <v>11</v>
      </c>
      <c r="F12" s="27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2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3"/>
        <v>67.727763157894742</v>
      </c>
      <c r="P12" s="5">
        <f t="shared" si="3"/>
        <v>67.727763157894742</v>
      </c>
      <c r="Q12" s="7" t="s">
        <v>30</v>
      </c>
    </row>
    <row r="13" ht="15" x14ac:dyDescent="0.4">
      <c r="A13" s="23"/>
      <c r="B13" s="23"/>
      <c r="C13" s="23"/>
      <c r="D13" s="21" t="s">
        <v>22</v>
      </c>
      <c r="E13" s="20">
        <v>12</v>
      </c>
      <c r="F13" s="26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2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3"/>
        <v>33.863881578947371</v>
      </c>
      <c r="P13" s="5">
        <f t="shared" si="3"/>
        <v>33.863881578947371</v>
      </c>
      <c r="Q13" s="7" t="s">
        <v>30</v>
      </c>
    </row>
    <row r="14" ht="15" x14ac:dyDescent="0.4">
      <c r="A14" s="23"/>
      <c r="B14" s="23"/>
      <c r="C14" s="23"/>
      <c r="D14" s="21" t="s">
        <v>23</v>
      </c>
      <c r="E14" s="20">
        <v>13</v>
      </c>
      <c r="F14" s="27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2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3"/>
        <v>67.727763157894742</v>
      </c>
      <c r="P14" s="5">
        <f t="shared" si="3"/>
        <v>67.727763157894742</v>
      </c>
      <c r="Q14" s="7" t="s">
        <v>30</v>
      </c>
    </row>
    <row r="15" ht="15" x14ac:dyDescent="0.4">
      <c r="A15" s="23"/>
      <c r="B15" s="23"/>
      <c r="C15" s="23"/>
      <c r="D15" s="21" t="s">
        <v>24</v>
      </c>
      <c r="E15" s="20">
        <v>14</v>
      </c>
      <c r="F15" s="27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2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3"/>
        <v>33.863881578947371</v>
      </c>
      <c r="P15" s="5">
        <f t="shared" si="3"/>
        <v>33.863881578947371</v>
      </c>
      <c r="Q15" s="7" t="s">
        <v>30</v>
      </c>
    </row>
    <row r="16" ht="15" x14ac:dyDescent="0.4">
      <c r="A16" s="23"/>
      <c r="B16" s="23"/>
      <c r="C16" s="23"/>
      <c r="D16" s="21" t="s">
        <v>25</v>
      </c>
      <c r="E16" s="20">
        <v>15</v>
      </c>
      <c r="F16" s="27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2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3"/>
        <v>67.727763157894742</v>
      </c>
      <c r="P16" s="5">
        <f t="shared" si="3"/>
        <v>67.727763157894742</v>
      </c>
      <c r="Q16" s="7" t="s">
        <v>30</v>
      </c>
    </row>
    <row r="17" ht="15" x14ac:dyDescent="0.4">
      <c r="A17" s="23"/>
      <c r="B17" s="23"/>
      <c r="C17" s="23"/>
      <c r="D17" s="21" t="s">
        <v>31</v>
      </c>
      <c r="E17" s="20">
        <v>16</v>
      </c>
      <c r="F17" s="27">
        <v>4</v>
      </c>
      <c r="G17" s="5">
        <v>5</v>
      </c>
      <c r="H17" s="5" t="s">
        <v>2</v>
      </c>
      <c r="I17" s="5">
        <f t="shared" si="2"/>
        <v>175.91062682125363</v>
      </c>
      <c r="J17" s="5">
        <f t="shared" si="2"/>
        <v>219.88828352656702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3"/>
        <v>33.863881578947371</v>
      </c>
      <c r="P17" s="5">
        <f t="shared" si="3"/>
        <v>33.863881578947371</v>
      </c>
      <c r="Q17" s="7" t="s">
        <v>30</v>
      </c>
    </row>
    <row r="18" ht="15" x14ac:dyDescent="0.4">
      <c r="A18" s="23"/>
      <c r="B18" s="23"/>
      <c r="C18" s="23"/>
      <c r="D18" s="21" t="s">
        <v>32</v>
      </c>
      <c r="E18" s="20">
        <v>17</v>
      </c>
      <c r="F18" s="26">
        <v>0.3</v>
      </c>
      <c r="G18" s="5">
        <v>0.3</v>
      </c>
      <c r="H18" s="5" t="s">
        <v>2</v>
      </c>
      <c r="I18" s="5">
        <f t="shared" si="2"/>
        <v>13.193297011594023</v>
      </c>
      <c r="J18" s="5">
        <f t="shared" si="2"/>
        <v>13.193297011594023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3"/>
        <v>67.727763157894742</v>
      </c>
      <c r="P18" s="5">
        <f t="shared" si="3"/>
        <v>67.727763157894742</v>
      </c>
      <c r="Q18" s="7" t="s">
        <v>30</v>
      </c>
    </row>
    <row r="19" ht="15" x14ac:dyDescent="0.4">
      <c r="A19" s="23"/>
      <c r="B19" s="23"/>
      <c r="C19" s="23"/>
      <c r="D19" s="21" t="s">
        <v>33</v>
      </c>
      <c r="E19" s="20">
        <v>18</v>
      </c>
      <c r="F19" s="27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2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3"/>
        <v>33.863881578947371</v>
      </c>
      <c r="P19" s="5">
        <f t="shared" si="3"/>
        <v>33.863881578947371</v>
      </c>
      <c r="Q19" s="7" t="s">
        <v>30</v>
      </c>
    </row>
    <row r="20" ht="15" x14ac:dyDescent="0.4">
      <c r="A20" s="23"/>
      <c r="B20" s="23"/>
      <c r="C20" s="23"/>
      <c r="D20" s="21" t="s">
        <v>34</v>
      </c>
      <c r="E20" s="20">
        <v>19</v>
      </c>
      <c r="F20" s="27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2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3"/>
        <v>67.727763157894742</v>
      </c>
      <c r="P20" s="5">
        <f t="shared" si="3"/>
        <v>67.727763157894742</v>
      </c>
      <c r="Q20" s="7" t="s">
        <v>30</v>
      </c>
    </row>
    <row r="21" ht="15" x14ac:dyDescent="0.4">
      <c r="A21" s="23"/>
      <c r="B21" s="23"/>
      <c r="C21" s="23"/>
      <c r="D21" s="21" t="s">
        <v>26</v>
      </c>
      <c r="E21" s="20">
        <v>20</v>
      </c>
      <c r="F21" s="27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2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3"/>
        <v>33.863881578947371</v>
      </c>
      <c r="P21" s="5">
        <f t="shared" si="3"/>
        <v>33.863881578947371</v>
      </c>
      <c r="Q21" s="7" t="s">
        <v>30</v>
      </c>
    </row>
    <row r="22" ht="15" x14ac:dyDescent="0.4">
      <c r="A22" s="23"/>
      <c r="B22" s="23"/>
      <c r="C22" s="23"/>
      <c r="D22" s="21" t="s">
        <v>27</v>
      </c>
      <c r="E22" s="20">
        <v>21</v>
      </c>
      <c r="F22" s="26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2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3"/>
        <v>33.863881578947371</v>
      </c>
      <c r="P22" s="5">
        <f t="shared" si="3"/>
        <v>33.863881578947371</v>
      </c>
      <c r="Q22" s="7" t="s">
        <v>30</v>
      </c>
    </row>
    <row r="23" ht="15" x14ac:dyDescent="0.4">
      <c r="A23" s="23"/>
      <c r="B23" s="23"/>
      <c r="C23" s="23"/>
      <c r="D23" s="21" t="s">
        <v>35</v>
      </c>
      <c r="E23" s="20">
        <v>22</v>
      </c>
      <c r="F23" s="26">
        <v>15</v>
      </c>
      <c r="G23" s="5">
        <v>15</v>
      </c>
      <c r="H23" s="5" t="s">
        <v>2</v>
      </c>
      <c r="I23" s="5">
        <f t="shared" si="2"/>
        <v>659.66485057970112</v>
      </c>
      <c r="J23" s="5">
        <f t="shared" si="2"/>
        <v>659.66485057970112</v>
      </c>
      <c r="K23" s="5" t="s">
        <v>15</v>
      </c>
      <c r="L23" s="5">
        <v>15</v>
      </c>
      <c r="M23" s="5">
        <v>15</v>
      </c>
      <c r="N23" s="7" t="s">
        <v>29</v>
      </c>
      <c r="O23" s="5">
        <f t="shared" si="3"/>
        <v>50.795822368421049</v>
      </c>
      <c r="P23" s="5">
        <f t="shared" si="3"/>
        <v>50.795822368421049</v>
      </c>
      <c r="Q23" s="7" t="s">
        <v>30</v>
      </c>
    </row>
    <row r="24" ht="15" x14ac:dyDescent="0.4">
      <c r="A24" s="23"/>
      <c r="B24" s="23"/>
      <c r="C24" s="23"/>
      <c r="D24" s="21" t="s">
        <v>36</v>
      </c>
      <c r="E24" s="20">
        <v>23</v>
      </c>
      <c r="F24" s="26">
        <v>20</v>
      </c>
      <c r="G24" s="5">
        <v>20</v>
      </c>
      <c r="H24" s="5" t="s">
        <v>2</v>
      </c>
      <c r="I24" s="5">
        <f t="shared" si="2"/>
        <v>879.55313410626809</v>
      </c>
      <c r="J24" s="5">
        <f t="shared" si="2"/>
        <v>879.55313410626809</v>
      </c>
      <c r="K24" s="5" t="s">
        <v>15</v>
      </c>
      <c r="L24" s="5">
        <v>20</v>
      </c>
      <c r="M24" s="5">
        <v>20</v>
      </c>
      <c r="N24" s="7" t="s">
        <v>29</v>
      </c>
      <c r="O24" s="5">
        <f t="shared" si="3"/>
        <v>67.727763157894742</v>
      </c>
      <c r="P24" s="5">
        <f t="shared" si="3"/>
        <v>67.727763157894742</v>
      </c>
      <c r="Q24" s="7" t="s">
        <v>30</v>
      </c>
    </row>
    <row r="25" ht="15" x14ac:dyDescent="0.4">
      <c r="A25" s="23"/>
      <c r="B25" s="23"/>
      <c r="C25" s="23"/>
      <c r="D25" s="21" t="s">
        <v>12</v>
      </c>
      <c r="E25" s="20">
        <v>24</v>
      </c>
      <c r="F25" s="27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2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3"/>
        <v>74.500539473684199</v>
      </c>
      <c r="P25" s="5">
        <f t="shared" si="3"/>
        <v>74.500539473684199</v>
      </c>
      <c r="Q25" s="7" t="s">
        <v>30</v>
      </c>
    </row>
    <row r="26" ht="15" x14ac:dyDescent="0.4">
      <c r="A26" s="23"/>
      <c r="B26" s="23"/>
      <c r="C26" s="23"/>
      <c r="D26" s="21" t="s">
        <v>19</v>
      </c>
      <c r="E26" s="20">
        <v>25</v>
      </c>
      <c r="F26" s="27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si="2"/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3"/>
        <v>33.863881578947371</v>
      </c>
      <c r="P26" s="5">
        <f t="shared" si="3"/>
        <v>33.863881578947371</v>
      </c>
      <c r="Q26" s="7" t="s">
        <v>30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B916-F52D-4D90-8B4D-2FE4476BE27F}">
  <dimension ref="A1:Q26"/>
  <sheetViews>
    <sheetView workbookViewId="0">
      <selection activeCell="F2" sqref="F2:F26"/>
    </sheetView>
  </sheetViews>
  <sheetFormatPr defaultRowHeight="13.9" x14ac:dyDescent="0.4"/>
  <cols>
    <col min="1" max="1" width="15.46484375" bestFit="true" customWidth="true"/>
    <col min="2" max="2" width="19.3984375" bestFit="true" customWidth="true"/>
    <col min="3" max="3" width="10.6640625" bestFit="true" customWidth="true"/>
    <col min="4" max="4" width="64.1328125" bestFit="true" customWidth="true"/>
    <col min="5" max="5" width="14.46484375" bestFit="true" customWidth="true"/>
    <col min="6" max="6" width="17.46484375" customWidth="true"/>
    <col min="7" max="10" width="16.19921875" customWidth="true"/>
    <col min="11" max="11" width="15.6640625" bestFit="true" customWidth="true"/>
    <col min="12" max="13" width="15.1328125" bestFit="true" customWidth="true"/>
    <col min="15" max="16" width="15.1328125" bestFit="true" customWidth="true"/>
  </cols>
  <sheetData>
    <row r="1" ht="35.25" x14ac:dyDescent="0.4">
      <c r="A1" s="16" t="s">
        <v>37</v>
      </c>
      <c r="B1" s="17" t="s">
        <v>38</v>
      </c>
      <c r="C1" s="16" t="s">
        <v>13</v>
      </c>
      <c r="D1" s="16" t="s">
        <v>3</v>
      </c>
      <c r="E1" s="16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18" t="s">
        <v>0</v>
      </c>
      <c r="B2" s="19" t="s">
        <v>78</v>
      </c>
      <c r="C2" s="20"/>
      <c r="D2" s="21" t="s">
        <v>5</v>
      </c>
      <c r="E2" s="20">
        <v>1</v>
      </c>
      <c r="F2" s="26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21" t="s">
        <v>42</v>
      </c>
      <c r="B3" s="24" t="s">
        <v>103</v>
      </c>
      <c r="C3" s="20" t="s">
        <v>64</v>
      </c>
      <c r="D3" s="21" t="s">
        <v>6</v>
      </c>
      <c r="E3" s="20">
        <v>2</v>
      </c>
      <c r="F3" s="26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21" t="s">
        <v>46</v>
      </c>
      <c r="B4" s="24" t="s">
        <v>102</v>
      </c>
      <c r="C4" s="20" t="s">
        <v>40</v>
      </c>
      <c r="D4" s="21" t="s">
        <v>7</v>
      </c>
      <c r="E4" s="20">
        <v>3</v>
      </c>
      <c r="F4" s="26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21" t="s">
        <v>43</v>
      </c>
      <c r="B5" s="20">
        <v>3500</v>
      </c>
      <c r="C5" s="20" t="s">
        <v>1</v>
      </c>
      <c r="D5" s="18" t="s">
        <v>17</v>
      </c>
      <c r="E5" s="20">
        <v>4</v>
      </c>
      <c r="F5" s="26">
        <v>0.4</v>
      </c>
      <c r="G5" s="5">
        <v>0.4</v>
      </c>
      <c r="H5" s="5" t="s">
        <v>2</v>
      </c>
      <c r="I5" s="5">
        <f>F5*POWER(0.305,3)/POWER(0.0254,2)</f>
        <v>17.591062682125365</v>
      </c>
      <c r="J5" s="5">
        <f>G5*POWER(0.305,3)/POWER(0.0254,2)</f>
        <v>17.591062682125365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21" t="s">
        <v>47</v>
      </c>
      <c r="B6" s="20">
        <f>B5*0.305</f>
        <v>1067.5</v>
      </c>
      <c r="C6" s="20" t="s">
        <v>39</v>
      </c>
      <c r="D6" s="21" t="s">
        <v>18</v>
      </c>
      <c r="E6" s="20">
        <v>5</v>
      </c>
      <c r="F6" s="26">
        <v>0.7</v>
      </c>
      <c r="G6" s="5">
        <v>0.7</v>
      </c>
      <c r="H6" s="5" t="s">
        <v>2</v>
      </c>
      <c r="I6" s="5">
        <f t="shared" ref="I6:J26" si="2">F6*POWER(0.305,3)/POWER(0.0254,2)</f>
        <v>30.784359693719388</v>
      </c>
      <c r="J6" s="5">
        <f t="shared" si="2"/>
        <v>30.784359693719388</v>
      </c>
      <c r="K6" s="5" t="s">
        <v>15</v>
      </c>
      <c r="L6" s="5">
        <v>15</v>
      </c>
      <c r="M6" s="5">
        <v>15</v>
      </c>
      <c r="N6" s="7" t="s">
        <v>29</v>
      </c>
      <c r="O6" s="5">
        <f t="shared" ref="O6:P26" si="3">L6*25.4/760*101.325</f>
        <v>50.795822368421049</v>
      </c>
      <c r="P6" s="5">
        <f t="shared" si="3"/>
        <v>50.795822368421049</v>
      </c>
      <c r="Q6" s="7" t="s">
        <v>30</v>
      </c>
    </row>
    <row r="7" ht="15" x14ac:dyDescent="0.4">
      <c r="A7" s="23"/>
      <c r="B7" s="23"/>
      <c r="C7" s="23"/>
      <c r="D7" s="21" t="s">
        <v>8</v>
      </c>
      <c r="E7" s="20">
        <v>6</v>
      </c>
      <c r="F7" s="26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2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3"/>
        <v>33.863881578947371</v>
      </c>
      <c r="P7" s="5">
        <f t="shared" si="3"/>
        <v>33.863881578947371</v>
      </c>
      <c r="Q7" s="7" t="s">
        <v>30</v>
      </c>
    </row>
    <row r="8" ht="15" x14ac:dyDescent="0.4">
      <c r="A8" s="23"/>
      <c r="B8" s="23"/>
      <c r="C8" s="23"/>
      <c r="D8" s="21" t="s">
        <v>9</v>
      </c>
      <c r="E8" s="20">
        <v>7</v>
      </c>
      <c r="F8" s="26">
        <v>8.5</v>
      </c>
      <c r="G8" s="5">
        <v>8.5</v>
      </c>
      <c r="H8" s="5" t="s">
        <v>2</v>
      </c>
      <c r="I8" s="5">
        <f t="shared" si="2"/>
        <v>373.81008199516396</v>
      </c>
      <c r="J8" s="5">
        <f t="shared" si="2"/>
        <v>373.81008199516396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3"/>
        <v>67.727763157894742</v>
      </c>
      <c r="P8" s="5">
        <f t="shared" si="3"/>
        <v>67.727763157894742</v>
      </c>
      <c r="Q8" s="7" t="s">
        <v>30</v>
      </c>
    </row>
    <row r="9" ht="15" x14ac:dyDescent="0.4">
      <c r="A9" s="23"/>
      <c r="B9" s="23"/>
      <c r="C9" s="23"/>
      <c r="D9" s="21" t="s">
        <v>10</v>
      </c>
      <c r="E9" s="20">
        <v>8</v>
      </c>
      <c r="F9" s="26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2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3"/>
        <v>33.863881578947371</v>
      </c>
      <c r="P9" s="5">
        <f t="shared" si="3"/>
        <v>33.863881578947371</v>
      </c>
      <c r="Q9" s="7" t="s">
        <v>30</v>
      </c>
    </row>
    <row r="10" ht="15" x14ac:dyDescent="0.4">
      <c r="A10" s="23"/>
      <c r="B10" s="23"/>
      <c r="C10" s="23"/>
      <c r="D10" s="21" t="s">
        <v>11</v>
      </c>
      <c r="E10" s="20">
        <v>9</v>
      </c>
      <c r="F10" s="26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2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3"/>
        <v>67.727763157894742</v>
      </c>
      <c r="P10" s="5">
        <f t="shared" si="3"/>
        <v>67.727763157894742</v>
      </c>
      <c r="Q10" s="7" t="s">
        <v>30</v>
      </c>
    </row>
    <row r="11" ht="15" x14ac:dyDescent="0.4">
      <c r="A11" s="23"/>
      <c r="B11" s="23"/>
      <c r="C11" s="23"/>
      <c r="D11" s="21" t="s">
        <v>21</v>
      </c>
      <c r="E11" s="20">
        <v>10</v>
      </c>
      <c r="F11" s="27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2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3"/>
        <v>67.727763157894742</v>
      </c>
      <c r="P11" s="5">
        <f t="shared" si="3"/>
        <v>67.727763157894742</v>
      </c>
      <c r="Q11" s="7" t="s">
        <v>30</v>
      </c>
    </row>
    <row r="12" ht="15" x14ac:dyDescent="0.4">
      <c r="A12" s="23"/>
      <c r="B12" s="23"/>
      <c r="C12" s="23"/>
      <c r="D12" s="21" t="s">
        <v>20</v>
      </c>
      <c r="E12" s="20">
        <v>11</v>
      </c>
      <c r="F12" s="27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2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3"/>
        <v>67.727763157894742</v>
      </c>
      <c r="P12" s="5">
        <f t="shared" si="3"/>
        <v>67.727763157894742</v>
      </c>
      <c r="Q12" s="7" t="s">
        <v>30</v>
      </c>
    </row>
    <row r="13" ht="15" x14ac:dyDescent="0.4">
      <c r="A13" s="23"/>
      <c r="B13" s="23"/>
      <c r="C13" s="23"/>
      <c r="D13" s="21" t="s">
        <v>22</v>
      </c>
      <c r="E13" s="20">
        <v>12</v>
      </c>
      <c r="F13" s="26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2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3"/>
        <v>33.863881578947371</v>
      </c>
      <c r="P13" s="5">
        <f t="shared" si="3"/>
        <v>33.863881578947371</v>
      </c>
      <c r="Q13" s="7" t="s">
        <v>30</v>
      </c>
    </row>
    <row r="14" ht="15" x14ac:dyDescent="0.4">
      <c r="A14" s="23"/>
      <c r="B14" s="23"/>
      <c r="C14" s="23"/>
      <c r="D14" s="21" t="s">
        <v>23</v>
      </c>
      <c r="E14" s="20">
        <v>13</v>
      </c>
      <c r="F14" s="27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2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3"/>
        <v>67.727763157894742</v>
      </c>
      <c r="P14" s="5">
        <f t="shared" si="3"/>
        <v>67.727763157894742</v>
      </c>
      <c r="Q14" s="7" t="s">
        <v>30</v>
      </c>
    </row>
    <row r="15" ht="15" x14ac:dyDescent="0.4">
      <c r="A15" s="23"/>
      <c r="B15" s="23"/>
      <c r="C15" s="23"/>
      <c r="D15" s="21" t="s">
        <v>24</v>
      </c>
      <c r="E15" s="20">
        <v>14</v>
      </c>
      <c r="F15" s="27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2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3"/>
        <v>33.863881578947371</v>
      </c>
      <c r="P15" s="5">
        <f t="shared" si="3"/>
        <v>33.863881578947371</v>
      </c>
      <c r="Q15" s="7" t="s">
        <v>30</v>
      </c>
    </row>
    <row r="16" ht="15" x14ac:dyDescent="0.4">
      <c r="A16" s="23"/>
      <c r="B16" s="23"/>
      <c r="C16" s="23"/>
      <c r="D16" s="21" t="s">
        <v>25</v>
      </c>
      <c r="E16" s="20">
        <v>15</v>
      </c>
      <c r="F16" s="27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2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3"/>
        <v>67.727763157894742</v>
      </c>
      <c r="P16" s="5">
        <f t="shared" si="3"/>
        <v>67.727763157894742</v>
      </c>
      <c r="Q16" s="7" t="s">
        <v>30</v>
      </c>
    </row>
    <row r="17" ht="15" x14ac:dyDescent="0.4">
      <c r="A17" s="23"/>
      <c r="B17" s="23"/>
      <c r="C17" s="23"/>
      <c r="D17" s="21" t="s">
        <v>31</v>
      </c>
      <c r="E17" s="20">
        <v>16</v>
      </c>
      <c r="F17" s="27">
        <v>4</v>
      </c>
      <c r="G17" s="5">
        <v>5</v>
      </c>
      <c r="H17" s="5" t="s">
        <v>2</v>
      </c>
      <c r="I17" s="5">
        <f t="shared" si="2"/>
        <v>175.91062682125363</v>
      </c>
      <c r="J17" s="5">
        <f t="shared" si="2"/>
        <v>219.88828352656702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3"/>
        <v>33.863881578947371</v>
      </c>
      <c r="P17" s="5">
        <f t="shared" si="3"/>
        <v>33.863881578947371</v>
      </c>
      <c r="Q17" s="7" t="s">
        <v>30</v>
      </c>
    </row>
    <row r="18" ht="15" x14ac:dyDescent="0.4">
      <c r="A18" s="23"/>
      <c r="B18" s="23"/>
      <c r="C18" s="23"/>
      <c r="D18" s="21" t="s">
        <v>32</v>
      </c>
      <c r="E18" s="20">
        <v>17</v>
      </c>
      <c r="F18" s="26">
        <v>0.3</v>
      </c>
      <c r="G18" s="5">
        <v>0.3</v>
      </c>
      <c r="H18" s="5" t="s">
        <v>2</v>
      </c>
      <c r="I18" s="5">
        <f t="shared" si="2"/>
        <v>13.193297011594023</v>
      </c>
      <c r="J18" s="5">
        <f t="shared" si="2"/>
        <v>13.193297011594023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3"/>
        <v>67.727763157894742</v>
      </c>
      <c r="P18" s="5">
        <f t="shared" si="3"/>
        <v>67.727763157894742</v>
      </c>
      <c r="Q18" s="7" t="s">
        <v>30</v>
      </c>
    </row>
    <row r="19" ht="15" x14ac:dyDescent="0.4">
      <c r="A19" s="23"/>
      <c r="B19" s="23"/>
      <c r="C19" s="23"/>
      <c r="D19" s="21" t="s">
        <v>33</v>
      </c>
      <c r="E19" s="20">
        <v>18</v>
      </c>
      <c r="F19" s="27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2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3"/>
        <v>33.863881578947371</v>
      </c>
      <c r="P19" s="5">
        <f t="shared" si="3"/>
        <v>33.863881578947371</v>
      </c>
      <c r="Q19" s="7" t="s">
        <v>30</v>
      </c>
    </row>
    <row r="20" ht="15" x14ac:dyDescent="0.4">
      <c r="A20" s="23"/>
      <c r="B20" s="23"/>
      <c r="C20" s="23"/>
      <c r="D20" s="21" t="s">
        <v>34</v>
      </c>
      <c r="E20" s="20">
        <v>19</v>
      </c>
      <c r="F20" s="27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2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3"/>
        <v>67.727763157894742</v>
      </c>
      <c r="P20" s="5">
        <f t="shared" si="3"/>
        <v>67.727763157894742</v>
      </c>
      <c r="Q20" s="7" t="s">
        <v>30</v>
      </c>
    </row>
    <row r="21" ht="15" x14ac:dyDescent="0.4">
      <c r="A21" s="23"/>
      <c r="B21" s="23"/>
      <c r="C21" s="23"/>
      <c r="D21" s="21" t="s">
        <v>26</v>
      </c>
      <c r="E21" s="20">
        <v>20</v>
      </c>
      <c r="F21" s="27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2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3"/>
        <v>33.863881578947371</v>
      </c>
      <c r="P21" s="5">
        <f t="shared" si="3"/>
        <v>33.863881578947371</v>
      </c>
      <c r="Q21" s="7" t="s">
        <v>30</v>
      </c>
    </row>
    <row r="22" ht="15" x14ac:dyDescent="0.4">
      <c r="A22" s="23"/>
      <c r="B22" s="23"/>
      <c r="C22" s="23"/>
      <c r="D22" s="21" t="s">
        <v>27</v>
      </c>
      <c r="E22" s="20">
        <v>21</v>
      </c>
      <c r="F22" s="26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2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3"/>
        <v>33.863881578947371</v>
      </c>
      <c r="P22" s="5">
        <f t="shared" si="3"/>
        <v>33.863881578947371</v>
      </c>
      <c r="Q22" s="7" t="s">
        <v>30</v>
      </c>
    </row>
    <row r="23" ht="15" x14ac:dyDescent="0.4">
      <c r="A23" s="23"/>
      <c r="B23" s="23"/>
      <c r="C23" s="23"/>
      <c r="D23" s="21" t="s">
        <v>35</v>
      </c>
      <c r="E23" s="20">
        <v>22</v>
      </c>
      <c r="F23" s="26">
        <v>15</v>
      </c>
      <c r="G23" s="5">
        <v>15</v>
      </c>
      <c r="H23" s="5" t="s">
        <v>2</v>
      </c>
      <c r="I23" s="5">
        <f t="shared" si="2"/>
        <v>659.66485057970112</v>
      </c>
      <c r="J23" s="5">
        <f t="shared" si="2"/>
        <v>659.66485057970112</v>
      </c>
      <c r="K23" s="5" t="s">
        <v>15</v>
      </c>
      <c r="L23" s="5">
        <v>15</v>
      </c>
      <c r="M23" s="5">
        <v>15</v>
      </c>
      <c r="N23" s="7" t="s">
        <v>29</v>
      </c>
      <c r="O23" s="5">
        <f t="shared" si="3"/>
        <v>50.795822368421049</v>
      </c>
      <c r="P23" s="5">
        <f t="shared" si="3"/>
        <v>50.795822368421049</v>
      </c>
      <c r="Q23" s="7" t="s">
        <v>30</v>
      </c>
    </row>
    <row r="24" ht="15" x14ac:dyDescent="0.4">
      <c r="A24" s="23"/>
      <c r="B24" s="23"/>
      <c r="C24" s="23"/>
      <c r="D24" s="21" t="s">
        <v>36</v>
      </c>
      <c r="E24" s="20">
        <v>23</v>
      </c>
      <c r="F24" s="26">
        <v>20</v>
      </c>
      <c r="G24" s="5">
        <v>20</v>
      </c>
      <c r="H24" s="5" t="s">
        <v>2</v>
      </c>
      <c r="I24" s="5">
        <f t="shared" si="2"/>
        <v>879.55313410626809</v>
      </c>
      <c r="J24" s="5">
        <f t="shared" si="2"/>
        <v>879.55313410626809</v>
      </c>
      <c r="K24" s="5" t="s">
        <v>15</v>
      </c>
      <c r="L24" s="5">
        <v>20</v>
      </c>
      <c r="M24" s="5">
        <v>20</v>
      </c>
      <c r="N24" s="7" t="s">
        <v>29</v>
      </c>
      <c r="O24" s="5">
        <f t="shared" si="3"/>
        <v>67.727763157894742</v>
      </c>
      <c r="P24" s="5">
        <f t="shared" si="3"/>
        <v>67.727763157894742</v>
      </c>
      <c r="Q24" s="7" t="s">
        <v>30</v>
      </c>
    </row>
    <row r="25" ht="15" x14ac:dyDescent="0.4">
      <c r="A25" s="23"/>
      <c r="B25" s="23"/>
      <c r="C25" s="23"/>
      <c r="D25" s="21" t="s">
        <v>12</v>
      </c>
      <c r="E25" s="20">
        <v>24</v>
      </c>
      <c r="F25" s="27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2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3"/>
        <v>74.500539473684199</v>
      </c>
      <c r="P25" s="5">
        <f t="shared" si="3"/>
        <v>74.500539473684199</v>
      </c>
      <c r="Q25" s="7" t="s">
        <v>30</v>
      </c>
    </row>
    <row r="26" ht="15" x14ac:dyDescent="0.4">
      <c r="A26" s="23"/>
      <c r="B26" s="23"/>
      <c r="C26" s="23"/>
      <c r="D26" s="21" t="s">
        <v>19</v>
      </c>
      <c r="E26" s="20">
        <v>25</v>
      </c>
      <c r="F26" s="27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si="2"/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3"/>
        <v>33.863881578947371</v>
      </c>
      <c r="P26" s="5">
        <f t="shared" si="3"/>
        <v>33.863881578947371</v>
      </c>
      <c r="Q26" s="7" t="s">
        <v>30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8E765-6756-4EA6-94C2-FD500EC5F0F2}">
  <dimension ref="A1:Q26"/>
  <sheetViews>
    <sheetView tabSelected="true" topLeftCell="A4" workbookViewId="0">
      <selection activeCell="A17" sqref="A17:XFD18"/>
    </sheetView>
  </sheetViews>
  <sheetFormatPr defaultRowHeight="13.9" x14ac:dyDescent="0.4"/>
  <cols>
    <col min="1" max="1" width="15.46484375" bestFit="true" customWidth="true"/>
    <col min="2" max="2" width="19.19921875" bestFit="true" customWidth="true"/>
    <col min="3" max="3" width="10.6640625" bestFit="true" customWidth="true"/>
    <col min="4" max="4" width="64.1328125" bestFit="true" customWidth="true"/>
    <col min="5" max="5" width="14.46484375" bestFit="true" customWidth="true"/>
    <col min="6" max="6" width="17.46484375" customWidth="true"/>
    <col min="7" max="10" width="16.19921875" customWidth="true"/>
    <col min="11" max="11" width="15.6640625" bestFit="true" customWidth="true"/>
    <col min="12" max="13" width="15.1328125" bestFit="true" customWidth="true"/>
    <col min="15" max="16" width="15.1328125" bestFit="true" customWidth="true"/>
  </cols>
  <sheetData>
    <row r="1" ht="35.25" x14ac:dyDescent="0.4">
      <c r="A1" s="16" t="s">
        <v>37</v>
      </c>
      <c r="B1" s="17" t="s">
        <v>38</v>
      </c>
      <c r="C1" s="16" t="s">
        <v>13</v>
      </c>
      <c r="D1" s="16" t="s">
        <v>3</v>
      </c>
      <c r="E1" s="16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18" t="s">
        <v>0</v>
      </c>
      <c r="B2" s="19" t="s">
        <v>79</v>
      </c>
      <c r="C2" s="20"/>
      <c r="D2" s="21" t="s">
        <v>5</v>
      </c>
      <c r="E2" s="20">
        <v>1</v>
      </c>
      <c r="F2" s="26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21" t="s">
        <v>42</v>
      </c>
      <c r="B3" s="24" t="s">
        <v>105</v>
      </c>
      <c r="C3" s="20" t="s">
        <v>64</v>
      </c>
      <c r="D3" s="21" t="s">
        <v>6</v>
      </c>
      <c r="E3" s="20">
        <v>2</v>
      </c>
      <c r="F3" s="26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21" t="s">
        <v>46</v>
      </c>
      <c r="B4" s="24" t="s">
        <v>104</v>
      </c>
      <c r="C4" s="20" t="s">
        <v>40</v>
      </c>
      <c r="D4" s="21" t="s">
        <v>7</v>
      </c>
      <c r="E4" s="20">
        <v>3</v>
      </c>
      <c r="F4" s="26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21" t="s">
        <v>43</v>
      </c>
      <c r="B5" s="20">
        <v>3500</v>
      </c>
      <c r="C5" s="20" t="s">
        <v>1</v>
      </c>
      <c r="D5" s="18" t="s">
        <v>17</v>
      </c>
      <c r="E5" s="20">
        <v>4</v>
      </c>
      <c r="F5" s="26">
        <v>0.6</v>
      </c>
      <c r="G5" s="5">
        <v>0.6</v>
      </c>
      <c r="H5" s="5" t="s">
        <v>2</v>
      </c>
      <c r="I5" s="5">
        <f>F5*POWER(0.305,3)/POWER(0.0254,2)</f>
        <v>26.386594023188046</v>
      </c>
      <c r="J5" s="5">
        <f>G5*POWER(0.305,3)/POWER(0.0254,2)</f>
        <v>26.386594023188046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21" t="s">
        <v>47</v>
      </c>
      <c r="B6" s="20">
        <f>B5*0.305</f>
        <v>1067.5</v>
      </c>
      <c r="C6" s="20" t="s">
        <v>39</v>
      </c>
      <c r="D6" s="21" t="s">
        <v>18</v>
      </c>
      <c r="E6" s="20">
        <v>5</v>
      </c>
      <c r="F6" s="26">
        <v>1</v>
      </c>
      <c r="G6" s="5">
        <v>1</v>
      </c>
      <c r="H6" s="5" t="s">
        <v>2</v>
      </c>
      <c r="I6" s="5">
        <f t="shared" ref="I6:J26" si="2">F6*POWER(0.305,3)/POWER(0.0254,2)</f>
        <v>43.977656705313407</v>
      </c>
      <c r="J6" s="5">
        <f t="shared" si="2"/>
        <v>43.977656705313407</v>
      </c>
      <c r="K6" s="5" t="s">
        <v>15</v>
      </c>
      <c r="L6" s="5">
        <v>10</v>
      </c>
      <c r="M6" s="5">
        <v>10</v>
      </c>
      <c r="N6" s="7" t="s">
        <v>29</v>
      </c>
      <c r="O6" s="5">
        <f t="shared" ref="O6:P26" si="3">L6*25.4/760*101.325</f>
        <v>33.863881578947371</v>
      </c>
      <c r="P6" s="5">
        <f t="shared" si="3"/>
        <v>33.863881578947371</v>
      </c>
      <c r="Q6" s="7" t="s">
        <v>30</v>
      </c>
    </row>
    <row r="7" ht="15" x14ac:dyDescent="0.4">
      <c r="A7" s="23"/>
      <c r="B7" s="23"/>
      <c r="C7" s="23"/>
      <c r="D7" s="21" t="s">
        <v>8</v>
      </c>
      <c r="E7" s="20">
        <v>6</v>
      </c>
      <c r="F7" s="26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2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3"/>
        <v>33.863881578947371</v>
      </c>
      <c r="P7" s="5">
        <f t="shared" si="3"/>
        <v>33.863881578947371</v>
      </c>
      <c r="Q7" s="7" t="s">
        <v>30</v>
      </c>
    </row>
    <row r="8" ht="15" x14ac:dyDescent="0.4">
      <c r="A8" s="23"/>
      <c r="B8" s="23"/>
      <c r="C8" s="23"/>
      <c r="D8" s="21" t="s">
        <v>9</v>
      </c>
      <c r="E8" s="20">
        <v>7</v>
      </c>
      <c r="F8" s="26">
        <v>8.5</v>
      </c>
      <c r="G8" s="5">
        <v>8.5</v>
      </c>
      <c r="H8" s="5" t="s">
        <v>2</v>
      </c>
      <c r="I8" s="5">
        <f t="shared" si="2"/>
        <v>373.81008199516396</v>
      </c>
      <c r="J8" s="5">
        <f t="shared" si="2"/>
        <v>373.81008199516396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3"/>
        <v>67.727763157894742</v>
      </c>
      <c r="P8" s="5">
        <f t="shared" si="3"/>
        <v>67.727763157894742</v>
      </c>
      <c r="Q8" s="7" t="s">
        <v>30</v>
      </c>
    </row>
    <row r="9" ht="15" x14ac:dyDescent="0.4">
      <c r="A9" s="23"/>
      <c r="B9" s="23"/>
      <c r="C9" s="23"/>
      <c r="D9" s="21" t="s">
        <v>10</v>
      </c>
      <c r="E9" s="20">
        <v>8</v>
      </c>
      <c r="F9" s="26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2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3"/>
        <v>33.863881578947371</v>
      </c>
      <c r="P9" s="5">
        <f t="shared" si="3"/>
        <v>33.863881578947371</v>
      </c>
      <c r="Q9" s="7" t="s">
        <v>30</v>
      </c>
    </row>
    <row r="10" ht="15" x14ac:dyDescent="0.4">
      <c r="A10" s="23"/>
      <c r="B10" s="23"/>
      <c r="C10" s="23"/>
      <c r="D10" s="21" t="s">
        <v>11</v>
      </c>
      <c r="E10" s="20">
        <v>9</v>
      </c>
      <c r="F10" s="26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2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3"/>
        <v>67.727763157894742</v>
      </c>
      <c r="P10" s="5">
        <f t="shared" si="3"/>
        <v>67.727763157894742</v>
      </c>
      <c r="Q10" s="7" t="s">
        <v>30</v>
      </c>
    </row>
    <row r="11" ht="15" x14ac:dyDescent="0.4">
      <c r="A11" s="23"/>
      <c r="B11" s="23"/>
      <c r="C11" s="23"/>
      <c r="D11" s="21" t="s">
        <v>21</v>
      </c>
      <c r="E11" s="20">
        <v>10</v>
      </c>
      <c r="F11" s="27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2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3"/>
        <v>67.727763157894742</v>
      </c>
      <c r="P11" s="5">
        <f t="shared" si="3"/>
        <v>67.727763157894742</v>
      </c>
      <c r="Q11" s="7" t="s">
        <v>30</v>
      </c>
    </row>
    <row r="12" ht="15" x14ac:dyDescent="0.4">
      <c r="A12" s="23"/>
      <c r="B12" s="23"/>
      <c r="C12" s="23"/>
      <c r="D12" s="21" t="s">
        <v>20</v>
      </c>
      <c r="E12" s="20">
        <v>11</v>
      </c>
      <c r="F12" s="27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2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3"/>
        <v>67.727763157894742</v>
      </c>
      <c r="P12" s="5">
        <f t="shared" si="3"/>
        <v>67.727763157894742</v>
      </c>
      <c r="Q12" s="7" t="s">
        <v>30</v>
      </c>
    </row>
    <row r="13" ht="15" x14ac:dyDescent="0.4">
      <c r="A13" s="23"/>
      <c r="B13" s="23"/>
      <c r="C13" s="23"/>
      <c r="D13" s="21" t="s">
        <v>22</v>
      </c>
      <c r="E13" s="20">
        <v>12</v>
      </c>
      <c r="F13" s="26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2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3"/>
        <v>33.863881578947371</v>
      </c>
      <c r="P13" s="5">
        <f t="shared" si="3"/>
        <v>33.863881578947371</v>
      </c>
      <c r="Q13" s="7" t="s">
        <v>30</v>
      </c>
    </row>
    <row r="14" ht="15" x14ac:dyDescent="0.4">
      <c r="A14" s="23"/>
      <c r="B14" s="23"/>
      <c r="C14" s="23"/>
      <c r="D14" s="21" t="s">
        <v>23</v>
      </c>
      <c r="E14" s="20">
        <v>13</v>
      </c>
      <c r="F14" s="27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2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3"/>
        <v>67.727763157894742</v>
      </c>
      <c r="P14" s="5">
        <f t="shared" si="3"/>
        <v>67.727763157894742</v>
      </c>
      <c r="Q14" s="7" t="s">
        <v>30</v>
      </c>
    </row>
    <row r="15" ht="15" x14ac:dyDescent="0.4">
      <c r="A15" s="23"/>
      <c r="B15" s="23"/>
      <c r="C15" s="23"/>
      <c r="D15" s="21" t="s">
        <v>24</v>
      </c>
      <c r="E15" s="20">
        <v>14</v>
      </c>
      <c r="F15" s="27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2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3"/>
        <v>33.863881578947371</v>
      </c>
      <c r="P15" s="5">
        <f t="shared" si="3"/>
        <v>33.863881578947371</v>
      </c>
      <c r="Q15" s="7" t="s">
        <v>30</v>
      </c>
    </row>
    <row r="16" ht="15" x14ac:dyDescent="0.4">
      <c r="A16" s="23"/>
      <c r="B16" s="23"/>
      <c r="C16" s="23"/>
      <c r="D16" s="21" t="s">
        <v>25</v>
      </c>
      <c r="E16" s="20">
        <v>15</v>
      </c>
      <c r="F16" s="27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2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3"/>
        <v>67.727763157894742</v>
      </c>
      <c r="P16" s="5">
        <f t="shared" si="3"/>
        <v>67.727763157894742</v>
      </c>
      <c r="Q16" s="7" t="s">
        <v>30</v>
      </c>
    </row>
    <row r="17" ht="15" x14ac:dyDescent="0.4">
      <c r="A17" s="23"/>
      <c r="B17" s="23"/>
      <c r="C17" s="23"/>
      <c r="D17" s="21" t="s">
        <v>31</v>
      </c>
      <c r="E17" s="20">
        <v>16</v>
      </c>
      <c r="F17" s="27">
        <v>0.3</v>
      </c>
      <c r="G17" s="5">
        <v>0.3</v>
      </c>
      <c r="H17" s="5" t="s">
        <v>2</v>
      </c>
      <c r="I17" s="5">
        <f t="shared" si="2"/>
        <v>13.193297011594023</v>
      </c>
      <c r="J17" s="5">
        <f t="shared" si="2"/>
        <v>13.193297011594023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3"/>
        <v>33.863881578947371</v>
      </c>
      <c r="P17" s="5">
        <f t="shared" si="3"/>
        <v>33.863881578947371</v>
      </c>
      <c r="Q17" s="7" t="s">
        <v>30</v>
      </c>
    </row>
    <row r="18" ht="15" x14ac:dyDescent="0.4">
      <c r="A18" s="23"/>
      <c r="B18" s="23"/>
      <c r="C18" s="23"/>
      <c r="D18" s="21" t="s">
        <v>32</v>
      </c>
      <c r="E18" s="20">
        <v>17</v>
      </c>
      <c r="F18" s="26">
        <v>4</v>
      </c>
      <c r="G18" s="5">
        <v>5</v>
      </c>
      <c r="H18" s="5" t="s">
        <v>2</v>
      </c>
      <c r="I18" s="5">
        <f t="shared" si="2"/>
        <v>175.91062682125363</v>
      </c>
      <c r="J18" s="5">
        <f t="shared" si="2"/>
        <v>219.88828352656702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3"/>
        <v>67.727763157894742</v>
      </c>
      <c r="P18" s="5">
        <f t="shared" si="3"/>
        <v>67.727763157894742</v>
      </c>
      <c r="Q18" s="7" t="s">
        <v>30</v>
      </c>
    </row>
    <row r="19" ht="15" x14ac:dyDescent="0.4">
      <c r="A19" s="23"/>
      <c r="B19" s="23"/>
      <c r="C19" s="23"/>
      <c r="D19" s="21" t="s">
        <v>33</v>
      </c>
      <c r="E19" s="20">
        <v>18</v>
      </c>
      <c r="F19" s="27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2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3"/>
        <v>33.863881578947371</v>
      </c>
      <c r="P19" s="5">
        <f t="shared" si="3"/>
        <v>33.863881578947371</v>
      </c>
      <c r="Q19" s="7" t="s">
        <v>30</v>
      </c>
    </row>
    <row r="20" ht="15" x14ac:dyDescent="0.4">
      <c r="A20" s="23"/>
      <c r="B20" s="23"/>
      <c r="C20" s="23"/>
      <c r="D20" s="21" t="s">
        <v>34</v>
      </c>
      <c r="E20" s="20">
        <v>19</v>
      </c>
      <c r="F20" s="27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2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3"/>
        <v>67.727763157894742</v>
      </c>
      <c r="P20" s="5">
        <f t="shared" si="3"/>
        <v>67.727763157894742</v>
      </c>
      <c r="Q20" s="7" t="s">
        <v>30</v>
      </c>
    </row>
    <row r="21" ht="15" x14ac:dyDescent="0.4">
      <c r="A21" s="23"/>
      <c r="B21" s="23"/>
      <c r="C21" s="23"/>
      <c r="D21" s="21" t="s">
        <v>26</v>
      </c>
      <c r="E21" s="20">
        <v>20</v>
      </c>
      <c r="F21" s="27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2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3"/>
        <v>33.863881578947371</v>
      </c>
      <c r="P21" s="5">
        <f t="shared" si="3"/>
        <v>33.863881578947371</v>
      </c>
      <c r="Q21" s="7" t="s">
        <v>30</v>
      </c>
    </row>
    <row r="22" ht="15" x14ac:dyDescent="0.4">
      <c r="A22" s="23"/>
      <c r="B22" s="23"/>
      <c r="C22" s="23"/>
      <c r="D22" s="21" t="s">
        <v>27</v>
      </c>
      <c r="E22" s="20">
        <v>21</v>
      </c>
      <c r="F22" s="26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2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3"/>
        <v>33.863881578947371</v>
      </c>
      <c r="P22" s="5">
        <f t="shared" si="3"/>
        <v>33.863881578947371</v>
      </c>
      <c r="Q22" s="7" t="s">
        <v>30</v>
      </c>
    </row>
    <row r="23" ht="15" x14ac:dyDescent="0.4">
      <c r="A23" s="23"/>
      <c r="B23" s="23"/>
      <c r="C23" s="23"/>
      <c r="D23" s="21" t="s">
        <v>35</v>
      </c>
      <c r="E23" s="20">
        <v>22</v>
      </c>
      <c r="F23" s="26">
        <v>15</v>
      </c>
      <c r="G23" s="5">
        <v>15</v>
      </c>
      <c r="H23" s="5" t="s">
        <v>2</v>
      </c>
      <c r="I23" s="5">
        <f t="shared" si="2"/>
        <v>659.66485057970112</v>
      </c>
      <c r="J23" s="5">
        <f t="shared" si="2"/>
        <v>659.66485057970112</v>
      </c>
      <c r="K23" s="5" t="s">
        <v>15</v>
      </c>
      <c r="L23" s="5">
        <v>15</v>
      </c>
      <c r="M23" s="5">
        <v>15</v>
      </c>
      <c r="N23" s="7" t="s">
        <v>29</v>
      </c>
      <c r="O23" s="5">
        <f t="shared" si="3"/>
        <v>50.795822368421049</v>
      </c>
      <c r="P23" s="5">
        <f t="shared" si="3"/>
        <v>50.795822368421049</v>
      </c>
      <c r="Q23" s="7" t="s">
        <v>30</v>
      </c>
    </row>
    <row r="24" ht="15" x14ac:dyDescent="0.4">
      <c r="A24" s="23"/>
      <c r="B24" s="23"/>
      <c r="C24" s="23"/>
      <c r="D24" s="21" t="s">
        <v>36</v>
      </c>
      <c r="E24" s="20">
        <v>23</v>
      </c>
      <c r="F24" s="26">
        <v>20</v>
      </c>
      <c r="G24" s="5">
        <v>20</v>
      </c>
      <c r="H24" s="5" t="s">
        <v>2</v>
      </c>
      <c r="I24" s="5">
        <f t="shared" si="2"/>
        <v>879.55313410626809</v>
      </c>
      <c r="J24" s="5">
        <f t="shared" si="2"/>
        <v>879.55313410626809</v>
      </c>
      <c r="K24" s="5" t="s">
        <v>15</v>
      </c>
      <c r="L24" s="5">
        <v>20</v>
      </c>
      <c r="M24" s="5">
        <v>20</v>
      </c>
      <c r="N24" s="7" t="s">
        <v>29</v>
      </c>
      <c r="O24" s="5">
        <f t="shared" si="3"/>
        <v>67.727763157894742</v>
      </c>
      <c r="P24" s="5">
        <f t="shared" si="3"/>
        <v>67.727763157894742</v>
      </c>
      <c r="Q24" s="7" t="s">
        <v>30</v>
      </c>
    </row>
    <row r="25" ht="15" x14ac:dyDescent="0.4">
      <c r="A25" s="23"/>
      <c r="B25" s="23"/>
      <c r="C25" s="23"/>
      <c r="D25" s="21" t="s">
        <v>12</v>
      </c>
      <c r="E25" s="20">
        <v>24</v>
      </c>
      <c r="F25" s="27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2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3"/>
        <v>74.500539473684199</v>
      </c>
      <c r="P25" s="5">
        <f t="shared" si="3"/>
        <v>74.500539473684199</v>
      </c>
      <c r="Q25" s="7" t="s">
        <v>30</v>
      </c>
    </row>
    <row r="26" ht="15" x14ac:dyDescent="0.4">
      <c r="A26" s="23"/>
      <c r="B26" s="23"/>
      <c r="C26" s="23"/>
      <c r="D26" s="21" t="s">
        <v>19</v>
      </c>
      <c r="E26" s="20">
        <v>25</v>
      </c>
      <c r="F26" s="27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si="2"/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3"/>
        <v>33.863881578947371</v>
      </c>
      <c r="P26" s="5">
        <f t="shared" si="3"/>
        <v>33.863881578947371</v>
      </c>
      <c r="Q26" s="7" t="s">
        <v>30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C0B5-1988-4052-9C47-61CB23D1D033}">
  <dimension ref="A1:Q26"/>
  <sheetViews>
    <sheetView workbookViewId="0">
      <selection activeCell="F2" sqref="F2:F26"/>
    </sheetView>
  </sheetViews>
  <sheetFormatPr defaultRowHeight="13.9" x14ac:dyDescent="0.4"/>
  <cols>
    <col min="1" max="1" width="15.46484375" bestFit="true" customWidth="true"/>
    <col min="2" max="2" width="8.3984375" bestFit="true" customWidth="true"/>
    <col min="3" max="3" width="10.6640625" bestFit="true" customWidth="true"/>
    <col min="4" max="4" width="64.1328125" bestFit="true" customWidth="true"/>
    <col min="5" max="5" width="14.46484375" bestFit="true" customWidth="true"/>
    <col min="6" max="6" width="17.46484375" customWidth="true"/>
    <col min="7" max="10" width="16.19921875" customWidth="true"/>
    <col min="11" max="11" width="15.6640625" bestFit="true" customWidth="true"/>
    <col min="12" max="13" width="15.1328125" bestFit="true" customWidth="true"/>
    <col min="15" max="16" width="15.1328125" bestFit="true" customWidth="true"/>
  </cols>
  <sheetData>
    <row r="1" ht="35.25" x14ac:dyDescent="0.4">
      <c r="A1" s="16" t="s">
        <v>37</v>
      </c>
      <c r="B1" s="17" t="s">
        <v>38</v>
      </c>
      <c r="C1" s="16" t="s">
        <v>13</v>
      </c>
      <c r="D1" s="16" t="s">
        <v>3</v>
      </c>
      <c r="E1" s="16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18" t="s">
        <v>0</v>
      </c>
      <c r="B2" s="19" t="s">
        <v>80</v>
      </c>
      <c r="C2" s="20"/>
      <c r="D2" s="21" t="s">
        <v>5</v>
      </c>
      <c r="E2" s="20">
        <v>1</v>
      </c>
      <c r="F2" s="26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21" t="s">
        <v>42</v>
      </c>
      <c r="B3" s="24" t="s">
        <v>81</v>
      </c>
      <c r="C3" s="20" t="s">
        <v>64</v>
      </c>
      <c r="D3" s="21" t="s">
        <v>6</v>
      </c>
      <c r="E3" s="20">
        <v>2</v>
      </c>
      <c r="F3" s="26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21" t="s">
        <v>46</v>
      </c>
      <c r="B4" s="24"/>
      <c r="C4" s="20" t="s">
        <v>40</v>
      </c>
      <c r="D4" s="21" t="s">
        <v>7</v>
      </c>
      <c r="E4" s="20">
        <v>3</v>
      </c>
      <c r="F4" s="26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21" t="s">
        <v>43</v>
      </c>
      <c r="B5" s="20">
        <v>2500</v>
      </c>
      <c r="C5" s="20" t="s">
        <v>1</v>
      </c>
      <c r="D5" s="18" t="s">
        <v>17</v>
      </c>
      <c r="E5" s="20">
        <v>4</v>
      </c>
      <c r="F5" s="26">
        <v>0.8</v>
      </c>
      <c r="G5" s="5">
        <v>1</v>
      </c>
      <c r="H5" s="5" t="s">
        <v>2</v>
      </c>
      <c r="I5" s="5">
        <f>F5*POWER(0.305,3)/POWER(0.0254,2)</f>
        <v>35.18212536425073</v>
      </c>
      <c r="J5" s="5">
        <f>G5*POWER(0.305,3)/POWER(0.0254,2)</f>
        <v>43.977656705313407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21" t="s">
        <v>47</v>
      </c>
      <c r="B6" s="20">
        <f>B5*0.305</f>
        <v>762.5</v>
      </c>
      <c r="C6" s="20" t="s">
        <v>39</v>
      </c>
      <c r="D6" s="21" t="s">
        <v>18</v>
      </c>
      <c r="E6" s="20">
        <v>5</v>
      </c>
      <c r="F6" s="26">
        <v>1.5</v>
      </c>
      <c r="G6" s="5">
        <v>2</v>
      </c>
      <c r="H6" s="5" t="s">
        <v>2</v>
      </c>
      <c r="I6" s="5">
        <f t="shared" ref="I6:J26" si="2">F6*POWER(0.305,3)/POWER(0.0254,2)</f>
        <v>65.966485057970118</v>
      </c>
      <c r="J6" s="5">
        <f t="shared" si="2"/>
        <v>87.955313410626815</v>
      </c>
      <c r="K6" s="5" t="s">
        <v>15</v>
      </c>
      <c r="L6" s="5">
        <v>15</v>
      </c>
      <c r="M6" s="5">
        <v>15</v>
      </c>
      <c r="N6" s="7" t="s">
        <v>29</v>
      </c>
      <c r="O6" s="5">
        <f t="shared" ref="O6:P26" si="3">L6*25.4/760*101.325</f>
        <v>50.795822368421049</v>
      </c>
      <c r="P6" s="5">
        <f t="shared" si="3"/>
        <v>50.795822368421049</v>
      </c>
      <c r="Q6" s="7" t="s">
        <v>30</v>
      </c>
    </row>
    <row r="7" ht="15" x14ac:dyDescent="0.4">
      <c r="A7" s="23"/>
      <c r="B7" s="23"/>
      <c r="C7" s="23"/>
      <c r="D7" s="21" t="s">
        <v>8</v>
      </c>
      <c r="E7" s="20">
        <v>6</v>
      </c>
      <c r="F7" s="26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2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3"/>
        <v>33.863881578947371</v>
      </c>
      <c r="P7" s="5">
        <f t="shared" si="3"/>
        <v>33.863881578947371</v>
      </c>
      <c r="Q7" s="7" t="s">
        <v>30</v>
      </c>
    </row>
    <row r="8" ht="15" x14ac:dyDescent="0.4">
      <c r="A8" s="23"/>
      <c r="B8" s="23"/>
      <c r="C8" s="23"/>
      <c r="D8" s="21" t="s">
        <v>9</v>
      </c>
      <c r="E8" s="20">
        <v>7</v>
      </c>
      <c r="F8" s="26">
        <v>9</v>
      </c>
      <c r="G8" s="5">
        <v>9</v>
      </c>
      <c r="H8" s="5" t="s">
        <v>2</v>
      </c>
      <c r="I8" s="5">
        <f t="shared" si="2"/>
        <v>395.79891034782065</v>
      </c>
      <c r="J8" s="5">
        <f t="shared" si="2"/>
        <v>395.79891034782065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3"/>
        <v>67.727763157894742</v>
      </c>
      <c r="P8" s="5">
        <f t="shared" si="3"/>
        <v>67.727763157894742</v>
      </c>
      <c r="Q8" s="7" t="s">
        <v>30</v>
      </c>
    </row>
    <row r="9" ht="15" x14ac:dyDescent="0.4">
      <c r="A9" s="23"/>
      <c r="B9" s="23"/>
      <c r="C9" s="23"/>
      <c r="D9" s="21" t="s">
        <v>10</v>
      </c>
      <c r="E9" s="20">
        <v>8</v>
      </c>
      <c r="F9" s="26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2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3"/>
        <v>33.863881578947371</v>
      </c>
      <c r="P9" s="5">
        <f t="shared" si="3"/>
        <v>33.863881578947371</v>
      </c>
      <c r="Q9" s="7" t="s">
        <v>30</v>
      </c>
    </row>
    <row r="10" ht="15" x14ac:dyDescent="0.4">
      <c r="A10" s="23"/>
      <c r="B10" s="23"/>
      <c r="C10" s="23"/>
      <c r="D10" s="21" t="s">
        <v>11</v>
      </c>
      <c r="E10" s="20">
        <v>9</v>
      </c>
      <c r="F10" s="26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2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3"/>
        <v>67.727763157894742</v>
      </c>
      <c r="P10" s="5">
        <f t="shared" si="3"/>
        <v>67.727763157894742</v>
      </c>
      <c r="Q10" s="7" t="s">
        <v>30</v>
      </c>
    </row>
    <row r="11" ht="15" x14ac:dyDescent="0.4">
      <c r="A11" s="23"/>
      <c r="B11" s="23"/>
      <c r="C11" s="23"/>
      <c r="D11" s="21" t="s">
        <v>21</v>
      </c>
      <c r="E11" s="20">
        <v>10</v>
      </c>
      <c r="F11" s="27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2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3"/>
        <v>67.727763157894742</v>
      </c>
      <c r="P11" s="5">
        <f t="shared" si="3"/>
        <v>67.727763157894742</v>
      </c>
      <c r="Q11" s="7" t="s">
        <v>30</v>
      </c>
    </row>
    <row r="12" ht="15" x14ac:dyDescent="0.4">
      <c r="A12" s="23"/>
      <c r="B12" s="23"/>
      <c r="C12" s="23"/>
      <c r="D12" s="21" t="s">
        <v>20</v>
      </c>
      <c r="E12" s="20">
        <v>11</v>
      </c>
      <c r="F12" s="27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2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3"/>
        <v>67.727763157894742</v>
      </c>
      <c r="P12" s="5">
        <f t="shared" si="3"/>
        <v>67.727763157894742</v>
      </c>
      <c r="Q12" s="7" t="s">
        <v>30</v>
      </c>
    </row>
    <row r="13" ht="15" x14ac:dyDescent="0.4">
      <c r="A13" s="23"/>
      <c r="B13" s="23"/>
      <c r="C13" s="23"/>
      <c r="D13" s="21" t="s">
        <v>22</v>
      </c>
      <c r="E13" s="20">
        <v>12</v>
      </c>
      <c r="F13" s="26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2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3"/>
        <v>33.863881578947371</v>
      </c>
      <c r="P13" s="5">
        <f t="shared" si="3"/>
        <v>33.863881578947371</v>
      </c>
      <c r="Q13" s="7" t="s">
        <v>30</v>
      </c>
    </row>
    <row r="14" ht="15" x14ac:dyDescent="0.4">
      <c r="A14" s="23"/>
      <c r="B14" s="23"/>
      <c r="C14" s="23"/>
      <c r="D14" s="21" t="s">
        <v>23</v>
      </c>
      <c r="E14" s="20">
        <v>13</v>
      </c>
      <c r="F14" s="27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2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3"/>
        <v>67.727763157894742</v>
      </c>
      <c r="P14" s="5">
        <f t="shared" si="3"/>
        <v>67.727763157894742</v>
      </c>
      <c r="Q14" s="7" t="s">
        <v>30</v>
      </c>
    </row>
    <row r="15" ht="15" x14ac:dyDescent="0.4">
      <c r="A15" s="23"/>
      <c r="B15" s="23"/>
      <c r="C15" s="23"/>
      <c r="D15" s="21" t="s">
        <v>24</v>
      </c>
      <c r="E15" s="20">
        <v>14</v>
      </c>
      <c r="F15" s="27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2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3"/>
        <v>33.863881578947371</v>
      </c>
      <c r="P15" s="5">
        <f t="shared" si="3"/>
        <v>33.863881578947371</v>
      </c>
      <c r="Q15" s="7" t="s">
        <v>30</v>
      </c>
    </row>
    <row r="16" ht="15" x14ac:dyDescent="0.4">
      <c r="A16" s="23"/>
      <c r="B16" s="23"/>
      <c r="C16" s="23"/>
      <c r="D16" s="21" t="s">
        <v>25</v>
      </c>
      <c r="E16" s="20">
        <v>15</v>
      </c>
      <c r="F16" s="27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2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3"/>
        <v>67.727763157894742</v>
      </c>
      <c r="P16" s="5">
        <f t="shared" si="3"/>
        <v>67.727763157894742</v>
      </c>
      <c r="Q16" s="7" t="s">
        <v>30</v>
      </c>
    </row>
    <row r="17" ht="15" x14ac:dyDescent="0.4">
      <c r="A17" s="23"/>
      <c r="B17" s="23"/>
      <c r="C17" s="23"/>
      <c r="D17" s="21" t="s">
        <v>31</v>
      </c>
      <c r="E17" s="20">
        <v>16</v>
      </c>
      <c r="F17" s="27">
        <v>4</v>
      </c>
      <c r="G17" s="5">
        <v>5</v>
      </c>
      <c r="H17" s="5" t="s">
        <v>2</v>
      </c>
      <c r="I17" s="5">
        <f t="shared" si="2"/>
        <v>175.91062682125363</v>
      </c>
      <c r="J17" s="5">
        <f t="shared" si="2"/>
        <v>219.88828352656702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3"/>
        <v>33.863881578947371</v>
      </c>
      <c r="P17" s="5">
        <f t="shared" si="3"/>
        <v>33.863881578947371</v>
      </c>
      <c r="Q17" s="7" t="s">
        <v>30</v>
      </c>
    </row>
    <row r="18" ht="15" x14ac:dyDescent="0.4">
      <c r="A18" s="23"/>
      <c r="B18" s="23"/>
      <c r="C18" s="23"/>
      <c r="D18" s="21" t="s">
        <v>32</v>
      </c>
      <c r="E18" s="20">
        <v>17</v>
      </c>
      <c r="F18" s="26">
        <v>0.3</v>
      </c>
      <c r="G18" s="5">
        <v>0.3</v>
      </c>
      <c r="H18" s="5" t="s">
        <v>2</v>
      </c>
      <c r="I18" s="5">
        <f t="shared" si="2"/>
        <v>13.193297011594023</v>
      </c>
      <c r="J18" s="5">
        <f t="shared" si="2"/>
        <v>13.193297011594023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3"/>
        <v>67.727763157894742</v>
      </c>
      <c r="P18" s="5">
        <f t="shared" si="3"/>
        <v>67.727763157894742</v>
      </c>
      <c r="Q18" s="7" t="s">
        <v>30</v>
      </c>
    </row>
    <row r="19" ht="15" x14ac:dyDescent="0.4">
      <c r="A19" s="23"/>
      <c r="B19" s="23"/>
      <c r="C19" s="23"/>
      <c r="D19" s="21" t="s">
        <v>33</v>
      </c>
      <c r="E19" s="20">
        <v>18</v>
      </c>
      <c r="F19" s="27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2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3"/>
        <v>33.863881578947371</v>
      </c>
      <c r="P19" s="5">
        <f t="shared" si="3"/>
        <v>33.863881578947371</v>
      </c>
      <c r="Q19" s="7" t="s">
        <v>30</v>
      </c>
    </row>
    <row r="20" ht="15" x14ac:dyDescent="0.4">
      <c r="A20" s="23"/>
      <c r="B20" s="23"/>
      <c r="C20" s="23"/>
      <c r="D20" s="21" t="s">
        <v>34</v>
      </c>
      <c r="E20" s="20">
        <v>19</v>
      </c>
      <c r="F20" s="27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2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3"/>
        <v>67.727763157894742</v>
      </c>
      <c r="P20" s="5">
        <f t="shared" si="3"/>
        <v>67.727763157894742</v>
      </c>
      <c r="Q20" s="7" t="s">
        <v>30</v>
      </c>
    </row>
    <row r="21" ht="15" x14ac:dyDescent="0.4">
      <c r="A21" s="23"/>
      <c r="B21" s="23"/>
      <c r="C21" s="23"/>
      <c r="D21" s="21" t="s">
        <v>26</v>
      </c>
      <c r="E21" s="20">
        <v>20</v>
      </c>
      <c r="F21" s="27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2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3"/>
        <v>33.863881578947371</v>
      </c>
      <c r="P21" s="5">
        <f t="shared" si="3"/>
        <v>33.863881578947371</v>
      </c>
      <c r="Q21" s="7" t="s">
        <v>30</v>
      </c>
    </row>
    <row r="22" ht="15" x14ac:dyDescent="0.4">
      <c r="A22" s="23"/>
      <c r="B22" s="23"/>
      <c r="C22" s="23"/>
      <c r="D22" s="21" t="s">
        <v>27</v>
      </c>
      <c r="E22" s="20">
        <v>21</v>
      </c>
      <c r="F22" s="26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2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3"/>
        <v>33.863881578947371</v>
      </c>
      <c r="P22" s="5">
        <f t="shared" si="3"/>
        <v>33.863881578947371</v>
      </c>
      <c r="Q22" s="7" t="s">
        <v>30</v>
      </c>
    </row>
    <row r="23" ht="15" x14ac:dyDescent="0.4">
      <c r="A23" s="23"/>
      <c r="B23" s="23"/>
      <c r="C23" s="23"/>
      <c r="D23" s="21" t="s">
        <v>35</v>
      </c>
      <c r="E23" s="20">
        <v>22</v>
      </c>
      <c r="F23" s="26">
        <v>15</v>
      </c>
      <c r="G23" s="5">
        <v>15</v>
      </c>
      <c r="H23" s="5" t="s">
        <v>2</v>
      </c>
      <c r="I23" s="5">
        <f t="shared" si="2"/>
        <v>659.66485057970112</v>
      </c>
      <c r="J23" s="5">
        <f t="shared" si="2"/>
        <v>659.66485057970112</v>
      </c>
      <c r="K23" s="5" t="s">
        <v>15</v>
      </c>
      <c r="L23" s="5">
        <v>15</v>
      </c>
      <c r="M23" s="5">
        <v>15</v>
      </c>
      <c r="N23" s="7" t="s">
        <v>29</v>
      </c>
      <c r="O23" s="5">
        <f t="shared" si="3"/>
        <v>50.795822368421049</v>
      </c>
      <c r="P23" s="5">
        <f t="shared" si="3"/>
        <v>50.795822368421049</v>
      </c>
      <c r="Q23" s="7" t="s">
        <v>30</v>
      </c>
    </row>
    <row r="24" ht="15" x14ac:dyDescent="0.4">
      <c r="A24" s="23"/>
      <c r="B24" s="23"/>
      <c r="C24" s="23"/>
      <c r="D24" s="21" t="s">
        <v>36</v>
      </c>
      <c r="E24" s="20">
        <v>23</v>
      </c>
      <c r="F24" s="26">
        <v>20</v>
      </c>
      <c r="G24" s="5">
        <v>20</v>
      </c>
      <c r="H24" s="5" t="s">
        <v>2</v>
      </c>
      <c r="I24" s="5">
        <f t="shared" si="2"/>
        <v>879.55313410626809</v>
      </c>
      <c r="J24" s="5">
        <f t="shared" si="2"/>
        <v>879.55313410626809</v>
      </c>
      <c r="K24" s="5" t="s">
        <v>15</v>
      </c>
      <c r="L24" s="5">
        <v>20</v>
      </c>
      <c r="M24" s="5">
        <v>20</v>
      </c>
      <c r="N24" s="7" t="s">
        <v>29</v>
      </c>
      <c r="O24" s="5">
        <f t="shared" si="3"/>
        <v>67.727763157894742</v>
      </c>
      <c r="P24" s="5">
        <f t="shared" si="3"/>
        <v>67.727763157894742</v>
      </c>
      <c r="Q24" s="7" t="s">
        <v>30</v>
      </c>
    </row>
    <row r="25" ht="15" x14ac:dyDescent="0.4">
      <c r="A25" s="23"/>
      <c r="B25" s="23"/>
      <c r="C25" s="23"/>
      <c r="D25" s="21" t="s">
        <v>12</v>
      </c>
      <c r="E25" s="20">
        <v>24</v>
      </c>
      <c r="F25" s="27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2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3"/>
        <v>74.500539473684199</v>
      </c>
      <c r="P25" s="5">
        <f t="shared" si="3"/>
        <v>74.500539473684199</v>
      </c>
      <c r="Q25" s="7" t="s">
        <v>30</v>
      </c>
    </row>
    <row r="26" ht="15" x14ac:dyDescent="0.4">
      <c r="A26" s="23"/>
      <c r="B26" s="23"/>
      <c r="C26" s="23"/>
      <c r="D26" s="21" t="s">
        <v>19</v>
      </c>
      <c r="E26" s="20">
        <v>25</v>
      </c>
      <c r="F26" s="27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si="2"/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3"/>
        <v>33.863881578947371</v>
      </c>
      <c r="P26" s="5">
        <f t="shared" si="3"/>
        <v>33.863881578947371</v>
      </c>
      <c r="Q26" s="7" t="s">
        <v>30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75B29-6047-4B3F-BBAD-8A9E3A3BBF1E}">
  <dimension ref="A1:Q26"/>
  <sheetViews>
    <sheetView topLeftCell="C1" workbookViewId="0">
      <selection activeCell="F2" sqref="F2:F26"/>
    </sheetView>
  </sheetViews>
  <sheetFormatPr defaultRowHeight="13.9" x14ac:dyDescent="0.4"/>
  <cols>
    <col min="1" max="1" width="15.46484375" bestFit="true" customWidth="true"/>
    <col min="2" max="2" width="13.53125" bestFit="true" customWidth="true"/>
    <col min="3" max="3" width="10.6640625" bestFit="true" customWidth="true"/>
    <col min="4" max="4" width="64.1328125" bestFit="true" customWidth="true"/>
    <col min="5" max="5" width="14.46484375" bestFit="true" customWidth="true"/>
    <col min="6" max="6" width="17.46484375" customWidth="true"/>
    <col min="7" max="10" width="16.19921875" customWidth="true"/>
    <col min="11" max="11" width="15.6640625" bestFit="true" customWidth="true"/>
    <col min="12" max="13" width="15.1328125" bestFit="true" customWidth="true"/>
    <col min="15" max="16" width="15.1328125" bestFit="true" customWidth="true"/>
  </cols>
  <sheetData>
    <row r="1" ht="35.25" x14ac:dyDescent="0.4">
      <c r="A1" s="16" t="s">
        <v>37</v>
      </c>
      <c r="B1" s="17" t="s">
        <v>38</v>
      </c>
      <c r="C1" s="16" t="s">
        <v>13</v>
      </c>
      <c r="D1" s="16" t="s">
        <v>3</v>
      </c>
      <c r="E1" s="16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18" t="s">
        <v>0</v>
      </c>
      <c r="B2" s="19" t="s">
        <v>82</v>
      </c>
      <c r="C2" s="20"/>
      <c r="D2" s="21" t="s">
        <v>5</v>
      </c>
      <c r="E2" s="20">
        <v>1</v>
      </c>
      <c r="F2" s="26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21" t="s">
        <v>42</v>
      </c>
      <c r="B3" s="24" t="s">
        <v>83</v>
      </c>
      <c r="C3" s="20" t="s">
        <v>64</v>
      </c>
      <c r="D3" s="21" t="s">
        <v>6</v>
      </c>
      <c r="E3" s="20">
        <v>2</v>
      </c>
      <c r="F3" s="26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21" t="s">
        <v>46</v>
      </c>
      <c r="B4" s="24"/>
      <c r="C4" s="20" t="s">
        <v>40</v>
      </c>
      <c r="D4" s="21" t="s">
        <v>7</v>
      </c>
      <c r="E4" s="20">
        <v>3</v>
      </c>
      <c r="F4" s="26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21" t="s">
        <v>43</v>
      </c>
      <c r="B5" s="20">
        <v>1500</v>
      </c>
      <c r="C5" s="20" t="s">
        <v>1</v>
      </c>
      <c r="D5" s="18" t="s">
        <v>17</v>
      </c>
      <c r="E5" s="20">
        <v>4</v>
      </c>
      <c r="F5" s="26">
        <v>0.8</v>
      </c>
      <c r="G5" s="5">
        <v>1</v>
      </c>
      <c r="H5" s="5" t="s">
        <v>2</v>
      </c>
      <c r="I5" s="5">
        <f>F5*POWER(0.305,3)/POWER(0.0254,2)</f>
        <v>35.18212536425073</v>
      </c>
      <c r="J5" s="5">
        <f>G5*POWER(0.305,3)/POWER(0.0254,2)</f>
        <v>43.977656705313407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21" t="s">
        <v>47</v>
      </c>
      <c r="B6" s="20">
        <f>B5*0.305</f>
        <v>457.5</v>
      </c>
      <c r="C6" s="20" t="s">
        <v>39</v>
      </c>
      <c r="D6" s="21" t="s">
        <v>18</v>
      </c>
      <c r="E6" s="20">
        <v>5</v>
      </c>
      <c r="F6" s="26">
        <v>1.5</v>
      </c>
      <c r="G6" s="5">
        <v>2</v>
      </c>
      <c r="H6" s="5" t="s">
        <v>2</v>
      </c>
      <c r="I6" s="5">
        <f t="shared" ref="I6:J26" si="2">F6*POWER(0.305,3)/POWER(0.0254,2)</f>
        <v>65.966485057970118</v>
      </c>
      <c r="J6" s="5">
        <f t="shared" si="2"/>
        <v>87.955313410626815</v>
      </c>
      <c r="K6" s="5" t="s">
        <v>15</v>
      </c>
      <c r="L6" s="5">
        <v>15</v>
      </c>
      <c r="M6" s="5">
        <v>15</v>
      </c>
      <c r="N6" s="7" t="s">
        <v>29</v>
      </c>
      <c r="O6" s="5">
        <f t="shared" ref="O6:P26" si="3">L6*25.4/760*101.325</f>
        <v>50.795822368421049</v>
      </c>
      <c r="P6" s="5">
        <f t="shared" si="3"/>
        <v>50.795822368421049</v>
      </c>
      <c r="Q6" s="7" t="s">
        <v>30</v>
      </c>
    </row>
    <row r="7" ht="15" x14ac:dyDescent="0.4">
      <c r="A7" s="23"/>
      <c r="B7" s="23"/>
      <c r="C7" s="23"/>
      <c r="D7" s="21" t="s">
        <v>8</v>
      </c>
      <c r="E7" s="20">
        <v>6</v>
      </c>
      <c r="F7" s="26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2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3"/>
        <v>33.863881578947371</v>
      </c>
      <c r="P7" s="5">
        <f t="shared" si="3"/>
        <v>33.863881578947371</v>
      </c>
      <c r="Q7" s="7" t="s">
        <v>30</v>
      </c>
    </row>
    <row r="8" ht="15" x14ac:dyDescent="0.4">
      <c r="A8" s="23"/>
      <c r="B8" s="23"/>
      <c r="C8" s="23"/>
      <c r="D8" s="21" t="s">
        <v>9</v>
      </c>
      <c r="E8" s="20">
        <v>7</v>
      </c>
      <c r="F8" s="26">
        <v>7</v>
      </c>
      <c r="G8" s="5">
        <v>7</v>
      </c>
      <c r="H8" s="5" t="s">
        <v>2</v>
      </c>
      <c r="I8" s="5">
        <f t="shared" si="2"/>
        <v>307.84359693719387</v>
      </c>
      <c r="J8" s="5">
        <f t="shared" si="2"/>
        <v>307.84359693719387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3"/>
        <v>67.727763157894742</v>
      </c>
      <c r="P8" s="5">
        <f t="shared" si="3"/>
        <v>67.727763157894742</v>
      </c>
      <c r="Q8" s="7" t="s">
        <v>30</v>
      </c>
    </row>
    <row r="9" ht="15" x14ac:dyDescent="0.4">
      <c r="A9" s="23"/>
      <c r="B9" s="23"/>
      <c r="C9" s="23"/>
      <c r="D9" s="21" t="s">
        <v>10</v>
      </c>
      <c r="E9" s="20">
        <v>8</v>
      </c>
      <c r="F9" s="26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2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3"/>
        <v>33.863881578947371</v>
      </c>
      <c r="P9" s="5">
        <f t="shared" si="3"/>
        <v>33.863881578947371</v>
      </c>
      <c r="Q9" s="7" t="s">
        <v>30</v>
      </c>
    </row>
    <row r="10" ht="15" x14ac:dyDescent="0.4">
      <c r="A10" s="23"/>
      <c r="B10" s="23"/>
      <c r="C10" s="23"/>
      <c r="D10" s="21" t="s">
        <v>11</v>
      </c>
      <c r="E10" s="20">
        <v>9</v>
      </c>
      <c r="F10" s="26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2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3"/>
        <v>67.727763157894742</v>
      </c>
      <c r="P10" s="5">
        <f t="shared" si="3"/>
        <v>67.727763157894742</v>
      </c>
      <c r="Q10" s="7" t="s">
        <v>30</v>
      </c>
    </row>
    <row r="11" ht="15" x14ac:dyDescent="0.4">
      <c r="A11" s="23"/>
      <c r="B11" s="23"/>
      <c r="C11" s="23"/>
      <c r="D11" s="21" t="s">
        <v>21</v>
      </c>
      <c r="E11" s="20">
        <v>10</v>
      </c>
      <c r="F11" s="27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2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3"/>
        <v>67.727763157894742</v>
      </c>
      <c r="P11" s="5">
        <f t="shared" si="3"/>
        <v>67.727763157894742</v>
      </c>
      <c r="Q11" s="7" t="s">
        <v>30</v>
      </c>
    </row>
    <row r="12" ht="15" x14ac:dyDescent="0.4">
      <c r="A12" s="23"/>
      <c r="B12" s="23"/>
      <c r="C12" s="23"/>
      <c r="D12" s="21" t="s">
        <v>20</v>
      </c>
      <c r="E12" s="20">
        <v>11</v>
      </c>
      <c r="F12" s="27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2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3"/>
        <v>67.727763157894742</v>
      </c>
      <c r="P12" s="5">
        <f t="shared" si="3"/>
        <v>67.727763157894742</v>
      </c>
      <c r="Q12" s="7" t="s">
        <v>30</v>
      </c>
    </row>
    <row r="13" ht="15" x14ac:dyDescent="0.4">
      <c r="A13" s="23"/>
      <c r="B13" s="23"/>
      <c r="C13" s="23"/>
      <c r="D13" s="21" t="s">
        <v>22</v>
      </c>
      <c r="E13" s="20">
        <v>12</v>
      </c>
      <c r="F13" s="26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2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3"/>
        <v>33.863881578947371</v>
      </c>
      <c r="P13" s="5">
        <f t="shared" si="3"/>
        <v>33.863881578947371</v>
      </c>
      <c r="Q13" s="7" t="s">
        <v>30</v>
      </c>
    </row>
    <row r="14" ht="15" x14ac:dyDescent="0.4">
      <c r="A14" s="23"/>
      <c r="B14" s="23"/>
      <c r="C14" s="23"/>
      <c r="D14" s="21" t="s">
        <v>23</v>
      </c>
      <c r="E14" s="20">
        <v>13</v>
      </c>
      <c r="F14" s="27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2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3"/>
        <v>67.727763157894742</v>
      </c>
      <c r="P14" s="5">
        <f t="shared" si="3"/>
        <v>67.727763157894742</v>
      </c>
      <c r="Q14" s="7" t="s">
        <v>30</v>
      </c>
    </row>
    <row r="15" ht="15" x14ac:dyDescent="0.4">
      <c r="A15" s="23"/>
      <c r="B15" s="23"/>
      <c r="C15" s="23"/>
      <c r="D15" s="21" t="s">
        <v>24</v>
      </c>
      <c r="E15" s="20">
        <v>14</v>
      </c>
      <c r="F15" s="27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2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3"/>
        <v>33.863881578947371</v>
      </c>
      <c r="P15" s="5">
        <f t="shared" si="3"/>
        <v>33.863881578947371</v>
      </c>
      <c r="Q15" s="7" t="s">
        <v>30</v>
      </c>
    </row>
    <row r="16" ht="15" x14ac:dyDescent="0.4">
      <c r="A16" s="23"/>
      <c r="B16" s="23"/>
      <c r="C16" s="23"/>
      <c r="D16" s="21" t="s">
        <v>25</v>
      </c>
      <c r="E16" s="20">
        <v>15</v>
      </c>
      <c r="F16" s="27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2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3"/>
        <v>67.727763157894742</v>
      </c>
      <c r="P16" s="5">
        <f t="shared" si="3"/>
        <v>67.727763157894742</v>
      </c>
      <c r="Q16" s="7" t="s">
        <v>30</v>
      </c>
    </row>
    <row r="17" ht="15" x14ac:dyDescent="0.4">
      <c r="A17" s="23"/>
      <c r="B17" s="23"/>
      <c r="C17" s="23"/>
      <c r="D17" s="21" t="s">
        <v>31</v>
      </c>
      <c r="E17" s="20">
        <v>16</v>
      </c>
      <c r="F17" s="27">
        <v>4</v>
      </c>
      <c r="G17" s="5">
        <v>5</v>
      </c>
      <c r="H17" s="5" t="s">
        <v>2</v>
      </c>
      <c r="I17" s="5">
        <f t="shared" si="2"/>
        <v>175.91062682125363</v>
      </c>
      <c r="J17" s="5">
        <f t="shared" si="2"/>
        <v>219.88828352656702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3"/>
        <v>33.863881578947371</v>
      </c>
      <c r="P17" s="5">
        <f t="shared" si="3"/>
        <v>33.863881578947371</v>
      </c>
      <c r="Q17" s="7" t="s">
        <v>30</v>
      </c>
    </row>
    <row r="18" ht="15" x14ac:dyDescent="0.4">
      <c r="A18" s="23"/>
      <c r="B18" s="23"/>
      <c r="C18" s="23"/>
      <c r="D18" s="21" t="s">
        <v>32</v>
      </c>
      <c r="E18" s="20">
        <v>17</v>
      </c>
      <c r="F18" s="26">
        <v>0.3</v>
      </c>
      <c r="G18" s="5">
        <v>0.3</v>
      </c>
      <c r="H18" s="5" t="s">
        <v>2</v>
      </c>
      <c r="I18" s="5">
        <f t="shared" si="2"/>
        <v>13.193297011594023</v>
      </c>
      <c r="J18" s="5">
        <f t="shared" si="2"/>
        <v>13.193297011594023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3"/>
        <v>67.727763157894742</v>
      </c>
      <c r="P18" s="5">
        <f t="shared" si="3"/>
        <v>67.727763157894742</v>
      </c>
      <c r="Q18" s="7" t="s">
        <v>30</v>
      </c>
    </row>
    <row r="19" ht="15" x14ac:dyDescent="0.4">
      <c r="A19" s="23"/>
      <c r="B19" s="23"/>
      <c r="C19" s="23"/>
      <c r="D19" s="21" t="s">
        <v>33</v>
      </c>
      <c r="E19" s="20">
        <v>18</v>
      </c>
      <c r="F19" s="27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2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3"/>
        <v>33.863881578947371</v>
      </c>
      <c r="P19" s="5">
        <f t="shared" si="3"/>
        <v>33.863881578947371</v>
      </c>
      <c r="Q19" s="7" t="s">
        <v>30</v>
      </c>
    </row>
    <row r="20" ht="15" x14ac:dyDescent="0.4">
      <c r="A20" s="23"/>
      <c r="B20" s="23"/>
      <c r="C20" s="23"/>
      <c r="D20" s="21" t="s">
        <v>34</v>
      </c>
      <c r="E20" s="20">
        <v>19</v>
      </c>
      <c r="F20" s="27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2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3"/>
        <v>67.727763157894742</v>
      </c>
      <c r="P20" s="5">
        <f t="shared" si="3"/>
        <v>67.727763157894742</v>
      </c>
      <c r="Q20" s="7" t="s">
        <v>30</v>
      </c>
    </row>
    <row r="21" ht="15" x14ac:dyDescent="0.4">
      <c r="A21" s="23"/>
      <c r="B21" s="23"/>
      <c r="C21" s="23"/>
      <c r="D21" s="21" t="s">
        <v>26</v>
      </c>
      <c r="E21" s="20">
        <v>20</v>
      </c>
      <c r="F21" s="27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2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3"/>
        <v>33.863881578947371</v>
      </c>
      <c r="P21" s="5">
        <f t="shared" si="3"/>
        <v>33.863881578947371</v>
      </c>
      <c r="Q21" s="7" t="s">
        <v>30</v>
      </c>
    </row>
    <row r="22" ht="15" x14ac:dyDescent="0.4">
      <c r="A22" s="23"/>
      <c r="B22" s="23"/>
      <c r="C22" s="23"/>
      <c r="D22" s="21" t="s">
        <v>27</v>
      </c>
      <c r="E22" s="20">
        <v>21</v>
      </c>
      <c r="F22" s="26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2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3"/>
        <v>33.863881578947371</v>
      </c>
      <c r="P22" s="5">
        <f t="shared" si="3"/>
        <v>33.863881578947371</v>
      </c>
      <c r="Q22" s="7" t="s">
        <v>30</v>
      </c>
    </row>
    <row r="23" ht="15" x14ac:dyDescent="0.4">
      <c r="A23" s="23"/>
      <c r="B23" s="23"/>
      <c r="C23" s="23"/>
      <c r="D23" s="21" t="s">
        <v>35</v>
      </c>
      <c r="E23" s="20">
        <v>22</v>
      </c>
      <c r="F23" s="26">
        <v>15</v>
      </c>
      <c r="G23" s="5">
        <v>15</v>
      </c>
      <c r="H23" s="5" t="s">
        <v>2</v>
      </c>
      <c r="I23" s="5">
        <f t="shared" si="2"/>
        <v>659.66485057970112</v>
      </c>
      <c r="J23" s="5">
        <f t="shared" si="2"/>
        <v>659.66485057970112</v>
      </c>
      <c r="K23" s="5" t="s">
        <v>15</v>
      </c>
      <c r="L23" s="5">
        <v>15</v>
      </c>
      <c r="M23" s="5">
        <v>15</v>
      </c>
      <c r="N23" s="7" t="s">
        <v>29</v>
      </c>
      <c r="O23" s="5">
        <f t="shared" si="3"/>
        <v>50.795822368421049</v>
      </c>
      <c r="P23" s="5">
        <f t="shared" si="3"/>
        <v>50.795822368421049</v>
      </c>
      <c r="Q23" s="7" t="s">
        <v>30</v>
      </c>
    </row>
    <row r="24" ht="15" x14ac:dyDescent="0.4">
      <c r="A24" s="23"/>
      <c r="B24" s="23"/>
      <c r="C24" s="23"/>
      <c r="D24" s="21" t="s">
        <v>36</v>
      </c>
      <c r="E24" s="20">
        <v>23</v>
      </c>
      <c r="F24" s="26">
        <v>20</v>
      </c>
      <c r="G24" s="5">
        <v>20</v>
      </c>
      <c r="H24" s="5" t="s">
        <v>2</v>
      </c>
      <c r="I24" s="5">
        <f t="shared" si="2"/>
        <v>879.55313410626809</v>
      </c>
      <c r="J24" s="5">
        <f t="shared" si="2"/>
        <v>879.55313410626809</v>
      </c>
      <c r="K24" s="5" t="s">
        <v>15</v>
      </c>
      <c r="L24" s="5">
        <v>20</v>
      </c>
      <c r="M24" s="5">
        <v>20</v>
      </c>
      <c r="N24" s="7" t="s">
        <v>29</v>
      </c>
      <c r="O24" s="5">
        <f t="shared" si="3"/>
        <v>67.727763157894742</v>
      </c>
      <c r="P24" s="5">
        <f t="shared" si="3"/>
        <v>67.727763157894742</v>
      </c>
      <c r="Q24" s="7" t="s">
        <v>30</v>
      </c>
    </row>
    <row r="25" ht="15" x14ac:dyDescent="0.4">
      <c r="A25" s="23"/>
      <c r="B25" s="23"/>
      <c r="C25" s="23"/>
      <c r="D25" s="21" t="s">
        <v>12</v>
      </c>
      <c r="E25" s="20">
        <v>24</v>
      </c>
      <c r="F25" s="27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2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3"/>
        <v>74.500539473684199</v>
      </c>
      <c r="P25" s="5">
        <f t="shared" si="3"/>
        <v>74.500539473684199</v>
      </c>
      <c r="Q25" s="7" t="s">
        <v>30</v>
      </c>
    </row>
    <row r="26" ht="15" x14ac:dyDescent="0.4">
      <c r="A26" s="23"/>
      <c r="B26" s="23"/>
      <c r="C26" s="23"/>
      <c r="D26" s="21" t="s">
        <v>19</v>
      </c>
      <c r="E26" s="20">
        <v>25</v>
      </c>
      <c r="F26" s="27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si="2"/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3"/>
        <v>33.863881578947371</v>
      </c>
      <c r="P26" s="5">
        <f t="shared" si="3"/>
        <v>33.863881578947371</v>
      </c>
      <c r="Q26" s="7" t="s">
        <v>30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FC028-E389-4013-B94B-7EC9B1165651}">
  <dimension ref="A1:Q26"/>
  <sheetViews>
    <sheetView workbookViewId="0">
      <selection activeCell="F2" sqref="F2:F26"/>
    </sheetView>
  </sheetViews>
  <sheetFormatPr defaultRowHeight="13.9" x14ac:dyDescent="0.4"/>
  <cols>
    <col min="1" max="1" width="15.46484375" bestFit="true" customWidth="true"/>
    <col min="2" max="2" width="17.796875" bestFit="true" customWidth="true"/>
    <col min="3" max="3" width="10.6640625" bestFit="true" customWidth="true"/>
    <col min="4" max="4" width="64.1328125" bestFit="true" customWidth="true"/>
    <col min="5" max="5" width="14.46484375" bestFit="true" customWidth="true"/>
    <col min="6" max="6" width="17.46484375" customWidth="true"/>
    <col min="7" max="10" width="16.19921875" customWidth="true"/>
    <col min="11" max="11" width="15.6640625" bestFit="true" customWidth="true"/>
    <col min="12" max="13" width="15.1328125" bestFit="true" customWidth="true"/>
    <col min="15" max="16" width="15.1328125" bestFit="true" customWidth="true"/>
  </cols>
  <sheetData>
    <row r="1" ht="35.25" x14ac:dyDescent="0.4">
      <c r="A1" s="16" t="s">
        <v>37</v>
      </c>
      <c r="B1" s="17" t="s">
        <v>38</v>
      </c>
      <c r="C1" s="16" t="s">
        <v>13</v>
      </c>
      <c r="D1" s="16" t="s">
        <v>3</v>
      </c>
      <c r="E1" s="16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18" t="s">
        <v>0</v>
      </c>
      <c r="B2" s="19" t="s">
        <v>87</v>
      </c>
      <c r="C2" s="20"/>
      <c r="D2" s="21" t="s">
        <v>5</v>
      </c>
      <c r="E2" s="20">
        <v>1</v>
      </c>
      <c r="F2" s="26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21" t="s">
        <v>42</v>
      </c>
      <c r="B3" s="24" t="s">
        <v>84</v>
      </c>
      <c r="C3" s="20" t="s">
        <v>44</v>
      </c>
      <c r="D3" s="21" t="s">
        <v>6</v>
      </c>
      <c r="E3" s="20">
        <v>2</v>
      </c>
      <c r="F3" s="26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21" t="s">
        <v>46</v>
      </c>
      <c r="B4" s="24"/>
      <c r="C4" s="20" t="s">
        <v>40</v>
      </c>
      <c r="D4" s="21" t="s">
        <v>7</v>
      </c>
      <c r="E4" s="20">
        <v>3</v>
      </c>
      <c r="F4" s="26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21" t="s">
        <v>43</v>
      </c>
      <c r="B5" s="20">
        <v>2500</v>
      </c>
      <c r="C5" s="20" t="s">
        <v>1</v>
      </c>
      <c r="D5" s="18" t="s">
        <v>17</v>
      </c>
      <c r="E5" s="20">
        <v>4</v>
      </c>
      <c r="F5" s="26">
        <v>0.8</v>
      </c>
      <c r="G5" s="5">
        <v>1</v>
      </c>
      <c r="H5" s="5" t="s">
        <v>2</v>
      </c>
      <c r="I5" s="5">
        <f>F5*POWER(0.305,3)/POWER(0.0254,2)</f>
        <v>35.18212536425073</v>
      </c>
      <c r="J5" s="5">
        <f>G5*POWER(0.305,3)/POWER(0.0254,2)</f>
        <v>43.977656705313407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21" t="s">
        <v>47</v>
      </c>
      <c r="B6" s="20">
        <f>B5*0.305</f>
        <v>762.5</v>
      </c>
      <c r="C6" s="20" t="s">
        <v>39</v>
      </c>
      <c r="D6" s="21" t="s">
        <v>18</v>
      </c>
      <c r="E6" s="20">
        <v>5</v>
      </c>
      <c r="F6" s="26">
        <v>1.5</v>
      </c>
      <c r="G6" s="5">
        <v>2</v>
      </c>
      <c r="H6" s="5" t="s">
        <v>2</v>
      </c>
      <c r="I6" s="5">
        <f t="shared" ref="I6:J26" si="2">F6*POWER(0.305,3)/POWER(0.0254,2)</f>
        <v>65.966485057970118</v>
      </c>
      <c r="J6" s="5">
        <f t="shared" si="2"/>
        <v>87.955313410626815</v>
      </c>
      <c r="K6" s="5" t="s">
        <v>15</v>
      </c>
      <c r="L6" s="5">
        <v>15</v>
      </c>
      <c r="M6" s="5">
        <v>15</v>
      </c>
      <c r="N6" s="7" t="s">
        <v>29</v>
      </c>
      <c r="O6" s="5">
        <f t="shared" ref="O6:P26" si="3">L6*25.4/760*101.325</f>
        <v>50.795822368421049</v>
      </c>
      <c r="P6" s="5">
        <f t="shared" si="3"/>
        <v>50.795822368421049</v>
      </c>
      <c r="Q6" s="7" t="s">
        <v>30</v>
      </c>
    </row>
    <row r="7" ht="15" x14ac:dyDescent="0.4">
      <c r="A7" s="23"/>
      <c r="B7" s="23"/>
      <c r="C7" s="23"/>
      <c r="D7" s="21" t="s">
        <v>8</v>
      </c>
      <c r="E7" s="20">
        <v>6</v>
      </c>
      <c r="F7" s="26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2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3"/>
        <v>33.863881578947371</v>
      </c>
      <c r="P7" s="5">
        <f t="shared" si="3"/>
        <v>33.863881578947371</v>
      </c>
      <c r="Q7" s="7" t="s">
        <v>30</v>
      </c>
    </row>
    <row r="8" ht="15" x14ac:dyDescent="0.4">
      <c r="A8" s="23"/>
      <c r="B8" s="23"/>
      <c r="C8" s="23"/>
      <c r="D8" s="21" t="s">
        <v>9</v>
      </c>
      <c r="E8" s="20">
        <v>7</v>
      </c>
      <c r="F8" s="26">
        <v>7</v>
      </c>
      <c r="G8" s="5">
        <v>7</v>
      </c>
      <c r="H8" s="5" t="s">
        <v>2</v>
      </c>
      <c r="I8" s="5">
        <f t="shared" si="2"/>
        <v>307.84359693719387</v>
      </c>
      <c r="J8" s="5">
        <f t="shared" si="2"/>
        <v>307.84359693719387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3"/>
        <v>67.727763157894742</v>
      </c>
      <c r="P8" s="5">
        <f t="shared" si="3"/>
        <v>67.727763157894742</v>
      </c>
      <c r="Q8" s="7" t="s">
        <v>30</v>
      </c>
    </row>
    <row r="9" ht="15" x14ac:dyDescent="0.4">
      <c r="A9" s="23"/>
      <c r="B9" s="23"/>
      <c r="C9" s="23"/>
      <c r="D9" s="21" t="s">
        <v>10</v>
      </c>
      <c r="E9" s="20">
        <v>8</v>
      </c>
      <c r="F9" s="26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2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3"/>
        <v>33.863881578947371</v>
      </c>
      <c r="P9" s="5">
        <f t="shared" si="3"/>
        <v>33.863881578947371</v>
      </c>
      <c r="Q9" s="7" t="s">
        <v>30</v>
      </c>
    </row>
    <row r="10" ht="15" x14ac:dyDescent="0.4">
      <c r="A10" s="23"/>
      <c r="B10" s="23"/>
      <c r="C10" s="23"/>
      <c r="D10" s="21" t="s">
        <v>11</v>
      </c>
      <c r="E10" s="20">
        <v>9</v>
      </c>
      <c r="F10" s="26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2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3"/>
        <v>67.727763157894742</v>
      </c>
      <c r="P10" s="5">
        <f t="shared" si="3"/>
        <v>67.727763157894742</v>
      </c>
      <c r="Q10" s="7" t="s">
        <v>30</v>
      </c>
    </row>
    <row r="11" ht="15" x14ac:dyDescent="0.4">
      <c r="A11" s="23"/>
      <c r="B11" s="23"/>
      <c r="C11" s="23"/>
      <c r="D11" s="21" t="s">
        <v>21</v>
      </c>
      <c r="E11" s="20">
        <v>10</v>
      </c>
      <c r="F11" s="27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2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3"/>
        <v>67.727763157894742</v>
      </c>
      <c r="P11" s="5">
        <f t="shared" si="3"/>
        <v>67.727763157894742</v>
      </c>
      <c r="Q11" s="7" t="s">
        <v>30</v>
      </c>
    </row>
    <row r="12" ht="15" x14ac:dyDescent="0.4">
      <c r="A12" s="23"/>
      <c r="B12" s="23"/>
      <c r="C12" s="23"/>
      <c r="D12" s="21" t="s">
        <v>20</v>
      </c>
      <c r="E12" s="20">
        <v>11</v>
      </c>
      <c r="F12" s="27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2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3"/>
        <v>67.727763157894742</v>
      </c>
      <c r="P12" s="5">
        <f t="shared" si="3"/>
        <v>67.727763157894742</v>
      </c>
      <c r="Q12" s="7" t="s">
        <v>30</v>
      </c>
    </row>
    <row r="13" ht="15" x14ac:dyDescent="0.4">
      <c r="A13" s="23"/>
      <c r="B13" s="23"/>
      <c r="C13" s="23"/>
      <c r="D13" s="21" t="s">
        <v>22</v>
      </c>
      <c r="E13" s="20">
        <v>12</v>
      </c>
      <c r="F13" s="26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2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3"/>
        <v>33.863881578947371</v>
      </c>
      <c r="P13" s="5">
        <f t="shared" si="3"/>
        <v>33.863881578947371</v>
      </c>
      <c r="Q13" s="7" t="s">
        <v>30</v>
      </c>
    </row>
    <row r="14" ht="15" x14ac:dyDescent="0.4">
      <c r="A14" s="23"/>
      <c r="B14" s="23"/>
      <c r="C14" s="23"/>
      <c r="D14" s="21" t="s">
        <v>23</v>
      </c>
      <c r="E14" s="20">
        <v>13</v>
      </c>
      <c r="F14" s="27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2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3"/>
        <v>67.727763157894742</v>
      </c>
      <c r="P14" s="5">
        <f t="shared" si="3"/>
        <v>67.727763157894742</v>
      </c>
      <c r="Q14" s="7" t="s">
        <v>30</v>
      </c>
    </row>
    <row r="15" ht="15" x14ac:dyDescent="0.4">
      <c r="A15" s="23"/>
      <c r="B15" s="23"/>
      <c r="C15" s="23"/>
      <c r="D15" s="21" t="s">
        <v>24</v>
      </c>
      <c r="E15" s="20">
        <v>14</v>
      </c>
      <c r="F15" s="27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2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3"/>
        <v>33.863881578947371</v>
      </c>
      <c r="P15" s="5">
        <f t="shared" si="3"/>
        <v>33.863881578947371</v>
      </c>
      <c r="Q15" s="7" t="s">
        <v>30</v>
      </c>
    </row>
    <row r="16" ht="15" x14ac:dyDescent="0.4">
      <c r="A16" s="23"/>
      <c r="B16" s="23"/>
      <c r="C16" s="23"/>
      <c r="D16" s="21" t="s">
        <v>25</v>
      </c>
      <c r="E16" s="20">
        <v>15</v>
      </c>
      <c r="F16" s="27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2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3"/>
        <v>67.727763157894742</v>
      </c>
      <c r="P16" s="5">
        <f t="shared" si="3"/>
        <v>67.727763157894742</v>
      </c>
      <c r="Q16" s="7" t="s">
        <v>30</v>
      </c>
    </row>
    <row r="17" ht="15" x14ac:dyDescent="0.4">
      <c r="A17" s="23"/>
      <c r="B17" s="23"/>
      <c r="C17" s="23"/>
      <c r="D17" s="21" t="s">
        <v>31</v>
      </c>
      <c r="E17" s="20">
        <v>16</v>
      </c>
      <c r="F17" s="27">
        <v>4</v>
      </c>
      <c r="G17" s="5">
        <v>5</v>
      </c>
      <c r="H17" s="5" t="s">
        <v>2</v>
      </c>
      <c r="I17" s="5">
        <f t="shared" si="2"/>
        <v>175.91062682125363</v>
      </c>
      <c r="J17" s="5">
        <f t="shared" si="2"/>
        <v>219.88828352656702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3"/>
        <v>33.863881578947371</v>
      </c>
      <c r="P17" s="5">
        <f t="shared" si="3"/>
        <v>33.863881578947371</v>
      </c>
      <c r="Q17" s="7" t="s">
        <v>30</v>
      </c>
    </row>
    <row r="18" ht="15" x14ac:dyDescent="0.4">
      <c r="A18" s="23"/>
      <c r="B18" s="23"/>
      <c r="C18" s="23"/>
      <c r="D18" s="21" t="s">
        <v>32</v>
      </c>
      <c r="E18" s="20">
        <v>17</v>
      </c>
      <c r="F18" s="26">
        <v>0.3</v>
      </c>
      <c r="G18" s="5">
        <v>0.3</v>
      </c>
      <c r="H18" s="5" t="s">
        <v>2</v>
      </c>
      <c r="I18" s="5">
        <f t="shared" si="2"/>
        <v>13.193297011594023</v>
      </c>
      <c r="J18" s="5">
        <f t="shared" si="2"/>
        <v>13.193297011594023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3"/>
        <v>67.727763157894742</v>
      </c>
      <c r="P18" s="5">
        <f t="shared" si="3"/>
        <v>67.727763157894742</v>
      </c>
      <c r="Q18" s="7" t="s">
        <v>30</v>
      </c>
    </row>
    <row r="19" ht="15" x14ac:dyDescent="0.4">
      <c r="A19" s="23"/>
      <c r="B19" s="23"/>
      <c r="C19" s="23"/>
      <c r="D19" s="21" t="s">
        <v>33</v>
      </c>
      <c r="E19" s="20">
        <v>18</v>
      </c>
      <c r="F19" s="27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2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3"/>
        <v>33.863881578947371</v>
      </c>
      <c r="P19" s="5">
        <f t="shared" si="3"/>
        <v>33.863881578947371</v>
      </c>
      <c r="Q19" s="7" t="s">
        <v>30</v>
      </c>
    </row>
    <row r="20" ht="15" x14ac:dyDescent="0.4">
      <c r="A20" s="23"/>
      <c r="B20" s="23"/>
      <c r="C20" s="23"/>
      <c r="D20" s="21" t="s">
        <v>34</v>
      </c>
      <c r="E20" s="20">
        <v>19</v>
      </c>
      <c r="F20" s="27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2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3"/>
        <v>67.727763157894742</v>
      </c>
      <c r="P20" s="5">
        <f t="shared" si="3"/>
        <v>67.727763157894742</v>
      </c>
      <c r="Q20" s="7" t="s">
        <v>30</v>
      </c>
    </row>
    <row r="21" ht="15" x14ac:dyDescent="0.4">
      <c r="A21" s="23"/>
      <c r="B21" s="23"/>
      <c r="C21" s="23"/>
      <c r="D21" s="21" t="s">
        <v>26</v>
      </c>
      <c r="E21" s="20">
        <v>20</v>
      </c>
      <c r="F21" s="27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2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3"/>
        <v>33.863881578947371</v>
      </c>
      <c r="P21" s="5">
        <f t="shared" si="3"/>
        <v>33.863881578947371</v>
      </c>
      <c r="Q21" s="7" t="s">
        <v>30</v>
      </c>
    </row>
    <row r="22" ht="15" x14ac:dyDescent="0.4">
      <c r="A22" s="23"/>
      <c r="B22" s="23"/>
      <c r="C22" s="23"/>
      <c r="D22" s="21" t="s">
        <v>27</v>
      </c>
      <c r="E22" s="20">
        <v>21</v>
      </c>
      <c r="F22" s="26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2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3"/>
        <v>33.863881578947371</v>
      </c>
      <c r="P22" s="5">
        <f t="shared" si="3"/>
        <v>33.863881578947371</v>
      </c>
      <c r="Q22" s="7" t="s">
        <v>30</v>
      </c>
    </row>
    <row r="23" ht="15" x14ac:dyDescent="0.4">
      <c r="A23" s="23"/>
      <c r="B23" s="23"/>
      <c r="C23" s="23"/>
      <c r="D23" s="21" t="s">
        <v>35</v>
      </c>
      <c r="E23" s="20">
        <v>22</v>
      </c>
      <c r="F23" s="26">
        <v>15</v>
      </c>
      <c r="G23" s="5">
        <v>15</v>
      </c>
      <c r="H23" s="5" t="s">
        <v>2</v>
      </c>
      <c r="I23" s="5">
        <f t="shared" si="2"/>
        <v>659.66485057970112</v>
      </c>
      <c r="J23" s="5">
        <f t="shared" si="2"/>
        <v>659.66485057970112</v>
      </c>
      <c r="K23" s="5" t="s">
        <v>15</v>
      </c>
      <c r="L23" s="5">
        <v>15</v>
      </c>
      <c r="M23" s="5">
        <v>15</v>
      </c>
      <c r="N23" s="7" t="s">
        <v>29</v>
      </c>
      <c r="O23" s="5">
        <f t="shared" si="3"/>
        <v>50.795822368421049</v>
      </c>
      <c r="P23" s="5">
        <f t="shared" si="3"/>
        <v>50.795822368421049</v>
      </c>
      <c r="Q23" s="7" t="s">
        <v>30</v>
      </c>
    </row>
    <row r="24" ht="15" x14ac:dyDescent="0.4">
      <c r="A24" s="23"/>
      <c r="B24" s="23"/>
      <c r="C24" s="23"/>
      <c r="D24" s="21" t="s">
        <v>36</v>
      </c>
      <c r="E24" s="20">
        <v>23</v>
      </c>
      <c r="F24" s="26">
        <v>20</v>
      </c>
      <c r="G24" s="5">
        <v>20</v>
      </c>
      <c r="H24" s="5" t="s">
        <v>2</v>
      </c>
      <c r="I24" s="5">
        <f t="shared" si="2"/>
        <v>879.55313410626809</v>
      </c>
      <c r="J24" s="5">
        <f t="shared" si="2"/>
        <v>879.55313410626809</v>
      </c>
      <c r="K24" s="5" t="s">
        <v>15</v>
      </c>
      <c r="L24" s="5">
        <v>20</v>
      </c>
      <c r="M24" s="5">
        <v>20</v>
      </c>
      <c r="N24" s="7" t="s">
        <v>29</v>
      </c>
      <c r="O24" s="5">
        <f t="shared" si="3"/>
        <v>67.727763157894742</v>
      </c>
      <c r="P24" s="5">
        <f t="shared" si="3"/>
        <v>67.727763157894742</v>
      </c>
      <c r="Q24" s="7" t="s">
        <v>30</v>
      </c>
    </row>
    <row r="25" ht="15" x14ac:dyDescent="0.4">
      <c r="A25" s="23"/>
      <c r="B25" s="23"/>
      <c r="C25" s="23"/>
      <c r="D25" s="21" t="s">
        <v>12</v>
      </c>
      <c r="E25" s="20">
        <v>24</v>
      </c>
      <c r="F25" s="27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2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3"/>
        <v>74.500539473684199</v>
      </c>
      <c r="P25" s="5">
        <f t="shared" si="3"/>
        <v>74.500539473684199</v>
      </c>
      <c r="Q25" s="7" t="s">
        <v>30</v>
      </c>
    </row>
    <row r="26" ht="15" x14ac:dyDescent="0.4">
      <c r="A26" s="23"/>
      <c r="B26" s="23"/>
      <c r="C26" s="23"/>
      <c r="D26" s="21" t="s">
        <v>19</v>
      </c>
      <c r="E26" s="20">
        <v>25</v>
      </c>
      <c r="F26" s="27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si="2"/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3"/>
        <v>33.863881578947371</v>
      </c>
      <c r="P26" s="5">
        <f t="shared" si="3"/>
        <v>33.863881578947371</v>
      </c>
      <c r="Q26" s="7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CC6DA-A190-4DBD-85F4-E12EFB924BBB}">
  <dimension ref="A1:Q26"/>
  <sheetViews>
    <sheetView topLeftCell="E1" workbookViewId="0">
      <selection activeCell="F2" sqref="F2:F26"/>
    </sheetView>
  </sheetViews>
  <sheetFormatPr defaultRowHeight="13.9" x14ac:dyDescent="0.4"/>
  <cols>
    <col min="1" max="1" width="15.46484375" bestFit="true" customWidth="true"/>
    <col min="2" max="2" width="35.53125" bestFit="true" customWidth="true"/>
    <col min="3" max="3" width="10.6640625" bestFit="true" customWidth="true"/>
    <col min="4" max="4" width="64.1328125" bestFit="true" customWidth="true"/>
    <col min="5" max="5" width="14.46484375" bestFit="true" customWidth="true"/>
    <col min="6" max="6" width="17.46484375" customWidth="true"/>
    <col min="7" max="10" width="16.19921875" customWidth="true"/>
    <col min="11" max="11" width="15.6640625" bestFit="true" customWidth="true"/>
    <col min="12" max="13" width="15.1328125" bestFit="true" customWidth="true"/>
    <col min="15" max="16" width="15.1328125" bestFit="true" customWidth="true"/>
  </cols>
  <sheetData>
    <row r="1" ht="35.25" x14ac:dyDescent="0.4">
      <c r="A1" s="16" t="s">
        <v>37</v>
      </c>
      <c r="B1" s="17" t="s">
        <v>38</v>
      </c>
      <c r="C1" s="16" t="s">
        <v>13</v>
      </c>
      <c r="D1" s="16" t="s">
        <v>3</v>
      </c>
      <c r="E1" s="16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18" t="s">
        <v>0</v>
      </c>
      <c r="B2" s="19" t="s">
        <v>70</v>
      </c>
      <c r="C2" s="20"/>
      <c r="D2" s="21" t="s">
        <v>5</v>
      </c>
      <c r="E2" s="20">
        <v>1</v>
      </c>
      <c r="F2" s="26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21" t="s">
        <v>42</v>
      </c>
      <c r="B3" s="24" t="s">
        <v>71</v>
      </c>
      <c r="C3" s="20" t="s">
        <v>69</v>
      </c>
      <c r="D3" s="21" t="s">
        <v>6</v>
      </c>
      <c r="E3" s="20">
        <v>2</v>
      </c>
      <c r="F3" s="26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21" t="s">
        <v>46</v>
      </c>
      <c r="B4" s="24"/>
      <c r="C4" s="20" t="s">
        <v>40</v>
      </c>
      <c r="D4" s="21" t="s">
        <v>7</v>
      </c>
      <c r="E4" s="20">
        <v>3</v>
      </c>
      <c r="F4" s="26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21" t="s">
        <v>43</v>
      </c>
      <c r="B5" s="20">
        <v>3000</v>
      </c>
      <c r="C5" s="20" t="s">
        <v>1</v>
      </c>
      <c r="D5" s="18" t="s">
        <v>17</v>
      </c>
      <c r="E5" s="20">
        <v>4</v>
      </c>
      <c r="F5" s="26">
        <v>0.4</v>
      </c>
      <c r="G5" s="5">
        <v>0.4</v>
      </c>
      <c r="H5" s="5" t="s">
        <v>2</v>
      </c>
      <c r="I5" s="5">
        <f>F5*POWER(0.305,3)/POWER(0.0254,2)</f>
        <v>17.591062682125365</v>
      </c>
      <c r="J5" s="5">
        <f>G5*POWER(0.305,3)/POWER(0.0254,2)</f>
        <v>17.591062682125365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21" t="s">
        <v>47</v>
      </c>
      <c r="B6" s="20">
        <f>B5*0.305</f>
        <v>915</v>
      </c>
      <c r="C6" s="20" t="s">
        <v>39</v>
      </c>
      <c r="D6" s="21" t="s">
        <v>18</v>
      </c>
      <c r="E6" s="20">
        <v>5</v>
      </c>
      <c r="F6" s="26">
        <v>0.7</v>
      </c>
      <c r="G6" s="5">
        <v>0.7</v>
      </c>
      <c r="H6" s="5" t="s">
        <v>2</v>
      </c>
      <c r="I6" s="5">
        <f t="shared" ref="I6:J26" si="2">F6*POWER(0.305,3)/POWER(0.0254,2)</f>
        <v>30.784359693719388</v>
      </c>
      <c r="J6" s="5">
        <f t="shared" si="2"/>
        <v>30.784359693719388</v>
      </c>
      <c r="K6" s="5" t="s">
        <v>15</v>
      </c>
      <c r="L6" s="5">
        <v>15</v>
      </c>
      <c r="M6" s="5">
        <v>15</v>
      </c>
      <c r="N6" s="7" t="s">
        <v>29</v>
      </c>
      <c r="O6" s="5">
        <f t="shared" ref="O6:P26" si="3">L6*25.4/760*101.325</f>
        <v>50.795822368421049</v>
      </c>
      <c r="P6" s="5">
        <f t="shared" si="3"/>
        <v>50.795822368421049</v>
      </c>
      <c r="Q6" s="7" t="s">
        <v>30</v>
      </c>
    </row>
    <row r="7" ht="15" x14ac:dyDescent="0.4">
      <c r="A7" s="10" t="s">
        <v>93</v>
      </c>
      <c r="B7" s="3" t="s">
        <v>94</v>
      </c>
      <c r="C7" s="3"/>
      <c r="D7" s="21" t="s">
        <v>8</v>
      </c>
      <c r="E7" s="20">
        <v>6</v>
      </c>
      <c r="F7" s="26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2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3"/>
        <v>33.863881578947371</v>
      </c>
      <c r="P7" s="5">
        <f t="shared" si="3"/>
        <v>33.863881578947371</v>
      </c>
      <c r="Q7" s="7" t="s">
        <v>30</v>
      </c>
    </row>
    <row r="8" ht="15" x14ac:dyDescent="0.4">
      <c r="A8" s="23"/>
      <c r="B8" s="23"/>
      <c r="C8" s="23"/>
      <c r="D8" s="21" t="s">
        <v>9</v>
      </c>
      <c r="E8" s="20">
        <v>7</v>
      </c>
      <c r="F8" s="26">
        <v>8.5</v>
      </c>
      <c r="G8" s="5">
        <v>8.5</v>
      </c>
      <c r="H8" s="5" t="s">
        <v>2</v>
      </c>
      <c r="I8" s="5">
        <f t="shared" si="2"/>
        <v>373.81008199516396</v>
      </c>
      <c r="J8" s="5">
        <f t="shared" si="2"/>
        <v>373.81008199516396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3"/>
        <v>67.727763157894742</v>
      </c>
      <c r="P8" s="5">
        <f t="shared" si="3"/>
        <v>67.727763157894742</v>
      </c>
      <c r="Q8" s="7" t="s">
        <v>30</v>
      </c>
    </row>
    <row r="9" ht="15" x14ac:dyDescent="0.4">
      <c r="A9" s="23"/>
      <c r="B9" s="23"/>
      <c r="C9" s="23"/>
      <c r="D9" s="21" t="s">
        <v>10</v>
      </c>
      <c r="E9" s="20">
        <v>8</v>
      </c>
      <c r="F9" s="26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2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3"/>
        <v>33.863881578947371</v>
      </c>
      <c r="P9" s="5">
        <f t="shared" si="3"/>
        <v>33.863881578947371</v>
      </c>
      <c r="Q9" s="7" t="s">
        <v>30</v>
      </c>
    </row>
    <row r="10" ht="15" x14ac:dyDescent="0.4">
      <c r="A10" s="23"/>
      <c r="B10" s="23"/>
      <c r="C10" s="23"/>
      <c r="D10" s="21" t="s">
        <v>11</v>
      </c>
      <c r="E10" s="20">
        <v>9</v>
      </c>
      <c r="F10" s="26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2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3"/>
        <v>67.727763157894742</v>
      </c>
      <c r="P10" s="5">
        <f t="shared" si="3"/>
        <v>67.727763157894742</v>
      </c>
      <c r="Q10" s="7" t="s">
        <v>30</v>
      </c>
    </row>
    <row r="11" ht="15" x14ac:dyDescent="0.4">
      <c r="A11" s="23"/>
      <c r="B11" s="23"/>
      <c r="C11" s="23"/>
      <c r="D11" s="21" t="s">
        <v>21</v>
      </c>
      <c r="E11" s="20">
        <v>10</v>
      </c>
      <c r="F11" s="27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2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3"/>
        <v>67.727763157894742</v>
      </c>
      <c r="P11" s="5">
        <f t="shared" si="3"/>
        <v>67.727763157894742</v>
      </c>
      <c r="Q11" s="7" t="s">
        <v>30</v>
      </c>
    </row>
    <row r="12" ht="15" x14ac:dyDescent="0.4">
      <c r="A12" s="23"/>
      <c r="B12" s="23"/>
      <c r="C12" s="23"/>
      <c r="D12" s="21" t="s">
        <v>20</v>
      </c>
      <c r="E12" s="20">
        <v>11</v>
      </c>
      <c r="F12" s="27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2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3"/>
        <v>67.727763157894742</v>
      </c>
      <c r="P12" s="5">
        <f t="shared" si="3"/>
        <v>67.727763157894742</v>
      </c>
      <c r="Q12" s="7" t="s">
        <v>30</v>
      </c>
    </row>
    <row r="13" ht="15" x14ac:dyDescent="0.4">
      <c r="A13" s="23"/>
      <c r="B13" s="23"/>
      <c r="C13" s="23"/>
      <c r="D13" s="21" t="s">
        <v>22</v>
      </c>
      <c r="E13" s="20">
        <v>12</v>
      </c>
      <c r="F13" s="26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2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3"/>
        <v>33.863881578947371</v>
      </c>
      <c r="P13" s="5">
        <f t="shared" si="3"/>
        <v>33.863881578947371</v>
      </c>
      <c r="Q13" s="7" t="s">
        <v>30</v>
      </c>
    </row>
    <row r="14" ht="15" x14ac:dyDescent="0.4">
      <c r="A14" s="23"/>
      <c r="B14" s="23"/>
      <c r="C14" s="23"/>
      <c r="D14" s="21" t="s">
        <v>23</v>
      </c>
      <c r="E14" s="20">
        <v>13</v>
      </c>
      <c r="F14" s="27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2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3"/>
        <v>67.727763157894742</v>
      </c>
      <c r="P14" s="5">
        <f t="shared" si="3"/>
        <v>67.727763157894742</v>
      </c>
      <c r="Q14" s="7" t="s">
        <v>30</v>
      </c>
    </row>
    <row r="15" ht="15" x14ac:dyDescent="0.4">
      <c r="A15" s="23"/>
      <c r="B15" s="23"/>
      <c r="C15" s="23"/>
      <c r="D15" s="21" t="s">
        <v>24</v>
      </c>
      <c r="E15" s="20">
        <v>14</v>
      </c>
      <c r="F15" s="27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2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3"/>
        <v>33.863881578947371</v>
      </c>
      <c r="P15" s="5">
        <f t="shared" si="3"/>
        <v>33.863881578947371</v>
      </c>
      <c r="Q15" s="7" t="s">
        <v>30</v>
      </c>
    </row>
    <row r="16" ht="15" x14ac:dyDescent="0.4">
      <c r="A16" s="23"/>
      <c r="B16" s="23"/>
      <c r="C16" s="23"/>
      <c r="D16" s="21" t="s">
        <v>25</v>
      </c>
      <c r="E16" s="20">
        <v>15</v>
      </c>
      <c r="F16" s="27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2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3"/>
        <v>67.727763157894742</v>
      </c>
      <c r="P16" s="5">
        <f t="shared" si="3"/>
        <v>67.727763157894742</v>
      </c>
      <c r="Q16" s="7" t="s">
        <v>30</v>
      </c>
    </row>
    <row r="17" ht="15" x14ac:dyDescent="0.4">
      <c r="A17" s="23"/>
      <c r="B17" s="23"/>
      <c r="C17" s="23"/>
      <c r="D17" s="21" t="s">
        <v>31</v>
      </c>
      <c r="E17" s="20">
        <v>16</v>
      </c>
      <c r="F17" s="27">
        <v>4</v>
      </c>
      <c r="G17" s="5">
        <v>5</v>
      </c>
      <c r="H17" s="5" t="s">
        <v>2</v>
      </c>
      <c r="I17" s="5">
        <f t="shared" si="2"/>
        <v>175.91062682125363</v>
      </c>
      <c r="J17" s="5">
        <f t="shared" si="2"/>
        <v>219.88828352656702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3"/>
        <v>33.863881578947371</v>
      </c>
      <c r="P17" s="5">
        <f t="shared" si="3"/>
        <v>33.863881578947371</v>
      </c>
      <c r="Q17" s="7" t="s">
        <v>30</v>
      </c>
    </row>
    <row r="18" ht="15" x14ac:dyDescent="0.4">
      <c r="A18" s="23"/>
      <c r="B18" s="23"/>
      <c r="C18" s="23"/>
      <c r="D18" s="21" t="s">
        <v>32</v>
      </c>
      <c r="E18" s="20">
        <v>17</v>
      </c>
      <c r="F18" s="26">
        <v>0.3</v>
      </c>
      <c r="G18" s="5">
        <v>0.3</v>
      </c>
      <c r="H18" s="5" t="s">
        <v>2</v>
      </c>
      <c r="I18" s="5">
        <f t="shared" si="2"/>
        <v>13.193297011594023</v>
      </c>
      <c r="J18" s="5">
        <f t="shared" si="2"/>
        <v>13.193297011594023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3"/>
        <v>67.727763157894742</v>
      </c>
      <c r="P18" s="5">
        <f t="shared" si="3"/>
        <v>67.727763157894742</v>
      </c>
      <c r="Q18" s="7" t="s">
        <v>30</v>
      </c>
    </row>
    <row r="19" ht="15" x14ac:dyDescent="0.4">
      <c r="A19" s="23"/>
      <c r="B19" s="23"/>
      <c r="C19" s="23"/>
      <c r="D19" s="21" t="s">
        <v>33</v>
      </c>
      <c r="E19" s="20">
        <v>18</v>
      </c>
      <c r="F19" s="27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2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3"/>
        <v>33.863881578947371</v>
      </c>
      <c r="P19" s="5">
        <f t="shared" si="3"/>
        <v>33.863881578947371</v>
      </c>
      <c r="Q19" s="7" t="s">
        <v>30</v>
      </c>
    </row>
    <row r="20" ht="15" x14ac:dyDescent="0.4">
      <c r="A20" s="23"/>
      <c r="B20" s="23"/>
      <c r="C20" s="23"/>
      <c r="D20" s="21" t="s">
        <v>34</v>
      </c>
      <c r="E20" s="20">
        <v>19</v>
      </c>
      <c r="F20" s="27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2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3"/>
        <v>67.727763157894742</v>
      </c>
      <c r="P20" s="5">
        <f t="shared" si="3"/>
        <v>67.727763157894742</v>
      </c>
      <c r="Q20" s="7" t="s">
        <v>30</v>
      </c>
    </row>
    <row r="21" ht="15" x14ac:dyDescent="0.4">
      <c r="A21" s="23"/>
      <c r="B21" s="23"/>
      <c r="C21" s="23"/>
      <c r="D21" s="21" t="s">
        <v>26</v>
      </c>
      <c r="E21" s="20">
        <v>20</v>
      </c>
      <c r="F21" s="27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2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3"/>
        <v>33.863881578947371</v>
      </c>
      <c r="P21" s="5">
        <f t="shared" si="3"/>
        <v>33.863881578947371</v>
      </c>
      <c r="Q21" s="7" t="s">
        <v>30</v>
      </c>
    </row>
    <row r="22" ht="15" x14ac:dyDescent="0.4">
      <c r="A22" s="23"/>
      <c r="B22" s="23"/>
      <c r="C22" s="23"/>
      <c r="D22" s="21" t="s">
        <v>27</v>
      </c>
      <c r="E22" s="20">
        <v>21</v>
      </c>
      <c r="F22" s="26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2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3"/>
        <v>33.863881578947371</v>
      </c>
      <c r="P22" s="5">
        <f t="shared" si="3"/>
        <v>33.863881578947371</v>
      </c>
      <c r="Q22" s="7" t="s">
        <v>30</v>
      </c>
    </row>
    <row r="23" ht="15" x14ac:dyDescent="0.4">
      <c r="A23" s="23"/>
      <c r="B23" s="23"/>
      <c r="C23" s="23"/>
      <c r="D23" s="21" t="s">
        <v>35</v>
      </c>
      <c r="E23" s="20">
        <v>22</v>
      </c>
      <c r="F23" s="26">
        <v>15</v>
      </c>
      <c r="G23" s="5">
        <v>15</v>
      </c>
      <c r="H23" s="5" t="s">
        <v>2</v>
      </c>
      <c r="I23" s="5">
        <f t="shared" si="2"/>
        <v>659.66485057970112</v>
      </c>
      <c r="J23" s="5">
        <f t="shared" si="2"/>
        <v>659.66485057970112</v>
      </c>
      <c r="K23" s="5" t="s">
        <v>15</v>
      </c>
      <c r="L23" s="5">
        <v>15</v>
      </c>
      <c r="M23" s="5">
        <v>15</v>
      </c>
      <c r="N23" s="7" t="s">
        <v>29</v>
      </c>
      <c r="O23" s="5">
        <f t="shared" si="3"/>
        <v>50.795822368421049</v>
      </c>
      <c r="P23" s="5">
        <f t="shared" si="3"/>
        <v>50.795822368421049</v>
      </c>
      <c r="Q23" s="7" t="s">
        <v>30</v>
      </c>
    </row>
    <row r="24" ht="15" x14ac:dyDescent="0.4">
      <c r="A24" s="23"/>
      <c r="B24" s="23"/>
      <c r="C24" s="23"/>
      <c r="D24" s="21" t="s">
        <v>36</v>
      </c>
      <c r="E24" s="20">
        <v>23</v>
      </c>
      <c r="F24" s="26">
        <v>20</v>
      </c>
      <c r="G24" s="5">
        <v>20</v>
      </c>
      <c r="H24" s="5" t="s">
        <v>2</v>
      </c>
      <c r="I24" s="5">
        <f t="shared" si="2"/>
        <v>879.55313410626809</v>
      </c>
      <c r="J24" s="5">
        <f t="shared" si="2"/>
        <v>879.55313410626809</v>
      </c>
      <c r="K24" s="5" t="s">
        <v>15</v>
      </c>
      <c r="L24" s="5">
        <v>20</v>
      </c>
      <c r="M24" s="5">
        <v>20</v>
      </c>
      <c r="N24" s="7" t="s">
        <v>29</v>
      </c>
      <c r="O24" s="5">
        <f t="shared" si="3"/>
        <v>67.727763157894742</v>
      </c>
      <c r="P24" s="5">
        <f t="shared" si="3"/>
        <v>67.727763157894742</v>
      </c>
      <c r="Q24" s="7" t="s">
        <v>30</v>
      </c>
    </row>
    <row r="25" ht="15" x14ac:dyDescent="0.4">
      <c r="A25" s="23"/>
      <c r="B25" s="23"/>
      <c r="C25" s="23"/>
      <c r="D25" s="21" t="s">
        <v>12</v>
      </c>
      <c r="E25" s="20">
        <v>24</v>
      </c>
      <c r="F25" s="27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2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3"/>
        <v>74.500539473684199</v>
      </c>
      <c r="P25" s="5">
        <f t="shared" si="3"/>
        <v>74.500539473684199</v>
      </c>
      <c r="Q25" s="7" t="s">
        <v>30</v>
      </c>
    </row>
    <row r="26" ht="15" x14ac:dyDescent="0.4">
      <c r="A26" s="23"/>
      <c r="B26" s="23"/>
      <c r="C26" s="23"/>
      <c r="D26" s="21" t="s">
        <v>19</v>
      </c>
      <c r="E26" s="20">
        <v>25</v>
      </c>
      <c r="F26" s="27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si="2"/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3"/>
        <v>33.863881578947371</v>
      </c>
      <c r="P26" s="5">
        <f t="shared" si="3"/>
        <v>33.863881578947371</v>
      </c>
      <c r="Q26" s="7" t="s">
        <v>30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708C-2B2C-466E-BCCE-1B2E77D28970}">
  <dimension ref="A1:Q26"/>
  <sheetViews>
    <sheetView topLeftCell="C1" workbookViewId="0">
      <selection activeCell="F2" sqref="F2:F26"/>
    </sheetView>
  </sheetViews>
  <sheetFormatPr defaultRowHeight="13.9" x14ac:dyDescent="0.4"/>
  <cols>
    <col min="1" max="1" width="15.46484375" bestFit="true" customWidth="true"/>
    <col min="2" max="2" width="18.265625" bestFit="true" customWidth="true"/>
    <col min="3" max="3" width="10.6640625" bestFit="true" customWidth="true"/>
    <col min="4" max="4" width="64.1328125" bestFit="true" customWidth="true"/>
    <col min="5" max="5" width="14.46484375" bestFit="true" customWidth="true"/>
    <col min="6" max="6" width="17.46484375" customWidth="true"/>
    <col min="7" max="10" width="16.19921875" customWidth="true"/>
    <col min="11" max="11" width="15.6640625" bestFit="true" customWidth="true"/>
    <col min="12" max="13" width="15.1328125" bestFit="true" customWidth="true"/>
    <col min="15" max="16" width="15.1328125" bestFit="true" customWidth="true"/>
  </cols>
  <sheetData>
    <row r="1" ht="35.25" x14ac:dyDescent="0.4">
      <c r="A1" s="16" t="s">
        <v>37</v>
      </c>
      <c r="B1" s="17" t="s">
        <v>38</v>
      </c>
      <c r="C1" s="16" t="s">
        <v>13</v>
      </c>
      <c r="D1" s="16" t="s">
        <v>3</v>
      </c>
      <c r="E1" s="16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18" t="s">
        <v>0</v>
      </c>
      <c r="B2" s="19" t="s">
        <v>86</v>
      </c>
      <c r="C2" s="20"/>
      <c r="D2" s="21" t="s">
        <v>5</v>
      </c>
      <c r="E2" s="20">
        <v>1</v>
      </c>
      <c r="F2" s="26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21" t="s">
        <v>42</v>
      </c>
      <c r="B3" s="24" t="s">
        <v>85</v>
      </c>
      <c r="C3" s="20" t="s">
        <v>44</v>
      </c>
      <c r="D3" s="21" t="s">
        <v>6</v>
      </c>
      <c r="E3" s="20">
        <v>2</v>
      </c>
      <c r="F3" s="26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21" t="s">
        <v>46</v>
      </c>
      <c r="B4" s="24"/>
      <c r="C4" s="20" t="s">
        <v>40</v>
      </c>
      <c r="D4" s="21" t="s">
        <v>7</v>
      </c>
      <c r="E4" s="20">
        <v>3</v>
      </c>
      <c r="F4" s="26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21" t="s">
        <v>43</v>
      </c>
      <c r="B5" s="20">
        <v>2000</v>
      </c>
      <c r="C5" s="20" t="s">
        <v>1</v>
      </c>
      <c r="D5" s="18" t="s">
        <v>17</v>
      </c>
      <c r="E5" s="20">
        <v>4</v>
      </c>
      <c r="F5" s="26">
        <v>0.8</v>
      </c>
      <c r="G5" s="5">
        <v>1</v>
      </c>
      <c r="H5" s="5" t="s">
        <v>2</v>
      </c>
      <c r="I5" s="5">
        <f>F5*POWER(0.305,3)/POWER(0.0254,2)</f>
        <v>35.18212536425073</v>
      </c>
      <c r="J5" s="5">
        <f>G5*POWER(0.305,3)/POWER(0.0254,2)</f>
        <v>43.977656705313407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21" t="s">
        <v>47</v>
      </c>
      <c r="B6" s="20">
        <f>B5*0.305</f>
        <v>610</v>
      </c>
      <c r="C6" s="20" t="s">
        <v>39</v>
      </c>
      <c r="D6" s="21" t="s">
        <v>18</v>
      </c>
      <c r="E6" s="20">
        <v>5</v>
      </c>
      <c r="F6" s="26">
        <v>1.5</v>
      </c>
      <c r="G6" s="5">
        <v>2</v>
      </c>
      <c r="H6" s="5" t="s">
        <v>2</v>
      </c>
      <c r="I6" s="5">
        <f t="shared" ref="I6:J26" si="2">F6*POWER(0.305,3)/POWER(0.0254,2)</f>
        <v>65.966485057970118</v>
      </c>
      <c r="J6" s="5">
        <f t="shared" si="2"/>
        <v>87.955313410626815</v>
      </c>
      <c r="K6" s="5" t="s">
        <v>15</v>
      </c>
      <c r="L6" s="5">
        <v>15</v>
      </c>
      <c r="M6" s="5">
        <v>15</v>
      </c>
      <c r="N6" s="7" t="s">
        <v>29</v>
      </c>
      <c r="O6" s="5">
        <f t="shared" ref="O6:P26" si="3">L6*25.4/760*101.325</f>
        <v>50.795822368421049</v>
      </c>
      <c r="P6" s="5">
        <f t="shared" si="3"/>
        <v>50.795822368421049</v>
      </c>
      <c r="Q6" s="7" t="s">
        <v>30</v>
      </c>
    </row>
    <row r="7" ht="15" x14ac:dyDescent="0.4">
      <c r="A7" s="23"/>
      <c r="B7" s="23"/>
      <c r="C7" s="23"/>
      <c r="D7" s="21" t="s">
        <v>8</v>
      </c>
      <c r="E7" s="20">
        <v>6</v>
      </c>
      <c r="F7" s="26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2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3"/>
        <v>33.863881578947371</v>
      </c>
      <c r="P7" s="5">
        <f t="shared" si="3"/>
        <v>33.863881578947371</v>
      </c>
      <c r="Q7" s="7" t="s">
        <v>30</v>
      </c>
    </row>
    <row r="8" ht="15" x14ac:dyDescent="0.4">
      <c r="A8" s="23"/>
      <c r="B8" s="23"/>
      <c r="C8" s="23"/>
      <c r="D8" s="21" t="s">
        <v>9</v>
      </c>
      <c r="E8" s="20">
        <v>7</v>
      </c>
      <c r="F8" s="26">
        <v>6</v>
      </c>
      <c r="G8" s="5">
        <v>7</v>
      </c>
      <c r="H8" s="5" t="s">
        <v>2</v>
      </c>
      <c r="I8" s="5">
        <f t="shared" si="2"/>
        <v>263.86594023188047</v>
      </c>
      <c r="J8" s="5">
        <f t="shared" si="2"/>
        <v>307.84359693719387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3"/>
        <v>67.727763157894742</v>
      </c>
      <c r="P8" s="5">
        <f t="shared" si="3"/>
        <v>67.727763157894742</v>
      </c>
      <c r="Q8" s="7" t="s">
        <v>30</v>
      </c>
    </row>
    <row r="9" ht="15" x14ac:dyDescent="0.4">
      <c r="A9" s="23"/>
      <c r="B9" s="23"/>
      <c r="C9" s="23"/>
      <c r="D9" s="21" t="s">
        <v>10</v>
      </c>
      <c r="E9" s="20">
        <v>8</v>
      </c>
      <c r="F9" s="26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2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3"/>
        <v>33.863881578947371</v>
      </c>
      <c r="P9" s="5">
        <f t="shared" si="3"/>
        <v>33.863881578947371</v>
      </c>
      <c r="Q9" s="7" t="s">
        <v>30</v>
      </c>
    </row>
    <row r="10" ht="15" x14ac:dyDescent="0.4">
      <c r="A10" s="23"/>
      <c r="B10" s="23"/>
      <c r="C10" s="23"/>
      <c r="D10" s="21" t="s">
        <v>11</v>
      </c>
      <c r="E10" s="20">
        <v>9</v>
      </c>
      <c r="F10" s="26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2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3"/>
        <v>67.727763157894742</v>
      </c>
      <c r="P10" s="5">
        <f t="shared" si="3"/>
        <v>67.727763157894742</v>
      </c>
      <c r="Q10" s="7" t="s">
        <v>30</v>
      </c>
    </row>
    <row r="11" ht="15" x14ac:dyDescent="0.4">
      <c r="A11" s="23"/>
      <c r="B11" s="23"/>
      <c r="C11" s="23"/>
      <c r="D11" s="21" t="s">
        <v>21</v>
      </c>
      <c r="E11" s="20">
        <v>10</v>
      </c>
      <c r="F11" s="27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2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3"/>
        <v>67.727763157894742</v>
      </c>
      <c r="P11" s="5">
        <f t="shared" si="3"/>
        <v>67.727763157894742</v>
      </c>
      <c r="Q11" s="7" t="s">
        <v>30</v>
      </c>
    </row>
    <row r="12" ht="15" x14ac:dyDescent="0.4">
      <c r="A12" s="23"/>
      <c r="B12" s="23"/>
      <c r="C12" s="23"/>
      <c r="D12" s="21" t="s">
        <v>20</v>
      </c>
      <c r="E12" s="20">
        <v>11</v>
      </c>
      <c r="F12" s="27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2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3"/>
        <v>67.727763157894742</v>
      </c>
      <c r="P12" s="5">
        <f t="shared" si="3"/>
        <v>67.727763157894742</v>
      </c>
      <c r="Q12" s="7" t="s">
        <v>30</v>
      </c>
    </row>
    <row r="13" ht="15" x14ac:dyDescent="0.4">
      <c r="A13" s="23"/>
      <c r="B13" s="23"/>
      <c r="C13" s="23"/>
      <c r="D13" s="21" t="s">
        <v>22</v>
      </c>
      <c r="E13" s="20">
        <v>12</v>
      </c>
      <c r="F13" s="26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2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3"/>
        <v>33.863881578947371</v>
      </c>
      <c r="P13" s="5">
        <f t="shared" si="3"/>
        <v>33.863881578947371</v>
      </c>
      <c r="Q13" s="7" t="s">
        <v>30</v>
      </c>
    </row>
    <row r="14" ht="15" x14ac:dyDescent="0.4">
      <c r="A14" s="23"/>
      <c r="B14" s="23"/>
      <c r="C14" s="23"/>
      <c r="D14" s="21" t="s">
        <v>23</v>
      </c>
      <c r="E14" s="20">
        <v>13</v>
      </c>
      <c r="F14" s="27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2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3"/>
        <v>67.727763157894742</v>
      </c>
      <c r="P14" s="5">
        <f t="shared" si="3"/>
        <v>67.727763157894742</v>
      </c>
      <c r="Q14" s="7" t="s">
        <v>30</v>
      </c>
    </row>
    <row r="15" ht="15" x14ac:dyDescent="0.4">
      <c r="A15" s="23"/>
      <c r="B15" s="23"/>
      <c r="C15" s="23"/>
      <c r="D15" s="21" t="s">
        <v>24</v>
      </c>
      <c r="E15" s="20">
        <v>14</v>
      </c>
      <c r="F15" s="27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2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3"/>
        <v>33.863881578947371</v>
      </c>
      <c r="P15" s="5">
        <f t="shared" si="3"/>
        <v>33.863881578947371</v>
      </c>
      <c r="Q15" s="7" t="s">
        <v>30</v>
      </c>
    </row>
    <row r="16" ht="15" x14ac:dyDescent="0.4">
      <c r="A16" s="23"/>
      <c r="B16" s="23"/>
      <c r="C16" s="23"/>
      <c r="D16" s="21" t="s">
        <v>25</v>
      </c>
      <c r="E16" s="20">
        <v>15</v>
      </c>
      <c r="F16" s="27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2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3"/>
        <v>67.727763157894742</v>
      </c>
      <c r="P16" s="5">
        <f t="shared" si="3"/>
        <v>67.727763157894742</v>
      </c>
      <c r="Q16" s="7" t="s">
        <v>30</v>
      </c>
    </row>
    <row r="17" ht="15" x14ac:dyDescent="0.4">
      <c r="A17" s="23"/>
      <c r="B17" s="23"/>
      <c r="C17" s="23"/>
      <c r="D17" s="21" t="s">
        <v>31</v>
      </c>
      <c r="E17" s="20">
        <v>16</v>
      </c>
      <c r="F17" s="27">
        <v>4</v>
      </c>
      <c r="G17" s="5">
        <v>5</v>
      </c>
      <c r="H17" s="5" t="s">
        <v>2</v>
      </c>
      <c r="I17" s="5">
        <f t="shared" si="2"/>
        <v>175.91062682125363</v>
      </c>
      <c r="J17" s="5">
        <f t="shared" si="2"/>
        <v>219.88828352656702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3"/>
        <v>33.863881578947371</v>
      </c>
      <c r="P17" s="5">
        <f t="shared" si="3"/>
        <v>33.863881578947371</v>
      </c>
      <c r="Q17" s="7" t="s">
        <v>30</v>
      </c>
    </row>
    <row r="18" ht="15" x14ac:dyDescent="0.4">
      <c r="A18" s="23"/>
      <c r="B18" s="23"/>
      <c r="C18" s="23"/>
      <c r="D18" s="21" t="s">
        <v>32</v>
      </c>
      <c r="E18" s="20">
        <v>17</v>
      </c>
      <c r="F18" s="26">
        <v>0.3</v>
      </c>
      <c r="G18" s="5">
        <v>0.3</v>
      </c>
      <c r="H18" s="5" t="s">
        <v>2</v>
      </c>
      <c r="I18" s="5">
        <f t="shared" si="2"/>
        <v>13.193297011594023</v>
      </c>
      <c r="J18" s="5">
        <f t="shared" si="2"/>
        <v>13.193297011594023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3"/>
        <v>67.727763157894742</v>
      </c>
      <c r="P18" s="5">
        <f t="shared" si="3"/>
        <v>67.727763157894742</v>
      </c>
      <c r="Q18" s="7" t="s">
        <v>30</v>
      </c>
    </row>
    <row r="19" ht="15" x14ac:dyDescent="0.4">
      <c r="A19" s="23"/>
      <c r="B19" s="23"/>
      <c r="C19" s="23"/>
      <c r="D19" s="21" t="s">
        <v>33</v>
      </c>
      <c r="E19" s="20">
        <v>18</v>
      </c>
      <c r="F19" s="27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2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3"/>
        <v>33.863881578947371</v>
      </c>
      <c r="P19" s="5">
        <f t="shared" si="3"/>
        <v>33.863881578947371</v>
      </c>
      <c r="Q19" s="7" t="s">
        <v>30</v>
      </c>
    </row>
    <row r="20" ht="15" x14ac:dyDescent="0.4">
      <c r="A20" s="23"/>
      <c r="B20" s="23"/>
      <c r="C20" s="23"/>
      <c r="D20" s="21" t="s">
        <v>34</v>
      </c>
      <c r="E20" s="20">
        <v>19</v>
      </c>
      <c r="F20" s="27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2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3"/>
        <v>67.727763157894742</v>
      </c>
      <c r="P20" s="5">
        <f t="shared" si="3"/>
        <v>67.727763157894742</v>
      </c>
      <c r="Q20" s="7" t="s">
        <v>30</v>
      </c>
    </row>
    <row r="21" ht="15" x14ac:dyDescent="0.4">
      <c r="A21" s="23"/>
      <c r="B21" s="23"/>
      <c r="C21" s="23"/>
      <c r="D21" s="21" t="s">
        <v>26</v>
      </c>
      <c r="E21" s="20">
        <v>20</v>
      </c>
      <c r="F21" s="27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2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3"/>
        <v>33.863881578947371</v>
      </c>
      <c r="P21" s="5">
        <f t="shared" si="3"/>
        <v>33.863881578947371</v>
      </c>
      <c r="Q21" s="7" t="s">
        <v>30</v>
      </c>
    </row>
    <row r="22" ht="15" x14ac:dyDescent="0.4">
      <c r="A22" s="23"/>
      <c r="B22" s="23"/>
      <c r="C22" s="23"/>
      <c r="D22" s="21" t="s">
        <v>27</v>
      </c>
      <c r="E22" s="20">
        <v>21</v>
      </c>
      <c r="F22" s="26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2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3"/>
        <v>33.863881578947371</v>
      </c>
      <c r="P22" s="5">
        <f t="shared" si="3"/>
        <v>33.863881578947371</v>
      </c>
      <c r="Q22" s="7" t="s">
        <v>30</v>
      </c>
    </row>
    <row r="23" ht="15" x14ac:dyDescent="0.4">
      <c r="A23" s="23"/>
      <c r="B23" s="23"/>
      <c r="C23" s="23"/>
      <c r="D23" s="21" t="s">
        <v>35</v>
      </c>
      <c r="E23" s="20">
        <v>22</v>
      </c>
      <c r="F23" s="26">
        <v>15</v>
      </c>
      <c r="G23" s="5">
        <v>15</v>
      </c>
      <c r="H23" s="5" t="s">
        <v>2</v>
      </c>
      <c r="I23" s="5">
        <f t="shared" si="2"/>
        <v>659.66485057970112</v>
      </c>
      <c r="J23" s="5">
        <f t="shared" si="2"/>
        <v>659.66485057970112</v>
      </c>
      <c r="K23" s="5" t="s">
        <v>15</v>
      </c>
      <c r="L23" s="5">
        <v>15</v>
      </c>
      <c r="M23" s="5">
        <v>15</v>
      </c>
      <c r="N23" s="7" t="s">
        <v>29</v>
      </c>
      <c r="O23" s="5">
        <f t="shared" si="3"/>
        <v>50.795822368421049</v>
      </c>
      <c r="P23" s="5">
        <f t="shared" si="3"/>
        <v>50.795822368421049</v>
      </c>
      <c r="Q23" s="7" t="s">
        <v>30</v>
      </c>
    </row>
    <row r="24" ht="15" x14ac:dyDescent="0.4">
      <c r="A24" s="23"/>
      <c r="B24" s="23"/>
      <c r="C24" s="23"/>
      <c r="D24" s="21" t="s">
        <v>36</v>
      </c>
      <c r="E24" s="20">
        <v>23</v>
      </c>
      <c r="F24" s="26">
        <v>20</v>
      </c>
      <c r="G24" s="5">
        <v>20</v>
      </c>
      <c r="H24" s="5" t="s">
        <v>2</v>
      </c>
      <c r="I24" s="5">
        <f t="shared" si="2"/>
        <v>879.55313410626809</v>
      </c>
      <c r="J24" s="5">
        <f t="shared" si="2"/>
        <v>879.55313410626809</v>
      </c>
      <c r="K24" s="5" t="s">
        <v>15</v>
      </c>
      <c r="L24" s="5">
        <v>20</v>
      </c>
      <c r="M24" s="5">
        <v>20</v>
      </c>
      <c r="N24" s="7" t="s">
        <v>29</v>
      </c>
      <c r="O24" s="5">
        <f t="shared" si="3"/>
        <v>67.727763157894742</v>
      </c>
      <c r="P24" s="5">
        <f t="shared" si="3"/>
        <v>67.727763157894742</v>
      </c>
      <c r="Q24" s="7" t="s">
        <v>30</v>
      </c>
    </row>
    <row r="25" ht="15" x14ac:dyDescent="0.4">
      <c r="A25" s="23"/>
      <c r="B25" s="23"/>
      <c r="C25" s="23"/>
      <c r="D25" s="21" t="s">
        <v>12</v>
      </c>
      <c r="E25" s="20">
        <v>24</v>
      </c>
      <c r="F25" s="27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2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3"/>
        <v>74.500539473684199</v>
      </c>
      <c r="P25" s="5">
        <f t="shared" si="3"/>
        <v>74.500539473684199</v>
      </c>
      <c r="Q25" s="7" t="s">
        <v>30</v>
      </c>
    </row>
    <row r="26" ht="15" x14ac:dyDescent="0.4">
      <c r="A26" s="23"/>
      <c r="B26" s="23"/>
      <c r="C26" s="23"/>
      <c r="D26" s="21" t="s">
        <v>19</v>
      </c>
      <c r="E26" s="20">
        <v>25</v>
      </c>
      <c r="F26" s="27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si="2"/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3"/>
        <v>33.863881578947371</v>
      </c>
      <c r="P26" s="5">
        <f t="shared" si="3"/>
        <v>33.863881578947371</v>
      </c>
      <c r="Q26" s="7" t="s">
        <v>30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649F-CFDE-4081-9D8F-10EC040AE28A}">
  <dimension ref="A1:Q26"/>
  <sheetViews>
    <sheetView topLeftCell="D1" workbookViewId="0">
      <selection activeCell="F2" sqref="F2:F26"/>
    </sheetView>
  </sheetViews>
  <sheetFormatPr defaultRowHeight="13.9" x14ac:dyDescent="0.4"/>
  <cols>
    <col min="1" max="1" width="15.46484375" bestFit="true" customWidth="true"/>
    <col min="2" max="2" width="18.3984375" bestFit="true" customWidth="true"/>
    <col min="3" max="3" width="10.6640625" bestFit="true" customWidth="true"/>
    <col min="4" max="4" width="64.1328125" bestFit="true" customWidth="true"/>
    <col min="5" max="5" width="14.46484375" bestFit="true" customWidth="true"/>
    <col min="6" max="6" width="17.46484375" customWidth="true"/>
    <col min="7" max="10" width="16.19921875" customWidth="true"/>
    <col min="11" max="11" width="15.6640625" bestFit="true" customWidth="true"/>
    <col min="12" max="13" width="15.1328125" bestFit="true" customWidth="true"/>
    <col min="15" max="16" width="15.1328125" bestFit="true" customWidth="true"/>
  </cols>
  <sheetData>
    <row r="1" ht="35.25" x14ac:dyDescent="0.4">
      <c r="A1" s="16" t="s">
        <v>37</v>
      </c>
      <c r="B1" s="17" t="s">
        <v>38</v>
      </c>
      <c r="C1" s="16" t="s">
        <v>13</v>
      </c>
      <c r="D1" s="16" t="s">
        <v>3</v>
      </c>
      <c r="E1" s="16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18" t="s">
        <v>0</v>
      </c>
      <c r="B2" s="19" t="s">
        <v>88</v>
      </c>
      <c r="C2" s="20"/>
      <c r="D2" s="21" t="s">
        <v>5</v>
      </c>
      <c r="E2" s="20">
        <v>1</v>
      </c>
      <c r="F2" s="26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21" t="s">
        <v>42</v>
      </c>
      <c r="B3" s="24" t="s">
        <v>89</v>
      </c>
      <c r="C3" s="20" t="s">
        <v>44</v>
      </c>
      <c r="D3" s="21" t="s">
        <v>6</v>
      </c>
      <c r="E3" s="20">
        <v>2</v>
      </c>
      <c r="F3" s="26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21" t="s">
        <v>46</v>
      </c>
      <c r="B4" s="24"/>
      <c r="C4" s="20" t="s">
        <v>40</v>
      </c>
      <c r="D4" s="21" t="s">
        <v>7</v>
      </c>
      <c r="E4" s="20">
        <v>3</v>
      </c>
      <c r="F4" s="26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21" t="s">
        <v>43</v>
      </c>
      <c r="B5" s="20">
        <v>1500</v>
      </c>
      <c r="C5" s="20" t="s">
        <v>1</v>
      </c>
      <c r="D5" s="18" t="s">
        <v>17</v>
      </c>
      <c r="E5" s="20">
        <v>4</v>
      </c>
      <c r="F5" s="26">
        <v>0.6</v>
      </c>
      <c r="G5" s="5">
        <v>0.6</v>
      </c>
      <c r="H5" s="5" t="s">
        <v>2</v>
      </c>
      <c r="I5" s="5">
        <f>F5*POWER(0.305,3)/POWER(0.0254,2)</f>
        <v>26.386594023188046</v>
      </c>
      <c r="J5" s="5">
        <f>G5*POWER(0.305,3)/POWER(0.0254,2)</f>
        <v>26.386594023188046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21" t="s">
        <v>47</v>
      </c>
      <c r="B6" s="20">
        <f>B5*0.305</f>
        <v>457.5</v>
      </c>
      <c r="C6" s="20" t="s">
        <v>39</v>
      </c>
      <c r="D6" s="21" t="s">
        <v>18</v>
      </c>
      <c r="E6" s="20">
        <v>5</v>
      </c>
      <c r="F6" s="26">
        <v>1.2</v>
      </c>
      <c r="G6" s="5">
        <v>1.2</v>
      </c>
      <c r="H6" s="5" t="s">
        <v>2</v>
      </c>
      <c r="I6" s="5">
        <f t="shared" ref="I6:J26" si="2">F6*POWER(0.305,3)/POWER(0.0254,2)</f>
        <v>52.773188046376092</v>
      </c>
      <c r="J6" s="5">
        <f t="shared" si="2"/>
        <v>52.773188046376092</v>
      </c>
      <c r="K6" s="5" t="s">
        <v>15</v>
      </c>
      <c r="L6" s="5">
        <v>15</v>
      </c>
      <c r="M6" s="5">
        <v>15</v>
      </c>
      <c r="N6" s="7" t="s">
        <v>29</v>
      </c>
      <c r="O6" s="5">
        <f t="shared" ref="O6:P26" si="3">L6*25.4/760*101.325</f>
        <v>50.795822368421049</v>
      </c>
      <c r="P6" s="5">
        <f t="shared" si="3"/>
        <v>50.795822368421049</v>
      </c>
      <c r="Q6" s="7" t="s">
        <v>30</v>
      </c>
    </row>
    <row r="7" ht="15" x14ac:dyDescent="0.4">
      <c r="A7" s="23"/>
      <c r="B7" s="23"/>
      <c r="C7" s="23"/>
      <c r="D7" s="21" t="s">
        <v>8</v>
      </c>
      <c r="E7" s="20">
        <v>6</v>
      </c>
      <c r="F7" s="26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2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3"/>
        <v>33.863881578947371</v>
      </c>
      <c r="P7" s="5">
        <f t="shared" si="3"/>
        <v>33.863881578947371</v>
      </c>
      <c r="Q7" s="7" t="s">
        <v>30</v>
      </c>
    </row>
    <row r="8" ht="15" x14ac:dyDescent="0.4">
      <c r="A8" s="23"/>
      <c r="B8" s="23"/>
      <c r="C8" s="23"/>
      <c r="D8" s="21" t="s">
        <v>9</v>
      </c>
      <c r="E8" s="20">
        <v>7</v>
      </c>
      <c r="F8" s="26">
        <v>7</v>
      </c>
      <c r="G8" s="5">
        <v>7</v>
      </c>
      <c r="H8" s="5" t="s">
        <v>2</v>
      </c>
      <c r="I8" s="5">
        <f t="shared" si="2"/>
        <v>307.84359693719387</v>
      </c>
      <c r="J8" s="5">
        <f t="shared" si="2"/>
        <v>307.84359693719387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3"/>
        <v>67.727763157894742</v>
      </c>
      <c r="P8" s="5">
        <f t="shared" si="3"/>
        <v>67.727763157894742</v>
      </c>
      <c r="Q8" s="7" t="s">
        <v>30</v>
      </c>
    </row>
    <row r="9" ht="15" x14ac:dyDescent="0.4">
      <c r="A9" s="23"/>
      <c r="B9" s="23"/>
      <c r="C9" s="23"/>
      <c r="D9" s="21" t="s">
        <v>10</v>
      </c>
      <c r="E9" s="20">
        <v>8</v>
      </c>
      <c r="F9" s="26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2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3"/>
        <v>33.863881578947371</v>
      </c>
      <c r="P9" s="5">
        <f t="shared" si="3"/>
        <v>33.863881578947371</v>
      </c>
      <c r="Q9" s="7" t="s">
        <v>30</v>
      </c>
    </row>
    <row r="10" ht="15" x14ac:dyDescent="0.4">
      <c r="A10" s="23"/>
      <c r="B10" s="23"/>
      <c r="C10" s="23"/>
      <c r="D10" s="21" t="s">
        <v>11</v>
      </c>
      <c r="E10" s="20">
        <v>9</v>
      </c>
      <c r="F10" s="26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2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3"/>
        <v>67.727763157894742</v>
      </c>
      <c r="P10" s="5">
        <f t="shared" si="3"/>
        <v>67.727763157894742</v>
      </c>
      <c r="Q10" s="7" t="s">
        <v>30</v>
      </c>
    </row>
    <row r="11" ht="15" x14ac:dyDescent="0.4">
      <c r="A11" s="23"/>
      <c r="B11" s="23"/>
      <c r="C11" s="23"/>
      <c r="D11" s="21" t="s">
        <v>21</v>
      </c>
      <c r="E11" s="20">
        <v>10</v>
      </c>
      <c r="F11" s="27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2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3"/>
        <v>67.727763157894742</v>
      </c>
      <c r="P11" s="5">
        <f t="shared" si="3"/>
        <v>67.727763157894742</v>
      </c>
      <c r="Q11" s="7" t="s">
        <v>30</v>
      </c>
    </row>
    <row r="12" ht="15" x14ac:dyDescent="0.4">
      <c r="A12" s="23"/>
      <c r="B12" s="23"/>
      <c r="C12" s="23"/>
      <c r="D12" s="21" t="s">
        <v>20</v>
      </c>
      <c r="E12" s="20">
        <v>11</v>
      </c>
      <c r="F12" s="27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2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3"/>
        <v>67.727763157894742</v>
      </c>
      <c r="P12" s="5">
        <f t="shared" si="3"/>
        <v>67.727763157894742</v>
      </c>
      <c r="Q12" s="7" t="s">
        <v>30</v>
      </c>
    </row>
    <row r="13" ht="15" x14ac:dyDescent="0.4">
      <c r="A13" s="23"/>
      <c r="B13" s="23"/>
      <c r="C13" s="23"/>
      <c r="D13" s="21" t="s">
        <v>22</v>
      </c>
      <c r="E13" s="20">
        <v>12</v>
      </c>
      <c r="F13" s="26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2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3"/>
        <v>33.863881578947371</v>
      </c>
      <c r="P13" s="5">
        <f t="shared" si="3"/>
        <v>33.863881578947371</v>
      </c>
      <c r="Q13" s="7" t="s">
        <v>30</v>
      </c>
    </row>
    <row r="14" ht="15" x14ac:dyDescent="0.4">
      <c r="A14" s="23"/>
      <c r="B14" s="23"/>
      <c r="C14" s="23"/>
      <c r="D14" s="21" t="s">
        <v>23</v>
      </c>
      <c r="E14" s="20">
        <v>13</v>
      </c>
      <c r="F14" s="27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2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3"/>
        <v>67.727763157894742</v>
      </c>
      <c r="P14" s="5">
        <f t="shared" si="3"/>
        <v>67.727763157894742</v>
      </c>
      <c r="Q14" s="7" t="s">
        <v>30</v>
      </c>
    </row>
    <row r="15" ht="15" x14ac:dyDescent="0.4">
      <c r="A15" s="23"/>
      <c r="B15" s="23"/>
      <c r="C15" s="23"/>
      <c r="D15" s="21" t="s">
        <v>24</v>
      </c>
      <c r="E15" s="20">
        <v>14</v>
      </c>
      <c r="F15" s="27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2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3"/>
        <v>33.863881578947371</v>
      </c>
      <c r="P15" s="5">
        <f t="shared" si="3"/>
        <v>33.863881578947371</v>
      </c>
      <c r="Q15" s="7" t="s">
        <v>30</v>
      </c>
    </row>
    <row r="16" ht="15" x14ac:dyDescent="0.4">
      <c r="A16" s="23"/>
      <c r="B16" s="23"/>
      <c r="C16" s="23"/>
      <c r="D16" s="21" t="s">
        <v>25</v>
      </c>
      <c r="E16" s="20">
        <v>15</v>
      </c>
      <c r="F16" s="27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2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3"/>
        <v>67.727763157894742</v>
      </c>
      <c r="P16" s="5">
        <f t="shared" si="3"/>
        <v>67.727763157894742</v>
      </c>
      <c r="Q16" s="7" t="s">
        <v>30</v>
      </c>
    </row>
    <row r="17" ht="15" x14ac:dyDescent="0.4">
      <c r="A17" s="23"/>
      <c r="B17" s="23"/>
      <c r="C17" s="23"/>
      <c r="D17" s="21" t="s">
        <v>31</v>
      </c>
      <c r="E17" s="20">
        <v>16</v>
      </c>
      <c r="F17" s="27">
        <v>4</v>
      </c>
      <c r="G17" s="5">
        <v>5</v>
      </c>
      <c r="H17" s="5" t="s">
        <v>2</v>
      </c>
      <c r="I17" s="5">
        <f t="shared" si="2"/>
        <v>175.91062682125363</v>
      </c>
      <c r="J17" s="5">
        <f t="shared" si="2"/>
        <v>219.88828352656702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3"/>
        <v>33.863881578947371</v>
      </c>
      <c r="P17" s="5">
        <f t="shared" si="3"/>
        <v>33.863881578947371</v>
      </c>
      <c r="Q17" s="7" t="s">
        <v>30</v>
      </c>
    </row>
    <row r="18" ht="15" x14ac:dyDescent="0.4">
      <c r="A18" s="23"/>
      <c r="B18" s="23"/>
      <c r="C18" s="23"/>
      <c r="D18" s="21" t="s">
        <v>32</v>
      </c>
      <c r="E18" s="20">
        <v>17</v>
      </c>
      <c r="F18" s="26">
        <v>0.3</v>
      </c>
      <c r="G18" s="5">
        <v>0.3</v>
      </c>
      <c r="H18" s="5" t="s">
        <v>2</v>
      </c>
      <c r="I18" s="5">
        <f t="shared" si="2"/>
        <v>13.193297011594023</v>
      </c>
      <c r="J18" s="5">
        <f t="shared" si="2"/>
        <v>13.193297011594023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3"/>
        <v>67.727763157894742</v>
      </c>
      <c r="P18" s="5">
        <f t="shared" si="3"/>
        <v>67.727763157894742</v>
      </c>
      <c r="Q18" s="7" t="s">
        <v>30</v>
      </c>
    </row>
    <row r="19" ht="15" x14ac:dyDescent="0.4">
      <c r="A19" s="23"/>
      <c r="B19" s="23"/>
      <c r="C19" s="23"/>
      <c r="D19" s="21" t="s">
        <v>33</v>
      </c>
      <c r="E19" s="20">
        <v>18</v>
      </c>
      <c r="F19" s="27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2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3"/>
        <v>33.863881578947371</v>
      </c>
      <c r="P19" s="5">
        <f t="shared" si="3"/>
        <v>33.863881578947371</v>
      </c>
      <c r="Q19" s="7" t="s">
        <v>30</v>
      </c>
    </row>
    <row r="20" ht="15" x14ac:dyDescent="0.4">
      <c r="A20" s="23"/>
      <c r="B20" s="23"/>
      <c r="C20" s="23"/>
      <c r="D20" s="21" t="s">
        <v>34</v>
      </c>
      <c r="E20" s="20">
        <v>19</v>
      </c>
      <c r="F20" s="27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2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3"/>
        <v>67.727763157894742</v>
      </c>
      <c r="P20" s="5">
        <f t="shared" si="3"/>
        <v>67.727763157894742</v>
      </c>
      <c r="Q20" s="7" t="s">
        <v>30</v>
      </c>
    </row>
    <row r="21" ht="15" x14ac:dyDescent="0.4">
      <c r="A21" s="23"/>
      <c r="B21" s="23"/>
      <c r="C21" s="23"/>
      <c r="D21" s="21" t="s">
        <v>26</v>
      </c>
      <c r="E21" s="20">
        <v>20</v>
      </c>
      <c r="F21" s="27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2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3"/>
        <v>33.863881578947371</v>
      </c>
      <c r="P21" s="5">
        <f t="shared" si="3"/>
        <v>33.863881578947371</v>
      </c>
      <c r="Q21" s="7" t="s">
        <v>30</v>
      </c>
    </row>
    <row r="22" ht="15" x14ac:dyDescent="0.4">
      <c r="A22" s="23"/>
      <c r="B22" s="23"/>
      <c r="C22" s="23"/>
      <c r="D22" s="21" t="s">
        <v>27</v>
      </c>
      <c r="E22" s="20">
        <v>21</v>
      </c>
      <c r="F22" s="26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2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3"/>
        <v>33.863881578947371</v>
      </c>
      <c r="P22" s="5">
        <f t="shared" si="3"/>
        <v>33.863881578947371</v>
      </c>
      <c r="Q22" s="7" t="s">
        <v>30</v>
      </c>
    </row>
    <row r="23" ht="15" x14ac:dyDescent="0.4">
      <c r="A23" s="23"/>
      <c r="B23" s="23"/>
      <c r="C23" s="23"/>
      <c r="D23" s="21" t="s">
        <v>35</v>
      </c>
      <c r="E23" s="20">
        <v>22</v>
      </c>
      <c r="F23" s="26">
        <v>15</v>
      </c>
      <c r="G23" s="5">
        <v>15</v>
      </c>
      <c r="H23" s="5" t="s">
        <v>2</v>
      </c>
      <c r="I23" s="5">
        <f t="shared" si="2"/>
        <v>659.66485057970112</v>
      </c>
      <c r="J23" s="5">
        <f t="shared" si="2"/>
        <v>659.66485057970112</v>
      </c>
      <c r="K23" s="5" t="s">
        <v>15</v>
      </c>
      <c r="L23" s="5">
        <v>15</v>
      </c>
      <c r="M23" s="5">
        <v>15</v>
      </c>
      <c r="N23" s="7" t="s">
        <v>29</v>
      </c>
      <c r="O23" s="5">
        <f t="shared" si="3"/>
        <v>50.795822368421049</v>
      </c>
      <c r="P23" s="5">
        <f t="shared" si="3"/>
        <v>50.795822368421049</v>
      </c>
      <c r="Q23" s="7" t="s">
        <v>30</v>
      </c>
    </row>
    <row r="24" ht="15" x14ac:dyDescent="0.4">
      <c r="A24" s="23"/>
      <c r="B24" s="23"/>
      <c r="C24" s="23"/>
      <c r="D24" s="21" t="s">
        <v>36</v>
      </c>
      <c r="E24" s="20">
        <v>23</v>
      </c>
      <c r="F24" s="26">
        <v>20</v>
      </c>
      <c r="G24" s="5">
        <v>20</v>
      </c>
      <c r="H24" s="5" t="s">
        <v>2</v>
      </c>
      <c r="I24" s="5">
        <f t="shared" si="2"/>
        <v>879.55313410626809</v>
      </c>
      <c r="J24" s="5">
        <f t="shared" si="2"/>
        <v>879.55313410626809</v>
      </c>
      <c r="K24" s="5" t="s">
        <v>15</v>
      </c>
      <c r="L24" s="5">
        <v>20</v>
      </c>
      <c r="M24" s="5">
        <v>20</v>
      </c>
      <c r="N24" s="7" t="s">
        <v>29</v>
      </c>
      <c r="O24" s="5">
        <f t="shared" si="3"/>
        <v>67.727763157894742</v>
      </c>
      <c r="P24" s="5">
        <f t="shared" si="3"/>
        <v>67.727763157894742</v>
      </c>
      <c r="Q24" s="7" t="s">
        <v>30</v>
      </c>
    </row>
    <row r="25" ht="15" x14ac:dyDescent="0.4">
      <c r="A25" s="23"/>
      <c r="B25" s="23"/>
      <c r="C25" s="23"/>
      <c r="D25" s="21" t="s">
        <v>12</v>
      </c>
      <c r="E25" s="20">
        <v>24</v>
      </c>
      <c r="F25" s="27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2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3"/>
        <v>74.500539473684199</v>
      </c>
      <c r="P25" s="5">
        <f t="shared" si="3"/>
        <v>74.500539473684199</v>
      </c>
      <c r="Q25" s="7" t="s">
        <v>30</v>
      </c>
    </row>
    <row r="26" ht="15" x14ac:dyDescent="0.4">
      <c r="A26" s="23"/>
      <c r="B26" s="23"/>
      <c r="C26" s="23"/>
      <c r="D26" s="21" t="s">
        <v>19</v>
      </c>
      <c r="E26" s="20">
        <v>25</v>
      </c>
      <c r="F26" s="27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si="2"/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3"/>
        <v>33.863881578947371</v>
      </c>
      <c r="P26" s="5">
        <f t="shared" si="3"/>
        <v>33.863881578947371</v>
      </c>
      <c r="Q26" s="7" t="s">
        <v>30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9588-485C-45A0-AA80-79CADA904F93}">
  <dimension ref="A1:Q26"/>
  <sheetViews>
    <sheetView topLeftCell="C1" workbookViewId="0">
      <selection activeCell="F2" sqref="F2:F26"/>
    </sheetView>
  </sheetViews>
  <sheetFormatPr defaultRowHeight="13.9" x14ac:dyDescent="0.4"/>
  <cols>
    <col min="1" max="1" width="15.46484375" bestFit="true" customWidth="true"/>
    <col min="2" max="2" width="46.46484375" bestFit="true" customWidth="true"/>
    <col min="3" max="3" width="10.6640625" bestFit="true" customWidth="true"/>
    <col min="4" max="4" width="64.1328125" bestFit="true" customWidth="true"/>
    <col min="5" max="5" width="14.46484375" bestFit="true" customWidth="true"/>
    <col min="6" max="6" width="17.46484375" customWidth="true"/>
    <col min="7" max="10" width="16.19921875" customWidth="true"/>
    <col min="11" max="11" width="15.6640625" bestFit="true" customWidth="true"/>
    <col min="12" max="13" width="15.1328125" bestFit="true" customWidth="true"/>
    <col min="15" max="16" width="15.1328125" bestFit="true" customWidth="true"/>
  </cols>
  <sheetData>
    <row r="1" ht="35.25" x14ac:dyDescent="0.4">
      <c r="A1" s="16" t="s">
        <v>37</v>
      </c>
      <c r="B1" s="17" t="s">
        <v>38</v>
      </c>
      <c r="C1" s="16" t="s">
        <v>13</v>
      </c>
      <c r="D1" s="16" t="s">
        <v>3</v>
      </c>
      <c r="E1" s="16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18" t="s">
        <v>0</v>
      </c>
      <c r="B2" s="28" t="s">
        <v>106</v>
      </c>
      <c r="C2" s="20"/>
      <c r="D2" s="21" t="s">
        <v>5</v>
      </c>
      <c r="E2" s="20">
        <v>1</v>
      </c>
      <c r="F2" s="26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21" t="s">
        <v>42</v>
      </c>
      <c r="B3" s="24" t="s">
        <v>90</v>
      </c>
      <c r="C3" s="20" t="s">
        <v>44</v>
      </c>
      <c r="D3" s="21" t="s">
        <v>6</v>
      </c>
      <c r="E3" s="20">
        <v>2</v>
      </c>
      <c r="F3" s="26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21" t="s">
        <v>46</v>
      </c>
      <c r="B4" s="24"/>
      <c r="C4" s="20" t="s">
        <v>40</v>
      </c>
      <c r="D4" s="21" t="s">
        <v>7</v>
      </c>
      <c r="E4" s="20">
        <v>3</v>
      </c>
      <c r="F4" s="26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21" t="s">
        <v>43</v>
      </c>
      <c r="B5" s="20">
        <v>2000</v>
      </c>
      <c r="C5" s="20" t="s">
        <v>1</v>
      </c>
      <c r="D5" s="18" t="s">
        <v>17</v>
      </c>
      <c r="E5" s="20">
        <v>4</v>
      </c>
      <c r="F5" s="26">
        <v>1</v>
      </c>
      <c r="G5" s="5">
        <v>1</v>
      </c>
      <c r="H5" s="5" t="s">
        <v>2</v>
      </c>
      <c r="I5" s="5">
        <f>F5*POWER(0.305,3)/POWER(0.0254,2)</f>
        <v>43.977656705313407</v>
      </c>
      <c r="J5" s="5">
        <f>G5*POWER(0.305,3)/POWER(0.0254,2)</f>
        <v>43.977656705313407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21" t="s">
        <v>47</v>
      </c>
      <c r="B6" s="20">
        <f>B5*0.305</f>
        <v>610</v>
      </c>
      <c r="C6" s="20" t="s">
        <v>39</v>
      </c>
      <c r="D6" s="21" t="s">
        <v>18</v>
      </c>
      <c r="E6" s="20">
        <v>5</v>
      </c>
      <c r="F6" s="26">
        <v>1.2</v>
      </c>
      <c r="G6" s="5">
        <v>1.2</v>
      </c>
      <c r="H6" s="5" t="s">
        <v>2</v>
      </c>
      <c r="I6" s="5">
        <f t="shared" ref="I6:J26" si="2">F6*POWER(0.305,3)/POWER(0.0254,2)</f>
        <v>52.773188046376092</v>
      </c>
      <c r="J6" s="5">
        <f t="shared" si="2"/>
        <v>52.773188046376092</v>
      </c>
      <c r="K6" s="5" t="s">
        <v>15</v>
      </c>
      <c r="L6" s="5">
        <v>15</v>
      </c>
      <c r="M6" s="5">
        <v>15</v>
      </c>
      <c r="N6" s="7" t="s">
        <v>29</v>
      </c>
      <c r="O6" s="5">
        <f t="shared" ref="O6:P26" si="3">L6*25.4/760*101.325</f>
        <v>50.795822368421049</v>
      </c>
      <c r="P6" s="5">
        <f t="shared" si="3"/>
        <v>50.795822368421049</v>
      </c>
      <c r="Q6" s="7" t="s">
        <v>30</v>
      </c>
    </row>
    <row r="7" ht="15" x14ac:dyDescent="0.4">
      <c r="A7" s="23"/>
      <c r="B7" s="23"/>
      <c r="C7" s="23"/>
      <c r="D7" s="21" t="s">
        <v>8</v>
      </c>
      <c r="E7" s="20">
        <v>6</v>
      </c>
      <c r="F7" s="26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2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3"/>
        <v>33.863881578947371</v>
      </c>
      <c r="P7" s="5">
        <f t="shared" si="3"/>
        <v>33.863881578947371</v>
      </c>
      <c r="Q7" s="7" t="s">
        <v>30</v>
      </c>
    </row>
    <row r="8" ht="15" x14ac:dyDescent="0.4">
      <c r="A8" s="23"/>
      <c r="B8" s="23"/>
      <c r="C8" s="23"/>
      <c r="D8" s="21" t="s">
        <v>9</v>
      </c>
      <c r="E8" s="20">
        <v>7</v>
      </c>
      <c r="F8" s="26">
        <v>7.5</v>
      </c>
      <c r="G8" s="5">
        <v>7.5</v>
      </c>
      <c r="H8" s="5" t="s">
        <v>2</v>
      </c>
      <c r="I8" s="5">
        <f t="shared" si="2"/>
        <v>329.83242528985056</v>
      </c>
      <c r="J8" s="5">
        <f t="shared" si="2"/>
        <v>329.83242528985056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3"/>
        <v>67.727763157894742</v>
      </c>
      <c r="P8" s="5">
        <f t="shared" si="3"/>
        <v>67.727763157894742</v>
      </c>
      <c r="Q8" s="7" t="s">
        <v>30</v>
      </c>
    </row>
    <row r="9" ht="15" x14ac:dyDescent="0.4">
      <c r="A9" s="23"/>
      <c r="B9" s="23"/>
      <c r="C9" s="23"/>
      <c r="D9" s="21" t="s">
        <v>10</v>
      </c>
      <c r="E9" s="20">
        <v>8</v>
      </c>
      <c r="F9" s="26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2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3"/>
        <v>33.863881578947371</v>
      </c>
      <c r="P9" s="5">
        <f t="shared" si="3"/>
        <v>33.863881578947371</v>
      </c>
      <c r="Q9" s="7" t="s">
        <v>30</v>
      </c>
    </row>
    <row r="10" ht="15" x14ac:dyDescent="0.4">
      <c r="A10" s="23"/>
      <c r="B10" s="23"/>
      <c r="C10" s="23"/>
      <c r="D10" s="21" t="s">
        <v>11</v>
      </c>
      <c r="E10" s="20">
        <v>9</v>
      </c>
      <c r="F10" s="26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2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3"/>
        <v>67.727763157894742</v>
      </c>
      <c r="P10" s="5">
        <f t="shared" si="3"/>
        <v>67.727763157894742</v>
      </c>
      <c r="Q10" s="7" t="s">
        <v>30</v>
      </c>
    </row>
    <row r="11" ht="15" x14ac:dyDescent="0.4">
      <c r="A11" s="23"/>
      <c r="B11" s="23"/>
      <c r="C11" s="23"/>
      <c r="D11" s="21" t="s">
        <v>21</v>
      </c>
      <c r="E11" s="20">
        <v>10</v>
      </c>
      <c r="F11" s="27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2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3"/>
        <v>67.727763157894742</v>
      </c>
      <c r="P11" s="5">
        <f t="shared" si="3"/>
        <v>67.727763157894742</v>
      </c>
      <c r="Q11" s="7" t="s">
        <v>30</v>
      </c>
    </row>
    <row r="12" ht="15" x14ac:dyDescent="0.4">
      <c r="A12" s="23"/>
      <c r="B12" s="23"/>
      <c r="C12" s="23"/>
      <c r="D12" s="21" t="s">
        <v>20</v>
      </c>
      <c r="E12" s="20">
        <v>11</v>
      </c>
      <c r="F12" s="27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2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3"/>
        <v>67.727763157894742</v>
      </c>
      <c r="P12" s="5">
        <f t="shared" si="3"/>
        <v>67.727763157894742</v>
      </c>
      <c r="Q12" s="7" t="s">
        <v>30</v>
      </c>
    </row>
    <row r="13" ht="15" x14ac:dyDescent="0.4">
      <c r="A13" s="23"/>
      <c r="B13" s="23"/>
      <c r="C13" s="23"/>
      <c r="D13" s="21" t="s">
        <v>22</v>
      </c>
      <c r="E13" s="20">
        <v>12</v>
      </c>
      <c r="F13" s="26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2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3"/>
        <v>33.863881578947371</v>
      </c>
      <c r="P13" s="5">
        <f t="shared" si="3"/>
        <v>33.863881578947371</v>
      </c>
      <c r="Q13" s="7" t="s">
        <v>30</v>
      </c>
    </row>
    <row r="14" ht="15" x14ac:dyDescent="0.4">
      <c r="A14" s="23"/>
      <c r="B14" s="23"/>
      <c r="C14" s="23"/>
      <c r="D14" s="21" t="s">
        <v>23</v>
      </c>
      <c r="E14" s="20">
        <v>13</v>
      </c>
      <c r="F14" s="27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2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3"/>
        <v>67.727763157894742</v>
      </c>
      <c r="P14" s="5">
        <f t="shared" si="3"/>
        <v>67.727763157894742</v>
      </c>
      <c r="Q14" s="7" t="s">
        <v>30</v>
      </c>
    </row>
    <row r="15" ht="15" x14ac:dyDescent="0.4">
      <c r="A15" s="23"/>
      <c r="B15" s="23"/>
      <c r="C15" s="23"/>
      <c r="D15" s="21" t="s">
        <v>24</v>
      </c>
      <c r="E15" s="20">
        <v>14</v>
      </c>
      <c r="F15" s="27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2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3"/>
        <v>33.863881578947371</v>
      </c>
      <c r="P15" s="5">
        <f t="shared" si="3"/>
        <v>33.863881578947371</v>
      </c>
      <c r="Q15" s="7" t="s">
        <v>30</v>
      </c>
    </row>
    <row r="16" ht="15" x14ac:dyDescent="0.4">
      <c r="A16" s="23"/>
      <c r="B16" s="23"/>
      <c r="C16" s="23"/>
      <c r="D16" s="21" t="s">
        <v>25</v>
      </c>
      <c r="E16" s="20">
        <v>15</v>
      </c>
      <c r="F16" s="27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2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3"/>
        <v>67.727763157894742</v>
      </c>
      <c r="P16" s="5">
        <f t="shared" si="3"/>
        <v>67.727763157894742</v>
      </c>
      <c r="Q16" s="7" t="s">
        <v>30</v>
      </c>
    </row>
    <row r="17" ht="15" x14ac:dyDescent="0.4">
      <c r="A17" s="23"/>
      <c r="B17" s="23"/>
      <c r="C17" s="23"/>
      <c r="D17" s="21" t="s">
        <v>31</v>
      </c>
      <c r="E17" s="20">
        <v>16</v>
      </c>
      <c r="F17" s="27">
        <v>4</v>
      </c>
      <c r="G17" s="5">
        <v>5</v>
      </c>
      <c r="H17" s="5" t="s">
        <v>2</v>
      </c>
      <c r="I17" s="5">
        <f t="shared" si="2"/>
        <v>175.91062682125363</v>
      </c>
      <c r="J17" s="5">
        <f t="shared" si="2"/>
        <v>219.88828352656702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3"/>
        <v>33.863881578947371</v>
      </c>
      <c r="P17" s="5">
        <f t="shared" si="3"/>
        <v>33.863881578947371</v>
      </c>
      <c r="Q17" s="7" t="s">
        <v>30</v>
      </c>
    </row>
    <row r="18" ht="15" x14ac:dyDescent="0.4">
      <c r="A18" s="23"/>
      <c r="B18" s="23"/>
      <c r="C18" s="23"/>
      <c r="D18" s="21" t="s">
        <v>32</v>
      </c>
      <c r="E18" s="20">
        <v>17</v>
      </c>
      <c r="F18" s="26">
        <v>0.3</v>
      </c>
      <c r="G18" s="5">
        <v>0.3</v>
      </c>
      <c r="H18" s="5" t="s">
        <v>2</v>
      </c>
      <c r="I18" s="5">
        <f t="shared" si="2"/>
        <v>13.193297011594023</v>
      </c>
      <c r="J18" s="5">
        <f t="shared" si="2"/>
        <v>13.193297011594023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3"/>
        <v>67.727763157894742</v>
      </c>
      <c r="P18" s="5">
        <f t="shared" si="3"/>
        <v>67.727763157894742</v>
      </c>
      <c r="Q18" s="7" t="s">
        <v>30</v>
      </c>
    </row>
    <row r="19" ht="15" x14ac:dyDescent="0.4">
      <c r="A19" s="23"/>
      <c r="B19" s="23"/>
      <c r="C19" s="23"/>
      <c r="D19" s="21" t="s">
        <v>33</v>
      </c>
      <c r="E19" s="20">
        <v>18</v>
      </c>
      <c r="F19" s="27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2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3"/>
        <v>33.863881578947371</v>
      </c>
      <c r="P19" s="5">
        <f t="shared" si="3"/>
        <v>33.863881578947371</v>
      </c>
      <c r="Q19" s="7" t="s">
        <v>30</v>
      </c>
    </row>
    <row r="20" ht="15" x14ac:dyDescent="0.4">
      <c r="A20" s="23"/>
      <c r="B20" s="23"/>
      <c r="C20" s="23"/>
      <c r="D20" s="21" t="s">
        <v>34</v>
      </c>
      <c r="E20" s="20">
        <v>19</v>
      </c>
      <c r="F20" s="27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2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3"/>
        <v>67.727763157894742</v>
      </c>
      <c r="P20" s="5">
        <f t="shared" si="3"/>
        <v>67.727763157894742</v>
      </c>
      <c r="Q20" s="7" t="s">
        <v>30</v>
      </c>
    </row>
    <row r="21" ht="15" x14ac:dyDescent="0.4">
      <c r="A21" s="23"/>
      <c r="B21" s="23"/>
      <c r="C21" s="23"/>
      <c r="D21" s="21" t="s">
        <v>26</v>
      </c>
      <c r="E21" s="20">
        <v>20</v>
      </c>
      <c r="F21" s="27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2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3"/>
        <v>33.863881578947371</v>
      </c>
      <c r="P21" s="5">
        <f t="shared" si="3"/>
        <v>33.863881578947371</v>
      </c>
      <c r="Q21" s="7" t="s">
        <v>30</v>
      </c>
    </row>
    <row r="22" ht="15" x14ac:dyDescent="0.4">
      <c r="A22" s="23"/>
      <c r="B22" s="23"/>
      <c r="C22" s="23"/>
      <c r="D22" s="21" t="s">
        <v>27</v>
      </c>
      <c r="E22" s="20">
        <v>21</v>
      </c>
      <c r="F22" s="26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2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3"/>
        <v>33.863881578947371</v>
      </c>
      <c r="P22" s="5">
        <f t="shared" si="3"/>
        <v>33.863881578947371</v>
      </c>
      <c r="Q22" s="7" t="s">
        <v>30</v>
      </c>
    </row>
    <row r="23" ht="15" x14ac:dyDescent="0.4">
      <c r="A23" s="23"/>
      <c r="B23" s="23"/>
      <c r="C23" s="23"/>
      <c r="D23" s="21" t="s">
        <v>35</v>
      </c>
      <c r="E23" s="20">
        <v>22</v>
      </c>
      <c r="F23" s="26">
        <v>15</v>
      </c>
      <c r="G23" s="5">
        <v>15</v>
      </c>
      <c r="H23" s="5" t="s">
        <v>2</v>
      </c>
      <c r="I23" s="5">
        <f t="shared" si="2"/>
        <v>659.66485057970112</v>
      </c>
      <c r="J23" s="5">
        <f t="shared" si="2"/>
        <v>659.66485057970112</v>
      </c>
      <c r="K23" s="5" t="s">
        <v>15</v>
      </c>
      <c r="L23" s="5">
        <v>15</v>
      </c>
      <c r="M23" s="5">
        <v>15</v>
      </c>
      <c r="N23" s="7" t="s">
        <v>29</v>
      </c>
      <c r="O23" s="5">
        <f t="shared" si="3"/>
        <v>50.795822368421049</v>
      </c>
      <c r="P23" s="5">
        <f t="shared" si="3"/>
        <v>50.795822368421049</v>
      </c>
      <c r="Q23" s="7" t="s">
        <v>30</v>
      </c>
    </row>
    <row r="24" ht="15" x14ac:dyDescent="0.4">
      <c r="A24" s="23"/>
      <c r="B24" s="23"/>
      <c r="C24" s="23"/>
      <c r="D24" s="21" t="s">
        <v>36</v>
      </c>
      <c r="E24" s="20">
        <v>23</v>
      </c>
      <c r="F24" s="26">
        <v>20</v>
      </c>
      <c r="G24" s="5">
        <v>20</v>
      </c>
      <c r="H24" s="5" t="s">
        <v>2</v>
      </c>
      <c r="I24" s="5">
        <f t="shared" si="2"/>
        <v>879.55313410626809</v>
      </c>
      <c r="J24" s="5">
        <f t="shared" si="2"/>
        <v>879.55313410626809</v>
      </c>
      <c r="K24" s="5" t="s">
        <v>15</v>
      </c>
      <c r="L24" s="5">
        <v>20</v>
      </c>
      <c r="M24" s="5">
        <v>20</v>
      </c>
      <c r="N24" s="7" t="s">
        <v>29</v>
      </c>
      <c r="O24" s="5">
        <f t="shared" si="3"/>
        <v>67.727763157894742</v>
      </c>
      <c r="P24" s="5">
        <f t="shared" si="3"/>
        <v>67.727763157894742</v>
      </c>
      <c r="Q24" s="7" t="s">
        <v>30</v>
      </c>
    </row>
    <row r="25" ht="15" x14ac:dyDescent="0.4">
      <c r="A25" s="23"/>
      <c r="B25" s="23"/>
      <c r="C25" s="23"/>
      <c r="D25" s="21" t="s">
        <v>12</v>
      </c>
      <c r="E25" s="20">
        <v>24</v>
      </c>
      <c r="F25" s="27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2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3"/>
        <v>74.500539473684199</v>
      </c>
      <c r="P25" s="5">
        <f t="shared" si="3"/>
        <v>74.500539473684199</v>
      </c>
      <c r="Q25" s="7" t="s">
        <v>30</v>
      </c>
    </row>
    <row r="26" ht="15" x14ac:dyDescent="0.4">
      <c r="A26" s="23"/>
      <c r="B26" s="23"/>
      <c r="C26" s="23"/>
      <c r="D26" s="21" t="s">
        <v>19</v>
      </c>
      <c r="E26" s="20">
        <v>25</v>
      </c>
      <c r="F26" s="27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si="2"/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3"/>
        <v>33.863881578947371</v>
      </c>
      <c r="P26" s="5">
        <f t="shared" si="3"/>
        <v>33.863881578947371</v>
      </c>
      <c r="Q26" s="7" t="s">
        <v>30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DE6F1-1823-4E33-BA8D-1C8E88CB5279}">
  <dimension ref="A1:Q26"/>
  <sheetViews>
    <sheetView topLeftCell="B1" workbookViewId="0">
      <selection activeCell="D23" sqref="D23"/>
    </sheetView>
  </sheetViews>
  <sheetFormatPr defaultRowHeight="13.9" x14ac:dyDescent="0.4"/>
  <cols>
    <col min="1" max="1" width="15.46484375" style="23" bestFit="true" customWidth="true"/>
    <col min="2" max="2" width="23" style="23" bestFit="true" customWidth="true"/>
    <col min="3" max="3" width="10.6640625" style="23" bestFit="true" customWidth="true"/>
    <col min="4" max="4" width="64.1328125" style="23" bestFit="true" customWidth="true"/>
    <col min="5" max="5" width="14.46484375" style="23" bestFit="true" customWidth="true"/>
    <col min="6" max="6" width="17.46484375" style="23" customWidth="true"/>
    <col min="7" max="10" width="16.19921875" style="23" customWidth="true"/>
    <col min="11" max="11" width="15.6640625" style="23" bestFit="true" customWidth="true"/>
    <col min="12" max="13" width="15.1328125" style="23" bestFit="true" customWidth="true"/>
    <col min="14" max="14" width="8.86328125" style="23"/>
    <col min="15" max="16" width="15.1328125" style="23" bestFit="true" customWidth="true"/>
    <col min="17" max="17" width="9.06640625" style="23"/>
  </cols>
  <sheetData>
    <row r="1" ht="35.25" x14ac:dyDescent="0.4">
      <c r="A1" s="16" t="s">
        <v>37</v>
      </c>
      <c r="B1" s="17" t="s">
        <v>38</v>
      </c>
      <c r="C1" s="16" t="s">
        <v>13</v>
      </c>
      <c r="D1" s="16" t="s">
        <v>3</v>
      </c>
      <c r="E1" s="16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18" t="s">
        <v>0</v>
      </c>
      <c r="B2" s="28" t="s">
        <v>91</v>
      </c>
      <c r="C2" s="20"/>
      <c r="D2" s="21" t="s">
        <v>5</v>
      </c>
      <c r="E2" s="20">
        <v>1</v>
      </c>
      <c r="F2" s="26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21" t="s">
        <v>42</v>
      </c>
      <c r="B3" s="24" t="s">
        <v>92</v>
      </c>
      <c r="C3" s="20" t="s">
        <v>44</v>
      </c>
      <c r="D3" s="21" t="s">
        <v>6</v>
      </c>
      <c r="E3" s="20">
        <v>2</v>
      </c>
      <c r="F3" s="26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21" t="s">
        <v>46</v>
      </c>
      <c r="B4" s="24"/>
      <c r="C4" s="20" t="s">
        <v>40</v>
      </c>
      <c r="D4" s="21" t="s">
        <v>7</v>
      </c>
      <c r="E4" s="20">
        <v>3</v>
      </c>
      <c r="F4" s="26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21" t="s">
        <v>43</v>
      </c>
      <c r="B5" s="20">
        <v>750</v>
      </c>
      <c r="C5" s="20" t="s">
        <v>1</v>
      </c>
      <c r="D5" s="18" t="s">
        <v>17</v>
      </c>
      <c r="E5" s="20">
        <v>4</v>
      </c>
      <c r="F5" s="26">
        <v>0.6</v>
      </c>
      <c r="G5" s="5">
        <v>0.6</v>
      </c>
      <c r="H5" s="5" t="s">
        <v>2</v>
      </c>
      <c r="I5" s="5">
        <f>F5*POWER(0.305,3)/POWER(0.0254,2)</f>
        <v>26.386594023188046</v>
      </c>
      <c r="J5" s="5">
        <f>G5*POWER(0.305,3)/POWER(0.0254,2)</f>
        <v>26.386594023188046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21" t="s">
        <v>47</v>
      </c>
      <c r="B6" s="20">
        <f>B5*0.305</f>
        <v>228.75</v>
      </c>
      <c r="C6" s="20" t="s">
        <v>39</v>
      </c>
      <c r="D6" s="21" t="s">
        <v>18</v>
      </c>
      <c r="E6" s="20">
        <v>5</v>
      </c>
      <c r="F6" s="26">
        <v>1.2</v>
      </c>
      <c r="G6" s="5">
        <v>1.2</v>
      </c>
      <c r="H6" s="5" t="s">
        <v>2</v>
      </c>
      <c r="I6" s="5">
        <f t="shared" ref="I6:J26" si="2">F6*POWER(0.305,3)/POWER(0.0254,2)</f>
        <v>52.773188046376092</v>
      </c>
      <c r="J6" s="5">
        <f t="shared" si="2"/>
        <v>52.773188046376092</v>
      </c>
      <c r="K6" s="5" t="s">
        <v>15</v>
      </c>
      <c r="L6" s="5">
        <v>15</v>
      </c>
      <c r="M6" s="5">
        <v>15</v>
      </c>
      <c r="N6" s="7" t="s">
        <v>29</v>
      </c>
      <c r="O6" s="5">
        <f t="shared" ref="O6:P26" si="3">L6*25.4/760*101.325</f>
        <v>50.795822368421049</v>
      </c>
      <c r="P6" s="5">
        <f t="shared" si="3"/>
        <v>50.795822368421049</v>
      </c>
      <c r="Q6" s="7" t="s">
        <v>30</v>
      </c>
    </row>
    <row r="7" ht="15" x14ac:dyDescent="0.4">
      <c r="D7" s="21" t="s">
        <v>8</v>
      </c>
      <c r="E7" s="20">
        <v>6</v>
      </c>
      <c r="F7" s="26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2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3"/>
        <v>33.863881578947371</v>
      </c>
      <c r="P7" s="5">
        <f t="shared" si="3"/>
        <v>33.863881578947371</v>
      </c>
      <c r="Q7" s="7" t="s">
        <v>30</v>
      </c>
    </row>
    <row r="8" ht="15" x14ac:dyDescent="0.4">
      <c r="D8" s="21" t="s">
        <v>9</v>
      </c>
      <c r="E8" s="20">
        <v>7</v>
      </c>
      <c r="F8" s="26">
        <v>7</v>
      </c>
      <c r="G8" s="5">
        <v>7</v>
      </c>
      <c r="H8" s="5" t="s">
        <v>2</v>
      </c>
      <c r="I8" s="5">
        <f t="shared" si="2"/>
        <v>307.84359693719387</v>
      </c>
      <c r="J8" s="5">
        <f t="shared" si="2"/>
        <v>307.84359693719387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3"/>
        <v>67.727763157894742</v>
      </c>
      <c r="P8" s="5">
        <f t="shared" si="3"/>
        <v>67.727763157894742</v>
      </c>
      <c r="Q8" s="7" t="s">
        <v>30</v>
      </c>
    </row>
    <row r="9" ht="15" x14ac:dyDescent="0.4">
      <c r="D9" s="21" t="s">
        <v>10</v>
      </c>
      <c r="E9" s="20">
        <v>8</v>
      </c>
      <c r="F9" s="26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2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3"/>
        <v>33.863881578947371</v>
      </c>
      <c r="P9" s="5">
        <f t="shared" si="3"/>
        <v>33.863881578947371</v>
      </c>
      <c r="Q9" s="7" t="s">
        <v>30</v>
      </c>
    </row>
    <row r="10" ht="15" x14ac:dyDescent="0.4">
      <c r="D10" s="21" t="s">
        <v>11</v>
      </c>
      <c r="E10" s="20">
        <v>9</v>
      </c>
      <c r="F10" s="26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2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3"/>
        <v>67.727763157894742</v>
      </c>
      <c r="P10" s="5">
        <f t="shared" si="3"/>
        <v>67.727763157894742</v>
      </c>
      <c r="Q10" s="7" t="s">
        <v>30</v>
      </c>
    </row>
    <row r="11" ht="15" x14ac:dyDescent="0.4">
      <c r="D11" s="21" t="s">
        <v>21</v>
      </c>
      <c r="E11" s="20">
        <v>10</v>
      </c>
      <c r="F11" s="27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2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3"/>
        <v>67.727763157894742</v>
      </c>
      <c r="P11" s="5">
        <f t="shared" si="3"/>
        <v>67.727763157894742</v>
      </c>
      <c r="Q11" s="7" t="s">
        <v>30</v>
      </c>
    </row>
    <row r="12" ht="15" x14ac:dyDescent="0.4">
      <c r="D12" s="21" t="s">
        <v>20</v>
      </c>
      <c r="E12" s="20">
        <v>11</v>
      </c>
      <c r="F12" s="27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2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3"/>
        <v>67.727763157894742</v>
      </c>
      <c r="P12" s="5">
        <f t="shared" si="3"/>
        <v>67.727763157894742</v>
      </c>
      <c r="Q12" s="7" t="s">
        <v>30</v>
      </c>
    </row>
    <row r="13" ht="15" x14ac:dyDescent="0.4">
      <c r="D13" s="21" t="s">
        <v>22</v>
      </c>
      <c r="E13" s="20">
        <v>12</v>
      </c>
      <c r="F13" s="26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2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3"/>
        <v>33.863881578947371</v>
      </c>
      <c r="P13" s="5">
        <f t="shared" si="3"/>
        <v>33.863881578947371</v>
      </c>
      <c r="Q13" s="7" t="s">
        <v>30</v>
      </c>
    </row>
    <row r="14" ht="15" x14ac:dyDescent="0.4">
      <c r="D14" s="21" t="s">
        <v>23</v>
      </c>
      <c r="E14" s="20">
        <v>13</v>
      </c>
      <c r="F14" s="27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2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3"/>
        <v>67.727763157894742</v>
      </c>
      <c r="P14" s="5">
        <f t="shared" si="3"/>
        <v>67.727763157894742</v>
      </c>
      <c r="Q14" s="7" t="s">
        <v>30</v>
      </c>
    </row>
    <row r="15" ht="15" x14ac:dyDescent="0.4">
      <c r="D15" s="21" t="s">
        <v>24</v>
      </c>
      <c r="E15" s="20">
        <v>14</v>
      </c>
      <c r="F15" s="27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2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3"/>
        <v>33.863881578947371</v>
      </c>
      <c r="P15" s="5">
        <f t="shared" si="3"/>
        <v>33.863881578947371</v>
      </c>
      <c r="Q15" s="7" t="s">
        <v>30</v>
      </c>
    </row>
    <row r="16" ht="15" x14ac:dyDescent="0.4">
      <c r="D16" s="21" t="s">
        <v>25</v>
      </c>
      <c r="E16" s="20">
        <v>15</v>
      </c>
      <c r="F16" s="27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2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3"/>
        <v>67.727763157894742</v>
      </c>
      <c r="P16" s="5">
        <f t="shared" si="3"/>
        <v>67.727763157894742</v>
      </c>
      <c r="Q16" s="7" t="s">
        <v>30</v>
      </c>
    </row>
    <row r="17" ht="15" x14ac:dyDescent="0.4">
      <c r="D17" s="21" t="s">
        <v>31</v>
      </c>
      <c r="E17" s="20">
        <v>16</v>
      </c>
      <c r="F17" s="27">
        <v>4</v>
      </c>
      <c r="G17" s="5">
        <v>5</v>
      </c>
      <c r="H17" s="5" t="s">
        <v>2</v>
      </c>
      <c r="I17" s="5">
        <f t="shared" si="2"/>
        <v>175.91062682125363</v>
      </c>
      <c r="J17" s="5">
        <f t="shared" si="2"/>
        <v>219.88828352656702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3"/>
        <v>33.863881578947371</v>
      </c>
      <c r="P17" s="5">
        <f t="shared" si="3"/>
        <v>33.863881578947371</v>
      </c>
      <c r="Q17" s="7" t="s">
        <v>30</v>
      </c>
    </row>
    <row r="18" ht="15" x14ac:dyDescent="0.4">
      <c r="D18" s="21" t="s">
        <v>32</v>
      </c>
      <c r="E18" s="20">
        <v>17</v>
      </c>
      <c r="F18" s="26">
        <v>0.3</v>
      </c>
      <c r="G18" s="5">
        <v>0.3</v>
      </c>
      <c r="H18" s="5" t="s">
        <v>2</v>
      </c>
      <c r="I18" s="5">
        <f t="shared" si="2"/>
        <v>13.193297011594023</v>
      </c>
      <c r="J18" s="5">
        <f t="shared" si="2"/>
        <v>13.193297011594023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3"/>
        <v>67.727763157894742</v>
      </c>
      <c r="P18" s="5">
        <f t="shared" si="3"/>
        <v>67.727763157894742</v>
      </c>
      <c r="Q18" s="7" t="s">
        <v>30</v>
      </c>
    </row>
    <row r="19" ht="15" x14ac:dyDescent="0.4">
      <c r="D19" s="21" t="s">
        <v>33</v>
      </c>
      <c r="E19" s="20">
        <v>18</v>
      </c>
      <c r="F19" s="27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2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3"/>
        <v>33.863881578947371</v>
      </c>
      <c r="P19" s="5">
        <f t="shared" si="3"/>
        <v>33.863881578947371</v>
      </c>
      <c r="Q19" s="7" t="s">
        <v>30</v>
      </c>
    </row>
    <row r="20" ht="15" x14ac:dyDescent="0.4">
      <c r="D20" s="21" t="s">
        <v>34</v>
      </c>
      <c r="E20" s="20">
        <v>19</v>
      </c>
      <c r="F20" s="27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2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3"/>
        <v>67.727763157894742</v>
      </c>
      <c r="P20" s="5">
        <f t="shared" si="3"/>
        <v>67.727763157894742</v>
      </c>
      <c r="Q20" s="7" t="s">
        <v>30</v>
      </c>
    </row>
    <row r="21" ht="15" x14ac:dyDescent="0.4">
      <c r="D21" s="21" t="s">
        <v>26</v>
      </c>
      <c r="E21" s="20">
        <v>20</v>
      </c>
      <c r="F21" s="27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2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3"/>
        <v>33.863881578947371</v>
      </c>
      <c r="P21" s="5">
        <f t="shared" si="3"/>
        <v>33.863881578947371</v>
      </c>
      <c r="Q21" s="7" t="s">
        <v>30</v>
      </c>
    </row>
    <row r="22" ht="15" x14ac:dyDescent="0.4">
      <c r="D22" s="21" t="s">
        <v>27</v>
      </c>
      <c r="E22" s="20">
        <v>21</v>
      </c>
      <c r="F22" s="26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2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3"/>
        <v>33.863881578947371</v>
      </c>
      <c r="P22" s="5">
        <f t="shared" si="3"/>
        <v>33.863881578947371</v>
      </c>
      <c r="Q22" s="7" t="s">
        <v>30</v>
      </c>
    </row>
    <row r="23" ht="15" x14ac:dyDescent="0.4">
      <c r="D23" s="21" t="s">
        <v>35</v>
      </c>
      <c r="E23" s="20">
        <v>22</v>
      </c>
      <c r="F23" s="26">
        <v>15</v>
      </c>
      <c r="G23" s="5">
        <v>15</v>
      </c>
      <c r="H23" s="5" t="s">
        <v>2</v>
      </c>
      <c r="I23" s="5">
        <f t="shared" si="2"/>
        <v>659.66485057970112</v>
      </c>
      <c r="J23" s="5">
        <f t="shared" si="2"/>
        <v>659.66485057970112</v>
      </c>
      <c r="K23" s="5" t="s">
        <v>15</v>
      </c>
      <c r="L23" s="5">
        <v>15</v>
      </c>
      <c r="M23" s="5">
        <v>15</v>
      </c>
      <c r="N23" s="7" t="s">
        <v>29</v>
      </c>
      <c r="O23" s="5">
        <f t="shared" si="3"/>
        <v>50.795822368421049</v>
      </c>
      <c r="P23" s="5">
        <f t="shared" si="3"/>
        <v>50.795822368421049</v>
      </c>
      <c r="Q23" s="7" t="s">
        <v>30</v>
      </c>
    </row>
    <row r="24" ht="15" x14ac:dyDescent="0.4">
      <c r="D24" s="21" t="s">
        <v>107</v>
      </c>
      <c r="E24" s="20">
        <v>23</v>
      </c>
      <c r="F24" s="26">
        <v>20</v>
      </c>
      <c r="G24" s="5">
        <v>20</v>
      </c>
      <c r="H24" s="5" t="s">
        <v>2</v>
      </c>
      <c r="I24" s="5">
        <f t="shared" si="2"/>
        <v>879.55313410626809</v>
      </c>
      <c r="J24" s="5">
        <f t="shared" si="2"/>
        <v>879.55313410626809</v>
      </c>
      <c r="K24" s="5" t="s">
        <v>15</v>
      </c>
      <c r="L24" s="5">
        <v>20</v>
      </c>
      <c r="M24" s="5">
        <v>20</v>
      </c>
      <c r="N24" s="7" t="s">
        <v>29</v>
      </c>
      <c r="O24" s="5">
        <f t="shared" si="3"/>
        <v>67.727763157894742</v>
      </c>
      <c r="P24" s="5">
        <f t="shared" si="3"/>
        <v>67.727763157894742</v>
      </c>
      <c r="Q24" s="7" t="s">
        <v>30</v>
      </c>
    </row>
    <row r="25" ht="15" x14ac:dyDescent="0.4">
      <c r="D25" s="21" t="s">
        <v>12</v>
      </c>
      <c r="E25" s="20">
        <v>24</v>
      </c>
      <c r="F25" s="27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2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3"/>
        <v>74.500539473684199</v>
      </c>
      <c r="P25" s="5">
        <f t="shared" si="3"/>
        <v>74.500539473684199</v>
      </c>
      <c r="Q25" s="7" t="s">
        <v>30</v>
      </c>
    </row>
    <row r="26" ht="15" x14ac:dyDescent="0.4">
      <c r="D26" s="21" t="s">
        <v>19</v>
      </c>
      <c r="E26" s="20">
        <v>25</v>
      </c>
      <c r="F26" s="27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si="2"/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3"/>
        <v>33.863881578947371</v>
      </c>
      <c r="P26" s="5">
        <f t="shared" si="3"/>
        <v>33.863881578947371</v>
      </c>
      <c r="Q26" s="7" t="s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F336-4B8F-47AF-88E8-284C0C2B3AEA}">
  <dimension ref="A1:Q26"/>
  <sheetViews>
    <sheetView workbookViewId="0">
      <selection activeCell="M8" sqref="M8"/>
    </sheetView>
  </sheetViews>
  <sheetFormatPr defaultRowHeight="13.9" x14ac:dyDescent="0.4"/>
  <cols>
    <col min="1" max="1" width="15.46484375" bestFit="true" customWidth="true"/>
    <col min="2" max="2" width="35.53125" bestFit="true" customWidth="true"/>
    <col min="3" max="3" width="10.6640625" bestFit="true" customWidth="true"/>
    <col min="4" max="4" width="64.1328125" bestFit="true" customWidth="true"/>
    <col min="5" max="5" width="14.46484375" bestFit="true" customWidth="true"/>
    <col min="6" max="6" width="17.46484375" customWidth="true"/>
    <col min="7" max="10" width="16.19921875" customWidth="true"/>
    <col min="11" max="11" width="15.6640625" bestFit="true" customWidth="true"/>
    <col min="12" max="13" width="15.1328125" bestFit="true" customWidth="true"/>
    <col min="15" max="16" width="15.1328125" bestFit="true" customWidth="true"/>
  </cols>
  <sheetData>
    <row r="1" ht="35.25" x14ac:dyDescent="0.4">
      <c r="A1" s="16" t="s">
        <v>37</v>
      </c>
      <c r="B1" s="17" t="s">
        <v>38</v>
      </c>
      <c r="C1" s="16" t="s">
        <v>13</v>
      </c>
      <c r="D1" s="16" t="s">
        <v>3</v>
      </c>
      <c r="E1" s="16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18" t="s">
        <v>0</v>
      </c>
      <c r="B2" s="19" t="s">
        <v>72</v>
      </c>
      <c r="C2" s="20"/>
      <c r="D2" s="21" t="s">
        <v>5</v>
      </c>
      <c r="E2" s="20">
        <v>1</v>
      </c>
      <c r="F2" s="5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21" t="s">
        <v>42</v>
      </c>
      <c r="B3" s="24" t="s">
        <v>73</v>
      </c>
      <c r="C3" s="20" t="s">
        <v>69</v>
      </c>
      <c r="D3" s="21" t="s">
        <v>6</v>
      </c>
      <c r="E3" s="20">
        <v>2</v>
      </c>
      <c r="F3" s="5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21" t="s">
        <v>46</v>
      </c>
      <c r="B4" s="24"/>
      <c r="C4" s="20" t="s">
        <v>40</v>
      </c>
      <c r="D4" s="21" t="s">
        <v>7</v>
      </c>
      <c r="E4" s="20">
        <v>3</v>
      </c>
      <c r="F4" s="5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21" t="s">
        <v>43</v>
      </c>
      <c r="B5" s="20">
        <v>3000</v>
      </c>
      <c r="C5" s="20" t="s">
        <v>1</v>
      </c>
      <c r="D5" s="18" t="s">
        <v>17</v>
      </c>
      <c r="E5" s="20">
        <v>4</v>
      </c>
      <c r="F5" s="5">
        <v>0.4</v>
      </c>
      <c r="G5" s="5">
        <v>0.4</v>
      </c>
      <c r="H5" s="5" t="s">
        <v>2</v>
      </c>
      <c r="I5" s="5">
        <f>F5*POWER(0.305,3)/POWER(0.0254,2)</f>
        <v>17.591062682125365</v>
      </c>
      <c r="J5" s="5">
        <f>G5*POWER(0.305,3)/POWER(0.0254,2)</f>
        <v>17.591062682125365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21" t="s">
        <v>47</v>
      </c>
      <c r="B6" s="20">
        <f>B5*0.305</f>
        <v>915</v>
      </c>
      <c r="C6" s="20" t="s">
        <v>39</v>
      </c>
      <c r="D6" s="21" t="s">
        <v>18</v>
      </c>
      <c r="E6" s="20">
        <v>5</v>
      </c>
      <c r="F6" s="5">
        <v>0.7</v>
      </c>
      <c r="G6" s="5">
        <v>0.7</v>
      </c>
      <c r="H6" s="5" t="s">
        <v>2</v>
      </c>
      <c r="I6" s="5">
        <f t="shared" ref="I6:J26" si="2">F6*POWER(0.305,3)/POWER(0.0254,2)</f>
        <v>30.784359693719388</v>
      </c>
      <c r="J6" s="5">
        <f t="shared" si="2"/>
        <v>30.784359693719388</v>
      </c>
      <c r="K6" s="5" t="s">
        <v>15</v>
      </c>
      <c r="L6" s="5">
        <v>15</v>
      </c>
      <c r="M6" s="5">
        <v>15</v>
      </c>
      <c r="N6" s="7" t="s">
        <v>29</v>
      </c>
      <c r="O6" s="5">
        <f t="shared" ref="O6:P26" si="3">L6*25.4/760*101.325</f>
        <v>50.795822368421049</v>
      </c>
      <c r="P6" s="5">
        <f t="shared" si="3"/>
        <v>50.795822368421049</v>
      </c>
      <c r="Q6" s="7" t="s">
        <v>30</v>
      </c>
    </row>
    <row r="7" ht="15" x14ac:dyDescent="0.4">
      <c r="A7" s="10" t="s">
        <v>93</v>
      </c>
      <c r="B7" s="3" t="s">
        <v>95</v>
      </c>
      <c r="C7" s="3"/>
      <c r="D7" s="21" t="s">
        <v>8</v>
      </c>
      <c r="E7" s="20">
        <v>6</v>
      </c>
      <c r="F7" s="5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2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3"/>
        <v>33.863881578947371</v>
      </c>
      <c r="P7" s="5">
        <f t="shared" si="3"/>
        <v>33.863881578947371</v>
      </c>
      <c r="Q7" s="7" t="s">
        <v>30</v>
      </c>
    </row>
    <row r="8" ht="15" x14ac:dyDescent="0.4">
      <c r="A8" s="23"/>
      <c r="B8" s="23"/>
      <c r="C8" s="23"/>
      <c r="D8" s="21" t="s">
        <v>9</v>
      </c>
      <c r="E8" s="20">
        <v>7</v>
      </c>
      <c r="F8" s="5">
        <v>8.5</v>
      </c>
      <c r="G8" s="5">
        <v>8.5</v>
      </c>
      <c r="H8" s="5" t="s">
        <v>2</v>
      </c>
      <c r="I8" s="5">
        <f t="shared" si="2"/>
        <v>373.81008199516396</v>
      </c>
      <c r="J8" s="5">
        <f t="shared" si="2"/>
        <v>373.81008199516396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3"/>
        <v>67.727763157894742</v>
      </c>
      <c r="P8" s="5">
        <f t="shared" si="3"/>
        <v>67.727763157894742</v>
      </c>
      <c r="Q8" s="7" t="s">
        <v>30</v>
      </c>
    </row>
    <row r="9" ht="15" x14ac:dyDescent="0.4">
      <c r="A9" s="23"/>
      <c r="B9" s="23"/>
      <c r="C9" s="23"/>
      <c r="D9" s="21" t="s">
        <v>10</v>
      </c>
      <c r="E9" s="20">
        <v>8</v>
      </c>
      <c r="F9" s="5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2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3"/>
        <v>33.863881578947371</v>
      </c>
      <c r="P9" s="5">
        <f t="shared" si="3"/>
        <v>33.863881578947371</v>
      </c>
      <c r="Q9" s="7" t="s">
        <v>30</v>
      </c>
    </row>
    <row r="10" ht="15" x14ac:dyDescent="0.4">
      <c r="A10" s="23"/>
      <c r="B10" s="23"/>
      <c r="C10" s="23"/>
      <c r="D10" s="21" t="s">
        <v>11</v>
      </c>
      <c r="E10" s="20">
        <v>9</v>
      </c>
      <c r="F10" s="5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2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3"/>
        <v>67.727763157894742</v>
      </c>
      <c r="P10" s="5">
        <f t="shared" si="3"/>
        <v>67.727763157894742</v>
      </c>
      <c r="Q10" s="7" t="s">
        <v>30</v>
      </c>
    </row>
    <row r="11" ht="15" x14ac:dyDescent="0.4">
      <c r="A11" s="23"/>
      <c r="B11" s="23"/>
      <c r="C11" s="23"/>
      <c r="D11" s="21" t="s">
        <v>21</v>
      </c>
      <c r="E11" s="20">
        <v>10</v>
      </c>
      <c r="F11" s="22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2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3"/>
        <v>67.727763157894742</v>
      </c>
      <c r="P11" s="5">
        <f t="shared" si="3"/>
        <v>67.727763157894742</v>
      </c>
      <c r="Q11" s="7" t="s">
        <v>30</v>
      </c>
    </row>
    <row r="12" ht="15" x14ac:dyDescent="0.4">
      <c r="A12" s="23"/>
      <c r="B12" s="23"/>
      <c r="C12" s="23"/>
      <c r="D12" s="21" t="s">
        <v>20</v>
      </c>
      <c r="E12" s="20">
        <v>11</v>
      </c>
      <c r="F12" s="22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2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3"/>
        <v>67.727763157894742</v>
      </c>
      <c r="P12" s="5">
        <f t="shared" si="3"/>
        <v>67.727763157894742</v>
      </c>
      <c r="Q12" s="7" t="s">
        <v>30</v>
      </c>
    </row>
    <row r="13" ht="15" x14ac:dyDescent="0.4">
      <c r="A13" s="23"/>
      <c r="B13" s="23"/>
      <c r="C13" s="23"/>
      <c r="D13" s="21" t="s">
        <v>22</v>
      </c>
      <c r="E13" s="20">
        <v>12</v>
      </c>
      <c r="F13" s="5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2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3"/>
        <v>33.863881578947371</v>
      </c>
      <c r="P13" s="5">
        <f t="shared" si="3"/>
        <v>33.863881578947371</v>
      </c>
      <c r="Q13" s="7" t="s">
        <v>30</v>
      </c>
    </row>
    <row r="14" ht="15" x14ac:dyDescent="0.4">
      <c r="A14" s="23"/>
      <c r="B14" s="23"/>
      <c r="C14" s="23"/>
      <c r="D14" s="21" t="s">
        <v>23</v>
      </c>
      <c r="E14" s="20">
        <v>13</v>
      </c>
      <c r="F14" s="22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2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3"/>
        <v>67.727763157894742</v>
      </c>
      <c r="P14" s="5">
        <f t="shared" si="3"/>
        <v>67.727763157894742</v>
      </c>
      <c r="Q14" s="7" t="s">
        <v>30</v>
      </c>
    </row>
    <row r="15" ht="15" x14ac:dyDescent="0.4">
      <c r="A15" s="23"/>
      <c r="B15" s="23"/>
      <c r="C15" s="23"/>
      <c r="D15" s="21" t="s">
        <v>24</v>
      </c>
      <c r="E15" s="20">
        <v>14</v>
      </c>
      <c r="F15" s="22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2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3"/>
        <v>33.863881578947371</v>
      </c>
      <c r="P15" s="5">
        <f t="shared" si="3"/>
        <v>33.863881578947371</v>
      </c>
      <c r="Q15" s="7" t="s">
        <v>30</v>
      </c>
    </row>
    <row r="16" ht="15" x14ac:dyDescent="0.4">
      <c r="A16" s="23"/>
      <c r="B16" s="23"/>
      <c r="C16" s="23"/>
      <c r="D16" s="21" t="s">
        <v>25</v>
      </c>
      <c r="E16" s="20">
        <v>15</v>
      </c>
      <c r="F16" s="22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2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3"/>
        <v>67.727763157894742</v>
      </c>
      <c r="P16" s="5">
        <f t="shared" si="3"/>
        <v>67.727763157894742</v>
      </c>
      <c r="Q16" s="7" t="s">
        <v>30</v>
      </c>
    </row>
    <row r="17" ht="15" x14ac:dyDescent="0.4">
      <c r="A17" s="23"/>
      <c r="B17" s="23"/>
      <c r="C17" s="23"/>
      <c r="D17" s="21" t="s">
        <v>31</v>
      </c>
      <c r="E17" s="20">
        <v>16</v>
      </c>
      <c r="F17" s="22">
        <v>4</v>
      </c>
      <c r="G17" s="5">
        <v>5</v>
      </c>
      <c r="H17" s="5" t="s">
        <v>2</v>
      </c>
      <c r="I17" s="5">
        <f t="shared" si="2"/>
        <v>175.91062682125363</v>
      </c>
      <c r="J17" s="5">
        <f t="shared" si="2"/>
        <v>219.88828352656702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3"/>
        <v>33.863881578947371</v>
      </c>
      <c r="P17" s="5">
        <f t="shared" si="3"/>
        <v>33.863881578947371</v>
      </c>
      <c r="Q17" s="7" t="s">
        <v>30</v>
      </c>
    </row>
    <row r="18" ht="15" x14ac:dyDescent="0.4">
      <c r="A18" s="23"/>
      <c r="B18" s="23"/>
      <c r="C18" s="23"/>
      <c r="D18" s="21" t="s">
        <v>32</v>
      </c>
      <c r="E18" s="20">
        <v>17</v>
      </c>
      <c r="F18" s="5">
        <v>0.3</v>
      </c>
      <c r="G18" s="5">
        <v>0.3</v>
      </c>
      <c r="H18" s="5" t="s">
        <v>2</v>
      </c>
      <c r="I18" s="5">
        <f t="shared" si="2"/>
        <v>13.193297011594023</v>
      </c>
      <c r="J18" s="5">
        <f t="shared" si="2"/>
        <v>13.193297011594023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3"/>
        <v>67.727763157894742</v>
      </c>
      <c r="P18" s="5">
        <f t="shared" si="3"/>
        <v>67.727763157894742</v>
      </c>
      <c r="Q18" s="7" t="s">
        <v>30</v>
      </c>
    </row>
    <row r="19" ht="15" x14ac:dyDescent="0.4">
      <c r="A19" s="23"/>
      <c r="B19" s="23"/>
      <c r="C19" s="23"/>
      <c r="D19" s="21" t="s">
        <v>33</v>
      </c>
      <c r="E19" s="20">
        <v>18</v>
      </c>
      <c r="F19" s="22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2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3"/>
        <v>33.863881578947371</v>
      </c>
      <c r="P19" s="5">
        <f t="shared" si="3"/>
        <v>33.863881578947371</v>
      </c>
      <c r="Q19" s="7" t="s">
        <v>30</v>
      </c>
    </row>
    <row r="20" ht="15" x14ac:dyDescent="0.4">
      <c r="A20" s="23"/>
      <c r="B20" s="23"/>
      <c r="C20" s="23"/>
      <c r="D20" s="21" t="s">
        <v>34</v>
      </c>
      <c r="E20" s="20">
        <v>19</v>
      </c>
      <c r="F20" s="22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2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3"/>
        <v>67.727763157894742</v>
      </c>
      <c r="P20" s="5">
        <f t="shared" si="3"/>
        <v>67.727763157894742</v>
      </c>
      <c r="Q20" s="7" t="s">
        <v>30</v>
      </c>
    </row>
    <row r="21" ht="15" x14ac:dyDescent="0.4">
      <c r="A21" s="23"/>
      <c r="B21" s="23"/>
      <c r="C21" s="23"/>
      <c r="D21" s="21" t="s">
        <v>26</v>
      </c>
      <c r="E21" s="20">
        <v>20</v>
      </c>
      <c r="F21" s="22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2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3"/>
        <v>33.863881578947371</v>
      </c>
      <c r="P21" s="5">
        <f t="shared" si="3"/>
        <v>33.863881578947371</v>
      </c>
      <c r="Q21" s="7" t="s">
        <v>30</v>
      </c>
    </row>
    <row r="22" ht="15" x14ac:dyDescent="0.4">
      <c r="A22" s="23"/>
      <c r="B22" s="23"/>
      <c r="C22" s="23"/>
      <c r="D22" s="21" t="s">
        <v>27</v>
      </c>
      <c r="E22" s="20">
        <v>21</v>
      </c>
      <c r="F22" s="5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2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3"/>
        <v>33.863881578947371</v>
      </c>
      <c r="P22" s="5">
        <f t="shared" si="3"/>
        <v>33.863881578947371</v>
      </c>
      <c r="Q22" s="7" t="s">
        <v>30</v>
      </c>
    </row>
    <row r="23" ht="15" x14ac:dyDescent="0.4">
      <c r="A23" s="23"/>
      <c r="B23" s="23"/>
      <c r="C23" s="23"/>
      <c r="D23" s="21" t="s">
        <v>35</v>
      </c>
      <c r="E23" s="20">
        <v>22</v>
      </c>
      <c r="F23" s="5">
        <v>15</v>
      </c>
      <c r="G23" s="5">
        <v>15</v>
      </c>
      <c r="H23" s="5" t="s">
        <v>2</v>
      </c>
      <c r="I23" s="5">
        <f t="shared" si="2"/>
        <v>659.66485057970112</v>
      </c>
      <c r="J23" s="5">
        <f t="shared" si="2"/>
        <v>659.66485057970112</v>
      </c>
      <c r="K23" s="5" t="s">
        <v>15</v>
      </c>
      <c r="L23" s="5">
        <v>15</v>
      </c>
      <c r="M23" s="5">
        <v>15</v>
      </c>
      <c r="N23" s="7" t="s">
        <v>29</v>
      </c>
      <c r="O23" s="5">
        <f t="shared" si="3"/>
        <v>50.795822368421049</v>
      </c>
      <c r="P23" s="5">
        <f t="shared" si="3"/>
        <v>50.795822368421049</v>
      </c>
      <c r="Q23" s="7" t="s">
        <v>30</v>
      </c>
    </row>
    <row r="24" ht="15" x14ac:dyDescent="0.4">
      <c r="A24" s="23"/>
      <c r="B24" s="23"/>
      <c r="C24" s="23"/>
      <c r="D24" s="21" t="s">
        <v>36</v>
      </c>
      <c r="E24" s="20">
        <v>23</v>
      </c>
      <c r="F24" s="5">
        <v>20</v>
      </c>
      <c r="G24" s="5">
        <v>20</v>
      </c>
      <c r="H24" s="5" t="s">
        <v>2</v>
      </c>
      <c r="I24" s="5">
        <f t="shared" si="2"/>
        <v>879.55313410626809</v>
      </c>
      <c r="J24" s="5">
        <f t="shared" si="2"/>
        <v>879.55313410626809</v>
      </c>
      <c r="K24" s="5" t="s">
        <v>15</v>
      </c>
      <c r="L24" s="5">
        <v>20</v>
      </c>
      <c r="M24" s="5">
        <v>20</v>
      </c>
      <c r="N24" s="7" t="s">
        <v>29</v>
      </c>
      <c r="O24" s="5">
        <f t="shared" si="3"/>
        <v>67.727763157894742</v>
      </c>
      <c r="P24" s="5">
        <f t="shared" si="3"/>
        <v>67.727763157894742</v>
      </c>
      <c r="Q24" s="7" t="s">
        <v>30</v>
      </c>
    </row>
    <row r="25" ht="15" x14ac:dyDescent="0.4">
      <c r="A25" s="23"/>
      <c r="B25" s="23"/>
      <c r="C25" s="23"/>
      <c r="D25" s="21" t="s">
        <v>12</v>
      </c>
      <c r="E25" s="20">
        <v>24</v>
      </c>
      <c r="F25" s="22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2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3"/>
        <v>74.500539473684199</v>
      </c>
      <c r="P25" s="5">
        <f t="shared" si="3"/>
        <v>74.500539473684199</v>
      </c>
      <c r="Q25" s="7" t="s">
        <v>30</v>
      </c>
    </row>
    <row r="26" ht="15" x14ac:dyDescent="0.4">
      <c r="A26" s="23"/>
      <c r="B26" s="23"/>
      <c r="C26" s="23"/>
      <c r="D26" s="21" t="s">
        <v>19</v>
      </c>
      <c r="E26" s="20">
        <v>25</v>
      </c>
      <c r="F26" s="22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si="2"/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3"/>
        <v>33.863881578947371</v>
      </c>
      <c r="P26" s="5">
        <f t="shared" si="3"/>
        <v>33.863881578947371</v>
      </c>
      <c r="Q26" s="7" t="s">
        <v>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CDDC-EF80-4DAF-A9F8-BEB6CBAA491B}">
  <dimension ref="A1:Q26"/>
  <sheetViews>
    <sheetView workbookViewId="0">
      <selection activeCell="L10" sqref="L10"/>
    </sheetView>
  </sheetViews>
  <sheetFormatPr defaultRowHeight="13.9" x14ac:dyDescent="0.4"/>
  <cols>
    <col min="1" max="1" width="15.46484375" bestFit="true" customWidth="true"/>
    <col min="2" max="2" width="35.53125" bestFit="true" customWidth="true"/>
    <col min="3" max="3" width="10.6640625" bestFit="true" customWidth="true"/>
    <col min="4" max="4" width="64.1328125" bestFit="true" customWidth="true"/>
    <col min="5" max="5" width="14.46484375" bestFit="true" customWidth="true"/>
    <col min="6" max="6" width="17.46484375" customWidth="true"/>
    <col min="7" max="10" width="16.19921875" customWidth="true"/>
    <col min="11" max="11" width="15.6640625" bestFit="true" customWidth="true"/>
    <col min="12" max="13" width="15.1328125" bestFit="true" customWidth="true"/>
    <col min="15" max="16" width="15.1328125" bestFit="true" customWidth="true"/>
  </cols>
  <sheetData>
    <row r="1" ht="35.25" x14ac:dyDescent="0.4">
      <c r="A1" s="16" t="s">
        <v>37</v>
      </c>
      <c r="B1" s="17" t="s">
        <v>38</v>
      </c>
      <c r="C1" s="16" t="s">
        <v>13</v>
      </c>
      <c r="D1" s="16" t="s">
        <v>3</v>
      </c>
      <c r="E1" s="16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18" t="s">
        <v>0</v>
      </c>
      <c r="B2" s="19" t="s">
        <v>74</v>
      </c>
      <c r="C2" s="20"/>
      <c r="D2" s="21" t="s">
        <v>5</v>
      </c>
      <c r="E2" s="20">
        <v>1</v>
      </c>
      <c r="F2" s="26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21" t="s">
        <v>42</v>
      </c>
      <c r="B3" s="24" t="s">
        <v>75</v>
      </c>
      <c r="C3" s="20" t="s">
        <v>69</v>
      </c>
      <c r="D3" s="21" t="s">
        <v>6</v>
      </c>
      <c r="E3" s="20">
        <v>2</v>
      </c>
      <c r="F3" s="26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21" t="s">
        <v>46</v>
      </c>
      <c r="B4" s="24"/>
      <c r="C4" s="20" t="s">
        <v>40</v>
      </c>
      <c r="D4" s="21" t="s">
        <v>7</v>
      </c>
      <c r="E4" s="20">
        <v>3</v>
      </c>
      <c r="F4" s="26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21" t="s">
        <v>43</v>
      </c>
      <c r="B5" s="20">
        <v>1500</v>
      </c>
      <c r="C5" s="20" t="s">
        <v>1</v>
      </c>
      <c r="D5" s="18" t="s">
        <v>17</v>
      </c>
      <c r="E5" s="20">
        <v>4</v>
      </c>
      <c r="F5" s="26">
        <v>0.4</v>
      </c>
      <c r="G5" s="5">
        <v>0.4</v>
      </c>
      <c r="H5" s="5" t="s">
        <v>2</v>
      </c>
      <c r="I5" s="5">
        <f>F5*POWER(0.305,3)/POWER(0.0254,2)</f>
        <v>17.591062682125365</v>
      </c>
      <c r="J5" s="5">
        <f>G5*POWER(0.305,3)/POWER(0.0254,2)</f>
        <v>17.591062682125365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21" t="s">
        <v>47</v>
      </c>
      <c r="B6" s="20">
        <f>B5*0.305</f>
        <v>457.5</v>
      </c>
      <c r="C6" s="20" t="s">
        <v>39</v>
      </c>
      <c r="D6" s="21" t="s">
        <v>18</v>
      </c>
      <c r="E6" s="20">
        <v>5</v>
      </c>
      <c r="F6" s="26">
        <v>0.7</v>
      </c>
      <c r="G6" s="5">
        <v>0.7</v>
      </c>
      <c r="H6" s="5" t="s">
        <v>2</v>
      </c>
      <c r="I6" s="5">
        <f t="shared" ref="I6:J26" si="2">F6*POWER(0.305,3)/POWER(0.0254,2)</f>
        <v>30.784359693719388</v>
      </c>
      <c r="J6" s="5">
        <f t="shared" si="2"/>
        <v>30.784359693719388</v>
      </c>
      <c r="K6" s="5" t="s">
        <v>15</v>
      </c>
      <c r="L6" s="5">
        <v>15</v>
      </c>
      <c r="M6" s="5">
        <v>15</v>
      </c>
      <c r="N6" s="7" t="s">
        <v>29</v>
      </c>
      <c r="O6" s="5">
        <f t="shared" ref="O6:P26" si="3">L6*25.4/760*101.325</f>
        <v>50.795822368421049</v>
      </c>
      <c r="P6" s="5">
        <f t="shared" si="3"/>
        <v>50.795822368421049</v>
      </c>
      <c r="Q6" s="7" t="s">
        <v>30</v>
      </c>
    </row>
    <row r="7" ht="15" x14ac:dyDescent="0.4">
      <c r="A7" s="23"/>
      <c r="B7" s="23"/>
      <c r="C7" s="23"/>
      <c r="D7" s="21" t="s">
        <v>8</v>
      </c>
      <c r="E7" s="20">
        <v>6</v>
      </c>
      <c r="F7" s="26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2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3"/>
        <v>33.863881578947371</v>
      </c>
      <c r="P7" s="5">
        <f t="shared" si="3"/>
        <v>33.863881578947371</v>
      </c>
      <c r="Q7" s="7" t="s">
        <v>30</v>
      </c>
    </row>
    <row r="8" ht="15" x14ac:dyDescent="0.4">
      <c r="A8" s="23"/>
      <c r="B8" s="23"/>
      <c r="C8" s="23"/>
      <c r="D8" s="21" t="s">
        <v>9</v>
      </c>
      <c r="E8" s="20">
        <v>7</v>
      </c>
      <c r="F8" s="26">
        <v>7</v>
      </c>
      <c r="G8" s="5">
        <v>7</v>
      </c>
      <c r="H8" s="5" t="s">
        <v>2</v>
      </c>
      <c r="I8" s="5">
        <f t="shared" si="2"/>
        <v>307.84359693719387</v>
      </c>
      <c r="J8" s="5">
        <f t="shared" si="2"/>
        <v>307.84359693719387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3"/>
        <v>67.727763157894742</v>
      </c>
      <c r="P8" s="5">
        <f t="shared" si="3"/>
        <v>67.727763157894742</v>
      </c>
      <c r="Q8" s="7" t="s">
        <v>30</v>
      </c>
    </row>
    <row r="9" ht="15" x14ac:dyDescent="0.4">
      <c r="A9" s="23"/>
      <c r="B9" s="23"/>
      <c r="C9" s="23"/>
      <c r="D9" s="21" t="s">
        <v>10</v>
      </c>
      <c r="E9" s="20">
        <v>8</v>
      </c>
      <c r="F9" s="26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2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3"/>
        <v>33.863881578947371</v>
      </c>
      <c r="P9" s="5">
        <f t="shared" si="3"/>
        <v>33.863881578947371</v>
      </c>
      <c r="Q9" s="7" t="s">
        <v>30</v>
      </c>
    </row>
    <row r="10" ht="15" x14ac:dyDescent="0.4">
      <c r="A10" s="23"/>
      <c r="B10" s="23"/>
      <c r="C10" s="23"/>
      <c r="D10" s="21" t="s">
        <v>11</v>
      </c>
      <c r="E10" s="20">
        <v>9</v>
      </c>
      <c r="F10" s="26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2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3"/>
        <v>67.727763157894742</v>
      </c>
      <c r="P10" s="5">
        <f t="shared" si="3"/>
        <v>67.727763157894742</v>
      </c>
      <c r="Q10" s="7" t="s">
        <v>30</v>
      </c>
    </row>
    <row r="11" ht="15" x14ac:dyDescent="0.4">
      <c r="A11" s="23"/>
      <c r="B11" s="23"/>
      <c r="C11" s="23"/>
      <c r="D11" s="21" t="s">
        <v>21</v>
      </c>
      <c r="E11" s="20">
        <v>10</v>
      </c>
      <c r="F11" s="27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2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3"/>
        <v>67.727763157894742</v>
      </c>
      <c r="P11" s="5">
        <f t="shared" si="3"/>
        <v>67.727763157894742</v>
      </c>
      <c r="Q11" s="7" t="s">
        <v>30</v>
      </c>
    </row>
    <row r="12" ht="15" x14ac:dyDescent="0.4">
      <c r="A12" s="23"/>
      <c r="B12" s="23"/>
      <c r="C12" s="23"/>
      <c r="D12" s="21" t="s">
        <v>20</v>
      </c>
      <c r="E12" s="20">
        <v>11</v>
      </c>
      <c r="F12" s="27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2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3"/>
        <v>67.727763157894742</v>
      </c>
      <c r="P12" s="5">
        <f t="shared" si="3"/>
        <v>67.727763157894742</v>
      </c>
      <c r="Q12" s="7" t="s">
        <v>30</v>
      </c>
    </row>
    <row r="13" ht="15" x14ac:dyDescent="0.4">
      <c r="A13" s="23"/>
      <c r="B13" s="23"/>
      <c r="C13" s="23"/>
      <c r="D13" s="21" t="s">
        <v>22</v>
      </c>
      <c r="E13" s="20">
        <v>12</v>
      </c>
      <c r="F13" s="26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2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3"/>
        <v>33.863881578947371</v>
      </c>
      <c r="P13" s="5">
        <f t="shared" si="3"/>
        <v>33.863881578947371</v>
      </c>
      <c r="Q13" s="7" t="s">
        <v>30</v>
      </c>
    </row>
    <row r="14" ht="15" x14ac:dyDescent="0.4">
      <c r="A14" s="23"/>
      <c r="B14" s="23"/>
      <c r="C14" s="23"/>
      <c r="D14" s="21" t="s">
        <v>23</v>
      </c>
      <c r="E14" s="20">
        <v>13</v>
      </c>
      <c r="F14" s="27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2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3"/>
        <v>67.727763157894742</v>
      </c>
      <c r="P14" s="5">
        <f t="shared" si="3"/>
        <v>67.727763157894742</v>
      </c>
      <c r="Q14" s="7" t="s">
        <v>30</v>
      </c>
    </row>
    <row r="15" ht="15" x14ac:dyDescent="0.4">
      <c r="A15" s="23"/>
      <c r="B15" s="23"/>
      <c r="C15" s="23"/>
      <c r="D15" s="21" t="s">
        <v>24</v>
      </c>
      <c r="E15" s="20">
        <v>14</v>
      </c>
      <c r="F15" s="27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2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3"/>
        <v>33.863881578947371</v>
      </c>
      <c r="P15" s="5">
        <f t="shared" si="3"/>
        <v>33.863881578947371</v>
      </c>
      <c r="Q15" s="7" t="s">
        <v>30</v>
      </c>
    </row>
    <row r="16" ht="15" x14ac:dyDescent="0.4">
      <c r="A16" s="23"/>
      <c r="B16" s="23"/>
      <c r="C16" s="23"/>
      <c r="D16" s="21" t="s">
        <v>25</v>
      </c>
      <c r="E16" s="20">
        <v>15</v>
      </c>
      <c r="F16" s="27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2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3"/>
        <v>67.727763157894742</v>
      </c>
      <c r="P16" s="5">
        <f t="shared" si="3"/>
        <v>67.727763157894742</v>
      </c>
      <c r="Q16" s="7" t="s">
        <v>30</v>
      </c>
    </row>
    <row r="17" ht="15" x14ac:dyDescent="0.4">
      <c r="A17" s="23"/>
      <c r="B17" s="23"/>
      <c r="C17" s="23"/>
      <c r="D17" s="21" t="s">
        <v>31</v>
      </c>
      <c r="E17" s="20">
        <v>16</v>
      </c>
      <c r="F17" s="27">
        <v>4</v>
      </c>
      <c r="G17" s="5">
        <v>5</v>
      </c>
      <c r="H17" s="5" t="s">
        <v>2</v>
      </c>
      <c r="I17" s="5">
        <f t="shared" si="2"/>
        <v>175.91062682125363</v>
      </c>
      <c r="J17" s="5">
        <f t="shared" si="2"/>
        <v>219.88828352656702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3"/>
        <v>33.863881578947371</v>
      </c>
      <c r="P17" s="5">
        <f t="shared" si="3"/>
        <v>33.863881578947371</v>
      </c>
      <c r="Q17" s="7" t="s">
        <v>30</v>
      </c>
    </row>
    <row r="18" ht="15" x14ac:dyDescent="0.4">
      <c r="A18" s="23"/>
      <c r="B18" s="23"/>
      <c r="C18" s="23"/>
      <c r="D18" s="21" t="s">
        <v>32</v>
      </c>
      <c r="E18" s="20">
        <v>17</v>
      </c>
      <c r="F18" s="26">
        <v>0.3</v>
      </c>
      <c r="G18" s="5">
        <v>0.3</v>
      </c>
      <c r="H18" s="5" t="s">
        <v>2</v>
      </c>
      <c r="I18" s="5">
        <f t="shared" si="2"/>
        <v>13.193297011594023</v>
      </c>
      <c r="J18" s="5">
        <f t="shared" si="2"/>
        <v>13.193297011594023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3"/>
        <v>67.727763157894742</v>
      </c>
      <c r="P18" s="5">
        <f t="shared" si="3"/>
        <v>67.727763157894742</v>
      </c>
      <c r="Q18" s="7" t="s">
        <v>30</v>
      </c>
    </row>
    <row r="19" ht="15" x14ac:dyDescent="0.4">
      <c r="A19" s="23"/>
      <c r="B19" s="23"/>
      <c r="C19" s="23"/>
      <c r="D19" s="21" t="s">
        <v>33</v>
      </c>
      <c r="E19" s="20">
        <v>18</v>
      </c>
      <c r="F19" s="27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2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3"/>
        <v>33.863881578947371</v>
      </c>
      <c r="P19" s="5">
        <f t="shared" si="3"/>
        <v>33.863881578947371</v>
      </c>
      <c r="Q19" s="7" t="s">
        <v>30</v>
      </c>
    </row>
    <row r="20" ht="15" x14ac:dyDescent="0.4">
      <c r="A20" s="23"/>
      <c r="B20" s="23"/>
      <c r="C20" s="23"/>
      <c r="D20" s="21" t="s">
        <v>34</v>
      </c>
      <c r="E20" s="20">
        <v>19</v>
      </c>
      <c r="F20" s="27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2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3"/>
        <v>67.727763157894742</v>
      </c>
      <c r="P20" s="5">
        <f t="shared" si="3"/>
        <v>67.727763157894742</v>
      </c>
      <c r="Q20" s="7" t="s">
        <v>30</v>
      </c>
    </row>
    <row r="21" ht="15" x14ac:dyDescent="0.4">
      <c r="A21" s="23"/>
      <c r="B21" s="23"/>
      <c r="C21" s="23"/>
      <c r="D21" s="21" t="s">
        <v>26</v>
      </c>
      <c r="E21" s="20">
        <v>20</v>
      </c>
      <c r="F21" s="27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2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3"/>
        <v>33.863881578947371</v>
      </c>
      <c r="P21" s="5">
        <f t="shared" si="3"/>
        <v>33.863881578947371</v>
      </c>
      <c r="Q21" s="7" t="s">
        <v>30</v>
      </c>
    </row>
    <row r="22" ht="15" x14ac:dyDescent="0.4">
      <c r="A22" s="23"/>
      <c r="B22" s="23"/>
      <c r="C22" s="23"/>
      <c r="D22" s="21" t="s">
        <v>27</v>
      </c>
      <c r="E22" s="20">
        <v>21</v>
      </c>
      <c r="F22" s="26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2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3"/>
        <v>33.863881578947371</v>
      </c>
      <c r="P22" s="5">
        <f t="shared" si="3"/>
        <v>33.863881578947371</v>
      </c>
      <c r="Q22" s="7" t="s">
        <v>30</v>
      </c>
    </row>
    <row r="23" ht="15" x14ac:dyDescent="0.4">
      <c r="A23" s="23"/>
      <c r="B23" s="23"/>
      <c r="C23" s="23"/>
      <c r="D23" s="21" t="s">
        <v>35</v>
      </c>
      <c r="E23" s="20">
        <v>22</v>
      </c>
      <c r="F23" s="26">
        <v>15</v>
      </c>
      <c r="G23" s="5">
        <v>15</v>
      </c>
      <c r="H23" s="5" t="s">
        <v>2</v>
      </c>
      <c r="I23" s="5">
        <f t="shared" si="2"/>
        <v>659.66485057970112</v>
      </c>
      <c r="J23" s="5">
        <f t="shared" si="2"/>
        <v>659.66485057970112</v>
      </c>
      <c r="K23" s="5" t="s">
        <v>15</v>
      </c>
      <c r="L23" s="5">
        <v>15</v>
      </c>
      <c r="M23" s="5">
        <v>15</v>
      </c>
      <c r="N23" s="7" t="s">
        <v>29</v>
      </c>
      <c r="O23" s="5">
        <f t="shared" si="3"/>
        <v>50.795822368421049</v>
      </c>
      <c r="P23" s="5">
        <f t="shared" si="3"/>
        <v>50.795822368421049</v>
      </c>
      <c r="Q23" s="7" t="s">
        <v>30</v>
      </c>
    </row>
    <row r="24" ht="15" x14ac:dyDescent="0.4">
      <c r="A24" s="23"/>
      <c r="B24" s="23"/>
      <c r="C24" s="23"/>
      <c r="D24" s="21" t="s">
        <v>36</v>
      </c>
      <c r="E24" s="20">
        <v>23</v>
      </c>
      <c r="F24" s="26">
        <v>20</v>
      </c>
      <c r="G24" s="5">
        <v>20</v>
      </c>
      <c r="H24" s="5" t="s">
        <v>2</v>
      </c>
      <c r="I24" s="5">
        <f t="shared" si="2"/>
        <v>879.55313410626809</v>
      </c>
      <c r="J24" s="5">
        <f t="shared" si="2"/>
        <v>879.55313410626809</v>
      </c>
      <c r="K24" s="5" t="s">
        <v>15</v>
      </c>
      <c r="L24" s="5">
        <v>20</v>
      </c>
      <c r="M24" s="5">
        <v>20</v>
      </c>
      <c r="N24" s="7" t="s">
        <v>29</v>
      </c>
      <c r="O24" s="5">
        <f t="shared" si="3"/>
        <v>67.727763157894742</v>
      </c>
      <c r="P24" s="5">
        <f t="shared" si="3"/>
        <v>67.727763157894742</v>
      </c>
      <c r="Q24" s="7" t="s">
        <v>30</v>
      </c>
    </row>
    <row r="25" ht="15" x14ac:dyDescent="0.4">
      <c r="A25" s="23"/>
      <c r="B25" s="23"/>
      <c r="C25" s="23"/>
      <c r="D25" s="21" t="s">
        <v>12</v>
      </c>
      <c r="E25" s="20">
        <v>24</v>
      </c>
      <c r="F25" s="27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2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3"/>
        <v>74.500539473684199</v>
      </c>
      <c r="P25" s="5">
        <f t="shared" si="3"/>
        <v>74.500539473684199</v>
      </c>
      <c r="Q25" s="7" t="s">
        <v>30</v>
      </c>
    </row>
    <row r="26" ht="15" x14ac:dyDescent="0.4">
      <c r="A26" s="23"/>
      <c r="B26" s="23"/>
      <c r="C26" s="23"/>
      <c r="D26" s="21" t="s">
        <v>19</v>
      </c>
      <c r="E26" s="20">
        <v>25</v>
      </c>
      <c r="F26" s="27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si="2"/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3"/>
        <v>33.863881578947371</v>
      </c>
      <c r="P26" s="5">
        <f t="shared" si="3"/>
        <v>33.863881578947371</v>
      </c>
      <c r="Q26" s="7" t="s">
        <v>30</v>
      </c>
    </row>
    <row r="27" x14ac:dyDescent="0.4">
      <c r="D27" s="23"/>
    </row>
    <row r="28" x14ac:dyDescent="0.4">
      <c r="D28" s="23"/>
    </row>
    <row r="29" x14ac:dyDescent="0.4">
      <c r="D29" s="23"/>
    </row>
    <row r="30" x14ac:dyDescent="0.4">
      <c r="D30" s="23"/>
    </row>
    <row r="31" x14ac:dyDescent="0.4">
      <c r="D31" s="23"/>
    </row>
    <row r="32" x14ac:dyDescent="0.4">
      <c r="D32" s="2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3855-BA99-4874-B9A0-B4EA8DDB774A}">
  <dimension ref="A1:Q26"/>
  <sheetViews>
    <sheetView topLeftCell="D1" workbookViewId="0">
      <selection activeCell="G17" sqref="G17"/>
    </sheetView>
  </sheetViews>
  <sheetFormatPr defaultRowHeight="13.9" x14ac:dyDescent="0.4"/>
  <cols>
    <col min="1" max="1" width="15.46484375" bestFit="true" customWidth="true"/>
    <col min="2" max="2" width="18.33203125" bestFit="true" customWidth="true"/>
    <col min="3" max="3" width="10.6640625" bestFit="true" customWidth="true"/>
    <col min="4" max="4" width="64.265625" bestFit="true" customWidth="true"/>
    <col min="5" max="5" width="14.46484375" bestFit="true" customWidth="true"/>
    <col min="6" max="7" width="16.53125" bestFit="true" customWidth="true"/>
    <col min="8" max="8" width="15.46484375" bestFit="true" customWidth="true"/>
    <col min="9" max="10" width="16.53125" bestFit="true" customWidth="true"/>
    <col min="11" max="11" width="15.6640625" bestFit="true" customWidth="true"/>
    <col min="12" max="13" width="15.1328125" bestFit="true" customWidth="true"/>
    <col min="14" max="14" width="8.53125" bestFit="true" customWidth="true"/>
    <col min="15" max="16" width="15.1328125" bestFit="true" customWidth="true"/>
    <col min="17" max="17" width="6.53125" bestFit="true" customWidth="true"/>
  </cols>
  <sheetData>
    <row r="1" ht="35.25" x14ac:dyDescent="0.4">
      <c r="A1" s="16" t="s">
        <v>37</v>
      </c>
      <c r="B1" s="17" t="s">
        <v>38</v>
      </c>
      <c r="C1" s="16" t="s">
        <v>13</v>
      </c>
      <c r="D1" s="16" t="s">
        <v>3</v>
      </c>
      <c r="E1" s="16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18" t="s">
        <v>0</v>
      </c>
      <c r="B2" s="19" t="s">
        <v>57</v>
      </c>
      <c r="C2" s="20"/>
      <c r="D2" s="21" t="s">
        <v>5</v>
      </c>
      <c r="E2" s="20">
        <v>1</v>
      </c>
      <c r="F2" s="26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21" t="s">
        <v>42</v>
      </c>
      <c r="B3" s="20"/>
      <c r="C3" s="20" t="s">
        <v>44</v>
      </c>
      <c r="D3" s="21" t="s">
        <v>6</v>
      </c>
      <c r="E3" s="20">
        <v>2</v>
      </c>
      <c r="F3" s="26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21" t="s">
        <v>46</v>
      </c>
      <c r="B4" s="20"/>
      <c r="C4" s="20" t="s">
        <v>40</v>
      </c>
      <c r="D4" s="21" t="s">
        <v>7</v>
      </c>
      <c r="E4" s="20">
        <v>3</v>
      </c>
      <c r="F4" s="26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21" t="s">
        <v>43</v>
      </c>
      <c r="B5" s="20">
        <v>2000</v>
      </c>
      <c r="C5" s="20" t="s">
        <v>1</v>
      </c>
      <c r="D5" s="18" t="s">
        <v>17</v>
      </c>
      <c r="E5" s="20">
        <v>4</v>
      </c>
      <c r="F5" s="26">
        <v>0.2</v>
      </c>
      <c r="G5" s="5">
        <v>0.2</v>
      </c>
      <c r="H5" s="5" t="s">
        <v>2</v>
      </c>
      <c r="I5" s="5">
        <f>F5*POWER(0.305,3)/POWER(0.0254,2)</f>
        <v>8.7955313410626825</v>
      </c>
      <c r="J5" s="5">
        <f>G5*POWER(0.305,3)/POWER(0.0254,2)</f>
        <v>8.7955313410626825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21" t="s">
        <v>47</v>
      </c>
      <c r="B6" s="20">
        <f>B5*0.305</f>
        <v>610</v>
      </c>
      <c r="C6" s="20" t="s">
        <v>39</v>
      </c>
      <c r="D6" s="21" t="s">
        <v>18</v>
      </c>
      <c r="E6" s="20">
        <v>5</v>
      </c>
      <c r="F6" s="26">
        <v>0.3</v>
      </c>
      <c r="G6" s="5">
        <v>0.3</v>
      </c>
      <c r="H6" s="5" t="s">
        <v>2</v>
      </c>
      <c r="I6" s="5">
        <f t="shared" ref="I6:J26" si="2">F6*POWER(0.305,3)/POWER(0.0254,2)</f>
        <v>13.193297011594023</v>
      </c>
      <c r="J6" s="5">
        <f t="shared" si="2"/>
        <v>13.193297011594023</v>
      </c>
      <c r="K6" s="5" t="s">
        <v>15</v>
      </c>
      <c r="L6" s="5">
        <v>15</v>
      </c>
      <c r="M6" s="5">
        <v>15</v>
      </c>
      <c r="N6" s="7" t="s">
        <v>29</v>
      </c>
      <c r="O6" s="5">
        <f t="shared" ref="O6:P26" si="3">L6*25.4/760*101.325</f>
        <v>50.795822368421049</v>
      </c>
      <c r="P6" s="5">
        <f t="shared" si="3"/>
        <v>50.795822368421049</v>
      </c>
      <c r="Q6" s="7" t="s">
        <v>30</v>
      </c>
    </row>
    <row r="7" ht="15" x14ac:dyDescent="0.4">
      <c r="A7" s="23"/>
      <c r="B7" s="23"/>
      <c r="C7" s="23"/>
      <c r="D7" s="21" t="s">
        <v>8</v>
      </c>
      <c r="E7" s="20">
        <v>6</v>
      </c>
      <c r="F7" s="26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2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3"/>
        <v>33.863881578947371</v>
      </c>
      <c r="P7" s="5">
        <f t="shared" si="3"/>
        <v>33.863881578947371</v>
      </c>
      <c r="Q7" s="7" t="s">
        <v>30</v>
      </c>
    </row>
    <row r="8" ht="15" x14ac:dyDescent="0.4">
      <c r="A8" s="23"/>
      <c r="B8" s="23"/>
      <c r="C8" s="23"/>
      <c r="D8" s="21" t="s">
        <v>9</v>
      </c>
      <c r="E8" s="20">
        <v>7</v>
      </c>
      <c r="F8" s="26">
        <v>3</v>
      </c>
      <c r="G8" s="5">
        <v>3</v>
      </c>
      <c r="H8" s="5" t="s">
        <v>2</v>
      </c>
      <c r="I8" s="5">
        <f t="shared" si="2"/>
        <v>131.93297011594024</v>
      </c>
      <c r="J8" s="5">
        <f t="shared" si="2"/>
        <v>131.93297011594024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3"/>
        <v>67.727763157894742</v>
      </c>
      <c r="P8" s="5">
        <f t="shared" si="3"/>
        <v>67.727763157894742</v>
      </c>
      <c r="Q8" s="7" t="s">
        <v>30</v>
      </c>
    </row>
    <row r="9" ht="15" x14ac:dyDescent="0.4">
      <c r="A9" s="23"/>
      <c r="B9" s="23"/>
      <c r="C9" s="23"/>
      <c r="D9" s="21" t="s">
        <v>10</v>
      </c>
      <c r="E9" s="20">
        <v>8</v>
      </c>
      <c r="F9" s="26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2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3"/>
        <v>33.863881578947371</v>
      </c>
      <c r="P9" s="5">
        <f t="shared" si="3"/>
        <v>33.863881578947371</v>
      </c>
      <c r="Q9" s="7" t="s">
        <v>30</v>
      </c>
    </row>
    <row r="10" ht="15" x14ac:dyDescent="0.4">
      <c r="A10" s="23"/>
      <c r="B10" s="23"/>
      <c r="C10" s="23"/>
      <c r="D10" s="21" t="s">
        <v>11</v>
      </c>
      <c r="E10" s="20">
        <v>9</v>
      </c>
      <c r="F10" s="26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2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3"/>
        <v>67.727763157894742</v>
      </c>
      <c r="P10" s="5">
        <f t="shared" si="3"/>
        <v>67.727763157894742</v>
      </c>
      <c r="Q10" s="7" t="s">
        <v>30</v>
      </c>
    </row>
    <row r="11" ht="15" x14ac:dyDescent="0.4">
      <c r="A11" s="23"/>
      <c r="B11" s="23"/>
      <c r="C11" s="23"/>
      <c r="D11" s="21" t="s">
        <v>21</v>
      </c>
      <c r="E11" s="20">
        <v>10</v>
      </c>
      <c r="F11" s="27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2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3"/>
        <v>67.727763157894742</v>
      </c>
      <c r="P11" s="5">
        <f t="shared" si="3"/>
        <v>67.727763157894742</v>
      </c>
      <c r="Q11" s="7" t="s">
        <v>30</v>
      </c>
    </row>
    <row r="12" ht="15" x14ac:dyDescent="0.4">
      <c r="A12" s="23"/>
      <c r="B12" s="23"/>
      <c r="C12" s="23"/>
      <c r="D12" s="21" t="s">
        <v>20</v>
      </c>
      <c r="E12" s="20">
        <v>11</v>
      </c>
      <c r="F12" s="27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2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3"/>
        <v>67.727763157894742</v>
      </c>
      <c r="P12" s="5">
        <f t="shared" si="3"/>
        <v>67.727763157894742</v>
      </c>
      <c r="Q12" s="7" t="s">
        <v>30</v>
      </c>
    </row>
    <row r="13" ht="15" x14ac:dyDescent="0.4">
      <c r="A13" s="23"/>
      <c r="B13" s="23"/>
      <c r="C13" s="23"/>
      <c r="D13" s="21" t="s">
        <v>22</v>
      </c>
      <c r="E13" s="20">
        <v>12</v>
      </c>
      <c r="F13" s="26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2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3"/>
        <v>33.863881578947371</v>
      </c>
      <c r="P13" s="5">
        <f t="shared" si="3"/>
        <v>33.863881578947371</v>
      </c>
      <c r="Q13" s="7" t="s">
        <v>30</v>
      </c>
    </row>
    <row r="14" ht="15" x14ac:dyDescent="0.4">
      <c r="A14" s="23"/>
      <c r="B14" s="23"/>
      <c r="C14" s="23"/>
      <c r="D14" s="21" t="s">
        <v>23</v>
      </c>
      <c r="E14" s="20">
        <v>13</v>
      </c>
      <c r="F14" s="27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2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3"/>
        <v>67.727763157894742</v>
      </c>
      <c r="P14" s="5">
        <f t="shared" si="3"/>
        <v>67.727763157894742</v>
      </c>
      <c r="Q14" s="7" t="s">
        <v>30</v>
      </c>
    </row>
    <row r="15" ht="15" x14ac:dyDescent="0.4">
      <c r="A15" s="23"/>
      <c r="B15" s="23"/>
      <c r="C15" s="23"/>
      <c r="D15" s="21" t="s">
        <v>24</v>
      </c>
      <c r="E15" s="20">
        <v>14</v>
      </c>
      <c r="F15" s="27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2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3"/>
        <v>33.863881578947371</v>
      </c>
      <c r="P15" s="5">
        <f t="shared" si="3"/>
        <v>33.863881578947371</v>
      </c>
      <c r="Q15" s="7" t="s">
        <v>30</v>
      </c>
    </row>
    <row r="16" ht="15" x14ac:dyDescent="0.4">
      <c r="A16" s="23"/>
      <c r="B16" s="23"/>
      <c r="C16" s="23"/>
      <c r="D16" s="21" t="s">
        <v>25</v>
      </c>
      <c r="E16" s="20">
        <v>15</v>
      </c>
      <c r="F16" s="27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2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3"/>
        <v>67.727763157894742</v>
      </c>
      <c r="P16" s="5">
        <f t="shared" si="3"/>
        <v>67.727763157894742</v>
      </c>
      <c r="Q16" s="7" t="s">
        <v>30</v>
      </c>
    </row>
    <row r="17" ht="15" x14ac:dyDescent="0.4">
      <c r="A17" s="23"/>
      <c r="B17" s="23"/>
      <c r="C17" s="23"/>
      <c r="D17" s="21" t="s">
        <v>31</v>
      </c>
      <c r="E17" s="20">
        <v>16</v>
      </c>
      <c r="F17" s="27">
        <v>4</v>
      </c>
      <c r="G17" s="5">
        <v>5</v>
      </c>
      <c r="H17" s="5" t="s">
        <v>2</v>
      </c>
      <c r="I17" s="5">
        <f t="shared" si="2"/>
        <v>175.91062682125363</v>
      </c>
      <c r="J17" s="5">
        <f t="shared" si="2"/>
        <v>219.88828352656702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3"/>
        <v>33.863881578947371</v>
      </c>
      <c r="P17" s="5">
        <f t="shared" si="3"/>
        <v>33.863881578947371</v>
      </c>
      <c r="Q17" s="7" t="s">
        <v>30</v>
      </c>
    </row>
    <row r="18" ht="15" x14ac:dyDescent="0.4">
      <c r="A18" s="23"/>
      <c r="B18" s="23"/>
      <c r="C18" s="23"/>
      <c r="D18" s="21" t="s">
        <v>32</v>
      </c>
      <c r="E18" s="20">
        <v>17</v>
      </c>
      <c r="F18" s="26">
        <v>0.3</v>
      </c>
      <c r="G18" s="5">
        <v>0.3</v>
      </c>
      <c r="H18" s="5" t="s">
        <v>2</v>
      </c>
      <c r="I18" s="5">
        <f t="shared" si="2"/>
        <v>13.193297011594023</v>
      </c>
      <c r="J18" s="5">
        <f t="shared" si="2"/>
        <v>13.193297011594023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3"/>
        <v>67.727763157894742</v>
      </c>
      <c r="P18" s="5">
        <f t="shared" si="3"/>
        <v>67.727763157894742</v>
      </c>
      <c r="Q18" s="7" t="s">
        <v>30</v>
      </c>
    </row>
    <row r="19" ht="15" x14ac:dyDescent="0.4">
      <c r="A19" s="23"/>
      <c r="B19" s="23"/>
      <c r="C19" s="23"/>
      <c r="D19" s="21" t="s">
        <v>33</v>
      </c>
      <c r="E19" s="20">
        <v>18</v>
      </c>
      <c r="F19" s="27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2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3"/>
        <v>33.863881578947371</v>
      </c>
      <c r="P19" s="5">
        <f t="shared" si="3"/>
        <v>33.863881578947371</v>
      </c>
      <c r="Q19" s="7" t="s">
        <v>30</v>
      </c>
    </row>
    <row r="20" ht="15" x14ac:dyDescent="0.4">
      <c r="A20" s="23"/>
      <c r="B20" s="23"/>
      <c r="C20" s="23"/>
      <c r="D20" s="21" t="s">
        <v>34</v>
      </c>
      <c r="E20" s="20">
        <v>19</v>
      </c>
      <c r="F20" s="27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2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3"/>
        <v>67.727763157894742</v>
      </c>
      <c r="P20" s="5">
        <f t="shared" si="3"/>
        <v>67.727763157894742</v>
      </c>
      <c r="Q20" s="7" t="s">
        <v>30</v>
      </c>
    </row>
    <row r="21" ht="15" x14ac:dyDescent="0.4">
      <c r="A21" s="23"/>
      <c r="B21" s="23"/>
      <c r="C21" s="23"/>
      <c r="D21" s="21" t="s">
        <v>26</v>
      </c>
      <c r="E21" s="20">
        <v>20</v>
      </c>
      <c r="F21" s="27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2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3"/>
        <v>33.863881578947371</v>
      </c>
      <c r="P21" s="5">
        <f t="shared" si="3"/>
        <v>33.863881578947371</v>
      </c>
      <c r="Q21" s="7" t="s">
        <v>30</v>
      </c>
    </row>
    <row r="22" ht="15" x14ac:dyDescent="0.4">
      <c r="A22" s="23"/>
      <c r="B22" s="23"/>
      <c r="C22" s="23"/>
      <c r="D22" s="21" t="s">
        <v>27</v>
      </c>
      <c r="E22" s="20">
        <v>21</v>
      </c>
      <c r="F22" s="26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2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3"/>
        <v>33.863881578947371</v>
      </c>
      <c r="P22" s="5">
        <f t="shared" si="3"/>
        <v>33.863881578947371</v>
      </c>
      <c r="Q22" s="7" t="s">
        <v>30</v>
      </c>
    </row>
    <row r="23" ht="15" x14ac:dyDescent="0.4">
      <c r="A23" s="23"/>
      <c r="B23" s="23"/>
      <c r="C23" s="23"/>
      <c r="D23" s="21" t="s">
        <v>35</v>
      </c>
      <c r="E23" s="20">
        <v>22</v>
      </c>
      <c r="F23" s="26">
        <v>15</v>
      </c>
      <c r="G23" s="5">
        <v>15</v>
      </c>
      <c r="H23" s="5" t="s">
        <v>2</v>
      </c>
      <c r="I23" s="5">
        <f t="shared" si="2"/>
        <v>659.66485057970112</v>
      </c>
      <c r="J23" s="5">
        <f t="shared" si="2"/>
        <v>659.66485057970112</v>
      </c>
      <c r="K23" s="5" t="s">
        <v>15</v>
      </c>
      <c r="L23" s="5">
        <v>15</v>
      </c>
      <c r="M23" s="5">
        <v>15</v>
      </c>
      <c r="N23" s="7" t="s">
        <v>29</v>
      </c>
      <c r="O23" s="5">
        <f t="shared" si="3"/>
        <v>50.795822368421049</v>
      </c>
      <c r="P23" s="5">
        <f t="shared" si="3"/>
        <v>50.795822368421049</v>
      </c>
      <c r="Q23" s="7" t="s">
        <v>30</v>
      </c>
    </row>
    <row r="24" ht="15" x14ac:dyDescent="0.4">
      <c r="A24" s="23"/>
      <c r="B24" s="23"/>
      <c r="C24" s="23"/>
      <c r="D24" s="21" t="s">
        <v>36</v>
      </c>
      <c r="E24" s="20">
        <v>23</v>
      </c>
      <c r="F24" s="26">
        <v>20</v>
      </c>
      <c r="G24" s="5">
        <v>20</v>
      </c>
      <c r="H24" s="5" t="s">
        <v>2</v>
      </c>
      <c r="I24" s="5">
        <f t="shared" si="2"/>
        <v>879.55313410626809</v>
      </c>
      <c r="J24" s="5">
        <f t="shared" si="2"/>
        <v>879.55313410626809</v>
      </c>
      <c r="K24" s="5" t="s">
        <v>15</v>
      </c>
      <c r="L24" s="5">
        <v>20</v>
      </c>
      <c r="M24" s="5">
        <v>20</v>
      </c>
      <c r="N24" s="7" t="s">
        <v>29</v>
      </c>
      <c r="O24" s="5">
        <f t="shared" si="3"/>
        <v>67.727763157894742</v>
      </c>
      <c r="P24" s="5">
        <f t="shared" si="3"/>
        <v>67.727763157894742</v>
      </c>
      <c r="Q24" s="7" t="s">
        <v>30</v>
      </c>
    </row>
    <row r="25" ht="15" x14ac:dyDescent="0.4">
      <c r="A25" s="23"/>
      <c r="B25" s="23"/>
      <c r="C25" s="23"/>
      <c r="D25" s="21" t="s">
        <v>12</v>
      </c>
      <c r="E25" s="20">
        <v>24</v>
      </c>
      <c r="F25" s="27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2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3"/>
        <v>74.500539473684199</v>
      </c>
      <c r="P25" s="5">
        <f t="shared" si="3"/>
        <v>74.500539473684199</v>
      </c>
      <c r="Q25" s="7" t="s">
        <v>30</v>
      </c>
    </row>
    <row r="26" ht="15" x14ac:dyDescent="0.4">
      <c r="A26" s="23"/>
      <c r="B26" s="23"/>
      <c r="C26" s="23"/>
      <c r="D26" s="21" t="s">
        <v>19</v>
      </c>
      <c r="E26" s="20">
        <v>25</v>
      </c>
      <c r="F26" s="27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si="2"/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3"/>
        <v>33.863881578947371</v>
      </c>
      <c r="P26" s="5">
        <f t="shared" si="3"/>
        <v>33.863881578947371</v>
      </c>
      <c r="Q26" s="7" t="s">
        <v>30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85A99-FC9F-4DDF-9C5F-A8F334427972}">
  <dimension ref="A1:Q26"/>
  <sheetViews>
    <sheetView workbookViewId="0">
      <selection activeCell="L8" sqref="L8"/>
    </sheetView>
  </sheetViews>
  <sheetFormatPr defaultRowHeight="13.9" x14ac:dyDescent="0.4"/>
  <cols>
    <col min="1" max="1" width="15.46484375" bestFit="true" customWidth="true"/>
    <col min="2" max="2" width="26" bestFit="true" customWidth="true"/>
    <col min="3" max="3" width="10.6640625" bestFit="true" customWidth="true"/>
    <col min="4" max="4" width="64.1328125" bestFit="true" customWidth="true"/>
    <col min="5" max="5" width="14.46484375" bestFit="true" customWidth="true"/>
    <col min="6" max="6" width="17.46484375" customWidth="true"/>
    <col min="7" max="10" width="16.19921875" customWidth="true"/>
    <col min="11" max="11" width="15.6640625" bestFit="true" customWidth="true"/>
    <col min="12" max="13" width="15.1328125" bestFit="true" customWidth="true"/>
    <col min="15" max="16" width="15.1328125" bestFit="true" customWidth="true"/>
  </cols>
  <sheetData>
    <row r="1" ht="35.25" x14ac:dyDescent="0.4">
      <c r="A1" s="16" t="s">
        <v>37</v>
      </c>
      <c r="B1" s="17" t="s">
        <v>38</v>
      </c>
      <c r="C1" s="16" t="s">
        <v>13</v>
      </c>
      <c r="D1" s="16" t="s">
        <v>3</v>
      </c>
      <c r="E1" s="16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18" t="s">
        <v>0</v>
      </c>
      <c r="B2" s="19" t="s">
        <v>58</v>
      </c>
      <c r="C2" s="20"/>
      <c r="D2" s="21" t="s">
        <v>5</v>
      </c>
      <c r="E2" s="20">
        <v>1</v>
      </c>
      <c r="F2" s="26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21" t="s">
        <v>42</v>
      </c>
      <c r="B3" s="20"/>
      <c r="C3" s="20" t="s">
        <v>44</v>
      </c>
      <c r="D3" s="21" t="s">
        <v>6</v>
      </c>
      <c r="E3" s="20">
        <v>2</v>
      </c>
      <c r="F3" s="26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21" t="s">
        <v>46</v>
      </c>
      <c r="B4" s="20"/>
      <c r="C4" s="20" t="s">
        <v>40</v>
      </c>
      <c r="D4" s="21" t="s">
        <v>7</v>
      </c>
      <c r="E4" s="20">
        <v>3</v>
      </c>
      <c r="F4" s="26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21" t="s">
        <v>43</v>
      </c>
      <c r="B5" s="20">
        <v>1500</v>
      </c>
      <c r="C5" s="20" t="s">
        <v>1</v>
      </c>
      <c r="D5" s="18" t="s">
        <v>17</v>
      </c>
      <c r="E5" s="20">
        <v>4</v>
      </c>
      <c r="F5" s="26">
        <v>0.2</v>
      </c>
      <c r="G5" s="5">
        <v>0.2</v>
      </c>
      <c r="H5" s="5" t="s">
        <v>2</v>
      </c>
      <c r="I5" s="5">
        <f>F5*POWER(0.305,3)/POWER(0.0254,2)</f>
        <v>8.7955313410626825</v>
      </c>
      <c r="J5" s="5">
        <f>G5*POWER(0.305,3)/POWER(0.0254,2)</f>
        <v>8.7955313410626825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21" t="s">
        <v>47</v>
      </c>
      <c r="B6" s="20">
        <f>B5*0.305</f>
        <v>457.5</v>
      </c>
      <c r="C6" s="20" t="s">
        <v>39</v>
      </c>
      <c r="D6" s="21" t="s">
        <v>18</v>
      </c>
      <c r="E6" s="20">
        <v>5</v>
      </c>
      <c r="F6" s="26">
        <v>0.3</v>
      </c>
      <c r="G6" s="5">
        <v>0.3</v>
      </c>
      <c r="H6" s="5" t="s">
        <v>2</v>
      </c>
      <c r="I6" s="5">
        <f t="shared" ref="I6:J26" si="2">F6*POWER(0.305,3)/POWER(0.0254,2)</f>
        <v>13.193297011594023</v>
      </c>
      <c r="J6" s="5">
        <f t="shared" si="2"/>
        <v>13.193297011594023</v>
      </c>
      <c r="K6" s="5" t="s">
        <v>15</v>
      </c>
      <c r="L6" s="5">
        <v>15</v>
      </c>
      <c r="M6" s="5">
        <v>15</v>
      </c>
      <c r="N6" s="7" t="s">
        <v>29</v>
      </c>
      <c r="O6" s="5">
        <f t="shared" ref="O6:P26" si="3">L6*25.4/760*101.325</f>
        <v>50.795822368421049</v>
      </c>
      <c r="P6" s="5">
        <f t="shared" si="3"/>
        <v>50.795822368421049</v>
      </c>
      <c r="Q6" s="7" t="s">
        <v>30</v>
      </c>
    </row>
    <row r="7" ht="15" x14ac:dyDescent="0.4">
      <c r="A7" s="23"/>
      <c r="B7" s="23"/>
      <c r="C7" s="23"/>
      <c r="D7" s="21" t="s">
        <v>8</v>
      </c>
      <c r="E7" s="20">
        <v>6</v>
      </c>
      <c r="F7" s="26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2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3"/>
        <v>33.863881578947371</v>
      </c>
      <c r="P7" s="5">
        <f t="shared" si="3"/>
        <v>33.863881578947371</v>
      </c>
      <c r="Q7" s="7" t="s">
        <v>30</v>
      </c>
    </row>
    <row r="8" ht="15" x14ac:dyDescent="0.4">
      <c r="A8" s="23"/>
      <c r="B8" s="23"/>
      <c r="C8" s="23"/>
      <c r="D8" s="21" t="s">
        <v>9</v>
      </c>
      <c r="E8" s="20">
        <v>7</v>
      </c>
      <c r="F8" s="26">
        <v>3</v>
      </c>
      <c r="G8" s="5">
        <v>3</v>
      </c>
      <c r="H8" s="5" t="s">
        <v>2</v>
      </c>
      <c r="I8" s="5">
        <f t="shared" si="2"/>
        <v>131.93297011594024</v>
      </c>
      <c r="J8" s="5">
        <f t="shared" si="2"/>
        <v>131.93297011594024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3"/>
        <v>67.727763157894742</v>
      </c>
      <c r="P8" s="5">
        <f t="shared" si="3"/>
        <v>67.727763157894742</v>
      </c>
      <c r="Q8" s="7" t="s">
        <v>30</v>
      </c>
    </row>
    <row r="9" ht="15" x14ac:dyDescent="0.4">
      <c r="A9" s="23"/>
      <c r="B9" s="23"/>
      <c r="C9" s="23"/>
      <c r="D9" s="21" t="s">
        <v>10</v>
      </c>
      <c r="E9" s="20">
        <v>8</v>
      </c>
      <c r="F9" s="26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2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3"/>
        <v>33.863881578947371</v>
      </c>
      <c r="P9" s="5">
        <f t="shared" si="3"/>
        <v>33.863881578947371</v>
      </c>
      <c r="Q9" s="7" t="s">
        <v>30</v>
      </c>
    </row>
    <row r="10" ht="15" x14ac:dyDescent="0.4">
      <c r="A10" s="23"/>
      <c r="B10" s="23"/>
      <c r="C10" s="23"/>
      <c r="D10" s="21" t="s">
        <v>11</v>
      </c>
      <c r="E10" s="20">
        <v>9</v>
      </c>
      <c r="F10" s="26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2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3"/>
        <v>67.727763157894742</v>
      </c>
      <c r="P10" s="5">
        <f t="shared" si="3"/>
        <v>67.727763157894742</v>
      </c>
      <c r="Q10" s="7" t="s">
        <v>30</v>
      </c>
    </row>
    <row r="11" ht="15" x14ac:dyDescent="0.4">
      <c r="A11" s="23"/>
      <c r="B11" s="23"/>
      <c r="C11" s="23"/>
      <c r="D11" s="21" t="s">
        <v>21</v>
      </c>
      <c r="E11" s="20">
        <v>10</v>
      </c>
      <c r="F11" s="27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2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3"/>
        <v>67.727763157894742</v>
      </c>
      <c r="P11" s="5">
        <f t="shared" si="3"/>
        <v>67.727763157894742</v>
      </c>
      <c r="Q11" s="7" t="s">
        <v>30</v>
      </c>
    </row>
    <row r="12" ht="15" x14ac:dyDescent="0.4">
      <c r="A12" s="23"/>
      <c r="B12" s="23"/>
      <c r="C12" s="23"/>
      <c r="D12" s="21" t="s">
        <v>20</v>
      </c>
      <c r="E12" s="20">
        <v>11</v>
      </c>
      <c r="F12" s="27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2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3"/>
        <v>67.727763157894742</v>
      </c>
      <c r="P12" s="5">
        <f t="shared" si="3"/>
        <v>67.727763157894742</v>
      </c>
      <c r="Q12" s="7" t="s">
        <v>30</v>
      </c>
    </row>
    <row r="13" ht="15" x14ac:dyDescent="0.4">
      <c r="A13" s="23"/>
      <c r="B13" s="23"/>
      <c r="C13" s="23"/>
      <c r="D13" s="21" t="s">
        <v>22</v>
      </c>
      <c r="E13" s="20">
        <v>12</v>
      </c>
      <c r="F13" s="26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2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3"/>
        <v>33.863881578947371</v>
      </c>
      <c r="P13" s="5">
        <f t="shared" si="3"/>
        <v>33.863881578947371</v>
      </c>
      <c r="Q13" s="7" t="s">
        <v>30</v>
      </c>
    </row>
    <row r="14" ht="15" x14ac:dyDescent="0.4">
      <c r="A14" s="23"/>
      <c r="B14" s="23"/>
      <c r="C14" s="23"/>
      <c r="D14" s="21" t="s">
        <v>23</v>
      </c>
      <c r="E14" s="20">
        <v>13</v>
      </c>
      <c r="F14" s="27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2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3"/>
        <v>67.727763157894742</v>
      </c>
      <c r="P14" s="5">
        <f t="shared" si="3"/>
        <v>67.727763157894742</v>
      </c>
      <c r="Q14" s="7" t="s">
        <v>30</v>
      </c>
    </row>
    <row r="15" ht="15" x14ac:dyDescent="0.4">
      <c r="A15" s="23"/>
      <c r="B15" s="23"/>
      <c r="C15" s="23"/>
      <c r="D15" s="21" t="s">
        <v>24</v>
      </c>
      <c r="E15" s="20">
        <v>14</v>
      </c>
      <c r="F15" s="27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2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3"/>
        <v>33.863881578947371</v>
      </c>
      <c r="P15" s="5">
        <f t="shared" si="3"/>
        <v>33.863881578947371</v>
      </c>
      <c r="Q15" s="7" t="s">
        <v>30</v>
      </c>
    </row>
    <row r="16" ht="15" x14ac:dyDescent="0.4">
      <c r="A16" s="23"/>
      <c r="B16" s="23"/>
      <c r="C16" s="23"/>
      <c r="D16" s="21" t="s">
        <v>25</v>
      </c>
      <c r="E16" s="20">
        <v>15</v>
      </c>
      <c r="F16" s="27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2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3"/>
        <v>67.727763157894742</v>
      </c>
      <c r="P16" s="5">
        <f t="shared" si="3"/>
        <v>67.727763157894742</v>
      </c>
      <c r="Q16" s="7" t="s">
        <v>30</v>
      </c>
    </row>
    <row r="17" ht="15" x14ac:dyDescent="0.4">
      <c r="A17" s="23"/>
      <c r="B17" s="23"/>
      <c r="C17" s="23"/>
      <c r="D17" s="21" t="s">
        <v>31</v>
      </c>
      <c r="E17" s="20">
        <v>16</v>
      </c>
      <c r="F17" s="27">
        <v>4</v>
      </c>
      <c r="G17" s="5">
        <v>5</v>
      </c>
      <c r="H17" s="5" t="s">
        <v>2</v>
      </c>
      <c r="I17" s="5">
        <f t="shared" si="2"/>
        <v>175.91062682125363</v>
      </c>
      <c r="J17" s="5">
        <f t="shared" si="2"/>
        <v>219.88828352656702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3"/>
        <v>33.863881578947371</v>
      </c>
      <c r="P17" s="5">
        <f t="shared" si="3"/>
        <v>33.863881578947371</v>
      </c>
      <c r="Q17" s="7" t="s">
        <v>30</v>
      </c>
    </row>
    <row r="18" ht="15" x14ac:dyDescent="0.4">
      <c r="A18" s="23"/>
      <c r="B18" s="23"/>
      <c r="C18" s="23"/>
      <c r="D18" s="21" t="s">
        <v>32</v>
      </c>
      <c r="E18" s="20">
        <v>17</v>
      </c>
      <c r="F18" s="26">
        <v>0.3</v>
      </c>
      <c r="G18" s="5">
        <v>0.3</v>
      </c>
      <c r="H18" s="5" t="s">
        <v>2</v>
      </c>
      <c r="I18" s="5">
        <f t="shared" si="2"/>
        <v>13.193297011594023</v>
      </c>
      <c r="J18" s="5">
        <f t="shared" si="2"/>
        <v>13.193297011594023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3"/>
        <v>67.727763157894742</v>
      </c>
      <c r="P18" s="5">
        <f t="shared" si="3"/>
        <v>67.727763157894742</v>
      </c>
      <c r="Q18" s="7" t="s">
        <v>30</v>
      </c>
    </row>
    <row r="19" ht="15" x14ac:dyDescent="0.4">
      <c r="A19" s="23"/>
      <c r="B19" s="23"/>
      <c r="C19" s="23"/>
      <c r="D19" s="21" t="s">
        <v>33</v>
      </c>
      <c r="E19" s="20">
        <v>18</v>
      </c>
      <c r="F19" s="27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2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3"/>
        <v>33.863881578947371</v>
      </c>
      <c r="P19" s="5">
        <f t="shared" si="3"/>
        <v>33.863881578947371</v>
      </c>
      <c r="Q19" s="7" t="s">
        <v>30</v>
      </c>
    </row>
    <row r="20" ht="15" x14ac:dyDescent="0.4">
      <c r="A20" s="23"/>
      <c r="B20" s="23"/>
      <c r="C20" s="23"/>
      <c r="D20" s="21" t="s">
        <v>34</v>
      </c>
      <c r="E20" s="20">
        <v>19</v>
      </c>
      <c r="F20" s="27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2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3"/>
        <v>67.727763157894742</v>
      </c>
      <c r="P20" s="5">
        <f t="shared" si="3"/>
        <v>67.727763157894742</v>
      </c>
      <c r="Q20" s="7" t="s">
        <v>30</v>
      </c>
    </row>
    <row r="21" ht="15" x14ac:dyDescent="0.4">
      <c r="A21" s="23"/>
      <c r="B21" s="23"/>
      <c r="C21" s="23"/>
      <c r="D21" s="21" t="s">
        <v>26</v>
      </c>
      <c r="E21" s="20">
        <v>20</v>
      </c>
      <c r="F21" s="27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2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3"/>
        <v>33.863881578947371</v>
      </c>
      <c r="P21" s="5">
        <f t="shared" si="3"/>
        <v>33.863881578947371</v>
      </c>
      <c r="Q21" s="7" t="s">
        <v>30</v>
      </c>
    </row>
    <row r="22" ht="15" x14ac:dyDescent="0.4">
      <c r="A22" s="23"/>
      <c r="B22" s="23"/>
      <c r="C22" s="23"/>
      <c r="D22" s="21" t="s">
        <v>27</v>
      </c>
      <c r="E22" s="20">
        <v>21</v>
      </c>
      <c r="F22" s="26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2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3"/>
        <v>33.863881578947371</v>
      </c>
      <c r="P22" s="5">
        <f t="shared" si="3"/>
        <v>33.863881578947371</v>
      </c>
      <c r="Q22" s="7" t="s">
        <v>30</v>
      </c>
    </row>
    <row r="23" ht="15" x14ac:dyDescent="0.4">
      <c r="A23" s="23"/>
      <c r="B23" s="23"/>
      <c r="C23" s="23"/>
      <c r="D23" s="21" t="s">
        <v>35</v>
      </c>
      <c r="E23" s="20">
        <v>22</v>
      </c>
      <c r="F23" s="26">
        <v>15</v>
      </c>
      <c r="G23" s="5">
        <v>15</v>
      </c>
      <c r="H23" s="5" t="s">
        <v>2</v>
      </c>
      <c r="I23" s="5">
        <f t="shared" si="2"/>
        <v>659.66485057970112</v>
      </c>
      <c r="J23" s="5">
        <f t="shared" si="2"/>
        <v>659.66485057970112</v>
      </c>
      <c r="K23" s="5" t="s">
        <v>15</v>
      </c>
      <c r="L23" s="5">
        <v>15</v>
      </c>
      <c r="M23" s="5">
        <v>15</v>
      </c>
      <c r="N23" s="7" t="s">
        <v>29</v>
      </c>
      <c r="O23" s="5">
        <f t="shared" si="3"/>
        <v>50.795822368421049</v>
      </c>
      <c r="P23" s="5">
        <f t="shared" si="3"/>
        <v>50.795822368421049</v>
      </c>
      <c r="Q23" s="7" t="s">
        <v>30</v>
      </c>
    </row>
    <row r="24" ht="15" x14ac:dyDescent="0.4">
      <c r="A24" s="23"/>
      <c r="B24" s="23"/>
      <c r="C24" s="23"/>
      <c r="D24" s="21" t="s">
        <v>36</v>
      </c>
      <c r="E24" s="20">
        <v>23</v>
      </c>
      <c r="F24" s="26">
        <v>20</v>
      </c>
      <c r="G24" s="5">
        <v>20</v>
      </c>
      <c r="H24" s="5" t="s">
        <v>2</v>
      </c>
      <c r="I24" s="5">
        <f t="shared" si="2"/>
        <v>879.55313410626809</v>
      </c>
      <c r="J24" s="5">
        <f t="shared" si="2"/>
        <v>879.55313410626809</v>
      </c>
      <c r="K24" s="5" t="s">
        <v>15</v>
      </c>
      <c r="L24" s="5">
        <v>20</v>
      </c>
      <c r="M24" s="5">
        <v>20</v>
      </c>
      <c r="N24" s="7" t="s">
        <v>29</v>
      </c>
      <c r="O24" s="5">
        <f t="shared" si="3"/>
        <v>67.727763157894742</v>
      </c>
      <c r="P24" s="5">
        <f t="shared" si="3"/>
        <v>67.727763157894742</v>
      </c>
      <c r="Q24" s="7" t="s">
        <v>30</v>
      </c>
    </row>
    <row r="25" ht="15" x14ac:dyDescent="0.4">
      <c r="A25" s="23"/>
      <c r="B25" s="23"/>
      <c r="C25" s="23"/>
      <c r="D25" s="21" t="s">
        <v>12</v>
      </c>
      <c r="E25" s="20">
        <v>24</v>
      </c>
      <c r="F25" s="27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2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3"/>
        <v>74.500539473684199</v>
      </c>
      <c r="P25" s="5">
        <f t="shared" si="3"/>
        <v>74.500539473684199</v>
      </c>
      <c r="Q25" s="7" t="s">
        <v>30</v>
      </c>
    </row>
    <row r="26" ht="15" x14ac:dyDescent="0.4">
      <c r="A26" s="23"/>
      <c r="B26" s="23"/>
      <c r="C26" s="23"/>
      <c r="D26" s="21" t="s">
        <v>19</v>
      </c>
      <c r="E26" s="20">
        <v>25</v>
      </c>
      <c r="F26" s="27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si="2"/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3"/>
        <v>33.863881578947371</v>
      </c>
      <c r="P26" s="5">
        <f t="shared" si="3"/>
        <v>33.863881578947371</v>
      </c>
      <c r="Q26" s="7" t="s">
        <v>30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A3BB-0F24-4F21-B40C-813450231096}">
  <dimension ref="A1:Q26"/>
  <sheetViews>
    <sheetView topLeftCell="D1" workbookViewId="0">
      <selection activeCell="L9" sqref="L9"/>
    </sheetView>
  </sheetViews>
  <sheetFormatPr defaultRowHeight="13.9" x14ac:dyDescent="0.4"/>
  <cols>
    <col min="1" max="1" width="15.46484375" bestFit="true" customWidth="true"/>
    <col min="2" max="2" width="14.9296875" bestFit="true" customWidth="true"/>
    <col min="3" max="3" width="10.6640625" bestFit="true" customWidth="true"/>
    <col min="4" max="4" width="64.1328125" bestFit="true" customWidth="true"/>
    <col min="5" max="5" width="14.46484375" bestFit="true" customWidth="true"/>
    <col min="6" max="6" width="17.46484375" customWidth="true"/>
    <col min="7" max="10" width="16.19921875" customWidth="true"/>
    <col min="11" max="11" width="15.6640625" bestFit="true" customWidth="true"/>
    <col min="12" max="13" width="15.1328125" bestFit="true" customWidth="true"/>
    <col min="15" max="16" width="15.1328125" bestFit="true" customWidth="true"/>
  </cols>
  <sheetData>
    <row r="1" ht="35.25" x14ac:dyDescent="0.4">
      <c r="A1" s="16" t="s">
        <v>37</v>
      </c>
      <c r="B1" s="17" t="s">
        <v>38</v>
      </c>
      <c r="C1" s="16" t="s">
        <v>13</v>
      </c>
      <c r="D1" s="16" t="s">
        <v>3</v>
      </c>
      <c r="E1" s="16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18" t="s">
        <v>0</v>
      </c>
      <c r="B2" s="19" t="s">
        <v>59</v>
      </c>
      <c r="C2" s="20"/>
      <c r="D2" s="21" t="s">
        <v>5</v>
      </c>
      <c r="E2" s="20">
        <v>1</v>
      </c>
      <c r="F2" s="26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21" t="s">
        <v>42</v>
      </c>
      <c r="B3" s="20"/>
      <c r="C3" s="20" t="s">
        <v>44</v>
      </c>
      <c r="D3" s="21" t="s">
        <v>6</v>
      </c>
      <c r="E3" s="20">
        <v>2</v>
      </c>
      <c r="F3" s="26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21" t="s">
        <v>46</v>
      </c>
      <c r="B4" s="20"/>
      <c r="C4" s="20" t="s">
        <v>40</v>
      </c>
      <c r="D4" s="21" t="s">
        <v>7</v>
      </c>
      <c r="E4" s="20">
        <v>3</v>
      </c>
      <c r="F4" s="26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21" t="s">
        <v>43</v>
      </c>
      <c r="B5" s="20">
        <v>2000</v>
      </c>
      <c r="C5" s="20" t="s">
        <v>1</v>
      </c>
      <c r="D5" s="18" t="s">
        <v>17</v>
      </c>
      <c r="E5" s="20">
        <v>4</v>
      </c>
      <c r="F5" s="26">
        <v>0.2</v>
      </c>
      <c r="G5" s="5">
        <v>0.2</v>
      </c>
      <c r="H5" s="5" t="s">
        <v>2</v>
      </c>
      <c r="I5" s="5">
        <f>F5*POWER(0.305,3)/POWER(0.0254,2)</f>
        <v>8.7955313410626825</v>
      </c>
      <c r="J5" s="5">
        <f>G5*POWER(0.305,3)/POWER(0.0254,2)</f>
        <v>8.7955313410626825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21" t="s">
        <v>47</v>
      </c>
      <c r="B6" s="20">
        <f>B5*0.305</f>
        <v>610</v>
      </c>
      <c r="C6" s="20" t="s">
        <v>39</v>
      </c>
      <c r="D6" s="21" t="s">
        <v>18</v>
      </c>
      <c r="E6" s="20">
        <v>5</v>
      </c>
      <c r="F6" s="26">
        <v>0.3</v>
      </c>
      <c r="G6" s="5">
        <v>0.3</v>
      </c>
      <c r="H6" s="5" t="s">
        <v>2</v>
      </c>
      <c r="I6" s="5">
        <f t="shared" ref="I6:J26" si="2">F6*POWER(0.305,3)/POWER(0.0254,2)</f>
        <v>13.193297011594023</v>
      </c>
      <c r="J6" s="5">
        <f t="shared" si="2"/>
        <v>13.193297011594023</v>
      </c>
      <c r="K6" s="5" t="s">
        <v>15</v>
      </c>
      <c r="L6" s="5">
        <v>15</v>
      </c>
      <c r="M6" s="5">
        <v>15</v>
      </c>
      <c r="N6" s="7" t="s">
        <v>29</v>
      </c>
      <c r="O6" s="5">
        <f t="shared" ref="O6:P26" si="3">L6*25.4/760*101.325</f>
        <v>50.795822368421049</v>
      </c>
      <c r="P6" s="5">
        <f t="shared" si="3"/>
        <v>50.795822368421049</v>
      </c>
      <c r="Q6" s="7" t="s">
        <v>30</v>
      </c>
    </row>
    <row r="7" ht="15" x14ac:dyDescent="0.4">
      <c r="A7" s="10" t="s">
        <v>93</v>
      </c>
      <c r="B7" s="3" t="s">
        <v>96</v>
      </c>
      <c r="C7" s="3"/>
      <c r="D7" s="21" t="s">
        <v>8</v>
      </c>
      <c r="E7" s="20">
        <v>6</v>
      </c>
      <c r="F7" s="26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2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3"/>
        <v>33.863881578947371</v>
      </c>
      <c r="P7" s="5">
        <f t="shared" si="3"/>
        <v>33.863881578947371</v>
      </c>
      <c r="Q7" s="7" t="s">
        <v>30</v>
      </c>
    </row>
    <row r="8" ht="15" x14ac:dyDescent="0.4">
      <c r="A8" s="23"/>
      <c r="B8" s="29"/>
      <c r="C8" s="23"/>
      <c r="D8" s="21" t="s">
        <v>9</v>
      </c>
      <c r="E8" s="20">
        <v>7</v>
      </c>
      <c r="F8" s="26">
        <v>4</v>
      </c>
      <c r="G8" s="5">
        <v>4</v>
      </c>
      <c r="H8" s="5" t="s">
        <v>2</v>
      </c>
      <c r="I8" s="5">
        <f t="shared" si="2"/>
        <v>175.91062682125363</v>
      </c>
      <c r="J8" s="5">
        <f t="shared" si="2"/>
        <v>175.91062682125363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3"/>
        <v>67.727763157894742</v>
      </c>
      <c r="P8" s="5">
        <f t="shared" si="3"/>
        <v>67.727763157894742</v>
      </c>
      <c r="Q8" s="7" t="s">
        <v>30</v>
      </c>
    </row>
    <row r="9" ht="15" x14ac:dyDescent="0.4">
      <c r="A9" s="23"/>
      <c r="B9" s="23"/>
      <c r="C9" s="23"/>
      <c r="D9" s="21" t="s">
        <v>10</v>
      </c>
      <c r="E9" s="20">
        <v>8</v>
      </c>
      <c r="F9" s="26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2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3"/>
        <v>33.863881578947371</v>
      </c>
      <c r="P9" s="5">
        <f t="shared" si="3"/>
        <v>33.863881578947371</v>
      </c>
      <c r="Q9" s="7" t="s">
        <v>30</v>
      </c>
    </row>
    <row r="10" ht="15" x14ac:dyDescent="0.4">
      <c r="A10" s="23"/>
      <c r="B10" s="23"/>
      <c r="C10" s="23"/>
      <c r="D10" s="21" t="s">
        <v>11</v>
      </c>
      <c r="E10" s="20">
        <v>9</v>
      </c>
      <c r="F10" s="26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2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3"/>
        <v>67.727763157894742</v>
      </c>
      <c r="P10" s="5">
        <f t="shared" si="3"/>
        <v>67.727763157894742</v>
      </c>
      <c r="Q10" s="7" t="s">
        <v>30</v>
      </c>
    </row>
    <row r="11" ht="15" x14ac:dyDescent="0.4">
      <c r="A11" s="23"/>
      <c r="B11" s="23"/>
      <c r="C11" s="23"/>
      <c r="D11" s="21" t="s">
        <v>21</v>
      </c>
      <c r="E11" s="20">
        <v>10</v>
      </c>
      <c r="F11" s="27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2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3"/>
        <v>67.727763157894742</v>
      </c>
      <c r="P11" s="5">
        <f t="shared" si="3"/>
        <v>67.727763157894742</v>
      </c>
      <c r="Q11" s="7" t="s">
        <v>30</v>
      </c>
    </row>
    <row r="12" ht="15" x14ac:dyDescent="0.4">
      <c r="A12" s="23"/>
      <c r="B12" s="23"/>
      <c r="C12" s="23"/>
      <c r="D12" s="21" t="s">
        <v>20</v>
      </c>
      <c r="E12" s="20">
        <v>11</v>
      </c>
      <c r="F12" s="27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2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3"/>
        <v>67.727763157894742</v>
      </c>
      <c r="P12" s="5">
        <f t="shared" si="3"/>
        <v>67.727763157894742</v>
      </c>
      <c r="Q12" s="7" t="s">
        <v>30</v>
      </c>
    </row>
    <row r="13" ht="15" x14ac:dyDescent="0.4">
      <c r="A13" s="23"/>
      <c r="B13" s="23"/>
      <c r="C13" s="23"/>
      <c r="D13" s="21" t="s">
        <v>22</v>
      </c>
      <c r="E13" s="20">
        <v>12</v>
      </c>
      <c r="F13" s="26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2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3"/>
        <v>33.863881578947371</v>
      </c>
      <c r="P13" s="5">
        <f t="shared" si="3"/>
        <v>33.863881578947371</v>
      </c>
      <c r="Q13" s="7" t="s">
        <v>30</v>
      </c>
    </row>
    <row r="14" ht="15" x14ac:dyDescent="0.4">
      <c r="A14" s="23"/>
      <c r="B14" s="23"/>
      <c r="C14" s="23"/>
      <c r="D14" s="21" t="s">
        <v>23</v>
      </c>
      <c r="E14" s="20">
        <v>13</v>
      </c>
      <c r="F14" s="27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2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3"/>
        <v>67.727763157894742</v>
      </c>
      <c r="P14" s="5">
        <f t="shared" si="3"/>
        <v>67.727763157894742</v>
      </c>
      <c r="Q14" s="7" t="s">
        <v>30</v>
      </c>
    </row>
    <row r="15" ht="15" x14ac:dyDescent="0.4">
      <c r="A15" s="23"/>
      <c r="B15" s="23"/>
      <c r="C15" s="23"/>
      <c r="D15" s="21" t="s">
        <v>24</v>
      </c>
      <c r="E15" s="20">
        <v>14</v>
      </c>
      <c r="F15" s="27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2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3"/>
        <v>33.863881578947371</v>
      </c>
      <c r="P15" s="5">
        <f t="shared" si="3"/>
        <v>33.863881578947371</v>
      </c>
      <c r="Q15" s="7" t="s">
        <v>30</v>
      </c>
    </row>
    <row r="16" ht="15" x14ac:dyDescent="0.4">
      <c r="A16" s="23"/>
      <c r="B16" s="23"/>
      <c r="C16" s="23"/>
      <c r="D16" s="21" t="s">
        <v>25</v>
      </c>
      <c r="E16" s="20">
        <v>15</v>
      </c>
      <c r="F16" s="27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2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3"/>
        <v>67.727763157894742</v>
      </c>
      <c r="P16" s="5">
        <f t="shared" si="3"/>
        <v>67.727763157894742</v>
      </c>
      <c r="Q16" s="7" t="s">
        <v>30</v>
      </c>
    </row>
    <row r="17" ht="15" x14ac:dyDescent="0.4">
      <c r="A17" s="23"/>
      <c r="B17" s="23"/>
      <c r="C17" s="23"/>
      <c r="D17" s="21" t="s">
        <v>31</v>
      </c>
      <c r="E17" s="20">
        <v>16</v>
      </c>
      <c r="F17" s="27">
        <v>4</v>
      </c>
      <c r="G17" s="5">
        <v>5</v>
      </c>
      <c r="H17" s="5" t="s">
        <v>2</v>
      </c>
      <c r="I17" s="5">
        <f t="shared" si="2"/>
        <v>175.91062682125363</v>
      </c>
      <c r="J17" s="5">
        <f t="shared" si="2"/>
        <v>219.88828352656702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3"/>
        <v>33.863881578947371</v>
      </c>
      <c r="P17" s="5">
        <f t="shared" si="3"/>
        <v>33.863881578947371</v>
      </c>
      <c r="Q17" s="7" t="s">
        <v>30</v>
      </c>
    </row>
    <row r="18" ht="15" x14ac:dyDescent="0.4">
      <c r="A18" s="23"/>
      <c r="B18" s="23"/>
      <c r="C18" s="23"/>
      <c r="D18" s="21" t="s">
        <v>32</v>
      </c>
      <c r="E18" s="20">
        <v>17</v>
      </c>
      <c r="F18" s="26">
        <v>0.3</v>
      </c>
      <c r="G18" s="5">
        <v>0.3</v>
      </c>
      <c r="H18" s="5" t="s">
        <v>2</v>
      </c>
      <c r="I18" s="5">
        <f t="shared" si="2"/>
        <v>13.193297011594023</v>
      </c>
      <c r="J18" s="5">
        <f t="shared" si="2"/>
        <v>13.193297011594023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3"/>
        <v>67.727763157894742</v>
      </c>
      <c r="P18" s="5">
        <f t="shared" si="3"/>
        <v>67.727763157894742</v>
      </c>
      <c r="Q18" s="7" t="s">
        <v>30</v>
      </c>
    </row>
    <row r="19" ht="15" x14ac:dyDescent="0.4">
      <c r="A19" s="23"/>
      <c r="B19" s="23"/>
      <c r="C19" s="23"/>
      <c r="D19" s="21" t="s">
        <v>33</v>
      </c>
      <c r="E19" s="20">
        <v>18</v>
      </c>
      <c r="F19" s="27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2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3"/>
        <v>33.863881578947371</v>
      </c>
      <c r="P19" s="5">
        <f t="shared" si="3"/>
        <v>33.863881578947371</v>
      </c>
      <c r="Q19" s="7" t="s">
        <v>30</v>
      </c>
    </row>
    <row r="20" ht="15" x14ac:dyDescent="0.4">
      <c r="A20" s="23"/>
      <c r="B20" s="23"/>
      <c r="C20" s="23"/>
      <c r="D20" s="21" t="s">
        <v>34</v>
      </c>
      <c r="E20" s="20">
        <v>19</v>
      </c>
      <c r="F20" s="27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2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3"/>
        <v>67.727763157894742</v>
      </c>
      <c r="P20" s="5">
        <f t="shared" si="3"/>
        <v>67.727763157894742</v>
      </c>
      <c r="Q20" s="7" t="s">
        <v>30</v>
      </c>
    </row>
    <row r="21" ht="15" x14ac:dyDescent="0.4">
      <c r="A21" s="23"/>
      <c r="B21" s="23"/>
      <c r="C21" s="23"/>
      <c r="D21" s="21" t="s">
        <v>26</v>
      </c>
      <c r="E21" s="20">
        <v>20</v>
      </c>
      <c r="F21" s="27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2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3"/>
        <v>33.863881578947371</v>
      </c>
      <c r="P21" s="5">
        <f t="shared" si="3"/>
        <v>33.863881578947371</v>
      </c>
      <c r="Q21" s="7" t="s">
        <v>30</v>
      </c>
    </row>
    <row r="22" ht="15" x14ac:dyDescent="0.4">
      <c r="A22" s="23"/>
      <c r="B22" s="23"/>
      <c r="C22" s="23"/>
      <c r="D22" s="21" t="s">
        <v>27</v>
      </c>
      <c r="E22" s="20">
        <v>21</v>
      </c>
      <c r="F22" s="26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2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3"/>
        <v>33.863881578947371</v>
      </c>
      <c r="P22" s="5">
        <f t="shared" si="3"/>
        <v>33.863881578947371</v>
      </c>
      <c r="Q22" s="7" t="s">
        <v>30</v>
      </c>
    </row>
    <row r="23" ht="15" x14ac:dyDescent="0.4">
      <c r="A23" s="23"/>
      <c r="B23" s="23"/>
      <c r="C23" s="23"/>
      <c r="D23" s="21" t="s">
        <v>35</v>
      </c>
      <c r="E23" s="20">
        <v>22</v>
      </c>
      <c r="F23" s="26">
        <v>15</v>
      </c>
      <c r="G23" s="5">
        <v>15</v>
      </c>
      <c r="H23" s="5" t="s">
        <v>2</v>
      </c>
      <c r="I23" s="5">
        <f t="shared" si="2"/>
        <v>659.66485057970112</v>
      </c>
      <c r="J23" s="5">
        <f t="shared" si="2"/>
        <v>659.66485057970112</v>
      </c>
      <c r="K23" s="5" t="s">
        <v>15</v>
      </c>
      <c r="L23" s="5">
        <v>15</v>
      </c>
      <c r="M23" s="5">
        <v>15</v>
      </c>
      <c r="N23" s="7" t="s">
        <v>29</v>
      </c>
      <c r="O23" s="5">
        <f t="shared" si="3"/>
        <v>50.795822368421049</v>
      </c>
      <c r="P23" s="5">
        <f t="shared" si="3"/>
        <v>50.795822368421049</v>
      </c>
      <c r="Q23" s="7" t="s">
        <v>30</v>
      </c>
    </row>
    <row r="24" ht="15" x14ac:dyDescent="0.4">
      <c r="A24" s="23"/>
      <c r="B24" s="23"/>
      <c r="C24" s="23"/>
      <c r="D24" s="21" t="s">
        <v>36</v>
      </c>
      <c r="E24" s="20">
        <v>23</v>
      </c>
      <c r="F24" s="26">
        <v>20</v>
      </c>
      <c r="G24" s="5">
        <v>20</v>
      </c>
      <c r="H24" s="5" t="s">
        <v>2</v>
      </c>
      <c r="I24" s="5">
        <f t="shared" si="2"/>
        <v>879.55313410626809</v>
      </c>
      <c r="J24" s="5">
        <f t="shared" si="2"/>
        <v>879.55313410626809</v>
      </c>
      <c r="K24" s="5" t="s">
        <v>15</v>
      </c>
      <c r="L24" s="5">
        <v>20</v>
      </c>
      <c r="M24" s="5">
        <v>20</v>
      </c>
      <c r="N24" s="7" t="s">
        <v>29</v>
      </c>
      <c r="O24" s="5">
        <f t="shared" si="3"/>
        <v>67.727763157894742</v>
      </c>
      <c r="P24" s="5">
        <f t="shared" si="3"/>
        <v>67.727763157894742</v>
      </c>
      <c r="Q24" s="7" t="s">
        <v>30</v>
      </c>
    </row>
    <row r="25" ht="15" x14ac:dyDescent="0.4">
      <c r="A25" s="23"/>
      <c r="B25" s="23"/>
      <c r="C25" s="23"/>
      <c r="D25" s="21" t="s">
        <v>12</v>
      </c>
      <c r="E25" s="20">
        <v>24</v>
      </c>
      <c r="F25" s="27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2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3"/>
        <v>74.500539473684199</v>
      </c>
      <c r="P25" s="5">
        <f t="shared" si="3"/>
        <v>74.500539473684199</v>
      </c>
      <c r="Q25" s="7" t="s">
        <v>30</v>
      </c>
    </row>
    <row r="26" ht="15" x14ac:dyDescent="0.4">
      <c r="A26" s="23"/>
      <c r="B26" s="23"/>
      <c r="C26" s="23"/>
      <c r="D26" s="21" t="s">
        <v>19</v>
      </c>
      <c r="E26" s="20">
        <v>25</v>
      </c>
      <c r="F26" s="27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si="2"/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3"/>
        <v>33.863881578947371</v>
      </c>
      <c r="P26" s="5">
        <f t="shared" si="3"/>
        <v>33.863881578947371</v>
      </c>
      <c r="Q26" s="7" t="s">
        <v>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B150-9787-4582-97B1-BDAE5D007BBA}">
  <dimension ref="A1:Q26"/>
  <sheetViews>
    <sheetView topLeftCell="C1" workbookViewId="0">
      <selection activeCell="G11" sqref="G11"/>
    </sheetView>
  </sheetViews>
  <sheetFormatPr defaultRowHeight="13.9" x14ac:dyDescent="0.4"/>
  <cols>
    <col min="1" max="1" width="15.46484375" bestFit="true" customWidth="true"/>
    <col min="2" max="2" width="14.73046875" bestFit="true" customWidth="true"/>
    <col min="3" max="3" width="10.6640625" bestFit="true" customWidth="true"/>
    <col min="4" max="4" width="64.1328125" bestFit="true" customWidth="true"/>
    <col min="5" max="5" width="14.46484375" bestFit="true" customWidth="true"/>
    <col min="6" max="6" width="17.46484375" customWidth="true"/>
    <col min="7" max="10" width="16.19921875" customWidth="true"/>
    <col min="11" max="11" width="15.6640625" bestFit="true" customWidth="true"/>
    <col min="12" max="13" width="15.1328125" bestFit="true" customWidth="true"/>
    <col min="15" max="16" width="15.1328125" bestFit="true" customWidth="true"/>
  </cols>
  <sheetData>
    <row r="1" ht="35.25" x14ac:dyDescent="0.4">
      <c r="A1" s="16" t="s">
        <v>37</v>
      </c>
      <c r="B1" s="17" t="s">
        <v>38</v>
      </c>
      <c r="C1" s="16" t="s">
        <v>13</v>
      </c>
      <c r="D1" s="16" t="s">
        <v>3</v>
      </c>
      <c r="E1" s="16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18" t="s">
        <v>0</v>
      </c>
      <c r="B2" s="19" t="s">
        <v>60</v>
      </c>
      <c r="C2" s="20"/>
      <c r="D2" s="21" t="s">
        <v>5</v>
      </c>
      <c r="E2" s="20">
        <v>1</v>
      </c>
      <c r="F2" s="26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21" t="s">
        <v>42</v>
      </c>
      <c r="B3" s="20"/>
      <c r="C3" s="20" t="s">
        <v>44</v>
      </c>
      <c r="D3" s="21" t="s">
        <v>6</v>
      </c>
      <c r="E3" s="20">
        <v>2</v>
      </c>
      <c r="F3" s="26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21" t="s">
        <v>46</v>
      </c>
      <c r="B4" s="20"/>
      <c r="C4" s="20" t="s">
        <v>40</v>
      </c>
      <c r="D4" s="21" t="s">
        <v>7</v>
      </c>
      <c r="E4" s="20">
        <v>3</v>
      </c>
      <c r="F4" s="26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21" t="s">
        <v>43</v>
      </c>
      <c r="B5" s="20">
        <v>2000</v>
      </c>
      <c r="C5" s="20" t="s">
        <v>1</v>
      </c>
      <c r="D5" s="18" t="s">
        <v>17</v>
      </c>
      <c r="E5" s="20">
        <v>4</v>
      </c>
      <c r="F5" s="26">
        <v>0.3</v>
      </c>
      <c r="G5" s="5">
        <v>0.3</v>
      </c>
      <c r="H5" s="5" t="s">
        <v>2</v>
      </c>
      <c r="I5" s="5">
        <f>F5*POWER(0.305,3)/POWER(0.0254,2)</f>
        <v>13.193297011594023</v>
      </c>
      <c r="J5" s="5">
        <f>G5*POWER(0.305,3)/POWER(0.0254,2)</f>
        <v>13.193297011594023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21" t="s">
        <v>47</v>
      </c>
      <c r="B6" s="20">
        <f>B5*0.305</f>
        <v>610</v>
      </c>
      <c r="C6" s="20" t="s">
        <v>39</v>
      </c>
      <c r="D6" s="21" t="s">
        <v>18</v>
      </c>
      <c r="E6" s="20">
        <v>5</v>
      </c>
      <c r="F6" s="26">
        <v>0.5</v>
      </c>
      <c r="G6" s="5">
        <v>0.5</v>
      </c>
      <c r="H6" s="5" t="s">
        <v>2</v>
      </c>
      <c r="I6" s="5">
        <f t="shared" ref="I6:J26" si="2">F6*POWER(0.305,3)/POWER(0.0254,2)</f>
        <v>21.988828352656704</v>
      </c>
      <c r="J6" s="5">
        <f t="shared" si="2"/>
        <v>21.988828352656704</v>
      </c>
      <c r="K6" s="5" t="s">
        <v>15</v>
      </c>
      <c r="L6" s="5">
        <v>15</v>
      </c>
      <c r="M6" s="5">
        <v>15</v>
      </c>
      <c r="N6" s="7" t="s">
        <v>29</v>
      </c>
      <c r="O6" s="5">
        <f t="shared" ref="O6:P26" si="3">L6*25.4/760*101.325</f>
        <v>50.795822368421049</v>
      </c>
      <c r="P6" s="5">
        <f t="shared" si="3"/>
        <v>50.795822368421049</v>
      </c>
      <c r="Q6" s="7" t="s">
        <v>30</v>
      </c>
    </row>
    <row r="7" ht="15" x14ac:dyDescent="0.4">
      <c r="A7" s="23"/>
      <c r="B7" s="23"/>
      <c r="C7" s="23"/>
      <c r="D7" s="21" t="s">
        <v>8</v>
      </c>
      <c r="E7" s="20">
        <v>6</v>
      </c>
      <c r="F7" s="26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2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3"/>
        <v>33.863881578947371</v>
      </c>
      <c r="P7" s="5">
        <f t="shared" si="3"/>
        <v>33.863881578947371</v>
      </c>
      <c r="Q7" s="7" t="s">
        <v>30</v>
      </c>
    </row>
    <row r="8" ht="15" x14ac:dyDescent="0.4">
      <c r="A8" s="23"/>
      <c r="B8" s="23"/>
      <c r="C8" s="23"/>
      <c r="D8" s="21" t="s">
        <v>9</v>
      </c>
      <c r="E8" s="20">
        <v>7</v>
      </c>
      <c r="F8" s="26">
        <v>6</v>
      </c>
      <c r="G8" s="5">
        <v>6</v>
      </c>
      <c r="H8" s="5" t="s">
        <v>2</v>
      </c>
      <c r="I8" s="5">
        <f t="shared" si="2"/>
        <v>263.86594023188047</v>
      </c>
      <c r="J8" s="5">
        <f t="shared" si="2"/>
        <v>263.86594023188047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3"/>
        <v>67.727763157894742</v>
      </c>
      <c r="P8" s="5">
        <f t="shared" si="3"/>
        <v>67.727763157894742</v>
      </c>
      <c r="Q8" s="7" t="s">
        <v>30</v>
      </c>
    </row>
    <row r="9" ht="15" x14ac:dyDescent="0.4">
      <c r="A9" s="23"/>
      <c r="B9" s="23"/>
      <c r="C9" s="23"/>
      <c r="D9" s="21" t="s">
        <v>10</v>
      </c>
      <c r="E9" s="20">
        <v>8</v>
      </c>
      <c r="F9" s="26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2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3"/>
        <v>33.863881578947371</v>
      </c>
      <c r="P9" s="5">
        <f t="shared" si="3"/>
        <v>33.863881578947371</v>
      </c>
      <c r="Q9" s="7" t="s">
        <v>30</v>
      </c>
    </row>
    <row r="10" ht="15" x14ac:dyDescent="0.4">
      <c r="A10" s="23"/>
      <c r="B10" s="23"/>
      <c r="C10" s="23"/>
      <c r="D10" s="21" t="s">
        <v>11</v>
      </c>
      <c r="E10" s="20">
        <v>9</v>
      </c>
      <c r="F10" s="26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2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3"/>
        <v>67.727763157894742</v>
      </c>
      <c r="P10" s="5">
        <f t="shared" si="3"/>
        <v>67.727763157894742</v>
      </c>
      <c r="Q10" s="7" t="s">
        <v>30</v>
      </c>
    </row>
    <row r="11" ht="15" x14ac:dyDescent="0.4">
      <c r="A11" s="23"/>
      <c r="B11" s="23"/>
      <c r="C11" s="23"/>
      <c r="D11" s="21" t="s">
        <v>21</v>
      </c>
      <c r="E11" s="20">
        <v>10</v>
      </c>
      <c r="F11" s="27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2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3"/>
        <v>67.727763157894742</v>
      </c>
      <c r="P11" s="5">
        <f t="shared" si="3"/>
        <v>67.727763157894742</v>
      </c>
      <c r="Q11" s="7" t="s">
        <v>30</v>
      </c>
    </row>
    <row r="12" ht="15" x14ac:dyDescent="0.4">
      <c r="A12" s="23"/>
      <c r="B12" s="23"/>
      <c r="C12" s="23"/>
      <c r="D12" s="21" t="s">
        <v>20</v>
      </c>
      <c r="E12" s="20">
        <v>11</v>
      </c>
      <c r="F12" s="27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2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3"/>
        <v>67.727763157894742</v>
      </c>
      <c r="P12" s="5">
        <f t="shared" si="3"/>
        <v>67.727763157894742</v>
      </c>
      <c r="Q12" s="7" t="s">
        <v>30</v>
      </c>
    </row>
    <row r="13" ht="15" x14ac:dyDescent="0.4">
      <c r="A13" s="23"/>
      <c r="B13" s="23"/>
      <c r="C13" s="23"/>
      <c r="D13" s="21" t="s">
        <v>22</v>
      </c>
      <c r="E13" s="20">
        <v>12</v>
      </c>
      <c r="F13" s="26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2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3"/>
        <v>33.863881578947371</v>
      </c>
      <c r="P13" s="5">
        <f t="shared" si="3"/>
        <v>33.863881578947371</v>
      </c>
      <c r="Q13" s="7" t="s">
        <v>30</v>
      </c>
    </row>
    <row r="14" ht="15" x14ac:dyDescent="0.4">
      <c r="A14" s="23"/>
      <c r="B14" s="23"/>
      <c r="C14" s="23"/>
      <c r="D14" s="21" t="s">
        <v>23</v>
      </c>
      <c r="E14" s="20">
        <v>13</v>
      </c>
      <c r="F14" s="27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2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3"/>
        <v>67.727763157894742</v>
      </c>
      <c r="P14" s="5">
        <f t="shared" si="3"/>
        <v>67.727763157894742</v>
      </c>
      <c r="Q14" s="7" t="s">
        <v>30</v>
      </c>
    </row>
    <row r="15" ht="15" x14ac:dyDescent="0.4">
      <c r="A15" s="23"/>
      <c r="B15" s="23"/>
      <c r="C15" s="23"/>
      <c r="D15" s="21" t="s">
        <v>24</v>
      </c>
      <c r="E15" s="20">
        <v>14</v>
      </c>
      <c r="F15" s="27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2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3"/>
        <v>33.863881578947371</v>
      </c>
      <c r="P15" s="5">
        <f t="shared" si="3"/>
        <v>33.863881578947371</v>
      </c>
      <c r="Q15" s="7" t="s">
        <v>30</v>
      </c>
    </row>
    <row r="16" ht="15" x14ac:dyDescent="0.4">
      <c r="A16" s="23"/>
      <c r="B16" s="23"/>
      <c r="C16" s="23"/>
      <c r="D16" s="21" t="s">
        <v>25</v>
      </c>
      <c r="E16" s="20">
        <v>15</v>
      </c>
      <c r="F16" s="27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2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3"/>
        <v>67.727763157894742</v>
      </c>
      <c r="P16" s="5">
        <f t="shared" si="3"/>
        <v>67.727763157894742</v>
      </c>
      <c r="Q16" s="7" t="s">
        <v>30</v>
      </c>
    </row>
    <row r="17" ht="15" x14ac:dyDescent="0.4">
      <c r="A17" s="23"/>
      <c r="B17" s="23"/>
      <c r="C17" s="23"/>
      <c r="D17" s="21" t="s">
        <v>31</v>
      </c>
      <c r="E17" s="20">
        <v>16</v>
      </c>
      <c r="F17" s="27">
        <v>4</v>
      </c>
      <c r="G17" s="5">
        <v>5</v>
      </c>
      <c r="H17" s="5" t="s">
        <v>2</v>
      </c>
      <c r="I17" s="5">
        <f t="shared" si="2"/>
        <v>175.91062682125363</v>
      </c>
      <c r="J17" s="5">
        <f t="shared" si="2"/>
        <v>219.88828352656702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3"/>
        <v>33.863881578947371</v>
      </c>
      <c r="P17" s="5">
        <f t="shared" si="3"/>
        <v>33.863881578947371</v>
      </c>
      <c r="Q17" s="7" t="s">
        <v>30</v>
      </c>
    </row>
    <row r="18" ht="15" x14ac:dyDescent="0.4">
      <c r="A18" s="23"/>
      <c r="B18" s="23"/>
      <c r="C18" s="23"/>
      <c r="D18" s="21" t="s">
        <v>32</v>
      </c>
      <c r="E18" s="20">
        <v>17</v>
      </c>
      <c r="F18" s="26">
        <v>0.3</v>
      </c>
      <c r="G18" s="5">
        <v>0.3</v>
      </c>
      <c r="H18" s="5" t="s">
        <v>2</v>
      </c>
      <c r="I18" s="5">
        <f t="shared" si="2"/>
        <v>13.193297011594023</v>
      </c>
      <c r="J18" s="5">
        <f t="shared" si="2"/>
        <v>13.193297011594023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3"/>
        <v>67.727763157894742</v>
      </c>
      <c r="P18" s="5">
        <f t="shared" si="3"/>
        <v>67.727763157894742</v>
      </c>
      <c r="Q18" s="7" t="s">
        <v>30</v>
      </c>
    </row>
    <row r="19" ht="15" x14ac:dyDescent="0.4">
      <c r="A19" s="23"/>
      <c r="B19" s="23"/>
      <c r="C19" s="23"/>
      <c r="D19" s="21" t="s">
        <v>33</v>
      </c>
      <c r="E19" s="20">
        <v>18</v>
      </c>
      <c r="F19" s="27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2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3"/>
        <v>33.863881578947371</v>
      </c>
      <c r="P19" s="5">
        <f t="shared" si="3"/>
        <v>33.863881578947371</v>
      </c>
      <c r="Q19" s="7" t="s">
        <v>30</v>
      </c>
    </row>
    <row r="20" ht="15" x14ac:dyDescent="0.4">
      <c r="A20" s="23"/>
      <c r="B20" s="23"/>
      <c r="C20" s="23"/>
      <c r="D20" s="21" t="s">
        <v>34</v>
      </c>
      <c r="E20" s="20">
        <v>19</v>
      </c>
      <c r="F20" s="27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2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3"/>
        <v>67.727763157894742</v>
      </c>
      <c r="P20" s="5">
        <f t="shared" si="3"/>
        <v>67.727763157894742</v>
      </c>
      <c r="Q20" s="7" t="s">
        <v>30</v>
      </c>
    </row>
    <row r="21" ht="15" x14ac:dyDescent="0.4">
      <c r="A21" s="23"/>
      <c r="B21" s="23"/>
      <c r="C21" s="23"/>
      <c r="D21" s="21" t="s">
        <v>26</v>
      </c>
      <c r="E21" s="20">
        <v>20</v>
      </c>
      <c r="F21" s="27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2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3"/>
        <v>33.863881578947371</v>
      </c>
      <c r="P21" s="5">
        <f t="shared" si="3"/>
        <v>33.863881578947371</v>
      </c>
      <c r="Q21" s="7" t="s">
        <v>30</v>
      </c>
    </row>
    <row r="22" ht="15" x14ac:dyDescent="0.4">
      <c r="A22" s="23"/>
      <c r="B22" s="23"/>
      <c r="C22" s="23"/>
      <c r="D22" s="21" t="s">
        <v>27</v>
      </c>
      <c r="E22" s="20">
        <v>21</v>
      </c>
      <c r="F22" s="26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2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3"/>
        <v>33.863881578947371</v>
      </c>
      <c r="P22" s="5">
        <f t="shared" si="3"/>
        <v>33.863881578947371</v>
      </c>
      <c r="Q22" s="7" t="s">
        <v>30</v>
      </c>
    </row>
    <row r="23" ht="15" x14ac:dyDescent="0.4">
      <c r="A23" s="23"/>
      <c r="B23" s="23"/>
      <c r="C23" s="23"/>
      <c r="D23" s="21" t="s">
        <v>35</v>
      </c>
      <c r="E23" s="20">
        <v>22</v>
      </c>
      <c r="F23" s="26">
        <v>15</v>
      </c>
      <c r="G23" s="5">
        <v>15</v>
      </c>
      <c r="H23" s="5" t="s">
        <v>2</v>
      </c>
      <c r="I23" s="5">
        <f t="shared" si="2"/>
        <v>659.66485057970112</v>
      </c>
      <c r="J23" s="5">
        <f t="shared" si="2"/>
        <v>659.66485057970112</v>
      </c>
      <c r="K23" s="5" t="s">
        <v>15</v>
      </c>
      <c r="L23" s="5">
        <v>15</v>
      </c>
      <c r="M23" s="5">
        <v>15</v>
      </c>
      <c r="N23" s="7" t="s">
        <v>29</v>
      </c>
      <c r="O23" s="5">
        <f t="shared" si="3"/>
        <v>50.795822368421049</v>
      </c>
      <c r="P23" s="5">
        <f t="shared" si="3"/>
        <v>50.795822368421049</v>
      </c>
      <c r="Q23" s="7" t="s">
        <v>30</v>
      </c>
    </row>
    <row r="24" ht="15" x14ac:dyDescent="0.4">
      <c r="A24" s="23"/>
      <c r="B24" s="23"/>
      <c r="C24" s="23"/>
      <c r="D24" s="21" t="s">
        <v>36</v>
      </c>
      <c r="E24" s="20">
        <v>23</v>
      </c>
      <c r="F24" s="26">
        <v>20</v>
      </c>
      <c r="G24" s="5">
        <v>20</v>
      </c>
      <c r="H24" s="5" t="s">
        <v>2</v>
      </c>
      <c r="I24" s="5">
        <f t="shared" si="2"/>
        <v>879.55313410626809</v>
      </c>
      <c r="J24" s="5">
        <f t="shared" si="2"/>
        <v>879.55313410626809</v>
      </c>
      <c r="K24" s="5" t="s">
        <v>15</v>
      </c>
      <c r="L24" s="5">
        <v>20</v>
      </c>
      <c r="M24" s="5">
        <v>20</v>
      </c>
      <c r="N24" s="7" t="s">
        <v>29</v>
      </c>
      <c r="O24" s="5">
        <f t="shared" si="3"/>
        <v>67.727763157894742</v>
      </c>
      <c r="P24" s="5">
        <f t="shared" si="3"/>
        <v>67.727763157894742</v>
      </c>
      <c r="Q24" s="7" t="s">
        <v>30</v>
      </c>
    </row>
    <row r="25" ht="15" x14ac:dyDescent="0.4">
      <c r="A25" s="23"/>
      <c r="B25" s="23"/>
      <c r="C25" s="23"/>
      <c r="D25" s="21" t="s">
        <v>12</v>
      </c>
      <c r="E25" s="20">
        <v>24</v>
      </c>
      <c r="F25" s="27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2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3"/>
        <v>74.500539473684199</v>
      </c>
      <c r="P25" s="5">
        <f t="shared" si="3"/>
        <v>74.500539473684199</v>
      </c>
      <c r="Q25" s="7" t="s">
        <v>30</v>
      </c>
    </row>
    <row r="26" ht="15" x14ac:dyDescent="0.4">
      <c r="A26" s="23"/>
      <c r="B26" s="23"/>
      <c r="C26" s="23"/>
      <c r="D26" s="21" t="s">
        <v>19</v>
      </c>
      <c r="E26" s="20">
        <v>25</v>
      </c>
      <c r="F26" s="27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si="2"/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3"/>
        <v>33.863881578947371</v>
      </c>
      <c r="P26" s="5">
        <f t="shared" si="3"/>
        <v>33.863881578947371</v>
      </c>
      <c r="Q26" s="7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D9AFF-D463-45DC-AACC-32DD74C7EBF1}">
  <dimension ref="A1:Q26"/>
  <sheetViews>
    <sheetView workbookViewId="0">
      <selection activeCell="F2" sqref="F2:F26"/>
    </sheetView>
  </sheetViews>
  <sheetFormatPr defaultRowHeight="13.9" x14ac:dyDescent="0.4"/>
  <cols>
    <col min="1" max="1" width="15.46484375" bestFit="true" customWidth="true"/>
    <col min="2" max="2" width="33.06640625" bestFit="true" customWidth="true"/>
    <col min="3" max="3" width="10.6640625" bestFit="true" customWidth="true"/>
    <col min="4" max="4" width="64.1328125" bestFit="true" customWidth="true"/>
    <col min="5" max="5" width="14.46484375" bestFit="true" customWidth="true"/>
    <col min="6" max="6" width="17.46484375" customWidth="true"/>
    <col min="7" max="10" width="16.19921875" customWidth="true"/>
    <col min="11" max="11" width="15.6640625" bestFit="true" customWidth="true"/>
    <col min="12" max="13" width="15.1328125" bestFit="true" customWidth="true"/>
    <col min="15" max="16" width="15.1328125" bestFit="true" customWidth="true"/>
  </cols>
  <sheetData>
    <row r="1" ht="35.25" x14ac:dyDescent="0.4">
      <c r="A1" s="16" t="s">
        <v>37</v>
      </c>
      <c r="B1" s="17" t="s">
        <v>38</v>
      </c>
      <c r="C1" s="16" t="s">
        <v>13</v>
      </c>
      <c r="D1" s="16" t="s">
        <v>3</v>
      </c>
      <c r="E1" s="16" t="s">
        <v>4</v>
      </c>
      <c r="F1" s="6" t="s">
        <v>51</v>
      </c>
      <c r="G1" s="6" t="s">
        <v>52</v>
      </c>
      <c r="H1" s="6" t="s">
        <v>13</v>
      </c>
      <c r="I1" s="6" t="s">
        <v>49</v>
      </c>
      <c r="J1" s="6" t="s">
        <v>50</v>
      </c>
      <c r="K1" s="6" t="s">
        <v>13</v>
      </c>
      <c r="L1" s="6" t="s">
        <v>53</v>
      </c>
      <c r="M1" s="6" t="s">
        <v>54</v>
      </c>
      <c r="N1" s="6" t="s">
        <v>13</v>
      </c>
      <c r="O1" s="6" t="s">
        <v>55</v>
      </c>
      <c r="P1" s="6" t="s">
        <v>56</v>
      </c>
      <c r="Q1" s="6" t="s">
        <v>13</v>
      </c>
    </row>
    <row r="2" ht="15" x14ac:dyDescent="0.4">
      <c r="A2" s="18" t="s">
        <v>0</v>
      </c>
      <c r="B2" s="19" t="s">
        <v>61</v>
      </c>
      <c r="C2" s="20"/>
      <c r="D2" s="21" t="s">
        <v>5</v>
      </c>
      <c r="E2" s="20">
        <v>1</v>
      </c>
      <c r="F2" s="26">
        <v>1.5</v>
      </c>
      <c r="G2" s="5">
        <v>1.5</v>
      </c>
      <c r="H2" s="5" t="s">
        <v>14</v>
      </c>
      <c r="I2" s="5">
        <f>F2*POWER(0.305,3)/0.0254</f>
        <v>1.6755487204724409</v>
      </c>
      <c r="J2" s="5">
        <f>G2*POWER(0.305,3)/0.0254</f>
        <v>1.6755487204724409</v>
      </c>
      <c r="K2" s="5" t="s">
        <v>16</v>
      </c>
      <c r="L2" s="5">
        <v>26</v>
      </c>
      <c r="M2" s="5">
        <v>26</v>
      </c>
      <c r="N2" s="7" t="s">
        <v>28</v>
      </c>
      <c r="O2" s="5">
        <f>L2*25.4/10340*101.325</f>
        <v>6.4714729206963248</v>
      </c>
      <c r="P2" s="5">
        <f>M2*25.4/10340*101.325</f>
        <v>6.4714729206963248</v>
      </c>
      <c r="Q2" s="7" t="s">
        <v>30</v>
      </c>
    </row>
    <row r="3" ht="15" x14ac:dyDescent="0.4">
      <c r="A3" s="21" t="s">
        <v>42</v>
      </c>
      <c r="B3" s="20"/>
      <c r="C3" s="20" t="s">
        <v>44</v>
      </c>
      <c r="D3" s="21" t="s">
        <v>6</v>
      </c>
      <c r="E3" s="20">
        <v>2</v>
      </c>
      <c r="F3" s="26">
        <v>1.5</v>
      </c>
      <c r="G3" s="5">
        <v>1.5</v>
      </c>
      <c r="H3" s="5" t="s">
        <v>14</v>
      </c>
      <c r="I3" s="5">
        <f t="shared" ref="I3:J4" si="0">F3*POWER(0.305,3)/0.0254</f>
        <v>1.6755487204724409</v>
      </c>
      <c r="J3" s="5">
        <f t="shared" si="0"/>
        <v>1.6755487204724409</v>
      </c>
      <c r="K3" s="5" t="s">
        <v>16</v>
      </c>
      <c r="L3" s="5">
        <v>38</v>
      </c>
      <c r="M3" s="5">
        <v>38</v>
      </c>
      <c r="N3" s="7" t="s">
        <v>28</v>
      </c>
      <c r="O3" s="5">
        <f t="shared" ref="O3:P4" si="1">L3*25.4/10340*101.325</f>
        <v>9.4583065764023218</v>
      </c>
      <c r="P3" s="5">
        <f t="shared" si="1"/>
        <v>9.4583065764023218</v>
      </c>
      <c r="Q3" s="7" t="s">
        <v>30</v>
      </c>
    </row>
    <row r="4" ht="15" x14ac:dyDescent="0.4">
      <c r="A4" s="21" t="s">
        <v>46</v>
      </c>
      <c r="B4" s="20"/>
      <c r="C4" s="20" t="s">
        <v>40</v>
      </c>
      <c r="D4" s="21" t="s">
        <v>7</v>
      </c>
      <c r="E4" s="20">
        <v>3</v>
      </c>
      <c r="F4" s="26">
        <v>3.5</v>
      </c>
      <c r="G4" s="5">
        <v>3.5</v>
      </c>
      <c r="H4" s="5" t="s">
        <v>14</v>
      </c>
      <c r="I4" s="5">
        <f t="shared" si="0"/>
        <v>3.9096136811023623</v>
      </c>
      <c r="J4" s="5">
        <f t="shared" si="0"/>
        <v>3.9096136811023623</v>
      </c>
      <c r="K4" s="5" t="s">
        <v>16</v>
      </c>
      <c r="L4" s="5">
        <v>54</v>
      </c>
      <c r="M4" s="5">
        <v>54</v>
      </c>
      <c r="N4" s="7" t="s">
        <v>28</v>
      </c>
      <c r="O4" s="5">
        <f t="shared" si="1"/>
        <v>13.440751450676981</v>
      </c>
      <c r="P4" s="5">
        <f t="shared" si="1"/>
        <v>13.440751450676981</v>
      </c>
      <c r="Q4" s="7" t="s">
        <v>30</v>
      </c>
    </row>
    <row r="5" ht="15" x14ac:dyDescent="0.4">
      <c r="A5" s="21" t="s">
        <v>43</v>
      </c>
      <c r="B5" s="20">
        <v>750</v>
      </c>
      <c r="C5" s="20" t="s">
        <v>1</v>
      </c>
      <c r="D5" s="18" t="s">
        <v>17</v>
      </c>
      <c r="E5" s="20">
        <v>4</v>
      </c>
      <c r="F5" s="26">
        <v>0.2</v>
      </c>
      <c r="G5" s="5">
        <v>0.2</v>
      </c>
      <c r="H5" s="5" t="s">
        <v>2</v>
      </c>
      <c r="I5" s="5">
        <f>F5*POWER(0.305,3)/POWER(0.0254,2)</f>
        <v>8.7955313410626825</v>
      </c>
      <c r="J5" s="5">
        <f>G5*POWER(0.305,3)/POWER(0.0254,2)</f>
        <v>8.7955313410626825</v>
      </c>
      <c r="K5" s="5" t="s">
        <v>15</v>
      </c>
      <c r="L5" s="5">
        <v>10</v>
      </c>
      <c r="M5" s="5">
        <v>10</v>
      </c>
      <c r="N5" s="7" t="s">
        <v>29</v>
      </c>
      <c r="O5" s="5">
        <f>L5*25.4/760*101.325</f>
        <v>33.863881578947371</v>
      </c>
      <c r="P5" s="5">
        <f>M5*25.4/760*101.325</f>
        <v>33.863881578947371</v>
      </c>
      <c r="Q5" s="7" t="s">
        <v>30</v>
      </c>
    </row>
    <row r="6" ht="15" x14ac:dyDescent="0.4">
      <c r="A6" s="21" t="s">
        <v>47</v>
      </c>
      <c r="B6" s="20">
        <f>B5*0.305</f>
        <v>228.75</v>
      </c>
      <c r="C6" s="20" t="s">
        <v>39</v>
      </c>
      <c r="D6" s="21" t="s">
        <v>18</v>
      </c>
      <c r="E6" s="20">
        <v>5</v>
      </c>
      <c r="F6" s="26">
        <v>0.3</v>
      </c>
      <c r="G6" s="5">
        <v>0.3</v>
      </c>
      <c r="H6" s="5" t="s">
        <v>2</v>
      </c>
      <c r="I6" s="5">
        <f t="shared" ref="I6:J26" si="2">F6*POWER(0.305,3)/POWER(0.0254,2)</f>
        <v>13.193297011594023</v>
      </c>
      <c r="J6" s="5">
        <f t="shared" si="2"/>
        <v>13.193297011594023</v>
      </c>
      <c r="K6" s="5" t="s">
        <v>15</v>
      </c>
      <c r="L6" s="5">
        <v>15</v>
      </c>
      <c r="M6" s="5">
        <v>15</v>
      </c>
      <c r="N6" s="7" t="s">
        <v>29</v>
      </c>
      <c r="O6" s="5">
        <f t="shared" ref="O6:P26" si="3">L6*25.4/760*101.325</f>
        <v>50.795822368421049</v>
      </c>
      <c r="P6" s="5">
        <f t="shared" si="3"/>
        <v>50.795822368421049</v>
      </c>
      <c r="Q6" s="7" t="s">
        <v>30</v>
      </c>
    </row>
    <row r="7" ht="15" x14ac:dyDescent="0.4">
      <c r="A7" s="23"/>
      <c r="B7" s="23"/>
      <c r="C7" s="23"/>
      <c r="D7" s="21" t="s">
        <v>8</v>
      </c>
      <c r="E7" s="20">
        <v>6</v>
      </c>
      <c r="F7" s="26">
        <v>3</v>
      </c>
      <c r="G7" s="5">
        <v>3</v>
      </c>
      <c r="H7" s="5" t="s">
        <v>2</v>
      </c>
      <c r="I7" s="5">
        <f t="shared" si="2"/>
        <v>131.93297011594024</v>
      </c>
      <c r="J7" s="5">
        <f t="shared" si="2"/>
        <v>131.93297011594024</v>
      </c>
      <c r="K7" s="5" t="s">
        <v>15</v>
      </c>
      <c r="L7" s="5">
        <v>10</v>
      </c>
      <c r="M7" s="5">
        <v>10</v>
      </c>
      <c r="N7" s="7" t="s">
        <v>29</v>
      </c>
      <c r="O7" s="5">
        <f t="shared" si="3"/>
        <v>33.863881578947371</v>
      </c>
      <c r="P7" s="5">
        <f t="shared" si="3"/>
        <v>33.863881578947371</v>
      </c>
      <c r="Q7" s="7" t="s">
        <v>30</v>
      </c>
    </row>
    <row r="8" ht="15" x14ac:dyDescent="0.4">
      <c r="A8" s="23"/>
      <c r="B8" s="23"/>
      <c r="C8" s="23"/>
      <c r="D8" s="21" t="s">
        <v>9</v>
      </c>
      <c r="E8" s="20">
        <v>7</v>
      </c>
      <c r="F8" s="26">
        <v>3</v>
      </c>
      <c r="G8" s="5">
        <v>3</v>
      </c>
      <c r="H8" s="5" t="s">
        <v>2</v>
      </c>
      <c r="I8" s="5">
        <f t="shared" si="2"/>
        <v>131.93297011594024</v>
      </c>
      <c r="J8" s="5">
        <f t="shared" si="2"/>
        <v>131.93297011594024</v>
      </c>
      <c r="K8" s="5" t="s">
        <v>15</v>
      </c>
      <c r="L8" s="5">
        <v>20</v>
      </c>
      <c r="M8" s="5">
        <v>20</v>
      </c>
      <c r="N8" s="7" t="s">
        <v>29</v>
      </c>
      <c r="O8" s="5">
        <f t="shared" si="3"/>
        <v>67.727763157894742</v>
      </c>
      <c r="P8" s="5">
        <f t="shared" si="3"/>
        <v>67.727763157894742</v>
      </c>
      <c r="Q8" s="7" t="s">
        <v>30</v>
      </c>
    </row>
    <row r="9" ht="15" x14ac:dyDescent="0.4">
      <c r="A9" s="23"/>
      <c r="B9" s="23"/>
      <c r="C9" s="23"/>
      <c r="D9" s="21" t="s">
        <v>10</v>
      </c>
      <c r="E9" s="20">
        <v>8</v>
      </c>
      <c r="F9" s="26">
        <v>0.7</v>
      </c>
      <c r="G9" s="5">
        <v>0.7</v>
      </c>
      <c r="H9" s="5" t="s">
        <v>2</v>
      </c>
      <c r="I9" s="5">
        <f t="shared" si="2"/>
        <v>30.784359693719388</v>
      </c>
      <c r="J9" s="5">
        <f t="shared" si="2"/>
        <v>30.784359693719388</v>
      </c>
      <c r="K9" s="5" t="s">
        <v>15</v>
      </c>
      <c r="L9" s="5">
        <v>10</v>
      </c>
      <c r="M9" s="5">
        <v>10</v>
      </c>
      <c r="N9" s="7" t="s">
        <v>29</v>
      </c>
      <c r="O9" s="5">
        <f t="shared" si="3"/>
        <v>33.863881578947371</v>
      </c>
      <c r="P9" s="5">
        <f t="shared" si="3"/>
        <v>33.863881578947371</v>
      </c>
      <c r="Q9" s="7" t="s">
        <v>30</v>
      </c>
    </row>
    <row r="10" ht="15" x14ac:dyDescent="0.4">
      <c r="A10" s="23"/>
      <c r="B10" s="23"/>
      <c r="C10" s="23"/>
      <c r="D10" s="21" t="s">
        <v>11</v>
      </c>
      <c r="E10" s="20">
        <v>9</v>
      </c>
      <c r="F10" s="26">
        <v>5</v>
      </c>
      <c r="G10" s="5">
        <v>5</v>
      </c>
      <c r="H10" s="5" t="s">
        <v>2</v>
      </c>
      <c r="I10" s="5">
        <f t="shared" si="2"/>
        <v>219.88828352656702</v>
      </c>
      <c r="J10" s="5">
        <f t="shared" si="2"/>
        <v>219.88828352656702</v>
      </c>
      <c r="K10" s="5" t="s">
        <v>15</v>
      </c>
      <c r="L10" s="5">
        <v>20</v>
      </c>
      <c r="M10" s="5">
        <v>20</v>
      </c>
      <c r="N10" s="7" t="s">
        <v>29</v>
      </c>
      <c r="O10" s="5">
        <f t="shared" si="3"/>
        <v>67.727763157894742</v>
      </c>
      <c r="P10" s="5">
        <f t="shared" si="3"/>
        <v>67.727763157894742</v>
      </c>
      <c r="Q10" s="7" t="s">
        <v>30</v>
      </c>
    </row>
    <row r="11" ht="15" x14ac:dyDescent="0.4">
      <c r="A11" s="23"/>
      <c r="B11" s="23"/>
      <c r="C11" s="23"/>
      <c r="D11" s="21" t="s">
        <v>21</v>
      </c>
      <c r="E11" s="20">
        <v>10</v>
      </c>
      <c r="F11" s="27">
        <v>4</v>
      </c>
      <c r="G11" s="5">
        <v>5</v>
      </c>
      <c r="H11" s="5" t="s">
        <v>2</v>
      </c>
      <c r="I11" s="5">
        <f t="shared" si="2"/>
        <v>175.91062682125363</v>
      </c>
      <c r="J11" s="5">
        <f t="shared" si="2"/>
        <v>219.88828352656702</v>
      </c>
      <c r="K11" s="5" t="s">
        <v>15</v>
      </c>
      <c r="L11" s="5">
        <v>20</v>
      </c>
      <c r="M11" s="5">
        <v>20</v>
      </c>
      <c r="N11" s="7" t="s">
        <v>29</v>
      </c>
      <c r="O11" s="5">
        <f t="shared" si="3"/>
        <v>67.727763157894742</v>
      </c>
      <c r="P11" s="5">
        <f t="shared" si="3"/>
        <v>67.727763157894742</v>
      </c>
      <c r="Q11" s="7" t="s">
        <v>30</v>
      </c>
    </row>
    <row r="12" ht="15" x14ac:dyDescent="0.4">
      <c r="A12" s="23"/>
      <c r="B12" s="23"/>
      <c r="C12" s="23"/>
      <c r="D12" s="21" t="s">
        <v>20</v>
      </c>
      <c r="E12" s="20">
        <v>11</v>
      </c>
      <c r="F12" s="27">
        <v>4</v>
      </c>
      <c r="G12" s="5">
        <v>5</v>
      </c>
      <c r="H12" s="5" t="s">
        <v>2</v>
      </c>
      <c r="I12" s="5">
        <f t="shared" si="2"/>
        <v>175.91062682125363</v>
      </c>
      <c r="J12" s="5">
        <f t="shared" si="2"/>
        <v>219.88828352656702</v>
      </c>
      <c r="K12" s="5" t="s">
        <v>15</v>
      </c>
      <c r="L12" s="5">
        <v>20</v>
      </c>
      <c r="M12" s="5">
        <v>20</v>
      </c>
      <c r="N12" s="7" t="s">
        <v>29</v>
      </c>
      <c r="O12" s="5">
        <f t="shared" si="3"/>
        <v>67.727763157894742</v>
      </c>
      <c r="P12" s="5">
        <f t="shared" si="3"/>
        <v>67.727763157894742</v>
      </c>
      <c r="Q12" s="7" t="s">
        <v>30</v>
      </c>
    </row>
    <row r="13" ht="15" x14ac:dyDescent="0.4">
      <c r="A13" s="23"/>
      <c r="B13" s="23"/>
      <c r="C13" s="23"/>
      <c r="D13" s="21" t="s">
        <v>22</v>
      </c>
      <c r="E13" s="20">
        <v>12</v>
      </c>
      <c r="F13" s="26">
        <v>0.3</v>
      </c>
      <c r="G13" s="5">
        <v>0.3</v>
      </c>
      <c r="H13" s="5" t="s">
        <v>2</v>
      </c>
      <c r="I13" s="5">
        <f t="shared" si="2"/>
        <v>13.193297011594023</v>
      </c>
      <c r="J13" s="5">
        <f t="shared" si="2"/>
        <v>13.193297011594023</v>
      </c>
      <c r="K13" s="5" t="s">
        <v>15</v>
      </c>
      <c r="L13" s="5">
        <v>10</v>
      </c>
      <c r="M13" s="5">
        <v>10</v>
      </c>
      <c r="N13" s="7" t="s">
        <v>29</v>
      </c>
      <c r="O13" s="5">
        <f t="shared" si="3"/>
        <v>33.863881578947371</v>
      </c>
      <c r="P13" s="5">
        <f t="shared" si="3"/>
        <v>33.863881578947371</v>
      </c>
      <c r="Q13" s="7" t="s">
        <v>30</v>
      </c>
    </row>
    <row r="14" ht="15" x14ac:dyDescent="0.4">
      <c r="A14" s="23"/>
      <c r="B14" s="23"/>
      <c r="C14" s="23"/>
      <c r="D14" s="21" t="s">
        <v>23</v>
      </c>
      <c r="E14" s="20">
        <v>13</v>
      </c>
      <c r="F14" s="27">
        <v>4</v>
      </c>
      <c r="G14" s="5">
        <v>5</v>
      </c>
      <c r="H14" s="5" t="s">
        <v>2</v>
      </c>
      <c r="I14" s="5">
        <f t="shared" si="2"/>
        <v>175.91062682125363</v>
      </c>
      <c r="J14" s="5">
        <f t="shared" si="2"/>
        <v>219.88828352656702</v>
      </c>
      <c r="K14" s="5" t="s">
        <v>15</v>
      </c>
      <c r="L14" s="5">
        <v>20</v>
      </c>
      <c r="M14" s="5">
        <v>20</v>
      </c>
      <c r="N14" s="7" t="s">
        <v>29</v>
      </c>
      <c r="O14" s="5">
        <f t="shared" si="3"/>
        <v>67.727763157894742</v>
      </c>
      <c r="P14" s="5">
        <f t="shared" si="3"/>
        <v>67.727763157894742</v>
      </c>
      <c r="Q14" s="7" t="s">
        <v>30</v>
      </c>
    </row>
    <row r="15" ht="15" x14ac:dyDescent="0.4">
      <c r="A15" s="23"/>
      <c r="B15" s="23"/>
      <c r="C15" s="23"/>
      <c r="D15" s="21" t="s">
        <v>24</v>
      </c>
      <c r="E15" s="20">
        <v>14</v>
      </c>
      <c r="F15" s="27">
        <v>0.5</v>
      </c>
      <c r="G15" s="5">
        <v>1</v>
      </c>
      <c r="H15" s="5" t="s">
        <v>2</v>
      </c>
      <c r="I15" s="5">
        <f t="shared" si="2"/>
        <v>21.988828352656704</v>
      </c>
      <c r="J15" s="5">
        <f t="shared" si="2"/>
        <v>43.977656705313407</v>
      </c>
      <c r="K15" s="5" t="s">
        <v>15</v>
      </c>
      <c r="L15" s="5">
        <v>10</v>
      </c>
      <c r="M15" s="5">
        <v>10</v>
      </c>
      <c r="N15" s="7" t="s">
        <v>29</v>
      </c>
      <c r="O15" s="5">
        <f t="shared" si="3"/>
        <v>33.863881578947371</v>
      </c>
      <c r="P15" s="5">
        <f t="shared" si="3"/>
        <v>33.863881578947371</v>
      </c>
      <c r="Q15" s="7" t="s">
        <v>30</v>
      </c>
    </row>
    <row r="16" ht="15" x14ac:dyDescent="0.4">
      <c r="A16" s="23"/>
      <c r="B16" s="23"/>
      <c r="C16" s="23"/>
      <c r="D16" s="21" t="s">
        <v>25</v>
      </c>
      <c r="E16" s="20">
        <v>15</v>
      </c>
      <c r="F16" s="27">
        <v>4</v>
      </c>
      <c r="G16" s="5">
        <v>5</v>
      </c>
      <c r="H16" s="5" t="s">
        <v>2</v>
      </c>
      <c r="I16" s="5">
        <f t="shared" si="2"/>
        <v>175.91062682125363</v>
      </c>
      <c r="J16" s="5">
        <f t="shared" si="2"/>
        <v>219.88828352656702</v>
      </c>
      <c r="K16" s="5" t="s">
        <v>15</v>
      </c>
      <c r="L16" s="5">
        <v>20</v>
      </c>
      <c r="M16" s="5">
        <v>20</v>
      </c>
      <c r="N16" s="7" t="s">
        <v>29</v>
      </c>
      <c r="O16" s="5">
        <f t="shared" si="3"/>
        <v>67.727763157894742</v>
      </c>
      <c r="P16" s="5">
        <f t="shared" si="3"/>
        <v>67.727763157894742</v>
      </c>
      <c r="Q16" s="7" t="s">
        <v>30</v>
      </c>
    </row>
    <row r="17" ht="15" x14ac:dyDescent="0.4">
      <c r="A17" s="23"/>
      <c r="B17" s="23"/>
      <c r="C17" s="23"/>
      <c r="D17" s="21" t="s">
        <v>31</v>
      </c>
      <c r="E17" s="20">
        <v>16</v>
      </c>
      <c r="F17" s="27">
        <v>4</v>
      </c>
      <c r="G17" s="5">
        <v>5</v>
      </c>
      <c r="H17" s="5" t="s">
        <v>2</v>
      </c>
      <c r="I17" s="5">
        <f t="shared" si="2"/>
        <v>175.91062682125363</v>
      </c>
      <c r="J17" s="5">
        <f t="shared" si="2"/>
        <v>219.88828352656702</v>
      </c>
      <c r="K17" s="5" t="s">
        <v>15</v>
      </c>
      <c r="L17" s="5">
        <v>10</v>
      </c>
      <c r="M17" s="5">
        <v>10</v>
      </c>
      <c r="N17" s="7" t="s">
        <v>29</v>
      </c>
      <c r="O17" s="5">
        <f t="shared" si="3"/>
        <v>33.863881578947371</v>
      </c>
      <c r="P17" s="5">
        <f t="shared" si="3"/>
        <v>33.863881578947371</v>
      </c>
      <c r="Q17" s="7" t="s">
        <v>30</v>
      </c>
    </row>
    <row r="18" ht="15" x14ac:dyDescent="0.4">
      <c r="A18" s="23"/>
      <c r="B18" s="23"/>
      <c r="C18" s="23"/>
      <c r="D18" s="21" t="s">
        <v>32</v>
      </c>
      <c r="E18" s="20">
        <v>17</v>
      </c>
      <c r="F18" s="26">
        <v>0.3</v>
      </c>
      <c r="G18" s="5">
        <v>0.3</v>
      </c>
      <c r="H18" s="5" t="s">
        <v>2</v>
      </c>
      <c r="I18" s="5">
        <f t="shared" si="2"/>
        <v>13.193297011594023</v>
      </c>
      <c r="J18" s="5">
        <f t="shared" si="2"/>
        <v>13.193297011594023</v>
      </c>
      <c r="K18" s="5" t="s">
        <v>15</v>
      </c>
      <c r="L18" s="5">
        <v>20</v>
      </c>
      <c r="M18" s="5">
        <v>20</v>
      </c>
      <c r="N18" s="7" t="s">
        <v>29</v>
      </c>
      <c r="O18" s="5">
        <f t="shared" si="3"/>
        <v>67.727763157894742</v>
      </c>
      <c r="P18" s="5">
        <f t="shared" si="3"/>
        <v>67.727763157894742</v>
      </c>
      <c r="Q18" s="7" t="s">
        <v>30</v>
      </c>
    </row>
    <row r="19" ht="15" x14ac:dyDescent="0.4">
      <c r="A19" s="23"/>
      <c r="B19" s="23"/>
      <c r="C19" s="23"/>
      <c r="D19" s="21" t="s">
        <v>33</v>
      </c>
      <c r="E19" s="20">
        <v>18</v>
      </c>
      <c r="F19" s="27">
        <v>0.75</v>
      </c>
      <c r="G19" s="5">
        <v>1</v>
      </c>
      <c r="H19" s="5" t="s">
        <v>2</v>
      </c>
      <c r="I19" s="5">
        <f t="shared" si="2"/>
        <v>32.983242528985059</v>
      </c>
      <c r="J19" s="5">
        <f t="shared" si="2"/>
        <v>43.977656705313407</v>
      </c>
      <c r="K19" s="5" t="s">
        <v>15</v>
      </c>
      <c r="L19" s="5">
        <v>10</v>
      </c>
      <c r="M19" s="5">
        <v>10</v>
      </c>
      <c r="N19" s="7" t="s">
        <v>29</v>
      </c>
      <c r="O19" s="5">
        <f t="shared" si="3"/>
        <v>33.863881578947371</v>
      </c>
      <c r="P19" s="5">
        <f t="shared" si="3"/>
        <v>33.863881578947371</v>
      </c>
      <c r="Q19" s="7" t="s">
        <v>30</v>
      </c>
    </row>
    <row r="20" ht="15" x14ac:dyDescent="0.4">
      <c r="A20" s="23"/>
      <c r="B20" s="23"/>
      <c r="C20" s="23"/>
      <c r="D20" s="21" t="s">
        <v>34</v>
      </c>
      <c r="E20" s="20">
        <v>19</v>
      </c>
      <c r="F20" s="27">
        <v>4</v>
      </c>
      <c r="G20" s="5">
        <v>5</v>
      </c>
      <c r="H20" s="5" t="s">
        <v>2</v>
      </c>
      <c r="I20" s="5">
        <f t="shared" si="2"/>
        <v>175.91062682125363</v>
      </c>
      <c r="J20" s="5">
        <f t="shared" si="2"/>
        <v>219.88828352656702</v>
      </c>
      <c r="K20" s="5" t="s">
        <v>15</v>
      </c>
      <c r="L20" s="5">
        <v>20</v>
      </c>
      <c r="M20" s="5">
        <v>20</v>
      </c>
      <c r="N20" s="7" t="s">
        <v>29</v>
      </c>
      <c r="O20" s="5">
        <f t="shared" si="3"/>
        <v>67.727763157894742</v>
      </c>
      <c r="P20" s="5">
        <f t="shared" si="3"/>
        <v>67.727763157894742</v>
      </c>
      <c r="Q20" s="7" t="s">
        <v>30</v>
      </c>
    </row>
    <row r="21" ht="15" x14ac:dyDescent="0.4">
      <c r="A21" s="23"/>
      <c r="B21" s="23"/>
      <c r="C21" s="23"/>
      <c r="D21" s="21" t="s">
        <v>26</v>
      </c>
      <c r="E21" s="20">
        <v>20</v>
      </c>
      <c r="F21" s="27">
        <v>0.5</v>
      </c>
      <c r="G21" s="5">
        <v>1</v>
      </c>
      <c r="H21" s="5" t="s">
        <v>2</v>
      </c>
      <c r="I21" s="5">
        <f t="shared" si="2"/>
        <v>21.988828352656704</v>
      </c>
      <c r="J21" s="5">
        <f t="shared" si="2"/>
        <v>43.977656705313407</v>
      </c>
      <c r="K21" s="5" t="s">
        <v>15</v>
      </c>
      <c r="L21" s="5">
        <v>10</v>
      </c>
      <c r="M21" s="5">
        <v>10</v>
      </c>
      <c r="N21" s="7" t="s">
        <v>29</v>
      </c>
      <c r="O21" s="5">
        <f t="shared" si="3"/>
        <v>33.863881578947371</v>
      </c>
      <c r="P21" s="5">
        <f t="shared" si="3"/>
        <v>33.863881578947371</v>
      </c>
      <c r="Q21" s="7" t="s">
        <v>30</v>
      </c>
    </row>
    <row r="22" ht="15" x14ac:dyDescent="0.4">
      <c r="A22" s="23"/>
      <c r="B22" s="23"/>
      <c r="C22" s="23"/>
      <c r="D22" s="21" t="s">
        <v>27</v>
      </c>
      <c r="E22" s="20">
        <v>21</v>
      </c>
      <c r="F22" s="26">
        <v>3</v>
      </c>
      <c r="G22" s="5">
        <v>3</v>
      </c>
      <c r="H22" s="5" t="s">
        <v>2</v>
      </c>
      <c r="I22" s="5">
        <f t="shared" si="2"/>
        <v>131.93297011594024</v>
      </c>
      <c r="J22" s="5">
        <f t="shared" si="2"/>
        <v>131.93297011594024</v>
      </c>
      <c r="K22" s="5" t="s">
        <v>15</v>
      </c>
      <c r="L22" s="5">
        <v>10</v>
      </c>
      <c r="M22" s="5">
        <v>10</v>
      </c>
      <c r="N22" s="7" t="s">
        <v>29</v>
      </c>
      <c r="O22" s="5">
        <f t="shared" si="3"/>
        <v>33.863881578947371</v>
      </c>
      <c r="P22" s="5">
        <f t="shared" si="3"/>
        <v>33.863881578947371</v>
      </c>
      <c r="Q22" s="7" t="s">
        <v>30</v>
      </c>
    </row>
    <row r="23" ht="15" x14ac:dyDescent="0.4">
      <c r="A23" s="23"/>
      <c r="B23" s="23"/>
      <c r="C23" s="23"/>
      <c r="D23" s="21" t="s">
        <v>35</v>
      </c>
      <c r="E23" s="20">
        <v>22</v>
      </c>
      <c r="F23" s="26">
        <v>15</v>
      </c>
      <c r="G23" s="5">
        <v>15</v>
      </c>
      <c r="H23" s="5" t="s">
        <v>2</v>
      </c>
      <c r="I23" s="5">
        <f t="shared" si="2"/>
        <v>659.66485057970112</v>
      </c>
      <c r="J23" s="5">
        <f t="shared" si="2"/>
        <v>659.66485057970112</v>
      </c>
      <c r="K23" s="5" t="s">
        <v>15</v>
      </c>
      <c r="L23" s="5">
        <v>15</v>
      </c>
      <c r="M23" s="5">
        <v>15</v>
      </c>
      <c r="N23" s="7" t="s">
        <v>29</v>
      </c>
      <c r="O23" s="5">
        <f t="shared" si="3"/>
        <v>50.795822368421049</v>
      </c>
      <c r="P23" s="5">
        <f t="shared" si="3"/>
        <v>50.795822368421049</v>
      </c>
      <c r="Q23" s="7" t="s">
        <v>30</v>
      </c>
    </row>
    <row r="24" ht="15" x14ac:dyDescent="0.4">
      <c r="A24" s="23"/>
      <c r="B24" s="23"/>
      <c r="C24" s="23"/>
      <c r="D24" s="21" t="s">
        <v>36</v>
      </c>
      <c r="E24" s="20">
        <v>23</v>
      </c>
      <c r="F24" s="26">
        <v>20</v>
      </c>
      <c r="G24" s="5">
        <v>20</v>
      </c>
      <c r="H24" s="5" t="s">
        <v>2</v>
      </c>
      <c r="I24" s="5">
        <f t="shared" si="2"/>
        <v>879.55313410626809</v>
      </c>
      <c r="J24" s="5">
        <f t="shared" si="2"/>
        <v>879.55313410626809</v>
      </c>
      <c r="K24" s="5" t="s">
        <v>15</v>
      </c>
      <c r="L24" s="5">
        <v>20</v>
      </c>
      <c r="M24" s="5">
        <v>20</v>
      </c>
      <c r="N24" s="7" t="s">
        <v>29</v>
      </c>
      <c r="O24" s="5">
        <f t="shared" si="3"/>
        <v>67.727763157894742</v>
      </c>
      <c r="P24" s="5">
        <f t="shared" si="3"/>
        <v>67.727763157894742</v>
      </c>
      <c r="Q24" s="7" t="s">
        <v>30</v>
      </c>
    </row>
    <row r="25" ht="15" x14ac:dyDescent="0.4">
      <c r="A25" s="23"/>
      <c r="B25" s="23"/>
      <c r="C25" s="23"/>
      <c r="D25" s="21" t="s">
        <v>12</v>
      </c>
      <c r="E25" s="20">
        <v>24</v>
      </c>
      <c r="F25" s="27">
        <v>12</v>
      </c>
      <c r="G25" s="5">
        <v>16</v>
      </c>
      <c r="H25" s="5" t="s">
        <v>2</v>
      </c>
      <c r="I25" s="5">
        <f t="shared" si="2"/>
        <v>527.73188046376094</v>
      </c>
      <c r="J25" s="5">
        <f t="shared" si="2"/>
        <v>703.64250728501452</v>
      </c>
      <c r="K25" s="5" t="s">
        <v>15</v>
      </c>
      <c r="L25" s="5">
        <v>22</v>
      </c>
      <c r="M25" s="5">
        <v>22</v>
      </c>
      <c r="N25" s="7" t="s">
        <v>29</v>
      </c>
      <c r="O25" s="5">
        <f t="shared" si="3"/>
        <v>74.500539473684199</v>
      </c>
      <c r="P25" s="5">
        <f t="shared" si="3"/>
        <v>74.500539473684199</v>
      </c>
      <c r="Q25" s="7" t="s">
        <v>30</v>
      </c>
    </row>
    <row r="26" ht="15" x14ac:dyDescent="0.4">
      <c r="A26" s="23"/>
      <c r="B26" s="23"/>
      <c r="C26" s="23"/>
      <c r="D26" s="21" t="s">
        <v>19</v>
      </c>
      <c r="E26" s="20">
        <v>25</v>
      </c>
      <c r="F26" s="27">
        <v>2</v>
      </c>
      <c r="G26" s="5">
        <v>3</v>
      </c>
      <c r="H26" s="5" t="s">
        <v>2</v>
      </c>
      <c r="I26" s="5">
        <f t="shared" si="2"/>
        <v>87.955313410626815</v>
      </c>
      <c r="J26" s="5">
        <f t="shared" si="2"/>
        <v>131.93297011594024</v>
      </c>
      <c r="K26" s="5" t="s">
        <v>15</v>
      </c>
      <c r="L26" s="5">
        <v>10</v>
      </c>
      <c r="M26" s="5">
        <v>10</v>
      </c>
      <c r="N26" s="7" t="s">
        <v>29</v>
      </c>
      <c r="O26" s="5">
        <f t="shared" si="3"/>
        <v>33.863881578947371</v>
      </c>
      <c r="P26" s="5">
        <f t="shared" si="3"/>
        <v>33.863881578947371</v>
      </c>
      <c r="Q26" s="7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CORRUGATING MEDIUM</vt:lpstr>
      <vt:lpstr>PRINTING &amp; WRITING</vt:lpstr>
      <vt:lpstr>BOOK PAPERS</vt:lpstr>
      <vt:lpstr>HEAVYWEIGHTS</vt:lpstr>
      <vt:lpstr>MG &amp; MF PAPERS</vt:lpstr>
      <vt:lpstr>GLASSINE, GREASEPROOF</vt:lpstr>
      <vt:lpstr>CARBONIZING</vt:lpstr>
      <vt:lpstr>WAXING BASE</vt:lpstr>
      <vt:lpstr>CIGARETTE, CONDENSOR TISSUE</vt:lpstr>
      <vt:lpstr>NAPKIN</vt:lpstr>
      <vt:lpstr>TOWEL, TWO PLY</vt:lpstr>
      <vt:lpstr>TOWEL, SINGLE PLY</vt:lpstr>
      <vt:lpstr>DIRECTORY ROTO, CATALOG</vt:lpstr>
      <vt:lpstr>SC MAGAZINE</vt:lpstr>
      <vt:lpstr>LWC PUBLICATION</vt:lpstr>
      <vt:lpstr>NEWSPRINT</vt:lpstr>
      <vt:lpstr>BAG</vt:lpstr>
      <vt:lpstr>SATURATING</vt:lpstr>
      <vt:lpstr>LINERBOARD-LW</vt:lpstr>
      <vt:lpstr>LINERBOARD-HW</vt:lpstr>
      <vt:lpstr>SBS PAPERBOARD</vt:lpstr>
      <vt:lpstr>PACKAGING SPECIALTIES</vt:lpstr>
      <vt:lpstr>PULP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任鹏</dc:creator>
  <cp:lastModifiedBy>RP</cp:lastModifiedBy>
  <dcterms:created xsi:type="dcterms:W3CDTF">2015-06-05T18:19:34Z</dcterms:created>
  <dcterms:modified xsi:type="dcterms:W3CDTF">2020-04-06T23:13:17Z</dcterms:modified>
</cp:coreProperties>
</file>