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krekeler\Repos\brick\inst\assump\"/>
    </mc:Choice>
  </mc:AlternateContent>
  <xr:revisionPtr revIDLastSave="0" documentId="8_{57BB2233-ACAC-42FD-9AE6-F2417BEAF0DD}" xr6:coauthVersionLast="36" xr6:coauthVersionMax="36" xr10:uidLastSave="{00000000-0000-0000-0000-000000000000}"/>
  <bookViews>
    <workbookView xWindow="0" yWindow="0" windowWidth="30720" windowHeight="13380" firstSheet="3" activeTab="2" xr2:uid="{00000000-000D-0000-FFFF-FFFF00000000}"/>
  </bookViews>
  <sheets>
    <sheet name="Explanation" sheetId="11" r:id="rId1"/>
    <sheet name="Discussion" sheetId="14" r:id="rId2"/>
    <sheet name="Price markups" sheetId="8" r:id="rId3"/>
    <sheet name="Price input to models" sheetId="13" r:id="rId4"/>
    <sheet name="Raw prices" sheetId="1" r:id="rId5"/>
  </sheets>
  <definedNames>
    <definedName name="_xlnm._FilterDatabase" localSheetId="4" hidden="1">'Raw prices'!$A$1:$E$1500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J8" i="8" l="1"/>
  <c r="AA2" i="13"/>
  <c r="N3" i="8"/>
  <c r="P3" i="8"/>
  <c r="Q3" i="8"/>
  <c r="R3" i="8"/>
  <c r="S3" i="8"/>
  <c r="O3" i="8"/>
  <c r="G98" i="13"/>
  <c r="H98" i="13"/>
  <c r="I98" i="13"/>
  <c r="J98" i="13"/>
  <c r="K98" i="13"/>
  <c r="L98" i="13"/>
  <c r="M98" i="13"/>
  <c r="N98" i="13"/>
  <c r="O98" i="13"/>
  <c r="P98" i="13"/>
  <c r="Q98" i="13"/>
  <c r="R98" i="13"/>
  <c r="S98" i="13"/>
  <c r="T98" i="13"/>
  <c r="U98" i="13"/>
  <c r="V98" i="13"/>
  <c r="G99" i="13"/>
  <c r="H99" i="13"/>
  <c r="I99" i="13"/>
  <c r="J99" i="13"/>
  <c r="K99" i="13"/>
  <c r="L99" i="13"/>
  <c r="M99" i="13"/>
  <c r="N99" i="13"/>
  <c r="O99" i="13"/>
  <c r="P99" i="13"/>
  <c r="Q99" i="13"/>
  <c r="R99" i="13"/>
  <c r="S99" i="13"/>
  <c r="T99" i="13"/>
  <c r="U99" i="13"/>
  <c r="V99" i="13"/>
  <c r="G100" i="13"/>
  <c r="H100" i="13"/>
  <c r="I100" i="13"/>
  <c r="J100" i="13"/>
  <c r="K100" i="13"/>
  <c r="L100" i="13"/>
  <c r="M100" i="13"/>
  <c r="N100" i="13"/>
  <c r="O100" i="13"/>
  <c r="P100" i="13"/>
  <c r="Q100" i="13"/>
  <c r="R100" i="13"/>
  <c r="S100" i="13"/>
  <c r="T100" i="13"/>
  <c r="U100" i="13"/>
  <c r="V100" i="13"/>
  <c r="F99" i="13"/>
  <c r="F100" i="13"/>
  <c r="F98" i="13"/>
  <c r="G90" i="13"/>
  <c r="H90" i="13"/>
  <c r="I90" i="13"/>
  <c r="J90" i="13"/>
  <c r="K90" i="13"/>
  <c r="L90" i="13"/>
  <c r="M90" i="13"/>
  <c r="N90" i="13"/>
  <c r="O90" i="13"/>
  <c r="P90" i="13"/>
  <c r="Q90" i="13"/>
  <c r="R90" i="13"/>
  <c r="S90" i="13"/>
  <c r="T90" i="13"/>
  <c r="U90" i="13"/>
  <c r="V90" i="13"/>
  <c r="G91" i="13"/>
  <c r="H91" i="13"/>
  <c r="I91" i="13"/>
  <c r="J91" i="13"/>
  <c r="K91" i="13"/>
  <c r="L91" i="13"/>
  <c r="M91" i="13"/>
  <c r="N91" i="13"/>
  <c r="O91" i="13"/>
  <c r="P91" i="13"/>
  <c r="Q91" i="13"/>
  <c r="R91" i="13"/>
  <c r="S91" i="13"/>
  <c r="T91" i="13"/>
  <c r="U91" i="13"/>
  <c r="V91" i="13"/>
  <c r="G92" i="13"/>
  <c r="H92" i="13"/>
  <c r="I92" i="13"/>
  <c r="J92" i="13"/>
  <c r="K92" i="13"/>
  <c r="L92" i="13"/>
  <c r="M92" i="13"/>
  <c r="N92" i="13"/>
  <c r="O92" i="13"/>
  <c r="P92" i="13"/>
  <c r="Q92" i="13"/>
  <c r="R92" i="13"/>
  <c r="S92" i="13"/>
  <c r="T92" i="13"/>
  <c r="U92" i="13"/>
  <c r="V92" i="13"/>
  <c r="F91" i="13"/>
  <c r="F92" i="13"/>
  <c r="F90" i="13"/>
  <c r="F82" i="13"/>
  <c r="G82" i="13"/>
  <c r="H82" i="13"/>
  <c r="I82" i="13"/>
  <c r="J82" i="13"/>
  <c r="K82" i="13"/>
  <c r="L82" i="13"/>
  <c r="M82" i="13"/>
  <c r="N82" i="13"/>
  <c r="O82" i="13"/>
  <c r="P82" i="13"/>
  <c r="Q82" i="13"/>
  <c r="R82" i="13"/>
  <c r="S82" i="13"/>
  <c r="T82" i="13"/>
  <c r="U82" i="13"/>
  <c r="V82" i="13"/>
  <c r="G83" i="13"/>
  <c r="H83" i="13"/>
  <c r="I83" i="13"/>
  <c r="J83" i="13"/>
  <c r="K83" i="13"/>
  <c r="L83" i="13"/>
  <c r="M83" i="13"/>
  <c r="N83" i="13"/>
  <c r="O83" i="13"/>
  <c r="P83" i="13"/>
  <c r="Q83" i="13"/>
  <c r="R83" i="13"/>
  <c r="S83" i="13"/>
  <c r="T83" i="13"/>
  <c r="U83" i="13"/>
  <c r="V83" i="13"/>
  <c r="G84" i="13"/>
  <c r="H84" i="13"/>
  <c r="I84" i="13"/>
  <c r="J84" i="13"/>
  <c r="K84" i="13"/>
  <c r="L84" i="13"/>
  <c r="M84" i="13"/>
  <c r="N84" i="13"/>
  <c r="O84" i="13"/>
  <c r="P84" i="13"/>
  <c r="Q84" i="13"/>
  <c r="R84" i="13"/>
  <c r="S84" i="13"/>
  <c r="T84" i="13"/>
  <c r="U84" i="13"/>
  <c r="V84" i="13"/>
  <c r="F83" i="13"/>
  <c r="F84" i="13"/>
  <c r="G74" i="13"/>
  <c r="H74" i="13"/>
  <c r="I74" i="13"/>
  <c r="J74" i="13"/>
  <c r="K74" i="13"/>
  <c r="L74" i="13"/>
  <c r="M74" i="13"/>
  <c r="N74" i="13"/>
  <c r="O74" i="13"/>
  <c r="P74" i="13"/>
  <c r="Q74" i="13"/>
  <c r="R74" i="13"/>
  <c r="S74" i="13"/>
  <c r="T74" i="13"/>
  <c r="U74" i="13"/>
  <c r="V74" i="13"/>
  <c r="G75" i="13"/>
  <c r="H75" i="13"/>
  <c r="I75" i="13"/>
  <c r="J75" i="13"/>
  <c r="K75" i="13"/>
  <c r="L75" i="13"/>
  <c r="M75" i="13"/>
  <c r="N75" i="13"/>
  <c r="O75" i="13"/>
  <c r="P75" i="13"/>
  <c r="Q75" i="13"/>
  <c r="R75" i="13"/>
  <c r="S75" i="13"/>
  <c r="T75" i="13"/>
  <c r="U75" i="13"/>
  <c r="V75" i="13"/>
  <c r="G76" i="13"/>
  <c r="H76" i="13"/>
  <c r="I76" i="13"/>
  <c r="J76" i="13"/>
  <c r="K76" i="13"/>
  <c r="L76" i="13"/>
  <c r="M76" i="13"/>
  <c r="N76" i="13"/>
  <c r="O76" i="13"/>
  <c r="P76" i="13"/>
  <c r="Q76" i="13"/>
  <c r="R76" i="13"/>
  <c r="S76" i="13"/>
  <c r="T76" i="13"/>
  <c r="U76" i="13"/>
  <c r="V76" i="13"/>
  <c r="F75" i="13"/>
  <c r="F76" i="13"/>
  <c r="F74" i="13"/>
  <c r="G66" i="13"/>
  <c r="H66" i="13"/>
  <c r="I66" i="13"/>
  <c r="J66" i="13"/>
  <c r="K66" i="13"/>
  <c r="L66" i="13"/>
  <c r="M66" i="13"/>
  <c r="N66" i="13"/>
  <c r="O66" i="13"/>
  <c r="P66" i="13"/>
  <c r="Q66" i="13"/>
  <c r="R66" i="13"/>
  <c r="S66" i="13"/>
  <c r="T66" i="13"/>
  <c r="U66" i="13"/>
  <c r="V66" i="13"/>
  <c r="G67" i="13"/>
  <c r="H67" i="13"/>
  <c r="I67" i="13"/>
  <c r="J67" i="13"/>
  <c r="K67" i="13"/>
  <c r="L67" i="13"/>
  <c r="M67" i="13"/>
  <c r="N67" i="13"/>
  <c r="O67" i="13"/>
  <c r="P67" i="13"/>
  <c r="Q67" i="13"/>
  <c r="R67" i="13"/>
  <c r="S67" i="13"/>
  <c r="T67" i="13"/>
  <c r="U67" i="13"/>
  <c r="V67" i="13"/>
  <c r="G68" i="13"/>
  <c r="H68" i="13"/>
  <c r="I68" i="13"/>
  <c r="J68" i="13"/>
  <c r="K68" i="13"/>
  <c r="L68" i="13"/>
  <c r="M68" i="13"/>
  <c r="N68" i="13"/>
  <c r="O68" i="13"/>
  <c r="P68" i="13"/>
  <c r="Q68" i="13"/>
  <c r="R68" i="13"/>
  <c r="S68" i="13"/>
  <c r="T68" i="13"/>
  <c r="U68" i="13"/>
  <c r="V68" i="13"/>
  <c r="F67" i="13"/>
  <c r="F68" i="13"/>
  <c r="F66" i="13"/>
  <c r="G58" i="13"/>
  <c r="H58" i="13"/>
  <c r="I58" i="13"/>
  <c r="J58" i="13"/>
  <c r="K58" i="13"/>
  <c r="L58" i="13"/>
  <c r="M58" i="13"/>
  <c r="N58" i="13"/>
  <c r="O58" i="13"/>
  <c r="P58" i="13"/>
  <c r="Q58" i="13"/>
  <c r="R58" i="13"/>
  <c r="S58" i="13"/>
  <c r="T58" i="13"/>
  <c r="U58" i="13"/>
  <c r="V58" i="13"/>
  <c r="G59" i="13"/>
  <c r="H59" i="13"/>
  <c r="I59" i="13"/>
  <c r="J59" i="13"/>
  <c r="K59" i="13"/>
  <c r="L59" i="13"/>
  <c r="M59" i="13"/>
  <c r="N59" i="13"/>
  <c r="O59" i="13"/>
  <c r="P59" i="13"/>
  <c r="Q59" i="13"/>
  <c r="R59" i="13"/>
  <c r="S59" i="13"/>
  <c r="T59" i="13"/>
  <c r="U59" i="13"/>
  <c r="V59" i="13"/>
  <c r="G60" i="13"/>
  <c r="H60" i="13"/>
  <c r="I60" i="13"/>
  <c r="J60" i="13"/>
  <c r="K60" i="13"/>
  <c r="L60" i="13"/>
  <c r="M60" i="13"/>
  <c r="N60" i="13"/>
  <c r="O60" i="13"/>
  <c r="P60" i="13"/>
  <c r="Q60" i="13"/>
  <c r="R60" i="13"/>
  <c r="S60" i="13"/>
  <c r="T60" i="13"/>
  <c r="U60" i="13"/>
  <c r="V60" i="13"/>
  <c r="F59" i="13"/>
  <c r="F60" i="13"/>
  <c r="Y59" i="13"/>
  <c r="Y60" i="13"/>
  <c r="Y58" i="13"/>
  <c r="F58" i="13"/>
  <c r="X60" i="13"/>
  <c r="X58" i="13"/>
  <c r="X59" i="13"/>
  <c r="I69" i="8"/>
  <c r="AB8" i="8"/>
  <c r="AB53" i="8"/>
  <c r="AB31" i="8"/>
  <c r="AB50" i="8"/>
  <c r="AA50" i="8"/>
  <c r="Z50" i="8"/>
  <c r="Y50" i="8"/>
  <c r="X50" i="8"/>
  <c r="W50" i="8"/>
  <c r="V50" i="8"/>
  <c r="U50" i="8"/>
  <c r="T50" i="8"/>
  <c r="S50" i="8"/>
  <c r="R50" i="8"/>
  <c r="Q50" i="8"/>
  <c r="P50" i="8"/>
  <c r="O50" i="8"/>
  <c r="N50" i="8"/>
  <c r="M50" i="8"/>
  <c r="L50" i="8"/>
  <c r="K50" i="8"/>
  <c r="J50" i="8"/>
  <c r="K88" i="8"/>
  <c r="L88" i="8" s="1"/>
  <c r="M88" i="8" s="1"/>
  <c r="N88" i="8" s="1"/>
  <c r="O88" i="8" s="1"/>
  <c r="P88" i="8" s="1"/>
  <c r="Q88" i="8" s="1"/>
  <c r="R88" i="8" s="1"/>
  <c r="S88" i="8" s="1"/>
  <c r="T88" i="8" s="1"/>
  <c r="U88" i="8" s="1"/>
  <c r="V88" i="8" s="1"/>
  <c r="W88" i="8" s="1"/>
  <c r="X88" i="8" s="1"/>
  <c r="Y88" i="8" s="1"/>
  <c r="Z88" i="8" s="1"/>
  <c r="AA88" i="8" s="1"/>
  <c r="AB88" i="8" s="1"/>
  <c r="K87" i="8"/>
  <c r="L87" i="8" s="1"/>
  <c r="M87" i="8" s="1"/>
  <c r="N87" i="8" s="1"/>
  <c r="O87" i="8" s="1"/>
  <c r="P87" i="8" s="1"/>
  <c r="Q87" i="8" s="1"/>
  <c r="R87" i="8" s="1"/>
  <c r="S87" i="8" s="1"/>
  <c r="T87" i="8" s="1"/>
  <c r="U87" i="8" s="1"/>
  <c r="V87" i="8" s="1"/>
  <c r="W87" i="8" s="1"/>
  <c r="X87" i="8" s="1"/>
  <c r="Y87" i="8" s="1"/>
  <c r="Z87" i="8" s="1"/>
  <c r="AA87" i="8" s="1"/>
  <c r="AB87" i="8" s="1"/>
  <c r="K100" i="8"/>
  <c r="L100" i="8" s="1"/>
  <c r="M100" i="8" s="1"/>
  <c r="N100" i="8" s="1"/>
  <c r="O100" i="8" s="1"/>
  <c r="P100" i="8" s="1"/>
  <c r="Q100" i="8" s="1"/>
  <c r="R100" i="8" s="1"/>
  <c r="S100" i="8" s="1"/>
  <c r="T100" i="8" s="1"/>
  <c r="U100" i="8" s="1"/>
  <c r="V100" i="8" s="1"/>
  <c r="W100" i="8" s="1"/>
  <c r="X100" i="8" s="1"/>
  <c r="Y100" i="8" s="1"/>
  <c r="Z100" i="8" s="1"/>
  <c r="AA100" i="8" s="1"/>
  <c r="AB100" i="8" s="1"/>
  <c r="K94" i="8"/>
  <c r="L94" i="8" s="1"/>
  <c r="M94" i="8" s="1"/>
  <c r="N94" i="8" s="1"/>
  <c r="O94" i="8" s="1"/>
  <c r="P94" i="8" s="1"/>
  <c r="Q94" i="8" s="1"/>
  <c r="R94" i="8" s="1"/>
  <c r="S94" i="8" s="1"/>
  <c r="T94" i="8" s="1"/>
  <c r="U94" i="8" s="1"/>
  <c r="V94" i="8" s="1"/>
  <c r="W94" i="8" s="1"/>
  <c r="X94" i="8" s="1"/>
  <c r="Y94" i="8" s="1"/>
  <c r="Z94" i="8" s="1"/>
  <c r="AA94" i="8" s="1"/>
  <c r="AB94" i="8" s="1"/>
  <c r="I94" i="8"/>
  <c r="AH105" i="8"/>
  <c r="J101" i="8"/>
  <c r="I101" i="8" s="1"/>
  <c r="I100" i="8"/>
  <c r="Q67" i="8"/>
  <c r="K25" i="8"/>
  <c r="L25" i="8" s="1"/>
  <c r="M25" i="8" s="1"/>
  <c r="N25" i="8" s="1"/>
  <c r="O25" i="8" s="1"/>
  <c r="P25" i="8" s="1"/>
  <c r="Q25" i="8" s="1"/>
  <c r="R25" i="8" s="1"/>
  <c r="S25" i="8" s="1"/>
  <c r="T25" i="8" s="1"/>
  <c r="U25" i="8" s="1"/>
  <c r="V25" i="8" s="1"/>
  <c r="W25" i="8" s="1"/>
  <c r="X25" i="8" s="1"/>
  <c r="Y25" i="8" s="1"/>
  <c r="Z25" i="8" s="1"/>
  <c r="AA25" i="8" s="1"/>
  <c r="AB25" i="8" s="1"/>
  <c r="K76" i="8"/>
  <c r="L76" i="8" s="1"/>
  <c r="M76" i="8" s="1"/>
  <c r="K75" i="8"/>
  <c r="L75" i="8" s="1"/>
  <c r="M75" i="8" s="1"/>
  <c r="N75" i="8" s="1"/>
  <c r="O75" i="8" s="1"/>
  <c r="P75" i="8" s="1"/>
  <c r="Q75" i="8" s="1"/>
  <c r="R75" i="8" s="1"/>
  <c r="I76" i="8"/>
  <c r="I75" i="8"/>
  <c r="I72" i="8"/>
  <c r="I71" i="8"/>
  <c r="I67" i="8"/>
  <c r="I68" i="8"/>
  <c r="K96" i="8"/>
  <c r="L96" i="8" s="1"/>
  <c r="M96" i="8" s="1"/>
  <c r="N96" i="8" s="1"/>
  <c r="O96" i="8" s="1"/>
  <c r="P96" i="8" s="1"/>
  <c r="Q96" i="8" s="1"/>
  <c r="R96" i="8" s="1"/>
  <c r="S96" i="8" s="1"/>
  <c r="T96" i="8" s="1"/>
  <c r="U96" i="8" s="1"/>
  <c r="V96" i="8" s="1"/>
  <c r="W96" i="8" s="1"/>
  <c r="X96" i="8" s="1"/>
  <c r="Y96" i="8" s="1"/>
  <c r="Z96" i="8" s="1"/>
  <c r="AA96" i="8" s="1"/>
  <c r="AB96" i="8" s="1"/>
  <c r="K95" i="8"/>
  <c r="L95" i="8" s="1"/>
  <c r="M95" i="8" s="1"/>
  <c r="N95" i="8" s="1"/>
  <c r="O95" i="8" s="1"/>
  <c r="P95" i="8" s="1"/>
  <c r="AB93" i="8"/>
  <c r="AA93" i="8"/>
  <c r="Z93" i="8"/>
  <c r="Y93" i="8"/>
  <c r="X93" i="8"/>
  <c r="W93" i="8"/>
  <c r="V93" i="8"/>
  <c r="U93" i="8"/>
  <c r="T93" i="8"/>
  <c r="S93" i="8"/>
  <c r="R93" i="8"/>
  <c r="Q93" i="8"/>
  <c r="P93" i="8"/>
  <c r="P98" i="8" s="1"/>
  <c r="O93" i="8"/>
  <c r="O98" i="8" s="1"/>
  <c r="N93" i="8"/>
  <c r="N98" i="8" s="1"/>
  <c r="M93" i="8"/>
  <c r="M98" i="8" s="1"/>
  <c r="L93" i="8"/>
  <c r="L98" i="8" s="1"/>
  <c r="K93" i="8"/>
  <c r="K98" i="8" s="1"/>
  <c r="J93" i="8"/>
  <c r="K84" i="8"/>
  <c r="L84" i="8" s="1"/>
  <c r="M84" i="8" s="1"/>
  <c r="N84" i="8" s="1"/>
  <c r="O84" i="8" s="1"/>
  <c r="P84" i="8" s="1"/>
  <c r="Q84" i="8" s="1"/>
  <c r="R84" i="8" s="1"/>
  <c r="S84" i="8" s="1"/>
  <c r="T84" i="8" s="1"/>
  <c r="U84" i="8" s="1"/>
  <c r="V84" i="8" s="1"/>
  <c r="W84" i="8" s="1"/>
  <c r="X84" i="8" s="1"/>
  <c r="Y84" i="8" s="1"/>
  <c r="Z84" i="8" s="1"/>
  <c r="AA84" i="8" s="1"/>
  <c r="AB84" i="8" s="1"/>
  <c r="K83" i="8"/>
  <c r="L83" i="8" s="1"/>
  <c r="M83" i="8" s="1"/>
  <c r="AB82" i="8"/>
  <c r="AA82" i="8"/>
  <c r="Z82" i="8"/>
  <c r="Y82" i="8"/>
  <c r="X82" i="8"/>
  <c r="W82" i="8"/>
  <c r="V82" i="8"/>
  <c r="U82" i="8"/>
  <c r="T82" i="8"/>
  <c r="S82" i="8"/>
  <c r="R82" i="8"/>
  <c r="Q82" i="8"/>
  <c r="P82" i="8"/>
  <c r="O82" i="8"/>
  <c r="N82" i="8"/>
  <c r="M82" i="8"/>
  <c r="L82" i="8"/>
  <c r="K82" i="8"/>
  <c r="J82" i="8"/>
  <c r="AB81" i="8"/>
  <c r="AA81" i="8"/>
  <c r="Z81" i="8"/>
  <c r="Y81" i="8"/>
  <c r="X81" i="8"/>
  <c r="W81" i="8"/>
  <c r="V81" i="8"/>
  <c r="U81" i="8"/>
  <c r="T81" i="8"/>
  <c r="S81" i="8"/>
  <c r="R81" i="8"/>
  <c r="Q81" i="8"/>
  <c r="P81" i="8"/>
  <c r="O81" i="8"/>
  <c r="N81" i="8"/>
  <c r="M81" i="8"/>
  <c r="L81" i="8"/>
  <c r="K81" i="8"/>
  <c r="J81" i="8"/>
  <c r="J45" i="8"/>
  <c r="I45" i="8" s="1"/>
  <c r="J41" i="8"/>
  <c r="I41" i="8" s="1"/>
  <c r="K59" i="8"/>
  <c r="J44" i="8"/>
  <c r="I44" i="8" s="1"/>
  <c r="I37" i="8"/>
  <c r="J40" i="8"/>
  <c r="K40" i="8" s="1"/>
  <c r="J36" i="8"/>
  <c r="K36" i="8" s="1"/>
  <c r="L36" i="8" s="1"/>
  <c r="K56" i="8"/>
  <c r="L56" i="8" s="1"/>
  <c r="M56" i="8" s="1"/>
  <c r="N56" i="8" s="1"/>
  <c r="O56" i="8" s="1"/>
  <c r="P56" i="8" s="1"/>
  <c r="Q56" i="8" s="1"/>
  <c r="R56" i="8" s="1"/>
  <c r="S56" i="8" s="1"/>
  <c r="T56" i="8" s="1"/>
  <c r="U56" i="8" s="1"/>
  <c r="V56" i="8" s="1"/>
  <c r="W56" i="8" s="1"/>
  <c r="X56" i="8" s="1"/>
  <c r="Y56" i="8" s="1"/>
  <c r="Z56" i="8" s="1"/>
  <c r="AA56" i="8" s="1"/>
  <c r="AB56" i="8" s="1"/>
  <c r="K55" i="8"/>
  <c r="L55" i="8" s="1"/>
  <c r="K52" i="8"/>
  <c r="L52" i="8" s="1"/>
  <c r="M52" i="8" s="1"/>
  <c r="N52" i="8" s="1"/>
  <c r="O52" i="8" s="1"/>
  <c r="P52" i="8" s="1"/>
  <c r="Q52" i="8" s="1"/>
  <c r="R52" i="8" s="1"/>
  <c r="S52" i="8" s="1"/>
  <c r="T52" i="8" s="1"/>
  <c r="U52" i="8" s="1"/>
  <c r="V52" i="8" s="1"/>
  <c r="W52" i="8" s="1"/>
  <c r="X52" i="8" s="1"/>
  <c r="Y52" i="8" s="1"/>
  <c r="Z52" i="8" s="1"/>
  <c r="AA52" i="8" s="1"/>
  <c r="AB52" i="8" s="1"/>
  <c r="K51" i="8"/>
  <c r="L51" i="8" s="1"/>
  <c r="J61" i="8"/>
  <c r="K37" i="8"/>
  <c r="L37" i="8" s="1"/>
  <c r="M37" i="8" s="1"/>
  <c r="N37" i="8" s="1"/>
  <c r="O37" i="8" s="1"/>
  <c r="P37" i="8" s="1"/>
  <c r="Q37" i="8" s="1"/>
  <c r="R37" i="8" s="1"/>
  <c r="S37" i="8" s="1"/>
  <c r="T37" i="8" s="1"/>
  <c r="U37" i="8" s="1"/>
  <c r="V37" i="8" s="1"/>
  <c r="W37" i="8" s="1"/>
  <c r="X37" i="8" s="1"/>
  <c r="Y37" i="8" s="1"/>
  <c r="Z37" i="8" s="1"/>
  <c r="AA37" i="8" s="1"/>
  <c r="AB37" i="8" s="1"/>
  <c r="AB35" i="8"/>
  <c r="AA35" i="8"/>
  <c r="Z35" i="8"/>
  <c r="Y35" i="8"/>
  <c r="X35" i="8"/>
  <c r="W35" i="8"/>
  <c r="V35" i="8"/>
  <c r="U35" i="8"/>
  <c r="T35" i="8"/>
  <c r="S35" i="8"/>
  <c r="R35" i="8"/>
  <c r="Q35" i="8"/>
  <c r="P35" i="8"/>
  <c r="O35" i="8"/>
  <c r="N35" i="8"/>
  <c r="M35" i="8"/>
  <c r="L35" i="8"/>
  <c r="K35" i="8"/>
  <c r="J35" i="8"/>
  <c r="AH30" i="8"/>
  <c r="K9" i="8"/>
  <c r="L9" i="8" s="1"/>
  <c r="M9" i="8" s="1"/>
  <c r="N9" i="8" s="1"/>
  <c r="O9" i="8" s="1"/>
  <c r="P9" i="8" s="1"/>
  <c r="Q9" i="8" s="1"/>
  <c r="R9" i="8" s="1"/>
  <c r="S9" i="8" s="1"/>
  <c r="T9" i="8" s="1"/>
  <c r="U9" i="8" s="1"/>
  <c r="K10" i="8"/>
  <c r="L10" i="8" s="1"/>
  <c r="M10" i="8" s="1"/>
  <c r="N10" i="8" s="1"/>
  <c r="O10" i="8" s="1"/>
  <c r="P10" i="8" s="1"/>
  <c r="Q10" i="8" s="1"/>
  <c r="R10" i="8" s="1"/>
  <c r="S10" i="8" s="1"/>
  <c r="T10" i="8" s="1"/>
  <c r="U10" i="8" s="1"/>
  <c r="V10" i="8" s="1"/>
  <c r="W10" i="8" s="1"/>
  <c r="X10" i="8" s="1"/>
  <c r="Y10" i="8" s="1"/>
  <c r="Z10" i="8" s="1"/>
  <c r="AA10" i="8" s="1"/>
  <c r="AB10" i="8" s="1"/>
  <c r="AA8" i="8"/>
  <c r="Z8" i="8"/>
  <c r="Y8" i="8"/>
  <c r="X8" i="8"/>
  <c r="W8" i="8"/>
  <c r="V8" i="8"/>
  <c r="U8" i="8"/>
  <c r="T8" i="8"/>
  <c r="S8" i="8"/>
  <c r="R8" i="8"/>
  <c r="Q8" i="8"/>
  <c r="P8" i="8"/>
  <c r="O8" i="8"/>
  <c r="N8" i="8"/>
  <c r="M8" i="8"/>
  <c r="L8" i="8"/>
  <c r="K8" i="8"/>
  <c r="K20" i="8"/>
  <c r="L20" i="8"/>
  <c r="M20" i="8"/>
  <c r="N20" i="8"/>
  <c r="O20" i="8"/>
  <c r="P20" i="8"/>
  <c r="Q20" i="8"/>
  <c r="R20" i="8"/>
  <c r="S20" i="8"/>
  <c r="T20" i="8"/>
  <c r="U20" i="8"/>
  <c r="V20" i="8"/>
  <c r="W20" i="8"/>
  <c r="X20" i="8"/>
  <c r="Y20" i="8"/>
  <c r="Z20" i="8"/>
  <c r="AA20" i="8"/>
  <c r="AB20" i="8"/>
  <c r="J20" i="8"/>
  <c r="I20" i="8" s="1"/>
  <c r="K29" i="8"/>
  <c r="AJ30" i="8"/>
  <c r="K30" i="8"/>
  <c r="L30" i="8" s="1"/>
  <c r="AF30" i="8"/>
  <c r="I30" i="8"/>
  <c r="I29" i="8"/>
  <c r="I22" i="8"/>
  <c r="I21" i="8"/>
  <c r="K22" i="8"/>
  <c r="L22" i="8" s="1"/>
  <c r="M22" i="8" s="1"/>
  <c r="N22" i="8" s="1"/>
  <c r="O22" i="8" s="1"/>
  <c r="P22" i="8" s="1"/>
  <c r="Q22" i="8" s="1"/>
  <c r="R22" i="8" s="1"/>
  <c r="S22" i="8" s="1"/>
  <c r="T22" i="8" s="1"/>
  <c r="U22" i="8" s="1"/>
  <c r="V22" i="8" s="1"/>
  <c r="W22" i="8" s="1"/>
  <c r="X22" i="8" s="1"/>
  <c r="Y22" i="8" s="1"/>
  <c r="Z22" i="8" s="1"/>
  <c r="AA22" i="8" s="1"/>
  <c r="AB22" i="8" s="1"/>
  <c r="K21" i="8"/>
  <c r="L21" i="8" s="1"/>
  <c r="M21" i="8" s="1"/>
  <c r="N21" i="8" s="1"/>
  <c r="O21" i="8" s="1"/>
  <c r="P21" i="8" s="1"/>
  <c r="Q21" i="8" s="1"/>
  <c r="R21" i="8" s="1"/>
  <c r="S21" i="8" s="1"/>
  <c r="T21" i="8" s="1"/>
  <c r="U21" i="8" s="1"/>
  <c r="V21" i="8" s="1"/>
  <c r="W21" i="8" s="1"/>
  <c r="X21" i="8" s="1"/>
  <c r="Y21" i="8" s="1"/>
  <c r="Z21" i="8" s="1"/>
  <c r="AA21" i="8" s="1"/>
  <c r="AB21" i="8" s="1"/>
  <c r="K72" i="8"/>
  <c r="L72" i="8" s="1"/>
  <c r="M72" i="8" s="1"/>
  <c r="N72" i="8" s="1"/>
  <c r="O72" i="8" s="1"/>
  <c r="P72" i="8" s="1"/>
  <c r="Q72" i="8" s="1"/>
  <c r="R72" i="8" s="1"/>
  <c r="S72" i="8" s="1"/>
  <c r="T72" i="8" s="1"/>
  <c r="U72" i="8" s="1"/>
  <c r="V72" i="8" s="1"/>
  <c r="W72" i="8" s="1"/>
  <c r="X72" i="8" s="1"/>
  <c r="Y72" i="8" s="1"/>
  <c r="Z72" i="8" s="1"/>
  <c r="AA72" i="8" s="1"/>
  <c r="AB72" i="8" s="1"/>
  <c r="K71" i="8"/>
  <c r="L71" i="8" s="1"/>
  <c r="M71" i="8" s="1"/>
  <c r="N71" i="8" s="1"/>
  <c r="O71" i="8" s="1"/>
  <c r="P71" i="8" s="1"/>
  <c r="Q71" i="8" s="1"/>
  <c r="R71" i="8" s="1"/>
  <c r="K68" i="8"/>
  <c r="L68" i="8" s="1"/>
  <c r="M68" i="8" s="1"/>
  <c r="N68" i="8" s="1"/>
  <c r="O68" i="8" s="1"/>
  <c r="P68" i="8" s="1"/>
  <c r="Q68" i="8" s="1"/>
  <c r="R68" i="8" s="1"/>
  <c r="S68" i="8" s="1"/>
  <c r="T68" i="8" s="1"/>
  <c r="U68" i="8" s="1"/>
  <c r="V68" i="8" s="1"/>
  <c r="W68" i="8" s="1"/>
  <c r="X68" i="8" s="1"/>
  <c r="Y68" i="8" s="1"/>
  <c r="Z68" i="8" s="1"/>
  <c r="AA68" i="8" s="1"/>
  <c r="AB68" i="8" s="1"/>
  <c r="K67" i="8"/>
  <c r="L67" i="8" s="1"/>
  <c r="AB66" i="8"/>
  <c r="AB65" i="8" s="1"/>
  <c r="AA66" i="8"/>
  <c r="AA65" i="8" s="1"/>
  <c r="Z66" i="8"/>
  <c r="Z65" i="8" s="1"/>
  <c r="Y66" i="8"/>
  <c r="Y65" i="8" s="1"/>
  <c r="X66" i="8"/>
  <c r="X65" i="8" s="1"/>
  <c r="W66" i="8"/>
  <c r="W65" i="8" s="1"/>
  <c r="V66" i="8"/>
  <c r="V65" i="8" s="1"/>
  <c r="U66" i="8"/>
  <c r="U65" i="8" s="1"/>
  <c r="T66" i="8"/>
  <c r="T65" i="8" s="1"/>
  <c r="S66" i="8"/>
  <c r="S65" i="8" s="1"/>
  <c r="R66" i="8"/>
  <c r="R65" i="8" s="1"/>
  <c r="Q66" i="8"/>
  <c r="Q65" i="8" s="1"/>
  <c r="P66" i="8"/>
  <c r="P65" i="8" s="1"/>
  <c r="O66" i="8"/>
  <c r="O65" i="8" s="1"/>
  <c r="N66" i="8"/>
  <c r="N65" i="8" s="1"/>
  <c r="M66" i="8"/>
  <c r="M65" i="8" s="1"/>
  <c r="L66" i="8"/>
  <c r="L65" i="8" s="1"/>
  <c r="K66" i="8"/>
  <c r="K65" i="8" s="1"/>
  <c r="J66" i="8"/>
  <c r="J69" i="8" s="1"/>
  <c r="T7" i="8"/>
  <c r="U7" i="8"/>
  <c r="V7" i="8"/>
  <c r="W7" i="8"/>
  <c r="X7" i="8"/>
  <c r="Y7" i="8"/>
  <c r="Z7" i="8"/>
  <c r="AA7" i="8"/>
  <c r="AB7" i="8"/>
  <c r="J102" i="8" l="1"/>
  <c r="J98" i="8"/>
  <c r="I98" i="8" s="1"/>
  <c r="J97" i="8"/>
  <c r="O97" i="8"/>
  <c r="K77" i="8"/>
  <c r="N97" i="8"/>
  <c r="M97" i="8"/>
  <c r="L97" i="8"/>
  <c r="P97" i="8"/>
  <c r="K97" i="8"/>
  <c r="J89" i="8"/>
  <c r="K101" i="8"/>
  <c r="L101" i="8" s="1"/>
  <c r="M101" i="8" s="1"/>
  <c r="N101" i="8" s="1"/>
  <c r="O101" i="8" s="1"/>
  <c r="R89" i="8"/>
  <c r="Z89" i="8"/>
  <c r="N89" i="8"/>
  <c r="V89" i="8"/>
  <c r="I102" i="8"/>
  <c r="K57" i="8"/>
  <c r="I66" i="8"/>
  <c r="J77" i="8"/>
  <c r="I77" i="8" s="1"/>
  <c r="J65" i="8"/>
  <c r="I93" i="8"/>
  <c r="Y89" i="8"/>
  <c r="L77" i="8"/>
  <c r="M77" i="8"/>
  <c r="J85" i="8"/>
  <c r="K85" i="8"/>
  <c r="P89" i="8"/>
  <c r="X89" i="8"/>
  <c r="L85" i="8"/>
  <c r="Q89" i="8"/>
  <c r="L53" i="8"/>
  <c r="J38" i="8"/>
  <c r="I38" i="8" s="1"/>
  <c r="K89" i="8"/>
  <c r="S89" i="8"/>
  <c r="AA89" i="8"/>
  <c r="K38" i="8"/>
  <c r="L89" i="8"/>
  <c r="T89" i="8"/>
  <c r="AB89" i="8"/>
  <c r="L38" i="8"/>
  <c r="L57" i="8"/>
  <c r="M89" i="8"/>
  <c r="U89" i="8"/>
  <c r="Q95" i="8"/>
  <c r="M85" i="8"/>
  <c r="N83" i="8"/>
  <c r="O83" i="8" s="1"/>
  <c r="P83" i="8" s="1"/>
  <c r="Q83" i="8" s="1"/>
  <c r="O89" i="8"/>
  <c r="W89" i="8"/>
  <c r="K44" i="8"/>
  <c r="L44" i="8" s="1"/>
  <c r="M44" i="8" s="1"/>
  <c r="N44" i="8" s="1"/>
  <c r="O44" i="8" s="1"/>
  <c r="P44" i="8" s="1"/>
  <c r="Q44" i="8" s="1"/>
  <c r="R44" i="8" s="1"/>
  <c r="S44" i="8" s="1"/>
  <c r="T44" i="8" s="1"/>
  <c r="U44" i="8" s="1"/>
  <c r="V44" i="8" s="1"/>
  <c r="W44" i="8" s="1"/>
  <c r="X44" i="8" s="1"/>
  <c r="Y44" i="8" s="1"/>
  <c r="Z44" i="8" s="1"/>
  <c r="AA44" i="8" s="1"/>
  <c r="AB44" i="8" s="1"/>
  <c r="I40" i="8"/>
  <c r="K41" i="8"/>
  <c r="L41" i="8" s="1"/>
  <c r="M41" i="8" s="1"/>
  <c r="N41" i="8" s="1"/>
  <c r="O41" i="8" s="1"/>
  <c r="P41" i="8" s="1"/>
  <c r="Q41" i="8" s="1"/>
  <c r="R41" i="8" s="1"/>
  <c r="S41" i="8" s="1"/>
  <c r="T41" i="8" s="1"/>
  <c r="U41" i="8" s="1"/>
  <c r="V41" i="8" s="1"/>
  <c r="W41" i="8" s="1"/>
  <c r="X41" i="8" s="1"/>
  <c r="Y41" i="8" s="1"/>
  <c r="Z41" i="8" s="1"/>
  <c r="AA41" i="8" s="1"/>
  <c r="AB41" i="8" s="1"/>
  <c r="J53" i="8"/>
  <c r="J57" i="8"/>
  <c r="K53" i="8"/>
  <c r="K61" i="8"/>
  <c r="I36" i="8"/>
  <c r="L59" i="8"/>
  <c r="X15" i="8"/>
  <c r="J46" i="8"/>
  <c r="I46" i="8" s="1"/>
  <c r="K45" i="8"/>
  <c r="M51" i="8"/>
  <c r="M55" i="8"/>
  <c r="Y15" i="8"/>
  <c r="W15" i="8"/>
  <c r="L40" i="8"/>
  <c r="M36" i="8"/>
  <c r="N36" i="8" s="1"/>
  <c r="N38" i="8" s="1"/>
  <c r="J42" i="8"/>
  <c r="I42" i="8" s="1"/>
  <c r="V15" i="8"/>
  <c r="Z15" i="8"/>
  <c r="AA15" i="8"/>
  <c r="T15" i="8"/>
  <c r="AB15" i="8"/>
  <c r="U15" i="8"/>
  <c r="O73" i="8"/>
  <c r="J73" i="8"/>
  <c r="I73" i="8" s="1"/>
  <c r="N69" i="8"/>
  <c r="Q73" i="8"/>
  <c r="K69" i="8"/>
  <c r="V9" i="8"/>
  <c r="U11" i="8"/>
  <c r="T11" i="8"/>
  <c r="M30" i="8"/>
  <c r="P69" i="8"/>
  <c r="S71" i="8"/>
  <c r="T71" i="8" s="1"/>
  <c r="U71" i="8" s="1"/>
  <c r="V71" i="8" s="1"/>
  <c r="W71" i="8" s="1"/>
  <c r="X71" i="8" s="1"/>
  <c r="Y71" i="8" s="1"/>
  <c r="Z71" i="8" s="1"/>
  <c r="R73" i="8"/>
  <c r="L69" i="8"/>
  <c r="M69" i="8"/>
  <c r="R67" i="8"/>
  <c r="S67" i="8" s="1"/>
  <c r="T67" i="8" s="1"/>
  <c r="U67" i="8" s="1"/>
  <c r="V67" i="8" s="1"/>
  <c r="W67" i="8" s="1"/>
  <c r="X67" i="8" s="1"/>
  <c r="Y67" i="8" s="1"/>
  <c r="Q69" i="8"/>
  <c r="O69" i="8"/>
  <c r="P73" i="8"/>
  <c r="K73" i="8"/>
  <c r="L73" i="8"/>
  <c r="M73" i="8"/>
  <c r="N73" i="8"/>
  <c r="J7" i="8"/>
  <c r="J15" i="8" s="1"/>
  <c r="K7" i="8"/>
  <c r="L7" i="8"/>
  <c r="L11" i="8" s="1"/>
  <c r="M7" i="8"/>
  <c r="N7" i="8"/>
  <c r="N11" i="8" s="1"/>
  <c r="O7" i="8"/>
  <c r="P7" i="8"/>
  <c r="Q7" i="8"/>
  <c r="Q11" i="8" s="1"/>
  <c r="R7" i="8"/>
  <c r="S7" i="8"/>
  <c r="R95" i="8" l="1"/>
  <c r="Q97" i="8"/>
  <c r="M102" i="8"/>
  <c r="Q98" i="8"/>
  <c r="N102" i="8"/>
  <c r="K102" i="8"/>
  <c r="P101" i="8"/>
  <c r="O102" i="8"/>
  <c r="L102" i="8"/>
  <c r="L42" i="8"/>
  <c r="O85" i="8"/>
  <c r="N85" i="8"/>
  <c r="R83" i="8"/>
  <c r="Q85" i="8"/>
  <c r="P85" i="8"/>
  <c r="N55" i="8"/>
  <c r="M57" i="8"/>
  <c r="N51" i="8"/>
  <c r="N53" i="8" s="1"/>
  <c r="M53" i="8"/>
  <c r="L61" i="8"/>
  <c r="M59" i="8"/>
  <c r="M61" i="8" s="1"/>
  <c r="M38" i="8"/>
  <c r="M40" i="8"/>
  <c r="M42" i="8" s="1"/>
  <c r="K42" i="8"/>
  <c r="L45" i="8"/>
  <c r="K46" i="8"/>
  <c r="O36" i="8"/>
  <c r="O38" i="8" s="1"/>
  <c r="T73" i="8"/>
  <c r="V69" i="8"/>
  <c r="S73" i="8"/>
  <c r="V73" i="8"/>
  <c r="X73" i="8"/>
  <c r="W73" i="8"/>
  <c r="U69" i="8"/>
  <c r="U73" i="8"/>
  <c r="R69" i="8"/>
  <c r="W9" i="8"/>
  <c r="V11" i="8"/>
  <c r="N30" i="8"/>
  <c r="N45" i="8" s="1"/>
  <c r="Y73" i="8"/>
  <c r="W69" i="8"/>
  <c r="T69" i="8"/>
  <c r="AA71" i="8"/>
  <c r="Z73" i="8"/>
  <c r="X69" i="8"/>
  <c r="Z67" i="8"/>
  <c r="Y69" i="8"/>
  <c r="S69" i="8"/>
  <c r="J11" i="8"/>
  <c r="K11" i="8"/>
  <c r="P11" i="8"/>
  <c r="M15" i="8"/>
  <c r="K15" i="8"/>
  <c r="Q15" i="8"/>
  <c r="P15" i="8"/>
  <c r="N15" i="8"/>
  <c r="L15" i="8"/>
  <c r="R11" i="8"/>
  <c r="R15" i="8"/>
  <c r="O11" i="8"/>
  <c r="S15" i="8"/>
  <c r="O15" i="8"/>
  <c r="M11" i="8"/>
  <c r="S11" i="8"/>
  <c r="S95" i="8" l="1"/>
  <c r="R97" i="8"/>
  <c r="R98" i="8"/>
  <c r="Q101" i="8"/>
  <c r="P102" i="8"/>
  <c r="M45" i="8"/>
  <c r="N40" i="8"/>
  <c r="N42" i="8" s="1"/>
  <c r="O51" i="8"/>
  <c r="O53" i="8" s="1"/>
  <c r="S83" i="8"/>
  <c r="R85" i="8"/>
  <c r="O55" i="8"/>
  <c r="N57" i="8"/>
  <c r="L46" i="8"/>
  <c r="P36" i="8"/>
  <c r="P38" i="8" s="1"/>
  <c r="W11" i="8"/>
  <c r="X9" i="8"/>
  <c r="O30" i="8"/>
  <c r="O76" i="8" s="1"/>
  <c r="AA67" i="8"/>
  <c r="Z69" i="8"/>
  <c r="AB71" i="8"/>
  <c r="AB73" i="8" s="1"/>
  <c r="AA73" i="8"/>
  <c r="P51" i="8" l="1"/>
  <c r="P53" i="8" s="1"/>
  <c r="T95" i="8"/>
  <c r="S97" i="8"/>
  <c r="S98" i="8"/>
  <c r="R101" i="8"/>
  <c r="Q102" i="8"/>
  <c r="N76" i="8"/>
  <c r="N77" i="8" s="1"/>
  <c r="O77" i="8"/>
  <c r="P76" i="8"/>
  <c r="O40" i="8"/>
  <c r="O42" i="8" s="1"/>
  <c r="T83" i="8"/>
  <c r="S85" i="8"/>
  <c r="O57" i="8"/>
  <c r="P55" i="8"/>
  <c r="O60" i="8"/>
  <c r="N60" i="8" s="1"/>
  <c r="N61" i="8" s="1"/>
  <c r="M46" i="8"/>
  <c r="Q51" i="8"/>
  <c r="Q53" i="8" s="1"/>
  <c r="Q36" i="8"/>
  <c r="Q38" i="8" s="1"/>
  <c r="X11" i="8"/>
  <c r="Y9" i="8"/>
  <c r="P30" i="8"/>
  <c r="AB67" i="8"/>
  <c r="AB69" i="8" s="1"/>
  <c r="AA69" i="8"/>
  <c r="U95" i="8" l="1"/>
  <c r="T97" i="8"/>
  <c r="T98" i="8"/>
  <c r="S101" i="8"/>
  <c r="R102" i="8"/>
  <c r="P77" i="8"/>
  <c r="Q76" i="8"/>
  <c r="P40" i="8"/>
  <c r="P42" i="8" s="1"/>
  <c r="U83" i="8"/>
  <c r="T85" i="8"/>
  <c r="P60" i="8"/>
  <c r="Q60" i="8" s="1"/>
  <c r="R60" i="8" s="1"/>
  <c r="S60" i="8" s="1"/>
  <c r="T60" i="8" s="1"/>
  <c r="U60" i="8" s="1"/>
  <c r="V60" i="8" s="1"/>
  <c r="W60" i="8" s="1"/>
  <c r="X60" i="8" s="1"/>
  <c r="Y60" i="8" s="1"/>
  <c r="Z60" i="8" s="1"/>
  <c r="AA60" i="8" s="1"/>
  <c r="AB60" i="8" s="1"/>
  <c r="O61" i="8"/>
  <c r="P57" i="8"/>
  <c r="Q55" i="8"/>
  <c r="N46" i="8"/>
  <c r="O45" i="8"/>
  <c r="R51" i="8"/>
  <c r="R53" i="8" s="1"/>
  <c r="R36" i="8"/>
  <c r="R38" i="8" s="1"/>
  <c r="Z9" i="8"/>
  <c r="Y11" i="8"/>
  <c r="Q30" i="8"/>
  <c r="V95" i="8" l="1"/>
  <c r="U97" i="8"/>
  <c r="U98" i="8"/>
  <c r="T101" i="8"/>
  <c r="S102" i="8"/>
  <c r="Q77" i="8"/>
  <c r="R76" i="8"/>
  <c r="Q40" i="8"/>
  <c r="Q42" i="8" s="1"/>
  <c r="U85" i="8"/>
  <c r="V83" i="8"/>
  <c r="Q57" i="8"/>
  <c r="R55" i="8"/>
  <c r="O46" i="8"/>
  <c r="P45" i="8"/>
  <c r="S51" i="8"/>
  <c r="S53" i="8" s="1"/>
  <c r="S36" i="8"/>
  <c r="S38" i="8" s="1"/>
  <c r="AA9" i="8"/>
  <c r="Z11" i="8"/>
  <c r="R30" i="8"/>
  <c r="R40" i="8" l="1"/>
  <c r="R42" i="8" s="1"/>
  <c r="W95" i="8"/>
  <c r="V97" i="8"/>
  <c r="V98" i="8"/>
  <c r="U101" i="8"/>
  <c r="T102" i="8"/>
  <c r="S76" i="8"/>
  <c r="R77" i="8"/>
  <c r="W83" i="8"/>
  <c r="V85" i="8"/>
  <c r="R57" i="8"/>
  <c r="S55" i="8"/>
  <c r="P46" i="8"/>
  <c r="Q45" i="8"/>
  <c r="P61" i="8"/>
  <c r="T51" i="8"/>
  <c r="T53" i="8" s="1"/>
  <c r="S40" i="8"/>
  <c r="S42" i="8" s="1"/>
  <c r="T36" i="8"/>
  <c r="T38" i="8" s="1"/>
  <c r="AB9" i="8"/>
  <c r="AB11" i="8" s="1"/>
  <c r="AA11" i="8"/>
  <c r="S30" i="8"/>
  <c r="X95" i="8" l="1"/>
  <c r="W97" i="8"/>
  <c r="W98" i="8"/>
  <c r="V101" i="8"/>
  <c r="U102" i="8"/>
  <c r="S77" i="8"/>
  <c r="T76" i="8"/>
  <c r="X83" i="8"/>
  <c r="W85" i="8"/>
  <c r="S57" i="8"/>
  <c r="T55" i="8"/>
  <c r="Q46" i="8"/>
  <c r="R45" i="8"/>
  <c r="Q61" i="8"/>
  <c r="U51" i="8"/>
  <c r="U53" i="8" s="1"/>
  <c r="U36" i="8"/>
  <c r="U38" i="8" s="1"/>
  <c r="T40" i="8"/>
  <c r="T42" i="8" s="1"/>
  <c r="T30" i="8"/>
  <c r="X97" i="8" l="1"/>
  <c r="X98" i="8"/>
  <c r="Y95" i="8"/>
  <c r="W101" i="8"/>
  <c r="V102" i="8"/>
  <c r="T77" i="8"/>
  <c r="U76" i="8"/>
  <c r="Y83" i="8"/>
  <c r="X85" i="8"/>
  <c r="T57" i="8"/>
  <c r="U55" i="8"/>
  <c r="R46" i="8"/>
  <c r="S45" i="8"/>
  <c r="R61" i="8"/>
  <c r="V51" i="8"/>
  <c r="V53" i="8" s="1"/>
  <c r="V36" i="8"/>
  <c r="V38" i="8" s="1"/>
  <c r="U40" i="8"/>
  <c r="U42" i="8" s="1"/>
  <c r="U30" i="8"/>
  <c r="Y97" i="8" l="1"/>
  <c r="Y98" i="8"/>
  <c r="Z95" i="8"/>
  <c r="X101" i="8"/>
  <c r="W102" i="8"/>
  <c r="U77" i="8"/>
  <c r="V76" i="8"/>
  <c r="Z83" i="8"/>
  <c r="Y85" i="8"/>
  <c r="U57" i="8"/>
  <c r="V55" i="8"/>
  <c r="T45" i="8"/>
  <c r="S46" i="8"/>
  <c r="S61" i="8"/>
  <c r="W51" i="8"/>
  <c r="W53" i="8" s="1"/>
  <c r="V40" i="8"/>
  <c r="V42" i="8" s="1"/>
  <c r="W36" i="8"/>
  <c r="W38" i="8" s="1"/>
  <c r="V30" i="8"/>
  <c r="Z97" i="8" l="1"/>
  <c r="Z98" i="8"/>
  <c r="AA95" i="8"/>
  <c r="Y101" i="8"/>
  <c r="X102" i="8"/>
  <c r="V77" i="8"/>
  <c r="W76" i="8"/>
  <c r="AA83" i="8"/>
  <c r="Z85" i="8"/>
  <c r="V57" i="8"/>
  <c r="W55" i="8"/>
  <c r="U45" i="8"/>
  <c r="T46" i="8"/>
  <c r="T61" i="8"/>
  <c r="X51" i="8"/>
  <c r="X53" i="8" s="1"/>
  <c r="X36" i="8"/>
  <c r="X38" i="8" s="1"/>
  <c r="W40" i="8"/>
  <c r="W42" i="8" s="1"/>
  <c r="W30" i="8"/>
  <c r="AA97" i="8" l="1"/>
  <c r="AA98" i="8"/>
  <c r="AB95" i="8"/>
  <c r="Z101" i="8"/>
  <c r="Y102" i="8"/>
  <c r="W77" i="8"/>
  <c r="X76" i="8"/>
  <c r="AB83" i="8"/>
  <c r="AB85" i="8" s="1"/>
  <c r="AA85" i="8"/>
  <c r="W57" i="8"/>
  <c r="X55" i="8"/>
  <c r="V45" i="8"/>
  <c r="U46" i="8"/>
  <c r="U61" i="8"/>
  <c r="Y51" i="8"/>
  <c r="Y53" i="8" s="1"/>
  <c r="X40" i="8"/>
  <c r="X42" i="8" s="1"/>
  <c r="Y36" i="8"/>
  <c r="Y38" i="8" s="1"/>
  <c r="X30" i="8"/>
  <c r="AB97" i="8" l="1"/>
  <c r="AB98" i="8"/>
  <c r="AA101" i="8"/>
  <c r="Z102" i="8"/>
  <c r="X77" i="8"/>
  <c r="Y76" i="8"/>
  <c r="X57" i="8"/>
  <c r="Y55" i="8"/>
  <c r="V46" i="8"/>
  <c r="W45" i="8"/>
  <c r="V61" i="8"/>
  <c r="Z51" i="8"/>
  <c r="Z53" i="8" s="1"/>
  <c r="Z36" i="8"/>
  <c r="Z38" i="8" s="1"/>
  <c r="Y40" i="8"/>
  <c r="Y42" i="8" s="1"/>
  <c r="Y30" i="8"/>
  <c r="AB101" i="8" l="1"/>
  <c r="AB102" i="8" s="1"/>
  <c r="AA102" i="8"/>
  <c r="Y77" i="8"/>
  <c r="Z76" i="8"/>
  <c r="Y57" i="8"/>
  <c r="Z55" i="8"/>
  <c r="W46" i="8"/>
  <c r="X45" i="8"/>
  <c r="W61" i="8"/>
  <c r="AA51" i="8"/>
  <c r="AA53" i="8" s="1"/>
  <c r="Z40" i="8"/>
  <c r="Z42" i="8" s="1"/>
  <c r="AA36" i="8"/>
  <c r="AA38" i="8" s="1"/>
  <c r="Z30" i="8"/>
  <c r="Z77" i="8" l="1"/>
  <c r="AA76" i="8"/>
  <c r="Z57" i="8"/>
  <c r="AA55" i="8"/>
  <c r="X46" i="8"/>
  <c r="Y45" i="8"/>
  <c r="X61" i="8"/>
  <c r="AB51" i="8"/>
  <c r="AB36" i="8"/>
  <c r="AB38" i="8" s="1"/>
  <c r="AA40" i="8"/>
  <c r="AA42" i="8" s="1"/>
  <c r="AA30" i="8"/>
  <c r="AB76" i="8" l="1"/>
  <c r="AB77" i="8" s="1"/>
  <c r="AA77" i="8"/>
  <c r="AA57" i="8"/>
  <c r="AB55" i="8"/>
  <c r="AB57" i="8" s="1"/>
  <c r="Z45" i="8"/>
  <c r="Y46" i="8"/>
  <c r="Y61" i="8"/>
  <c r="AB40" i="8"/>
  <c r="AB42" i="8" s="1"/>
  <c r="AB30" i="8"/>
  <c r="AA45" i="8" l="1"/>
  <c r="Z46" i="8"/>
  <c r="Z61" i="8"/>
  <c r="AB45" i="8" l="1"/>
  <c r="AA46" i="8"/>
  <c r="AA61" i="8"/>
  <c r="AB46" i="8" l="1"/>
  <c r="AB61" i="8"/>
  <c r="U19" i="8" l="1"/>
  <c r="M19" i="8"/>
  <c r="Q19" i="8"/>
  <c r="J19" i="8"/>
  <c r="J31" i="8" s="1"/>
  <c r="V19" i="8"/>
  <c r="X19" i="8"/>
  <c r="N19" i="8"/>
  <c r="AA19" i="8"/>
  <c r="K19" i="8"/>
  <c r="Z19" i="8"/>
  <c r="S19" i="8"/>
  <c r="Y19" i="8"/>
  <c r="P19" i="8"/>
  <c r="O19" i="8"/>
  <c r="T19" i="8"/>
  <c r="AB19" i="8"/>
  <c r="R19" i="8"/>
  <c r="W19" i="8"/>
  <c r="L19" i="8"/>
  <c r="V23" i="8" l="1"/>
  <c r="V27" i="8"/>
  <c r="V31" i="8"/>
  <c r="O23" i="8"/>
  <c r="O27" i="8"/>
  <c r="O31" i="8"/>
  <c r="L23" i="8"/>
  <c r="L27" i="8"/>
  <c r="L31" i="8"/>
  <c r="Q23" i="8"/>
  <c r="Q27" i="8"/>
  <c r="Q31" i="8"/>
  <c r="Y23" i="8"/>
  <c r="Y27" i="8"/>
  <c r="Y31" i="8"/>
  <c r="W23" i="8"/>
  <c r="W27" i="8"/>
  <c r="W31" i="8"/>
  <c r="Z23" i="8"/>
  <c r="Z27" i="8"/>
  <c r="Z31" i="8"/>
  <c r="M23" i="8"/>
  <c r="M27" i="8"/>
  <c r="M31" i="8"/>
  <c r="P23" i="8"/>
  <c r="P27" i="8"/>
  <c r="P31" i="8"/>
  <c r="R23" i="8"/>
  <c r="R27" i="8"/>
  <c r="R31" i="8"/>
  <c r="K23" i="8"/>
  <c r="K27" i="8"/>
  <c r="K31" i="8"/>
  <c r="U23" i="8"/>
  <c r="U27" i="8"/>
  <c r="U31" i="8"/>
  <c r="AB23" i="8"/>
  <c r="AB27" i="8"/>
  <c r="AA23" i="8"/>
  <c r="AA27" i="8"/>
  <c r="AA31" i="8"/>
  <c r="X23" i="8"/>
  <c r="X27" i="8"/>
  <c r="X31" i="8"/>
  <c r="S23" i="8"/>
  <c r="S27" i="8"/>
  <c r="S31" i="8"/>
  <c r="T23" i="8"/>
  <c r="T27" i="8"/>
  <c r="T31" i="8"/>
  <c r="N23" i="8"/>
  <c r="N27" i="8"/>
  <c r="N31" i="8"/>
  <c r="J23" i="8"/>
  <c r="I31" i="8" s="1"/>
  <c r="I19" i="8"/>
  <c r="J27" i="8"/>
  <c r="I23" i="8" l="1"/>
</calcChain>
</file>

<file path=xl/sharedStrings.xml><?xml version="1.0" encoding="utf-8"?>
<sst xmlns="http://schemas.openxmlformats.org/spreadsheetml/2006/main" count="8290" uniqueCount="212">
  <si>
    <t>Sheets</t>
  </si>
  <si>
    <t>Explanation</t>
  </si>
  <si>
    <t>Discussion</t>
  </si>
  <si>
    <t>A place to write down comments/questions about the prices/ assumptions</t>
  </si>
  <si>
    <t>Price markups</t>
  </si>
  <si>
    <t>FE prices for all energy carriers and sectors, showing the different PE/SE input price assumptions as well as markup assumptions</t>
  </si>
  <si>
    <t>Uncertainty of assumptions is marked by colors</t>
  </si>
  <si>
    <t>green</t>
  </si>
  <si>
    <t>assumptions directly based on EU statistics that seem consistent with other statistics</t>
  </si>
  <si>
    <t>yellow</t>
  </si>
  <si>
    <t>assumptions derived from a number of different sources - somewhat uncertain</t>
  </si>
  <si>
    <t>orange</t>
  </si>
  <si>
    <t>wild guesses or strong assumptions about future changes of t&amp;d costs or taxes, especially for transport</t>
  </si>
  <si>
    <t>Where not marked by colors, T&amp;D costs and taxes are assumed to stay constant over time</t>
  </si>
  <si>
    <t>for some carriers, results are also given in other units for easier comparison</t>
  </si>
  <si>
    <t>FE prices after all taxes and markups (excluding VAT) are marked in blue</t>
  </si>
  <si>
    <t>For bio-based liquids, SE|Liq|Bio prices were used as inputs, as the processing of PE Biomass to liquids is a major cost component</t>
  </si>
  <si>
    <t>For fossil gases/liquids/solids, the PE price was used, as the SE price reported by most IAMs already contains the CO2 price (which is very different between models and thus difficult to backcalculate to a consistent level)</t>
  </si>
  <si>
    <t>For electricity and hydrogen, the SE level prices were used, as for these carriers fossil and non-fossil routes compete with each other, thus the SE prices will not be too strongly dominated by CO2 prices differing wildly between IAMs</t>
  </si>
  <si>
    <t>For solid biomass, PE-level prices were used, and a markup for pellet processing was added</t>
  </si>
  <si>
    <t>Price input to models</t>
  </si>
  <si>
    <t>In this sheet, you can find both "initial" and "sensitivity" prices. The "initial" price can be used for main scenario runs of this WP. "Sensitivity" prices are for the sensitivity runs.</t>
  </si>
  <si>
    <t>The prices are calculated once without the carbon price (row 2-49) and then with inclusion of carbon price (row 56-103). Depending on the input format of your model, please choose between these two options.</t>
  </si>
  <si>
    <t>Raw prices</t>
  </si>
  <si>
    <t>These sheets contain the selected variables copied from sheet task2.4_prices_raw for easier averaging/removing outliers etc</t>
  </si>
  <si>
    <t>How to use information on prices?</t>
  </si>
  <si>
    <t>If you are not sure what to do with the prices in this file, here is a short guide:</t>
  </si>
  <si>
    <t>1. For running sensitivities, you need to use prices from sheet "Price input to model", and from those scenarios that are labled as "WP2 Senstivity| ..." in column B.</t>
  </si>
  <si>
    <t>2. For running main scenarios of WP2, you need to use prices from the sheet "Price input to model", but from those scenarios that are labled as "WP2 Boundary Conditions|Initial" in column B.</t>
  </si>
  <si>
    <t>3. There are two groups of prices in sheet "Price input to model": one without the carbon price (row 2-49) and then with the inclusion of carbon price (row 56-103). Please use the prices that are suitable for your model.</t>
  </si>
  <si>
    <t>4. You need to add any other markups that are relevant to your model, in addition to carbon price. For the information on these markups, which are listed for each demand sector separately, please refer to the sheet "Price markups".</t>
  </si>
  <si>
    <t>5. After running any scenario based on these prices, either sensitivity runs (No. 1 above) or main scenarios (No. 2 above), and generating results, you need to upload your results to the ECEMF internal Scenario Explorer.</t>
  </si>
  <si>
    <t>6. You need to upload the results of your model using the same "scenario" name for each run. For example, if you run a sensitivity run with the scenario name of "WP2 Sensitivity|High price", the results of your model should be uploaded with the same scenario name.</t>
  </si>
  <si>
    <t>Date</t>
  </si>
  <si>
    <t>Person</t>
  </si>
  <si>
    <t>Comment</t>
  </si>
  <si>
    <t>Robert Pietzcker</t>
  </si>
  <si>
    <t>The proposed high T&amp;D cost markups for H2 in buildings will mean that likely few models will choose this technology. If other teams say it would be better to model a world in which policy instruments/subsidies provide the initial investments needed to build a distribution grids to make H2 a feasible option, we might want to reduce them to a lower level which allows models to take up H2.</t>
  </si>
  <si>
    <t>CO2 price</t>
  </si>
  <si>
    <t>average of model ensemble</t>
  </si>
  <si>
    <t xml:space="preserve">Price|Carbon </t>
  </si>
  <si>
    <t>Consistent with fuel prices</t>
  </si>
  <si>
    <t>EUR/tCO2</t>
  </si>
  <si>
    <t>Gases - Fossil Gas</t>
  </si>
  <si>
    <t>Emission factor</t>
  </si>
  <si>
    <t>tCO2/MWh</t>
  </si>
  <si>
    <t>Sources: Eurostat price components gas for households/non-households</t>
  </si>
  <si>
    <t>Price Pe Gas</t>
  </si>
  <si>
    <t>EUR/GJ</t>
  </si>
  <si>
    <t>EUR/MWh</t>
  </si>
  <si>
    <t>from CO2 price path</t>
  </si>
  <si>
    <t xml:space="preserve">CO2 markup </t>
  </si>
  <si>
    <t>Industry</t>
  </si>
  <si>
    <t>T&amp;D&amp;Sales markup</t>
  </si>
  <si>
    <t>Tax markup (w/o VAT)</t>
  </si>
  <si>
    <t>total FE price (w/o VAT)</t>
  </si>
  <si>
    <t>Res&amp;Com</t>
  </si>
  <si>
    <t>Liquids - Oil</t>
  </si>
  <si>
    <t>(ct/l)</t>
  </si>
  <si>
    <t>Price Pe Oil</t>
  </si>
  <si>
    <t>oil price bulleting</t>
  </si>
  <si>
    <t>https://energy.ec.europa.eu/data-and-analysis/weekly-oil-bulletin_en</t>
  </si>
  <si>
    <t>prices with taxes</t>
  </si>
  <si>
    <t>Data xls under "Prices over time"</t>
  </si>
  <si>
    <t>taxes (w/ VAT)</t>
  </si>
  <si>
    <t>Excise tax</t>
  </si>
  <si>
    <t>source1</t>
  </si>
  <si>
    <t>source2 (Fig3)</t>
  </si>
  <si>
    <t>total tax (w/o VAT)</t>
  </si>
  <si>
    <t>Transport</t>
  </si>
  <si>
    <t>ct/l</t>
  </si>
  <si>
    <t>€/MWh</t>
  </si>
  <si>
    <t>https://transport.ec.europa.eu/document/download/e8cfd242-c845-411c-9b96-0a26f66a2337_en</t>
  </si>
  <si>
    <t>https://www.eea.europa.eu/data-and-maps/indicators/fuel-prices-and-taxes/assessment-6</t>
  </si>
  <si>
    <t>https://www.fuelseurope.eu/knowledge/refining-in-europe/economics-of-refining/fuel-price-breakdown/</t>
  </si>
  <si>
    <t>Liquids - Biomass</t>
  </si>
  <si>
    <t>Price SE|Liquids|Biomass</t>
  </si>
  <si>
    <t>Electricity</t>
  </si>
  <si>
    <t>average of model ensemble w/o POLES (prices &gt; 100$/GJ implausible)</t>
  </si>
  <si>
    <t>Price SE|Electricity</t>
  </si>
  <si>
    <t>EUR/kWh</t>
  </si>
  <si>
    <t>Assumes high costs for building charger network in 2020-2035</t>
  </si>
  <si>
    <t>Assumes Gov't increase taxes as BEV replace ICE so that total revenues are ~ similar (with BEV 3x as efficient as ICE)</t>
  </si>
  <si>
    <t>Hydrogen</t>
  </si>
  <si>
    <t>(€/kg)</t>
  </si>
  <si>
    <t>Price SE|Hydrogen</t>
  </si>
  <si>
    <t>different unit</t>
  </si>
  <si>
    <t>EUR/kg</t>
  </si>
  <si>
    <t>Price SE Hydrogen</t>
  </si>
  <si>
    <t>assumes prices at low sales are high, going down as usage increases</t>
  </si>
  <si>
    <t>at low usage, distribution costs are prohibitive (8-16$/kG at Californian gas stations). This cost path assumes H2 distribution grids to Res&amp;Com are never developed</t>
  </si>
  <si>
    <t>initially, at low usage, distribution costs are prohibitive (8-16$/kG at Californian gas stations)</t>
  </si>
  <si>
    <t>assumes Gov't increase taxes as FCEV replace ICE so that total revenues are ~ similar (with BEV 1.5x as efficient as ICE)</t>
  </si>
  <si>
    <t>Solids - Coal</t>
  </si>
  <si>
    <t>Price PE|Coal</t>
  </si>
  <si>
    <t>Solids - Biomass</t>
  </si>
  <si>
    <t>Price PE|Bio</t>
  </si>
  <si>
    <t>€/t pellets</t>
  </si>
  <si>
    <t>Pellet processing markup</t>
  </si>
  <si>
    <t>cost markups for pellet pressing</t>
  </si>
  <si>
    <t>assuming a bit higher T&amp;D costs than for coal due to lower energy density</t>
  </si>
  <si>
    <t>total FE price pellets (w/o VAT)</t>
  </si>
  <si>
    <t>Argus media says:  cif/fob wood pellets in Europe  ~100-120€/t in late 2021 (before full Ukraine crisis)</t>
  </si>
  <si>
    <t>https://www.argusmedia.com/-/media/Files/sample-reports/argus-biomass-markets.ashx?la=en&amp;hash=872E2C03A0A78FE3F236BBF00E7729E3114326E0</t>
  </si>
  <si>
    <t>pellet energy content ~5kWh/kg</t>
  </si>
  <si>
    <t>markup pellet to wood chips</t>
  </si>
  <si>
    <t>DKK/MWH</t>
  </si>
  <si>
    <t>https://ens.dk/sites/ens.dk/files/Analyser/analysis_of_biomass_prices_2013.06.18_-_final_report.pdf</t>
  </si>
  <si>
    <t>model</t>
  </si>
  <si>
    <t>scenario</t>
  </si>
  <si>
    <t>region</t>
  </si>
  <si>
    <t>variable</t>
  </si>
  <si>
    <t>unit</t>
  </si>
  <si>
    <t>COMMENTS</t>
  </si>
  <si>
    <t>Reference</t>
  </si>
  <si>
    <t>WP2 Boundary Condition|Initial</t>
  </si>
  <si>
    <t>Europe</t>
  </si>
  <si>
    <t>Price|Carbon</t>
  </si>
  <si>
    <t>EUR_2020/t CO2</t>
  </si>
  <si>
    <t>Price|Primary Energy|Biomass</t>
  </si>
  <si>
    <t>EUR_2020/GJ</t>
  </si>
  <si>
    <t>Price|Primary Energy|Coal</t>
  </si>
  <si>
    <t>This price doesn't contain the carbon effect yet - if your model doesn't do this automatically, you have to do it manually based on the approach in "Proposal FE prices", or use the values in the lines 56-103</t>
  </si>
  <si>
    <t>Price|Primary Energy|Gas</t>
  </si>
  <si>
    <t>This price doesn't contain the carbon effect yet - if your model doesn't do this automatically, you have to do it manually based on the approach in "Proposal FE prices", or use the values in the lines 56-104</t>
  </si>
  <si>
    <t>Price|Primary Energy|Oil</t>
  </si>
  <si>
    <t>This price doesn't contain the carbon effect yet - if your model doesn't do this automatically, you have to do it manually based on the approach in "Proposal FE prices", or use the values in the lines 56-105</t>
  </si>
  <si>
    <t>Price|Secondary Energy|Electricity</t>
  </si>
  <si>
    <t>EUR_2020/kWh</t>
  </si>
  <si>
    <t>This line is equivalent to line 50 in "Proposal FE prices"</t>
  </si>
  <si>
    <t>Price|Secondary Energy|Hydrogen</t>
  </si>
  <si>
    <t>Price|Secondary Energy|Liquids|Biomass</t>
  </si>
  <si>
    <t>WP2 Sensitivity|High Electricity Price</t>
  </si>
  <si>
    <t>WP2 Sensitivity|High Gas and Liquids Price</t>
  </si>
  <si>
    <t>WP2 Sensitivity|High Price</t>
  </si>
  <si>
    <t>WP2 Sensitivity|Low Price</t>
  </si>
  <si>
    <t>WP2 Sensitivity|Low Electricity Price</t>
  </si>
  <si>
    <t>Depending on your model and what is modeled endogenously, you have to add the respective processing costs/ t&amp;d markups / taxes from the "proposal FE prices" sheet when using these input prices in your model, and calculate the CO2 price markup yourself</t>
  </si>
  <si>
    <t>RP: in case your model DOES NOT calculate CO2 price markups from the carbon prices by itself, the following lines give the prices ALREADY CONTAINING the carbon price effect</t>
  </si>
  <si>
    <t>assumed emission factors in</t>
  </si>
  <si>
    <t>[t/MWh]</t>
  </si>
  <si>
    <t>[t/GJ]</t>
  </si>
  <si>
    <t>Model</t>
  </si>
  <si>
    <t>Scenario</t>
  </si>
  <si>
    <t>Region</t>
  </si>
  <si>
    <t>Variable</t>
  </si>
  <si>
    <t>Unit</t>
  </si>
  <si>
    <t>GEM-E3_V2021</t>
  </si>
  <si>
    <t>EN_INDCi2100_NDCp</t>
  </si>
  <si>
    <t>Eastern and Western Europe (i.e., the EU28)</t>
  </si>
  <si>
    <t>US$2010/tCO2</t>
  </si>
  <si>
    <t>GEM-E3_V2021|EU28</t>
  </si>
  <si>
    <t>IMAGE 3.0</t>
  </si>
  <si>
    <t>EN_NPi2020_600f</t>
  </si>
  <si>
    <t>Price|Agriculture|Non-Energy Crops and Livestock|Index</t>
  </si>
  <si>
    <t>Index (2005 = 1)</t>
  </si>
  <si>
    <t>Price|Agriculture|Non-Energy Crops|Index</t>
  </si>
  <si>
    <t>US$2010/t CO2 or local currency/t CO2</t>
  </si>
  <si>
    <t>Price|Final Energy|Residential|Electricity</t>
  </si>
  <si>
    <t>US$2010/GJ or local currency/GJ</t>
  </si>
  <si>
    <t>Price|Final Energy|Residential|Solids|Coal</t>
  </si>
  <si>
    <t>Price|Secondary Energy|Gases|Natural Gas</t>
  </si>
  <si>
    <t>Price|Secondary Energy|Liquids|Oil</t>
  </si>
  <si>
    <t>Price|Secondary Energy|Solids|Biomass</t>
  </si>
  <si>
    <t>Price|Secondary Energy|Solids|Coal</t>
  </si>
  <si>
    <t>IMAGE 3.0|C. Europe</t>
  </si>
  <si>
    <t>Price|Final Energy|Residential|Gases|Natural Gas</t>
  </si>
  <si>
    <t>Price|Final Energy|Residential|Liquids|Biomass</t>
  </si>
  <si>
    <t>Price|Final Energy|Residential|Liquids|Oil</t>
  </si>
  <si>
    <t>IMAGE 3.0|Europe</t>
  </si>
  <si>
    <t>IMAGE 3.0|W. Europe</t>
  </si>
  <si>
    <t>EN_NPi2020_800</t>
  </si>
  <si>
    <t>NP_2025_-1002050</t>
  </si>
  <si>
    <t>NP_2025_-902050</t>
  </si>
  <si>
    <t>MESSAGEix-GLOBIOM_1.1</t>
  </si>
  <si>
    <t>EN_NPi2020_200f</t>
  </si>
  <si>
    <t>MESSAGEix-GLOBIOM_1.1|Eastern Europe</t>
  </si>
  <si>
    <t>Price|Final Energy|Residential|Solids|Biomass</t>
  </si>
  <si>
    <t>MESSAGEix-GLOBIOM_1.1|Europe</t>
  </si>
  <si>
    <t>MESSAGEix-GLOBIOM_1.1|Western Europe</t>
  </si>
  <si>
    <t>EN_NPi2020_450</t>
  </si>
  <si>
    <t>EN_NPi2020_500</t>
  </si>
  <si>
    <t>EN_NPi2020_600_DR10p</t>
  </si>
  <si>
    <t>POLES ENGAGE</t>
  </si>
  <si>
    <t>EN_INDCi2030_300f</t>
  </si>
  <si>
    <t>Price|Secondary Energy|Liquids</t>
  </si>
  <si>
    <t>POLES ENGAGE|EU28</t>
  </si>
  <si>
    <t>EN_INDCi2030_400f</t>
  </si>
  <si>
    <t>EN_INDCi2030_500f</t>
  </si>
  <si>
    <t>EN_INDCi2030_600f_NDCp</t>
  </si>
  <si>
    <t>EN_INDCi2030_900</t>
  </si>
  <si>
    <t>EN_NPi2020_300f</t>
  </si>
  <si>
    <t>EN_NPi2020_600</t>
  </si>
  <si>
    <t>REMIND-MAgPIE 2.1-4.2</t>
  </si>
  <si>
    <t>EN_INDCi2030_1000_NDCp</t>
  </si>
  <si>
    <t>Index (2010 = 1)</t>
  </si>
  <si>
    <t>US$2010/t CO2</t>
  </si>
  <si>
    <t>US$2010/GJ</t>
  </si>
  <si>
    <t>REMIND-MAgPIE 2.1-4.2|EU 28</t>
  </si>
  <si>
    <t>EN_INDCi2030_600f</t>
  </si>
  <si>
    <t>EN_INDCi2030_700</t>
  </si>
  <si>
    <t>EN_INDCi2030_700f</t>
  </si>
  <si>
    <t>EN_INDCi2030_800</t>
  </si>
  <si>
    <t>EN_NPi2020_400</t>
  </si>
  <si>
    <t>EN_NPi2020_400f</t>
  </si>
  <si>
    <t>EN_NPi2020_500f</t>
  </si>
  <si>
    <t>EN_NPi2020_700</t>
  </si>
  <si>
    <t>EN_NPi2020_700f</t>
  </si>
  <si>
    <t>WITCH 5.0</t>
  </si>
  <si>
    <t>WITCH 5.0|Europe</t>
  </si>
  <si>
    <t>EN_INDCi2030_800_NDCp</t>
  </si>
  <si>
    <t>EN_NPi2020_450f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</si>
</sst>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font>
    <font>
      <b/>
      <sz val="11"/>
      <color rgb="FF000000"/>
      <name val="Calibr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D9D9D9"/>
        <bgColor rgb="FF000000"/>
      </patternFill>
    </fill>
    <fill>
      <patternFill patternType="solid">
        <fgColor rgb="FFFCE4D6"/>
        <bgColor indexed="64"/>
      </patternFill>
    </fill>
    <fill>
      <patternFill patternType="solid">
        <fgColor rgb="FFD9E1F2"/>
        <bgColor indexed="64"/>
      </patternFill>
    </fill>
    <fill>
      <patternFill patternType="solid">
        <fgColor rgb="FFE2EFDA"/>
        <bgColor indexed="64"/>
      </patternFill>
    </fill>
    <fill>
      <patternFill patternType="solid">
        <fgColor rgb="FFF8CBAD"/>
        <bgColor indexed="64"/>
      </patternFill>
    </fill>
    <fill>
      <patternFill patternType="solid">
        <fgColor rgb="FFD6DCE4"/>
        <bgColor indexed="64"/>
      </patternFill>
    </fill>
    <fill>
      <patternFill patternType="solid">
        <fgColor rgb="FFCFBDDE"/>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6">
    <xf numFmtId="0" fontId="0" fillId="0" borderId="0" xfId="0"/>
    <xf numFmtId="164" fontId="0" fillId="0" borderId="0" xfId="0" applyNumberFormat="1"/>
    <xf numFmtId="1" fontId="0" fillId="0" borderId="0" xfId="0" applyNumberFormat="1"/>
    <xf numFmtId="0" fontId="0" fillId="33" borderId="0" xfId="0" applyFill="1"/>
    <xf numFmtId="0" fontId="16" fillId="0" borderId="0" xfId="0" applyFont="1"/>
    <xf numFmtId="0" fontId="16" fillId="34" borderId="0" xfId="0" applyFont="1" applyFill="1"/>
    <xf numFmtId="0" fontId="0" fillId="35" borderId="0" xfId="0" applyFill="1"/>
    <xf numFmtId="1" fontId="0" fillId="36" borderId="0" xfId="0" applyNumberFormat="1" applyFill="1"/>
    <xf numFmtId="0" fontId="0" fillId="36" borderId="0" xfId="0" applyFill="1"/>
    <xf numFmtId="0" fontId="18" fillId="35" borderId="0" xfId="0" applyFont="1" applyFill="1"/>
    <xf numFmtId="0" fontId="0" fillId="37" borderId="0" xfId="0" applyFill="1"/>
    <xf numFmtId="1" fontId="0" fillId="38" borderId="0" xfId="0" applyNumberFormat="1" applyFill="1"/>
    <xf numFmtId="0" fontId="0" fillId="39" borderId="0" xfId="0" applyFill="1"/>
    <xf numFmtId="1" fontId="0" fillId="37" borderId="0" xfId="0" applyNumberFormat="1" applyFill="1"/>
    <xf numFmtId="1" fontId="18" fillId="36" borderId="0" xfId="0" applyNumberFormat="1" applyFont="1" applyFill="1"/>
    <xf numFmtId="0" fontId="18" fillId="36" borderId="0" xfId="0" applyFont="1" applyFill="1"/>
    <xf numFmtId="0" fontId="0" fillId="38" borderId="0" xfId="0" applyFill="1"/>
    <xf numFmtId="1" fontId="16" fillId="0" borderId="0" xfId="0" applyNumberFormat="1" applyFont="1"/>
    <xf numFmtId="14" fontId="0" fillId="0" borderId="0" xfId="0" applyNumberFormat="1"/>
    <xf numFmtId="0" fontId="0" fillId="0" borderId="0" xfId="0" applyAlignment="1">
      <alignment wrapText="1"/>
    </xf>
    <xf numFmtId="0" fontId="19" fillId="0" borderId="0" xfId="0" applyFont="1"/>
    <xf numFmtId="1" fontId="19" fillId="0" borderId="0" xfId="0" applyNumberFormat="1" applyFont="1"/>
    <xf numFmtId="1" fontId="20" fillId="0" borderId="0" xfId="0" applyNumberFormat="1" applyFont="1"/>
    <xf numFmtId="0" fontId="20" fillId="40" borderId="0" xfId="0" applyFont="1" applyFill="1"/>
    <xf numFmtId="0" fontId="19" fillId="41" borderId="0" xfId="0" applyFont="1" applyFill="1"/>
    <xf numFmtId="0" fontId="19" fillId="41" borderId="13" xfId="0" applyFont="1" applyFill="1" applyBorder="1"/>
    <xf numFmtId="0" fontId="19" fillId="42" borderId="0" xfId="0" applyFont="1" applyFill="1"/>
    <xf numFmtId="0" fontId="19" fillId="42" borderId="13" xfId="0" applyFont="1" applyFill="1" applyBorder="1"/>
    <xf numFmtId="0" fontId="19" fillId="43" borderId="0" xfId="0" applyFont="1" applyFill="1"/>
    <xf numFmtId="0" fontId="19" fillId="43" borderId="13" xfId="0" applyFont="1" applyFill="1" applyBorder="1"/>
    <xf numFmtId="0" fontId="19" fillId="44" borderId="0" xfId="0" applyFont="1" applyFill="1"/>
    <xf numFmtId="0" fontId="19" fillId="44" borderId="13" xfId="0" applyFont="1" applyFill="1" applyBorder="1"/>
    <xf numFmtId="0" fontId="19" fillId="45" borderId="0" xfId="0" applyFont="1" applyFill="1"/>
    <xf numFmtId="0" fontId="19" fillId="45" borderId="13" xfId="0" applyFont="1" applyFill="1" applyBorder="1"/>
    <xf numFmtId="2" fontId="19" fillId="41" borderId="0" xfId="0" applyNumberFormat="1" applyFont="1" applyFill="1"/>
    <xf numFmtId="2" fontId="19" fillId="42" borderId="0" xfId="0" applyNumberFormat="1" applyFont="1" applyFill="1"/>
    <xf numFmtId="2" fontId="19" fillId="43" borderId="0" xfId="0" applyNumberFormat="1" applyFont="1" applyFill="1"/>
    <xf numFmtId="2" fontId="19" fillId="44" borderId="0" xfId="0" applyNumberFormat="1" applyFont="1" applyFill="1"/>
    <xf numFmtId="2" fontId="19" fillId="45" borderId="0" xfId="0" applyNumberFormat="1" applyFont="1" applyFill="1"/>
    <xf numFmtId="164" fontId="19" fillId="41" borderId="0" xfId="0" applyNumberFormat="1" applyFont="1" applyFill="1"/>
    <xf numFmtId="164" fontId="19" fillId="41" borderId="13" xfId="0" applyNumberFormat="1" applyFont="1" applyFill="1" applyBorder="1"/>
    <xf numFmtId="164" fontId="19" fillId="42" borderId="0" xfId="0" applyNumberFormat="1" applyFont="1" applyFill="1"/>
    <xf numFmtId="164" fontId="19" fillId="42" borderId="13" xfId="0" applyNumberFormat="1" applyFont="1" applyFill="1" applyBorder="1"/>
    <xf numFmtId="164" fontId="19" fillId="43" borderId="0" xfId="0" applyNumberFormat="1" applyFont="1" applyFill="1"/>
    <xf numFmtId="164" fontId="19" fillId="43" borderId="13" xfId="0" applyNumberFormat="1" applyFont="1" applyFill="1" applyBorder="1"/>
    <xf numFmtId="164" fontId="19" fillId="44" borderId="0" xfId="0" applyNumberFormat="1" applyFont="1" applyFill="1"/>
    <xf numFmtId="164" fontId="19" fillId="44" borderId="13" xfId="0" applyNumberFormat="1" applyFont="1" applyFill="1" applyBorder="1"/>
    <xf numFmtId="164" fontId="19" fillId="45" borderId="0" xfId="0" applyNumberFormat="1" applyFont="1" applyFill="1"/>
    <xf numFmtId="164" fontId="19" fillId="45" borderId="13" xfId="0" applyNumberFormat="1" applyFont="1" applyFill="1" applyBorder="1"/>
    <xf numFmtId="0" fontId="19" fillId="46" borderId="0" xfId="0" applyFont="1" applyFill="1"/>
    <xf numFmtId="164" fontId="19" fillId="46" borderId="0" xfId="0" applyNumberFormat="1" applyFont="1" applyFill="1"/>
    <xf numFmtId="2" fontId="19" fillId="46" borderId="0" xfId="0" applyNumberFormat="1" applyFont="1" applyFill="1"/>
    <xf numFmtId="0" fontId="19" fillId="46" borderId="13" xfId="0" applyFont="1" applyFill="1" applyBorder="1"/>
    <xf numFmtId="164" fontId="19" fillId="46" borderId="13" xfId="0" applyNumberFormat="1" applyFont="1" applyFill="1" applyBorder="1"/>
    <xf numFmtId="2" fontId="0" fillId="0" borderId="0" xfId="0" applyNumberFormat="1"/>
    <xf numFmtId="165" fontId="19" fillId="41" borderId="0" xfId="0" applyNumberFormat="1" applyFont="1" applyFill="1"/>
    <xf numFmtId="2" fontId="19" fillId="0" borderId="0" xfId="0" applyNumberFormat="1" applyFont="1"/>
    <xf numFmtId="1" fontId="19" fillId="41" borderId="0" xfId="0" applyNumberFormat="1" applyFont="1" applyFill="1"/>
    <xf numFmtId="1" fontId="19" fillId="42" borderId="0" xfId="0" applyNumberFormat="1" applyFont="1" applyFill="1"/>
    <xf numFmtId="1" fontId="19" fillId="43" borderId="0" xfId="0" applyNumberFormat="1" applyFont="1" applyFill="1"/>
    <xf numFmtId="1" fontId="19" fillId="46" borderId="0" xfId="0" applyNumberFormat="1" applyFont="1" applyFill="1"/>
    <xf numFmtId="1" fontId="19" fillId="45" borderId="0" xfId="0" applyNumberFormat="1" applyFont="1" applyFill="1"/>
    <xf numFmtId="1" fontId="19" fillId="44" borderId="0" xfId="0" applyNumberFormat="1" applyFont="1" applyFill="1"/>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FBD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35</xdr:col>
      <xdr:colOff>419100</xdr:colOff>
      <xdr:row>17</xdr:row>
      <xdr:rowOff>171450</xdr:rowOff>
    </xdr:from>
    <xdr:to>
      <xdr:col>40</xdr:col>
      <xdr:colOff>142875</xdr:colOff>
      <xdr:row>26</xdr:row>
      <xdr:rowOff>190939</xdr:rowOff>
    </xdr:to>
    <xdr:pic>
      <xdr:nvPicPr>
        <xdr:cNvPr id="3" name="Picture 5" descr="Inserted picture RelID:1">
          <a:extLst>
            <a:ext uri="{FF2B5EF4-FFF2-40B4-BE49-F238E27FC236}">
              <a16:creationId xmlns:a16="http://schemas.microsoft.com/office/drawing/2014/main" id="{2117E5CD-E4DB-456E-B7C6-4E0A3B1E4530}"/>
            </a:ext>
          </a:extLst>
        </xdr:cNvPr>
        <xdr:cNvPicPr>
          <a:picLocks noChangeAspect="1"/>
        </xdr:cNvPicPr>
      </xdr:nvPicPr>
      <xdr:blipFill>
        <a:blip xmlns:r="http://schemas.openxmlformats.org/officeDocument/2006/relationships" r:embed="rId1"/>
        <a:stretch>
          <a:fillRect/>
        </a:stretch>
      </xdr:blipFill>
      <xdr:spPr>
        <a:xfrm>
          <a:off x="21888450" y="3448050"/>
          <a:ext cx="2771775" cy="1762564"/>
        </a:xfrm>
        <a:prstGeom prst="rect">
          <a:avLst/>
        </a:prstGeom>
      </xdr:spPr>
    </xdr:pic>
    <xdr:clientData/>
  </xdr:twoCellAnchor>
  <xdr:twoCellAnchor>
    <xdr:from>
      <xdr:col>42</xdr:col>
      <xdr:colOff>571500</xdr:colOff>
      <xdr:row>17</xdr:row>
      <xdr:rowOff>85725</xdr:rowOff>
    </xdr:from>
    <xdr:to>
      <xdr:col>47</xdr:col>
      <xdr:colOff>238125</xdr:colOff>
      <xdr:row>26</xdr:row>
      <xdr:rowOff>171450</xdr:rowOff>
    </xdr:to>
    <xdr:pic>
      <xdr:nvPicPr>
        <xdr:cNvPr id="4" name="Picture 4" descr="Inserted picture RelID:1">
          <a:extLst>
            <a:ext uri="{FF2B5EF4-FFF2-40B4-BE49-F238E27FC236}">
              <a16:creationId xmlns:a16="http://schemas.microsoft.com/office/drawing/2014/main" id="{F2B93E0F-9115-472D-8B20-9AD904970EB0}"/>
            </a:ext>
          </a:extLst>
        </xdr:cNvPr>
        <xdr:cNvPicPr>
          <a:picLocks noChangeAspect="1"/>
        </xdr:cNvPicPr>
      </xdr:nvPicPr>
      <xdr:blipFill>
        <a:blip xmlns:r="http://schemas.openxmlformats.org/officeDocument/2006/relationships" r:embed="rId2"/>
        <a:stretch>
          <a:fillRect/>
        </a:stretch>
      </xdr:blipFill>
      <xdr:spPr>
        <a:xfrm>
          <a:off x="26308050" y="3362325"/>
          <a:ext cx="2714625" cy="1828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31"/>
  <sheetViews>
    <sheetView workbookViewId="0">
      <selection activeCell="C5" sqref="C5"/>
    </sheetView>
  </sheetViews>
  <sheetFormatPr defaultRowHeight="14.4" x14ac:dyDescent="0.3"/>
  <cols>
    <col min="2" max="2" width="51.33203125" style="4" customWidth="1"/>
  </cols>
  <sheetData>
    <row r="2" spans="2:5" s="4" customFormat="1" x14ac:dyDescent="0.3">
      <c r="B2" s="4" t="s">
        <v>0</v>
      </c>
      <c r="C2" s="4" t="s">
        <v>1</v>
      </c>
    </row>
    <row r="3" spans="2:5" x14ac:dyDescent="0.3">
      <c r="B3" s="4" t="s">
        <v>2</v>
      </c>
      <c r="C3" t="s">
        <v>3</v>
      </c>
    </row>
    <row r="5" spans="2:5" x14ac:dyDescent="0.3">
      <c r="B5" s="4" t="s">
        <v>4</v>
      </c>
      <c r="C5" t="s">
        <v>5</v>
      </c>
    </row>
    <row r="6" spans="2:5" x14ac:dyDescent="0.3">
      <c r="C6" t="s">
        <v>6</v>
      </c>
    </row>
    <row r="7" spans="2:5" x14ac:dyDescent="0.3">
      <c r="D7" s="3" t="s">
        <v>7</v>
      </c>
      <c r="E7" t="s">
        <v>8</v>
      </c>
    </row>
    <row r="8" spans="2:5" x14ac:dyDescent="0.3">
      <c r="D8" s="6" t="s">
        <v>9</v>
      </c>
      <c r="E8" t="s">
        <v>10</v>
      </c>
    </row>
    <row r="9" spans="2:5" x14ac:dyDescent="0.3">
      <c r="D9" s="10" t="s">
        <v>11</v>
      </c>
      <c r="E9" t="s">
        <v>12</v>
      </c>
    </row>
    <row r="10" spans="2:5" x14ac:dyDescent="0.3">
      <c r="D10" t="s">
        <v>13</v>
      </c>
    </row>
    <row r="11" spans="2:5" x14ac:dyDescent="0.3">
      <c r="C11" s="8" t="s">
        <v>14</v>
      </c>
    </row>
    <row r="12" spans="2:5" x14ac:dyDescent="0.3">
      <c r="C12" s="16" t="s">
        <v>15</v>
      </c>
    </row>
    <row r="13" spans="2:5" x14ac:dyDescent="0.3">
      <c r="C13" t="s">
        <v>16</v>
      </c>
    </row>
    <row r="14" spans="2:5" x14ac:dyDescent="0.3">
      <c r="C14" t="s">
        <v>17</v>
      </c>
    </row>
    <row r="15" spans="2:5" x14ac:dyDescent="0.3">
      <c r="C15" t="s">
        <v>18</v>
      </c>
    </row>
    <row r="16" spans="2:5" x14ac:dyDescent="0.3">
      <c r="C16" t="s">
        <v>19</v>
      </c>
    </row>
    <row r="18" spans="1:3" x14ac:dyDescent="0.3">
      <c r="B18" s="4" t="s">
        <v>20</v>
      </c>
      <c r="C18" t="s">
        <v>21</v>
      </c>
    </row>
    <row r="19" spans="1:3" x14ac:dyDescent="0.3">
      <c r="C19" t="s">
        <v>22</v>
      </c>
    </row>
    <row r="21" spans="1:3" x14ac:dyDescent="0.3">
      <c r="B21" s="4" t="s">
        <v>23</v>
      </c>
      <c r="C21" t="s">
        <v>24</v>
      </c>
    </row>
    <row r="24" spans="1:3" x14ac:dyDescent="0.3">
      <c r="A24" s="4" t="s">
        <v>25</v>
      </c>
    </row>
    <row r="25" spans="1:3" x14ac:dyDescent="0.3">
      <c r="A25" t="s">
        <v>26</v>
      </c>
    </row>
    <row r="26" spans="1:3" x14ac:dyDescent="0.3">
      <c r="A26" t="s">
        <v>27</v>
      </c>
    </row>
    <row r="27" spans="1:3" x14ac:dyDescent="0.3">
      <c r="A27" t="s">
        <v>28</v>
      </c>
    </row>
    <row r="28" spans="1:3" x14ac:dyDescent="0.3">
      <c r="A28" t="s">
        <v>29</v>
      </c>
    </row>
    <row r="29" spans="1:3" x14ac:dyDescent="0.3">
      <c r="A29" t="s">
        <v>30</v>
      </c>
    </row>
    <row r="30" spans="1:3" x14ac:dyDescent="0.3">
      <c r="A30" t="s">
        <v>31</v>
      </c>
    </row>
    <row r="31" spans="1:3" x14ac:dyDescent="0.3">
      <c r="A31"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A384C-9177-41C7-B58C-32450DD93332}">
  <dimension ref="A1:C2"/>
  <sheetViews>
    <sheetView workbookViewId="0">
      <selection activeCell="C12" sqref="C12"/>
    </sheetView>
  </sheetViews>
  <sheetFormatPr defaultRowHeight="14.4" x14ac:dyDescent="0.3"/>
  <cols>
    <col min="1" max="1" width="11.44140625" bestFit="1" customWidth="1"/>
    <col min="2" max="2" width="21.109375" customWidth="1"/>
    <col min="3" max="3" width="109.5546875" customWidth="1"/>
  </cols>
  <sheetData>
    <row r="1" spans="1:3" x14ac:dyDescent="0.3">
      <c r="A1" t="s">
        <v>33</v>
      </c>
      <c r="B1" t="s">
        <v>34</v>
      </c>
      <c r="C1" t="s">
        <v>35</v>
      </c>
    </row>
    <row r="2" spans="1:3" ht="57.6" x14ac:dyDescent="0.3">
      <c r="A2" s="18">
        <v>44666</v>
      </c>
      <c r="B2" t="s">
        <v>36</v>
      </c>
      <c r="C2" s="19"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05"/>
  <sheetViews>
    <sheetView tabSelected="1" workbookViewId="0">
      <pane xSplit="8" ySplit="1" topLeftCell="I2" activePane="bottomRight" state="frozen"/>
      <selection pane="topRight" activeCell="I1" sqref="I1"/>
      <selection pane="bottomLeft" activeCell="A2" sqref="A2"/>
      <selection pane="bottomRight" activeCell="J8" sqref="J8"/>
    </sheetView>
  </sheetViews>
  <sheetFormatPr defaultRowHeight="14.4" x14ac:dyDescent="0.3"/>
  <cols>
    <col min="2" max="2" width="14.109375" customWidth="1"/>
    <col min="4" max="4" width="32.6640625" customWidth="1"/>
    <col min="5" max="7" width="5.44140625" customWidth="1"/>
    <col min="8" max="8" width="13.5546875" customWidth="1"/>
    <col min="9" max="9" width="11.109375" customWidth="1"/>
    <col min="21" max="28" width="6.33203125" customWidth="1"/>
    <col min="31" max="31" width="12.109375" customWidth="1"/>
  </cols>
  <sheetData>
    <row r="1" spans="1:48" s="4" customFormat="1" x14ac:dyDescent="0.3">
      <c r="B1" s="4" t="s">
        <v>38</v>
      </c>
      <c r="J1" s="4">
        <v>2010</v>
      </c>
      <c r="K1" s="4">
        <v>2015</v>
      </c>
      <c r="L1" s="4">
        <v>2020</v>
      </c>
      <c r="M1" s="4">
        <v>2025</v>
      </c>
      <c r="N1" s="4">
        <v>2030</v>
      </c>
      <c r="O1" s="4">
        <v>2035</v>
      </c>
      <c r="P1" s="4">
        <v>2040</v>
      </c>
      <c r="Q1" s="4">
        <v>2045</v>
      </c>
      <c r="R1" s="4">
        <v>2050</v>
      </c>
      <c r="S1" s="4">
        <v>2055</v>
      </c>
      <c r="T1" s="4">
        <v>2060</v>
      </c>
      <c r="U1" s="4">
        <v>2065</v>
      </c>
      <c r="V1" s="4">
        <v>2070</v>
      </c>
      <c r="W1" s="4">
        <v>2075</v>
      </c>
      <c r="X1" s="4">
        <v>2080</v>
      </c>
      <c r="Y1" s="4">
        <v>2085</v>
      </c>
      <c r="Z1" s="4">
        <v>2090</v>
      </c>
      <c r="AA1" s="4">
        <v>2095</v>
      </c>
      <c r="AB1" s="4">
        <v>2100</v>
      </c>
    </row>
    <row r="2" spans="1:48" s="4" customFormat="1" x14ac:dyDescent="0.3">
      <c r="A2" t="s">
        <v>39</v>
      </c>
      <c r="D2" s="4" t="s">
        <v>40</v>
      </c>
      <c r="E2" s="4" t="s">
        <v>41</v>
      </c>
      <c r="F2"/>
      <c r="G2"/>
      <c r="H2" s="4" t="s">
        <v>42</v>
      </c>
      <c r="I2"/>
      <c r="J2" s="17">
        <v>17.283999135393302</v>
      </c>
      <c r="K2" s="17">
        <v>17.330377724752498</v>
      </c>
      <c r="L2" s="22">
        <v>15.6</v>
      </c>
      <c r="M2" s="22">
        <v>169.9</v>
      </c>
      <c r="N2" s="22">
        <v>230.7</v>
      </c>
      <c r="O2" s="22">
        <v>357.6</v>
      </c>
      <c r="P2" s="22">
        <v>530.4</v>
      </c>
      <c r="Q2" s="22">
        <v>614.79999999999995</v>
      </c>
      <c r="R2" s="22">
        <v>784.3</v>
      </c>
      <c r="S2" s="22">
        <v>759.6</v>
      </c>
      <c r="T2" s="22">
        <v>663</v>
      </c>
      <c r="U2" s="22">
        <v>610</v>
      </c>
      <c r="V2" s="22">
        <v>523.9</v>
      </c>
      <c r="W2" s="22">
        <v>538.1</v>
      </c>
      <c r="X2" s="22">
        <v>572.4</v>
      </c>
      <c r="Y2" s="22">
        <v>571.1</v>
      </c>
      <c r="Z2" s="22">
        <v>566.29999999999995</v>
      </c>
      <c r="AA2" s="22">
        <v>595</v>
      </c>
      <c r="AB2" s="22">
        <v>628.5</v>
      </c>
    </row>
    <row r="3" spans="1:48" x14ac:dyDescent="0.3">
      <c r="D3" s="4"/>
      <c r="E3" s="4"/>
      <c r="H3" s="4"/>
      <c r="J3" s="17"/>
      <c r="K3" s="17"/>
      <c r="L3" s="22"/>
      <c r="M3" s="22"/>
      <c r="N3" s="22">
        <f>N2-M2</f>
        <v>60.799999999999983</v>
      </c>
      <c r="O3" s="22">
        <f>O2-N2</f>
        <v>126.90000000000003</v>
      </c>
      <c r="P3" s="22">
        <f t="shared" ref="P3:S3" si="0">P2-O2</f>
        <v>172.79999999999995</v>
      </c>
      <c r="Q3" s="22">
        <f t="shared" si="0"/>
        <v>84.399999999999977</v>
      </c>
      <c r="R3" s="22">
        <f t="shared" si="0"/>
        <v>169.5</v>
      </c>
      <c r="S3" s="22">
        <f t="shared" si="0"/>
        <v>-24.699999999999932</v>
      </c>
      <c r="T3" s="22"/>
      <c r="U3" s="22"/>
      <c r="V3" s="22"/>
      <c r="W3" s="22"/>
      <c r="X3" s="22"/>
      <c r="Y3" s="22"/>
      <c r="Z3" s="22"/>
      <c r="AA3" s="22"/>
      <c r="AB3" s="22"/>
    </row>
    <row r="5" spans="1:48" s="5" customFormat="1" x14ac:dyDescent="0.3">
      <c r="A5" s="5" t="s">
        <v>43</v>
      </c>
      <c r="D5" s="5" t="s">
        <v>44</v>
      </c>
      <c r="E5" s="5">
        <v>0.2</v>
      </c>
      <c r="F5" s="5" t="s">
        <v>45</v>
      </c>
      <c r="J5" s="5">
        <v>2010</v>
      </c>
      <c r="K5" s="5">
        <v>2015</v>
      </c>
      <c r="L5" s="5">
        <v>2020</v>
      </c>
      <c r="M5" s="5">
        <v>2025</v>
      </c>
      <c r="N5" s="5">
        <v>2030</v>
      </c>
      <c r="O5" s="5">
        <v>2035</v>
      </c>
      <c r="P5" s="5">
        <v>2040</v>
      </c>
      <c r="Q5" s="5">
        <v>2045</v>
      </c>
      <c r="R5" s="5">
        <v>2050</v>
      </c>
      <c r="S5" s="5">
        <v>2055</v>
      </c>
      <c r="T5" s="5">
        <v>2060</v>
      </c>
      <c r="U5" s="5">
        <v>2065</v>
      </c>
      <c r="V5" s="5">
        <v>2070</v>
      </c>
      <c r="W5" s="5">
        <v>2075</v>
      </c>
      <c r="X5" s="5">
        <v>2080</v>
      </c>
      <c r="Y5" s="5">
        <v>2085</v>
      </c>
      <c r="Z5" s="5">
        <v>2090</v>
      </c>
      <c r="AA5" s="5">
        <v>2095</v>
      </c>
      <c r="AB5" s="5">
        <v>2100</v>
      </c>
      <c r="AC5" s="4"/>
      <c r="AD5" s="4"/>
      <c r="AE5" s="4" t="s">
        <v>46</v>
      </c>
      <c r="AF5" s="4"/>
      <c r="AG5" s="4"/>
      <c r="AH5" s="4"/>
      <c r="AI5" s="4"/>
      <c r="AJ5" s="4"/>
      <c r="AK5" s="4"/>
      <c r="AL5" s="4"/>
      <c r="AM5" s="4"/>
      <c r="AN5" s="4"/>
      <c r="AO5" s="4"/>
      <c r="AP5" s="4"/>
      <c r="AQ5" s="4"/>
      <c r="AR5" s="4"/>
      <c r="AS5" s="4"/>
      <c r="AT5" s="4"/>
      <c r="AU5" s="4"/>
      <c r="AV5" s="4"/>
    </row>
    <row r="6" spans="1:48" x14ac:dyDescent="0.3">
      <c r="A6" t="s">
        <v>39</v>
      </c>
      <c r="D6" t="s">
        <v>47</v>
      </c>
      <c r="H6" t="s">
        <v>48</v>
      </c>
      <c r="I6" s="2"/>
      <c r="J6" s="54">
        <v>4.6789457829122085</v>
      </c>
      <c r="K6" s="54">
        <v>4.4267002082675466</v>
      </c>
      <c r="L6" s="56">
        <v>5.8</v>
      </c>
      <c r="M6" s="56">
        <v>5.6</v>
      </c>
      <c r="N6" s="56">
        <v>5.9</v>
      </c>
      <c r="O6" s="56">
        <v>6</v>
      </c>
      <c r="P6" s="21">
        <v>5.9</v>
      </c>
      <c r="Q6" s="21">
        <v>6.8</v>
      </c>
      <c r="R6" s="21">
        <v>7.1</v>
      </c>
      <c r="S6" s="21">
        <v>6.9</v>
      </c>
      <c r="T6" s="21">
        <v>8.1999999999999993</v>
      </c>
      <c r="U6" s="21">
        <v>8</v>
      </c>
      <c r="V6" s="21">
        <v>8</v>
      </c>
      <c r="W6" s="21">
        <v>8</v>
      </c>
      <c r="X6" s="21">
        <v>8</v>
      </c>
      <c r="Y6" s="21">
        <v>8.3000000000000007</v>
      </c>
      <c r="Z6" s="21">
        <v>8.4</v>
      </c>
      <c r="AA6" s="21">
        <v>8.6999999999999993</v>
      </c>
      <c r="AB6" s="21">
        <v>8.9</v>
      </c>
    </row>
    <row r="7" spans="1:48" x14ac:dyDescent="0.3">
      <c r="D7" t="s">
        <v>47</v>
      </c>
      <c r="H7" t="s">
        <v>49</v>
      </c>
      <c r="I7" s="2"/>
      <c r="J7" s="2">
        <f t="shared" ref="J7:S7" si="1">J6*3.6</f>
        <v>16.844204818483952</v>
      </c>
      <c r="K7" s="2">
        <f t="shared" si="1"/>
        <v>15.936120749763168</v>
      </c>
      <c r="L7" s="2">
        <f t="shared" si="1"/>
        <v>20.88</v>
      </c>
      <c r="M7" s="2">
        <f t="shared" si="1"/>
        <v>20.16</v>
      </c>
      <c r="N7" s="2">
        <f t="shared" si="1"/>
        <v>21.240000000000002</v>
      </c>
      <c r="O7" s="2">
        <f t="shared" si="1"/>
        <v>21.6</v>
      </c>
      <c r="P7" s="2">
        <f t="shared" si="1"/>
        <v>21.240000000000002</v>
      </c>
      <c r="Q7" s="2">
        <f t="shared" si="1"/>
        <v>24.48</v>
      </c>
      <c r="R7" s="2">
        <f t="shared" si="1"/>
        <v>25.56</v>
      </c>
      <c r="S7" s="2">
        <f t="shared" si="1"/>
        <v>24.840000000000003</v>
      </c>
      <c r="T7" s="2">
        <f t="shared" ref="T7" si="2">T6*3.6</f>
        <v>29.52</v>
      </c>
      <c r="U7" s="2">
        <f t="shared" ref="U7" si="3">U6*3.6</f>
        <v>28.8</v>
      </c>
      <c r="V7" s="2">
        <f t="shared" ref="V7" si="4">V6*3.6</f>
        <v>28.8</v>
      </c>
      <c r="W7" s="2">
        <f t="shared" ref="W7" si="5">W6*3.6</f>
        <v>28.8</v>
      </c>
      <c r="X7" s="2">
        <f t="shared" ref="X7" si="6">X6*3.6</f>
        <v>28.8</v>
      </c>
      <c r="Y7" s="2">
        <f t="shared" ref="Y7" si="7">Y6*3.6</f>
        <v>29.880000000000003</v>
      </c>
      <c r="Z7" s="2">
        <f t="shared" ref="Z7" si="8">Z6*3.6</f>
        <v>30.240000000000002</v>
      </c>
      <c r="AA7" s="2">
        <f t="shared" ref="AA7" si="9">AA6*3.6</f>
        <v>31.319999999999997</v>
      </c>
      <c r="AB7" s="2">
        <f t="shared" ref="AB7" si="10">AB6*3.6</f>
        <v>32.04</v>
      </c>
    </row>
    <row r="8" spans="1:48" ht="15" thickBot="1" x14ac:dyDescent="0.35">
      <c r="A8" t="s">
        <v>50</v>
      </c>
      <c r="D8" t="s">
        <v>51</v>
      </c>
      <c r="H8" t="s">
        <v>49</v>
      </c>
      <c r="J8">
        <f t="shared" ref="J8:AB8" si="11">J$2*$E5</f>
        <v>3.4567998270786604</v>
      </c>
      <c r="K8">
        <f t="shared" si="11"/>
        <v>3.4660755449504999</v>
      </c>
      <c r="L8">
        <f t="shared" si="11"/>
        <v>3.12</v>
      </c>
      <c r="M8">
        <f t="shared" si="11"/>
        <v>33.980000000000004</v>
      </c>
      <c r="N8">
        <f t="shared" si="11"/>
        <v>46.14</v>
      </c>
      <c r="O8">
        <f t="shared" si="11"/>
        <v>71.52000000000001</v>
      </c>
      <c r="P8">
        <f t="shared" si="11"/>
        <v>106.08</v>
      </c>
      <c r="Q8">
        <f t="shared" si="11"/>
        <v>122.96</v>
      </c>
      <c r="R8">
        <f t="shared" si="11"/>
        <v>156.86000000000001</v>
      </c>
      <c r="S8">
        <f t="shared" si="11"/>
        <v>151.92000000000002</v>
      </c>
      <c r="T8">
        <f t="shared" si="11"/>
        <v>132.6</v>
      </c>
      <c r="U8">
        <f t="shared" si="11"/>
        <v>122</v>
      </c>
      <c r="V8">
        <f t="shared" si="11"/>
        <v>104.78</v>
      </c>
      <c r="W8">
        <f t="shared" si="11"/>
        <v>107.62</v>
      </c>
      <c r="X8">
        <f t="shared" si="11"/>
        <v>114.48</v>
      </c>
      <c r="Y8">
        <f t="shared" si="11"/>
        <v>114.22000000000001</v>
      </c>
      <c r="Z8">
        <f t="shared" si="11"/>
        <v>113.25999999999999</v>
      </c>
      <c r="AA8">
        <f t="shared" si="11"/>
        <v>119</v>
      </c>
      <c r="AB8">
        <f t="shared" si="11"/>
        <v>125.7</v>
      </c>
    </row>
    <row r="9" spans="1:48" x14ac:dyDescent="0.3">
      <c r="C9" s="63" t="s">
        <v>52</v>
      </c>
      <c r="D9" t="s">
        <v>53</v>
      </c>
      <c r="H9" t="s">
        <v>49</v>
      </c>
      <c r="J9" s="3">
        <v>5</v>
      </c>
      <c r="K9">
        <f t="shared" ref="K9" si="12">J9</f>
        <v>5</v>
      </c>
      <c r="L9">
        <f t="shared" ref="L9:AB9" si="13">K9</f>
        <v>5</v>
      </c>
      <c r="M9">
        <f t="shared" si="13"/>
        <v>5</v>
      </c>
      <c r="N9">
        <f t="shared" si="13"/>
        <v>5</v>
      </c>
      <c r="O9">
        <f t="shared" si="13"/>
        <v>5</v>
      </c>
      <c r="P9">
        <f t="shared" si="13"/>
        <v>5</v>
      </c>
      <c r="Q9">
        <f t="shared" si="13"/>
        <v>5</v>
      </c>
      <c r="R9">
        <f t="shared" si="13"/>
        <v>5</v>
      </c>
      <c r="S9">
        <f t="shared" si="13"/>
        <v>5</v>
      </c>
      <c r="T9">
        <f t="shared" si="13"/>
        <v>5</v>
      </c>
      <c r="U9">
        <f t="shared" si="13"/>
        <v>5</v>
      </c>
      <c r="V9">
        <f t="shared" si="13"/>
        <v>5</v>
      </c>
      <c r="W9">
        <f t="shared" si="13"/>
        <v>5</v>
      </c>
      <c r="X9">
        <f t="shared" si="13"/>
        <v>5</v>
      </c>
      <c r="Y9">
        <f t="shared" si="13"/>
        <v>5</v>
      </c>
      <c r="Z9">
        <f t="shared" si="13"/>
        <v>5</v>
      </c>
      <c r="AA9">
        <f t="shared" si="13"/>
        <v>5</v>
      </c>
      <c r="AB9">
        <f t="shared" si="13"/>
        <v>5</v>
      </c>
    </row>
    <row r="10" spans="1:48" x14ac:dyDescent="0.3">
      <c r="C10" s="64"/>
      <c r="D10" t="s">
        <v>54</v>
      </c>
      <c r="H10" t="s">
        <v>49</v>
      </c>
      <c r="J10" s="3">
        <v>5</v>
      </c>
      <c r="K10">
        <f t="shared" ref="K10" si="14">J10</f>
        <v>5</v>
      </c>
      <c r="L10">
        <f t="shared" ref="L10:AB10" si="15">K10</f>
        <v>5</v>
      </c>
      <c r="M10">
        <f t="shared" si="15"/>
        <v>5</v>
      </c>
      <c r="N10">
        <f t="shared" si="15"/>
        <v>5</v>
      </c>
      <c r="O10">
        <f t="shared" si="15"/>
        <v>5</v>
      </c>
      <c r="P10">
        <f t="shared" si="15"/>
        <v>5</v>
      </c>
      <c r="Q10">
        <f t="shared" si="15"/>
        <v>5</v>
      </c>
      <c r="R10">
        <f t="shared" si="15"/>
        <v>5</v>
      </c>
      <c r="S10">
        <f t="shared" si="15"/>
        <v>5</v>
      </c>
      <c r="T10">
        <f t="shared" si="15"/>
        <v>5</v>
      </c>
      <c r="U10">
        <f t="shared" si="15"/>
        <v>5</v>
      </c>
      <c r="V10">
        <f t="shared" si="15"/>
        <v>5</v>
      </c>
      <c r="W10">
        <f t="shared" si="15"/>
        <v>5</v>
      </c>
      <c r="X10">
        <f t="shared" si="15"/>
        <v>5</v>
      </c>
      <c r="Y10">
        <f t="shared" si="15"/>
        <v>5</v>
      </c>
      <c r="Z10">
        <f t="shared" si="15"/>
        <v>5</v>
      </c>
      <c r="AA10">
        <f t="shared" si="15"/>
        <v>5</v>
      </c>
      <c r="AB10">
        <f t="shared" si="15"/>
        <v>5</v>
      </c>
    </row>
    <row r="11" spans="1:48" ht="15" thickBot="1" x14ac:dyDescent="0.35">
      <c r="C11" s="65"/>
      <c r="D11" t="s">
        <v>55</v>
      </c>
      <c r="H11" t="s">
        <v>49</v>
      </c>
      <c r="I11" s="2"/>
      <c r="J11" s="11">
        <f t="shared" ref="J11:S11" si="16">SUM(J7:J10)</f>
        <v>30.301004645562614</v>
      </c>
      <c r="K11" s="11">
        <f t="shared" si="16"/>
        <v>29.402196294713669</v>
      </c>
      <c r="L11" s="11">
        <f t="shared" si="16"/>
        <v>34</v>
      </c>
      <c r="M11" s="11">
        <f t="shared" si="16"/>
        <v>64.14</v>
      </c>
      <c r="N11" s="11">
        <f t="shared" si="16"/>
        <v>77.38</v>
      </c>
      <c r="O11" s="11">
        <f t="shared" si="16"/>
        <v>103.12</v>
      </c>
      <c r="P11" s="11">
        <f t="shared" si="16"/>
        <v>137.32</v>
      </c>
      <c r="Q11" s="11">
        <f t="shared" si="16"/>
        <v>157.44</v>
      </c>
      <c r="R11" s="11">
        <f t="shared" si="16"/>
        <v>192.42000000000002</v>
      </c>
      <c r="S11" s="11">
        <f t="shared" si="16"/>
        <v>186.76000000000002</v>
      </c>
      <c r="T11" s="11">
        <f t="shared" ref="T11" si="17">SUM(T7:T10)</f>
        <v>172.12</v>
      </c>
      <c r="U11" s="11">
        <f t="shared" ref="U11" si="18">SUM(U7:U10)</f>
        <v>160.80000000000001</v>
      </c>
      <c r="V11" s="11">
        <f t="shared" ref="V11" si="19">SUM(V7:V10)</f>
        <v>143.58000000000001</v>
      </c>
      <c r="W11" s="11">
        <f t="shared" ref="W11" si="20">SUM(W7:W10)</f>
        <v>146.42000000000002</v>
      </c>
      <c r="X11" s="11">
        <f t="shared" ref="X11" si="21">SUM(X7:X10)</f>
        <v>153.28</v>
      </c>
      <c r="Y11" s="11">
        <f t="shared" ref="Y11" si="22">SUM(Y7:Y10)</f>
        <v>154.10000000000002</v>
      </c>
      <c r="Z11" s="11">
        <f t="shared" ref="Z11" si="23">SUM(Z7:Z10)</f>
        <v>153.5</v>
      </c>
      <c r="AA11" s="11">
        <f t="shared" ref="AA11" si="24">SUM(AA7:AA10)</f>
        <v>160.32</v>
      </c>
      <c r="AB11" s="11">
        <f t="shared" ref="AB11" si="25">SUM(AB7:AB10)</f>
        <v>167.74</v>
      </c>
    </row>
    <row r="12" spans="1:48" ht="15" thickBot="1" x14ac:dyDescent="0.35"/>
    <row r="13" spans="1:48" x14ac:dyDescent="0.3">
      <c r="C13" s="63" t="s">
        <v>56</v>
      </c>
      <c r="D13" t="s">
        <v>53</v>
      </c>
      <c r="H13" t="s">
        <v>49</v>
      </c>
      <c r="J13" s="3">
        <v>22</v>
      </c>
      <c r="K13">
        <v>22</v>
      </c>
      <c r="L13">
        <v>22</v>
      </c>
      <c r="M13">
        <v>22</v>
      </c>
      <c r="N13">
        <v>22</v>
      </c>
      <c r="O13">
        <v>22</v>
      </c>
      <c r="P13">
        <v>22</v>
      </c>
      <c r="Q13">
        <v>22</v>
      </c>
      <c r="R13">
        <v>22</v>
      </c>
      <c r="S13">
        <v>22</v>
      </c>
      <c r="T13">
        <v>22</v>
      </c>
      <c r="U13">
        <v>22</v>
      </c>
      <c r="V13">
        <v>22</v>
      </c>
      <c r="W13">
        <v>22</v>
      </c>
      <c r="X13">
        <v>22</v>
      </c>
      <c r="Y13">
        <v>22</v>
      </c>
      <c r="Z13">
        <v>22</v>
      </c>
      <c r="AA13">
        <v>22</v>
      </c>
      <c r="AB13">
        <v>22</v>
      </c>
    </row>
    <row r="14" spans="1:48" x14ac:dyDescent="0.3">
      <c r="C14" s="64"/>
      <c r="D14" t="s">
        <v>54</v>
      </c>
      <c r="H14" t="s">
        <v>49</v>
      </c>
      <c r="J14" s="3">
        <v>11</v>
      </c>
      <c r="K14">
        <v>11</v>
      </c>
      <c r="L14">
        <v>11</v>
      </c>
      <c r="M14">
        <v>11</v>
      </c>
      <c r="N14">
        <v>11</v>
      </c>
      <c r="O14">
        <v>11</v>
      </c>
      <c r="P14">
        <v>11</v>
      </c>
      <c r="Q14">
        <v>11</v>
      </c>
      <c r="R14">
        <v>11</v>
      </c>
      <c r="S14">
        <v>11</v>
      </c>
      <c r="T14">
        <v>11</v>
      </c>
      <c r="U14">
        <v>11</v>
      </c>
      <c r="V14">
        <v>11</v>
      </c>
      <c r="W14">
        <v>11</v>
      </c>
      <c r="X14">
        <v>11</v>
      </c>
      <c r="Y14">
        <v>11</v>
      </c>
      <c r="Z14">
        <v>11</v>
      </c>
      <c r="AA14">
        <v>11</v>
      </c>
      <c r="AB14">
        <v>11</v>
      </c>
    </row>
    <row r="15" spans="1:48" ht="15" thickBot="1" x14ac:dyDescent="0.35">
      <c r="C15" s="65"/>
      <c r="D15" t="s">
        <v>55</v>
      </c>
      <c r="H15" t="s">
        <v>49</v>
      </c>
      <c r="I15" s="2"/>
      <c r="J15" s="11">
        <f t="shared" ref="J15:S15" si="26">SUM(J13:J14)+J8+J7</f>
        <v>53.301004645562614</v>
      </c>
      <c r="K15" s="11">
        <f t="shared" si="26"/>
        <v>52.402196294713669</v>
      </c>
      <c r="L15" s="11">
        <f t="shared" si="26"/>
        <v>57</v>
      </c>
      <c r="M15" s="11">
        <f t="shared" si="26"/>
        <v>87.14</v>
      </c>
      <c r="N15" s="11">
        <f t="shared" si="26"/>
        <v>100.38</v>
      </c>
      <c r="O15" s="11">
        <f t="shared" si="26"/>
        <v>126.12</v>
      </c>
      <c r="P15" s="11">
        <f t="shared" si="26"/>
        <v>160.32</v>
      </c>
      <c r="Q15" s="11">
        <f t="shared" si="26"/>
        <v>180.43999999999997</v>
      </c>
      <c r="R15" s="11">
        <f t="shared" si="26"/>
        <v>215.42000000000002</v>
      </c>
      <c r="S15" s="11">
        <f t="shared" si="26"/>
        <v>209.76000000000002</v>
      </c>
      <c r="T15" s="11">
        <f t="shared" ref="T15:AB15" si="27">SUM(T13:T14)+T8+T7</f>
        <v>195.12</v>
      </c>
      <c r="U15" s="11">
        <f t="shared" si="27"/>
        <v>183.8</v>
      </c>
      <c r="V15" s="11">
        <f t="shared" si="27"/>
        <v>166.58</v>
      </c>
      <c r="W15" s="11">
        <f t="shared" si="27"/>
        <v>169.42000000000002</v>
      </c>
      <c r="X15" s="11">
        <f t="shared" si="27"/>
        <v>176.28000000000003</v>
      </c>
      <c r="Y15" s="11">
        <f t="shared" si="27"/>
        <v>177.10000000000002</v>
      </c>
      <c r="Z15" s="11">
        <f t="shared" si="27"/>
        <v>176.5</v>
      </c>
      <c r="AA15" s="11">
        <f t="shared" si="27"/>
        <v>183.32</v>
      </c>
      <c r="AB15" s="11">
        <f t="shared" si="27"/>
        <v>190.73999999999998</v>
      </c>
    </row>
    <row r="17" spans="1:48" s="5" customFormat="1" x14ac:dyDescent="0.3">
      <c r="A17" s="5" t="s">
        <v>57</v>
      </c>
      <c r="D17" s="5" t="s">
        <v>44</v>
      </c>
      <c r="E17" s="5">
        <v>0.27</v>
      </c>
      <c r="F17" s="5" t="s">
        <v>45</v>
      </c>
      <c r="I17" s="5" t="s">
        <v>58</v>
      </c>
      <c r="J17" s="5">
        <v>2010</v>
      </c>
      <c r="K17" s="5">
        <v>2015</v>
      </c>
      <c r="L17" s="5">
        <v>2020</v>
      </c>
      <c r="M17" s="5">
        <v>2025</v>
      </c>
      <c r="N17" s="5">
        <v>2030</v>
      </c>
      <c r="O17" s="5">
        <v>2035</v>
      </c>
      <c r="P17" s="5">
        <v>2040</v>
      </c>
      <c r="Q17" s="5">
        <v>2045</v>
      </c>
      <c r="R17" s="5">
        <v>2050</v>
      </c>
      <c r="S17" s="5">
        <v>2055</v>
      </c>
      <c r="T17" s="5">
        <v>2060</v>
      </c>
      <c r="U17" s="5">
        <v>2065</v>
      </c>
      <c r="V17" s="5">
        <v>2070</v>
      </c>
      <c r="W17" s="5">
        <v>2075</v>
      </c>
      <c r="X17" s="5">
        <v>2080</v>
      </c>
      <c r="Y17" s="5">
        <v>2085</v>
      </c>
      <c r="Z17" s="5">
        <v>2090</v>
      </c>
      <c r="AA17" s="5">
        <v>2095</v>
      </c>
      <c r="AB17" s="5">
        <v>2100</v>
      </c>
      <c r="AC17" s="4"/>
      <c r="AD17" s="4"/>
      <c r="AE17" s="4"/>
      <c r="AF17" s="4"/>
      <c r="AG17" s="4"/>
      <c r="AH17" s="4"/>
      <c r="AI17" s="4"/>
      <c r="AJ17" s="4"/>
      <c r="AK17" s="4"/>
      <c r="AL17" s="4"/>
      <c r="AM17" s="4"/>
      <c r="AN17" s="4"/>
      <c r="AO17" s="4"/>
      <c r="AP17" s="4"/>
      <c r="AQ17" s="4"/>
      <c r="AR17" s="4"/>
      <c r="AS17" s="4"/>
      <c r="AT17" s="4"/>
      <c r="AU17" s="4"/>
      <c r="AV17" s="4"/>
    </row>
    <row r="18" spans="1:48" x14ac:dyDescent="0.3">
      <c r="A18" t="s">
        <v>39</v>
      </c>
      <c r="D18" t="s">
        <v>59</v>
      </c>
      <c r="H18" t="s">
        <v>48</v>
      </c>
      <c r="I18" s="2"/>
      <c r="J18" s="2">
        <v>8.8127381504602216</v>
      </c>
      <c r="K18" s="2">
        <v>10.755327742325303</v>
      </c>
      <c r="L18" s="21">
        <v>10.5</v>
      </c>
      <c r="M18" s="21">
        <v>9.3000000000000007</v>
      </c>
      <c r="N18" s="21">
        <v>8.6999999999999993</v>
      </c>
      <c r="O18" s="21">
        <v>8.9</v>
      </c>
      <c r="P18" s="21">
        <v>9.3000000000000007</v>
      </c>
      <c r="Q18" s="21">
        <v>9.3000000000000007</v>
      </c>
      <c r="R18" s="21">
        <v>9.4</v>
      </c>
      <c r="S18" s="21">
        <v>9.6</v>
      </c>
      <c r="T18" s="21">
        <v>10.8</v>
      </c>
      <c r="U18" s="21">
        <v>11.7</v>
      </c>
      <c r="V18" s="21">
        <v>12.5</v>
      </c>
      <c r="W18" s="21">
        <v>12.9</v>
      </c>
      <c r="X18" s="21">
        <v>13.2</v>
      </c>
      <c r="Y18" s="21">
        <v>13.2</v>
      </c>
      <c r="Z18" s="21">
        <v>13.3</v>
      </c>
      <c r="AA18" s="21">
        <v>13.5</v>
      </c>
      <c r="AB18" s="21">
        <v>13.7</v>
      </c>
      <c r="AC18" s="1"/>
      <c r="AD18" s="1"/>
      <c r="AE18" t="s">
        <v>60</v>
      </c>
    </row>
    <row r="19" spans="1:48" x14ac:dyDescent="0.3">
      <c r="D19" t="s">
        <v>59</v>
      </c>
      <c r="H19" t="s">
        <v>49</v>
      </c>
      <c r="I19" s="7">
        <f>J19*0.91</f>
        <v>28.870530180907686</v>
      </c>
      <c r="J19" s="2">
        <f t="shared" ref="J19" si="28">J18*3.6</f>
        <v>31.725857341656798</v>
      </c>
      <c r="K19" s="2">
        <f t="shared" ref="K19" si="29">K18*3.6</f>
        <v>38.719179872371093</v>
      </c>
      <c r="L19" s="2">
        <f t="shared" ref="L19" si="30">L18*3.6</f>
        <v>37.800000000000004</v>
      </c>
      <c r="M19" s="2">
        <f t="shared" ref="M19" si="31">M18*3.6</f>
        <v>33.480000000000004</v>
      </c>
      <c r="N19" s="2">
        <f t="shared" ref="N19" si="32">N18*3.6</f>
        <v>31.319999999999997</v>
      </c>
      <c r="O19" s="2">
        <f t="shared" ref="O19" si="33">O18*3.6</f>
        <v>32.04</v>
      </c>
      <c r="P19" s="2">
        <f t="shared" ref="P19" si="34">P18*3.6</f>
        <v>33.480000000000004</v>
      </c>
      <c r="Q19" s="2">
        <f t="shared" ref="Q19" si="35">Q18*3.6</f>
        <v>33.480000000000004</v>
      </c>
      <c r="R19" s="2">
        <f t="shared" ref="R19" si="36">R18*3.6</f>
        <v>33.840000000000003</v>
      </c>
      <c r="S19" s="2">
        <f t="shared" ref="S19" si="37">S18*3.6</f>
        <v>34.56</v>
      </c>
      <c r="T19" s="2">
        <f t="shared" ref="T19" si="38">T18*3.6</f>
        <v>38.880000000000003</v>
      </c>
      <c r="U19" s="2">
        <f t="shared" ref="U19" si="39">U18*3.6</f>
        <v>42.12</v>
      </c>
      <c r="V19" s="2">
        <f t="shared" ref="V19" si="40">V18*3.6</f>
        <v>45</v>
      </c>
      <c r="W19" s="2">
        <f t="shared" ref="W19" si="41">W18*3.6</f>
        <v>46.440000000000005</v>
      </c>
      <c r="X19" s="2">
        <f t="shared" ref="X19" si="42">X18*3.6</f>
        <v>47.519999999999996</v>
      </c>
      <c r="Y19" s="2">
        <f t="shared" ref="Y19" si="43">Y18*3.6</f>
        <v>47.519999999999996</v>
      </c>
      <c r="Z19" s="2">
        <f t="shared" ref="Z19" si="44">Z18*3.6</f>
        <v>47.88</v>
      </c>
      <c r="AA19" s="2">
        <f t="shared" ref="AA19" si="45">AA18*3.6</f>
        <v>48.6</v>
      </c>
      <c r="AB19" s="2">
        <f t="shared" ref="AB19" si="46">AB18*3.6</f>
        <v>49.32</v>
      </c>
      <c r="AE19" t="s">
        <v>61</v>
      </c>
      <c r="AP19" t="s">
        <v>62</v>
      </c>
    </row>
    <row r="20" spans="1:48" ht="15" thickBot="1" x14ac:dyDescent="0.35">
      <c r="A20" t="s">
        <v>50</v>
      </c>
      <c r="D20" t="s">
        <v>51</v>
      </c>
      <c r="H20" t="s">
        <v>49</v>
      </c>
      <c r="I20" s="7">
        <f>J20*0.91</f>
        <v>4.2466785875661346</v>
      </c>
      <c r="J20">
        <f t="shared" ref="J20:AB20" si="47">J$2*$E17</f>
        <v>4.6666797665561921</v>
      </c>
      <c r="K20">
        <f t="shared" si="47"/>
        <v>4.679201985683175</v>
      </c>
      <c r="L20" s="2">
        <f t="shared" si="47"/>
        <v>4.2119999999999997</v>
      </c>
      <c r="M20">
        <f t="shared" si="47"/>
        <v>45.873000000000005</v>
      </c>
      <c r="N20">
        <f t="shared" si="47"/>
        <v>62.289000000000001</v>
      </c>
      <c r="O20">
        <f t="shared" si="47"/>
        <v>96.552000000000007</v>
      </c>
      <c r="P20">
        <f t="shared" si="47"/>
        <v>143.208</v>
      </c>
      <c r="Q20">
        <f t="shared" si="47"/>
        <v>165.99600000000001</v>
      </c>
      <c r="R20">
        <f t="shared" si="47"/>
        <v>211.761</v>
      </c>
      <c r="S20">
        <f t="shared" si="47"/>
        <v>205.09200000000001</v>
      </c>
      <c r="T20">
        <f t="shared" si="47"/>
        <v>179.01000000000002</v>
      </c>
      <c r="U20">
        <f t="shared" si="47"/>
        <v>164.70000000000002</v>
      </c>
      <c r="V20">
        <f t="shared" si="47"/>
        <v>141.453</v>
      </c>
      <c r="W20">
        <f t="shared" si="47"/>
        <v>145.28700000000001</v>
      </c>
      <c r="X20">
        <f t="shared" si="47"/>
        <v>154.548</v>
      </c>
      <c r="Y20">
        <f t="shared" si="47"/>
        <v>154.197</v>
      </c>
      <c r="Z20">
        <f t="shared" si="47"/>
        <v>152.90100000000001</v>
      </c>
      <c r="AA20">
        <f t="shared" si="47"/>
        <v>160.65</v>
      </c>
      <c r="AB20">
        <f t="shared" si="47"/>
        <v>169.69500000000002</v>
      </c>
      <c r="AE20" t="s">
        <v>63</v>
      </c>
    </row>
    <row r="21" spans="1:48" x14ac:dyDescent="0.3">
      <c r="C21" s="63" t="s">
        <v>52</v>
      </c>
      <c r="D21" t="s">
        <v>53</v>
      </c>
      <c r="H21" t="s">
        <v>49</v>
      </c>
      <c r="I21" s="7">
        <f>J21*0.91</f>
        <v>2.73</v>
      </c>
      <c r="J21" s="6">
        <v>3</v>
      </c>
      <c r="K21">
        <f>J21</f>
        <v>3</v>
      </c>
      <c r="L21">
        <f t="shared" ref="L21:AB21" si="48">K21</f>
        <v>3</v>
      </c>
      <c r="M21">
        <f t="shared" si="48"/>
        <v>3</v>
      </c>
      <c r="N21">
        <f t="shared" si="48"/>
        <v>3</v>
      </c>
      <c r="O21">
        <f t="shared" si="48"/>
        <v>3</v>
      </c>
      <c r="P21">
        <f t="shared" si="48"/>
        <v>3</v>
      </c>
      <c r="Q21">
        <f t="shared" si="48"/>
        <v>3</v>
      </c>
      <c r="R21">
        <f t="shared" si="48"/>
        <v>3</v>
      </c>
      <c r="S21">
        <f t="shared" si="48"/>
        <v>3</v>
      </c>
      <c r="T21">
        <f t="shared" si="48"/>
        <v>3</v>
      </c>
      <c r="U21">
        <f t="shared" si="48"/>
        <v>3</v>
      </c>
      <c r="V21">
        <f t="shared" si="48"/>
        <v>3</v>
      </c>
      <c r="W21">
        <f t="shared" si="48"/>
        <v>3</v>
      </c>
      <c r="X21">
        <f t="shared" si="48"/>
        <v>3</v>
      </c>
      <c r="Y21">
        <f t="shared" si="48"/>
        <v>3</v>
      </c>
      <c r="Z21">
        <f t="shared" si="48"/>
        <v>3</v>
      </c>
      <c r="AA21">
        <f t="shared" si="48"/>
        <v>3</v>
      </c>
      <c r="AB21">
        <f t="shared" si="48"/>
        <v>3</v>
      </c>
      <c r="AI21" t="s">
        <v>64</v>
      </c>
    </row>
    <row r="22" spans="1:48" x14ac:dyDescent="0.3">
      <c r="C22" s="64"/>
      <c r="D22" t="s">
        <v>54</v>
      </c>
      <c r="H22" t="s">
        <v>49</v>
      </c>
      <c r="I22" s="7">
        <f>J22*0.91</f>
        <v>4.55</v>
      </c>
      <c r="J22" s="9">
        <v>5</v>
      </c>
      <c r="K22">
        <f>J22</f>
        <v>5</v>
      </c>
      <c r="L22">
        <f t="shared" ref="L22:AB22" si="49">K22</f>
        <v>5</v>
      </c>
      <c r="M22">
        <f t="shared" si="49"/>
        <v>5</v>
      </c>
      <c r="N22">
        <f t="shared" si="49"/>
        <v>5</v>
      </c>
      <c r="O22">
        <f t="shared" si="49"/>
        <v>5</v>
      </c>
      <c r="P22">
        <f t="shared" si="49"/>
        <v>5</v>
      </c>
      <c r="Q22">
        <f t="shared" si="49"/>
        <v>5</v>
      </c>
      <c r="R22">
        <f t="shared" si="49"/>
        <v>5</v>
      </c>
      <c r="S22">
        <f t="shared" si="49"/>
        <v>5</v>
      </c>
      <c r="T22">
        <f t="shared" si="49"/>
        <v>5</v>
      </c>
      <c r="U22">
        <f t="shared" si="49"/>
        <v>5</v>
      </c>
      <c r="V22">
        <f t="shared" si="49"/>
        <v>5</v>
      </c>
      <c r="W22">
        <f t="shared" si="49"/>
        <v>5</v>
      </c>
      <c r="X22">
        <f t="shared" si="49"/>
        <v>5</v>
      </c>
      <c r="Y22">
        <f t="shared" si="49"/>
        <v>5</v>
      </c>
      <c r="Z22">
        <f t="shared" si="49"/>
        <v>5</v>
      </c>
      <c r="AA22">
        <f t="shared" si="49"/>
        <v>5</v>
      </c>
      <c r="AB22">
        <f t="shared" si="49"/>
        <v>5</v>
      </c>
    </row>
    <row r="23" spans="1:48" ht="15" thickBot="1" x14ac:dyDescent="0.35">
      <c r="C23" s="65"/>
      <c r="D23" t="s">
        <v>55</v>
      </c>
      <c r="H23" t="s">
        <v>49</v>
      </c>
      <c r="I23" s="7">
        <f>J23*0.91</f>
        <v>40.397208768473824</v>
      </c>
      <c r="J23" s="11">
        <f t="shared" ref="J23" si="50">SUM(J19:J22)</f>
        <v>44.392537108212991</v>
      </c>
      <c r="K23" s="11">
        <f t="shared" ref="K23" si="51">SUM(K19:K22)</f>
        <v>51.398381858054265</v>
      </c>
      <c r="L23" s="11">
        <f t="shared" ref="L23" si="52">SUM(L19:L22)</f>
        <v>50.012</v>
      </c>
      <c r="M23" s="11">
        <f t="shared" ref="M23" si="53">SUM(M19:M22)</f>
        <v>87.353000000000009</v>
      </c>
      <c r="N23" s="11">
        <f t="shared" ref="N23" si="54">SUM(N19:N22)</f>
        <v>101.60899999999999</v>
      </c>
      <c r="O23" s="11">
        <f t="shared" ref="O23" si="55">SUM(O19:O22)</f>
        <v>136.59200000000001</v>
      </c>
      <c r="P23" s="11">
        <f t="shared" ref="P23" si="56">SUM(P19:P22)</f>
        <v>184.68799999999999</v>
      </c>
      <c r="Q23" s="11">
        <f t="shared" ref="Q23" si="57">SUM(Q19:Q22)</f>
        <v>207.476</v>
      </c>
      <c r="R23" s="11">
        <f t="shared" ref="R23" si="58">SUM(R19:R22)</f>
        <v>253.601</v>
      </c>
      <c r="S23" s="11">
        <f t="shared" ref="S23" si="59">SUM(S19:S22)</f>
        <v>247.65200000000002</v>
      </c>
      <c r="T23" s="11">
        <f t="shared" ref="T23" si="60">SUM(T19:T22)</f>
        <v>225.89000000000001</v>
      </c>
      <c r="U23" s="11">
        <f t="shared" ref="U23" si="61">SUM(U19:U22)</f>
        <v>214.82000000000002</v>
      </c>
      <c r="V23" s="11">
        <f t="shared" ref="V23" si="62">SUM(V19:V22)</f>
        <v>194.453</v>
      </c>
      <c r="W23" s="11">
        <f t="shared" ref="W23" si="63">SUM(W19:W22)</f>
        <v>199.727</v>
      </c>
      <c r="X23" s="11">
        <f t="shared" ref="X23" si="64">SUM(X19:X22)</f>
        <v>210.06799999999998</v>
      </c>
      <c r="Y23" s="11">
        <f t="shared" ref="Y23" si="65">SUM(Y19:Y22)</f>
        <v>209.71699999999998</v>
      </c>
      <c r="Z23" s="11">
        <f t="shared" ref="Z23" si="66">SUM(Z19:Z22)</f>
        <v>208.78100000000001</v>
      </c>
      <c r="AA23" s="11">
        <f t="shared" ref="AA23" si="67">SUM(AA19:AA22)</f>
        <v>217.25</v>
      </c>
      <c r="AB23" s="11">
        <f t="shared" ref="AB23" si="68">SUM(AB19:AB22)</f>
        <v>227.01500000000001</v>
      </c>
    </row>
    <row r="24" spans="1:48" ht="15" thickBot="1" x14ac:dyDescent="0.35">
      <c r="I24" s="7"/>
    </row>
    <row r="25" spans="1:48" x14ac:dyDescent="0.3">
      <c r="C25" s="63" t="s">
        <v>56</v>
      </c>
      <c r="D25" t="s">
        <v>53</v>
      </c>
      <c r="H25" t="s">
        <v>49</v>
      </c>
      <c r="I25" s="8"/>
      <c r="J25" s="6">
        <v>15</v>
      </c>
      <c r="K25">
        <f>J25</f>
        <v>15</v>
      </c>
      <c r="L25">
        <f t="shared" ref="L25:AB25" si="69">K25</f>
        <v>15</v>
      </c>
      <c r="M25">
        <f t="shared" si="69"/>
        <v>15</v>
      </c>
      <c r="N25">
        <f t="shared" si="69"/>
        <v>15</v>
      </c>
      <c r="O25">
        <f t="shared" si="69"/>
        <v>15</v>
      </c>
      <c r="P25">
        <f t="shared" si="69"/>
        <v>15</v>
      </c>
      <c r="Q25">
        <f t="shared" si="69"/>
        <v>15</v>
      </c>
      <c r="R25">
        <f t="shared" si="69"/>
        <v>15</v>
      </c>
      <c r="S25">
        <f t="shared" si="69"/>
        <v>15</v>
      </c>
      <c r="T25">
        <f t="shared" si="69"/>
        <v>15</v>
      </c>
      <c r="U25">
        <f t="shared" si="69"/>
        <v>15</v>
      </c>
      <c r="V25">
        <f t="shared" si="69"/>
        <v>15</v>
      </c>
      <c r="W25">
        <f t="shared" si="69"/>
        <v>15</v>
      </c>
      <c r="X25">
        <f t="shared" si="69"/>
        <v>15</v>
      </c>
      <c r="Y25">
        <f t="shared" si="69"/>
        <v>15</v>
      </c>
      <c r="Z25">
        <f t="shared" si="69"/>
        <v>15</v>
      </c>
      <c r="AA25">
        <f t="shared" si="69"/>
        <v>15</v>
      </c>
      <c r="AB25">
        <f t="shared" si="69"/>
        <v>15</v>
      </c>
    </row>
    <row r="26" spans="1:48" x14ac:dyDescent="0.3">
      <c r="C26" s="64"/>
      <c r="D26" t="s">
        <v>54</v>
      </c>
      <c r="H26" t="s">
        <v>49</v>
      </c>
      <c r="I26" s="8"/>
      <c r="J26" s="9">
        <v>10</v>
      </c>
      <c r="K26">
        <v>11</v>
      </c>
      <c r="L26">
        <v>11</v>
      </c>
      <c r="M26">
        <v>11</v>
      </c>
      <c r="N26">
        <v>11</v>
      </c>
      <c r="O26">
        <v>11</v>
      </c>
      <c r="P26">
        <v>11</v>
      </c>
      <c r="Q26">
        <v>11</v>
      </c>
      <c r="R26">
        <v>11</v>
      </c>
      <c r="S26">
        <v>11</v>
      </c>
      <c r="T26">
        <v>11</v>
      </c>
      <c r="U26">
        <v>11</v>
      </c>
      <c r="V26">
        <v>11</v>
      </c>
      <c r="W26">
        <v>11</v>
      </c>
      <c r="X26">
        <v>11</v>
      </c>
      <c r="Y26">
        <v>11</v>
      </c>
      <c r="Z26">
        <v>11</v>
      </c>
      <c r="AA26">
        <v>11</v>
      </c>
      <c r="AB26">
        <v>11</v>
      </c>
    </row>
    <row r="27" spans="1:48" ht="15" thickBot="1" x14ac:dyDescent="0.35">
      <c r="C27" s="65"/>
      <c r="D27" t="s">
        <v>55</v>
      </c>
      <c r="H27" t="s">
        <v>49</v>
      </c>
      <c r="I27" s="7"/>
      <c r="J27" s="11">
        <f>SUM(J25:J26)+J20+J19</f>
        <v>61.392537108212991</v>
      </c>
      <c r="K27" s="11">
        <f t="shared" ref="K27:AB27" si="70">SUM(K25:K26)+K20+K19</f>
        <v>69.398381858054265</v>
      </c>
      <c r="L27" s="11">
        <f t="shared" si="70"/>
        <v>68.012</v>
      </c>
      <c r="M27" s="11">
        <f t="shared" si="70"/>
        <v>105.35300000000001</v>
      </c>
      <c r="N27" s="11">
        <f t="shared" si="70"/>
        <v>119.60899999999999</v>
      </c>
      <c r="O27" s="11">
        <f t="shared" si="70"/>
        <v>154.59200000000001</v>
      </c>
      <c r="P27" s="11">
        <f t="shared" si="70"/>
        <v>202.68799999999999</v>
      </c>
      <c r="Q27" s="11">
        <f t="shared" si="70"/>
        <v>225.476</v>
      </c>
      <c r="R27" s="11">
        <f t="shared" si="70"/>
        <v>271.601</v>
      </c>
      <c r="S27" s="11">
        <f t="shared" si="70"/>
        <v>265.65200000000004</v>
      </c>
      <c r="T27" s="11">
        <f t="shared" si="70"/>
        <v>243.89000000000001</v>
      </c>
      <c r="U27" s="11">
        <f t="shared" si="70"/>
        <v>232.82000000000002</v>
      </c>
      <c r="V27" s="11">
        <f t="shared" si="70"/>
        <v>212.453</v>
      </c>
      <c r="W27" s="11">
        <f t="shared" si="70"/>
        <v>217.727</v>
      </c>
      <c r="X27" s="11">
        <f t="shared" si="70"/>
        <v>228.06799999999998</v>
      </c>
      <c r="Y27" s="11">
        <f t="shared" si="70"/>
        <v>227.71699999999998</v>
      </c>
      <c r="Z27" s="11">
        <f t="shared" si="70"/>
        <v>226.78100000000001</v>
      </c>
      <c r="AA27" s="11">
        <f t="shared" si="70"/>
        <v>235.25</v>
      </c>
      <c r="AB27" s="11">
        <f t="shared" si="70"/>
        <v>245.01500000000001</v>
      </c>
      <c r="AE27" t="s">
        <v>65</v>
      </c>
    </row>
    <row r="28" spans="1:48" ht="15" thickBot="1" x14ac:dyDescent="0.35">
      <c r="I28" s="8"/>
      <c r="AE28" t="s">
        <v>66</v>
      </c>
      <c r="AG28" t="s">
        <v>67</v>
      </c>
      <c r="AI28" t="s">
        <v>68</v>
      </c>
    </row>
    <row r="29" spans="1:48" x14ac:dyDescent="0.3">
      <c r="C29" s="63" t="s">
        <v>69</v>
      </c>
      <c r="D29" t="s">
        <v>53</v>
      </c>
      <c r="H29" t="s">
        <v>49</v>
      </c>
      <c r="I29" s="7">
        <f>J29*0.91</f>
        <v>9.1</v>
      </c>
      <c r="J29" s="6">
        <v>10</v>
      </c>
      <c r="K29">
        <f>J29</f>
        <v>10</v>
      </c>
      <c r="L29">
        <v>22</v>
      </c>
      <c r="M29">
        <v>22</v>
      </c>
      <c r="N29">
        <v>22</v>
      </c>
      <c r="O29">
        <v>22</v>
      </c>
      <c r="P29">
        <v>22</v>
      </c>
      <c r="Q29">
        <v>22</v>
      </c>
      <c r="R29">
        <v>22</v>
      </c>
      <c r="S29">
        <v>22</v>
      </c>
      <c r="T29">
        <v>22</v>
      </c>
      <c r="U29">
        <v>23</v>
      </c>
      <c r="V29">
        <v>24</v>
      </c>
      <c r="W29">
        <v>25</v>
      </c>
      <c r="X29">
        <v>26</v>
      </c>
      <c r="Y29">
        <v>27</v>
      </c>
      <c r="Z29">
        <v>28</v>
      </c>
      <c r="AA29">
        <v>29</v>
      </c>
      <c r="AB29">
        <v>30</v>
      </c>
      <c r="AE29" t="s">
        <v>70</v>
      </c>
      <c r="AF29" t="s">
        <v>71</v>
      </c>
      <c r="AG29" t="s">
        <v>70</v>
      </c>
      <c r="AH29" t="s">
        <v>71</v>
      </c>
      <c r="AI29" t="s">
        <v>70</v>
      </c>
      <c r="AJ29" t="s">
        <v>71</v>
      </c>
    </row>
    <row r="30" spans="1:48" x14ac:dyDescent="0.3">
      <c r="C30" s="64"/>
      <c r="D30" t="s">
        <v>54</v>
      </c>
      <c r="H30" t="s">
        <v>49</v>
      </c>
      <c r="I30" s="7">
        <f>J30*0.91</f>
        <v>50.050000000000004</v>
      </c>
      <c r="J30" s="9">
        <v>55</v>
      </c>
      <c r="K30">
        <f>J30</f>
        <v>55</v>
      </c>
      <c r="L30">
        <f t="shared" ref="L30:T30" si="71">K30</f>
        <v>55</v>
      </c>
      <c r="M30">
        <f t="shared" si="71"/>
        <v>55</v>
      </c>
      <c r="N30">
        <f t="shared" si="71"/>
        <v>55</v>
      </c>
      <c r="O30">
        <f t="shared" si="71"/>
        <v>55</v>
      </c>
      <c r="P30">
        <f t="shared" si="71"/>
        <v>55</v>
      </c>
      <c r="Q30">
        <f t="shared" si="71"/>
        <v>55</v>
      </c>
      <c r="R30">
        <f t="shared" si="71"/>
        <v>55</v>
      </c>
      <c r="S30">
        <f t="shared" si="71"/>
        <v>55</v>
      </c>
      <c r="T30">
        <f t="shared" si="71"/>
        <v>55</v>
      </c>
      <c r="U30">
        <f t="shared" ref="U30:AB30" si="72">T30</f>
        <v>55</v>
      </c>
      <c r="V30">
        <f t="shared" si="72"/>
        <v>55</v>
      </c>
      <c r="W30">
        <f t="shared" si="72"/>
        <v>55</v>
      </c>
      <c r="X30">
        <f t="shared" si="72"/>
        <v>55</v>
      </c>
      <c r="Y30">
        <f t="shared" si="72"/>
        <v>55</v>
      </c>
      <c r="Z30">
        <f t="shared" si="72"/>
        <v>55</v>
      </c>
      <c r="AA30">
        <f t="shared" si="72"/>
        <v>55</v>
      </c>
      <c r="AB30">
        <f t="shared" si="72"/>
        <v>55</v>
      </c>
      <c r="AE30">
        <v>35</v>
      </c>
      <c r="AF30" s="2">
        <f>AE30/0.91</f>
        <v>38.46153846153846</v>
      </c>
      <c r="AG30">
        <v>50</v>
      </c>
      <c r="AH30" s="2">
        <f>AG30/0.91</f>
        <v>54.945054945054942</v>
      </c>
      <c r="AI30">
        <v>50</v>
      </c>
      <c r="AJ30" s="2">
        <f>AI30/0.91</f>
        <v>54.945054945054942</v>
      </c>
    </row>
    <row r="31" spans="1:48" ht="15" thickBot="1" x14ac:dyDescent="0.35">
      <c r="C31" s="65"/>
      <c r="D31" t="s">
        <v>55</v>
      </c>
      <c r="H31" t="s">
        <v>49</v>
      </c>
      <c r="I31" s="7">
        <f>J31*0.91</f>
        <v>92.267208768473807</v>
      </c>
      <c r="J31" s="11">
        <f>SUM(J29:J30)+J19+J20</f>
        <v>101.39253710821298</v>
      </c>
      <c r="K31" s="11">
        <f t="shared" ref="K31:AA31" si="73">SUM(K29:K30)+K19+K20</f>
        <v>108.39838185805426</v>
      </c>
      <c r="L31" s="11">
        <f t="shared" si="73"/>
        <v>119.01200000000001</v>
      </c>
      <c r="M31" s="11">
        <f t="shared" si="73"/>
        <v>156.35300000000001</v>
      </c>
      <c r="N31" s="11">
        <f t="shared" si="73"/>
        <v>170.60899999999998</v>
      </c>
      <c r="O31" s="11">
        <f t="shared" si="73"/>
        <v>205.59199999999998</v>
      </c>
      <c r="P31" s="11">
        <f t="shared" si="73"/>
        <v>253.68799999999999</v>
      </c>
      <c r="Q31" s="11">
        <f t="shared" si="73"/>
        <v>276.476</v>
      </c>
      <c r="R31" s="11">
        <f t="shared" si="73"/>
        <v>322.601</v>
      </c>
      <c r="S31" s="11">
        <f t="shared" si="73"/>
        <v>316.65200000000004</v>
      </c>
      <c r="T31" s="11">
        <f t="shared" si="73"/>
        <v>294.89</v>
      </c>
      <c r="U31" s="11">
        <f t="shared" si="73"/>
        <v>284.82000000000005</v>
      </c>
      <c r="V31" s="11">
        <f t="shared" si="73"/>
        <v>265.45299999999997</v>
      </c>
      <c r="W31" s="11">
        <f t="shared" si="73"/>
        <v>271.72699999999998</v>
      </c>
      <c r="X31" s="11">
        <f t="shared" si="73"/>
        <v>283.06799999999998</v>
      </c>
      <c r="Y31" s="11">
        <f t="shared" si="73"/>
        <v>283.71699999999998</v>
      </c>
      <c r="Z31" s="11">
        <f t="shared" si="73"/>
        <v>283.78100000000001</v>
      </c>
      <c r="AA31" s="11">
        <f t="shared" si="73"/>
        <v>293.25</v>
      </c>
      <c r="AB31" s="11">
        <f>SUM(AB29:AB30)+AB19+AB20</f>
        <v>304.01499999999999</v>
      </c>
      <c r="AE31" t="s">
        <v>72</v>
      </c>
      <c r="AG31" t="s">
        <v>73</v>
      </c>
      <c r="AI31" t="s">
        <v>74</v>
      </c>
    </row>
    <row r="32" spans="1:48" x14ac:dyDescent="0.3">
      <c r="I32" s="2"/>
      <c r="J32" s="2"/>
      <c r="K32" s="2"/>
      <c r="L32" s="2"/>
      <c r="M32" s="2"/>
      <c r="N32" s="2"/>
      <c r="O32" s="2"/>
      <c r="P32" s="2"/>
      <c r="Q32" s="2"/>
      <c r="R32" s="2"/>
      <c r="S32" s="2"/>
      <c r="T32" s="2"/>
    </row>
    <row r="33" spans="1:48" s="5" customFormat="1" x14ac:dyDescent="0.3">
      <c r="A33" s="5" t="s">
        <v>75</v>
      </c>
      <c r="I33" s="5" t="s">
        <v>58</v>
      </c>
      <c r="J33" s="5">
        <v>2010</v>
      </c>
      <c r="K33" s="5">
        <v>2015</v>
      </c>
      <c r="L33" s="5">
        <v>2020</v>
      </c>
      <c r="M33" s="5">
        <v>2025</v>
      </c>
      <c r="N33" s="5">
        <v>2030</v>
      </c>
      <c r="O33" s="5">
        <v>2035</v>
      </c>
      <c r="P33" s="5">
        <v>2040</v>
      </c>
      <c r="Q33" s="5">
        <v>2045</v>
      </c>
      <c r="R33" s="5">
        <v>2050</v>
      </c>
      <c r="S33" s="5">
        <v>2055</v>
      </c>
      <c r="T33" s="5">
        <v>2060</v>
      </c>
      <c r="U33" s="5">
        <v>2065</v>
      </c>
      <c r="V33" s="5">
        <v>2070</v>
      </c>
      <c r="W33" s="5">
        <v>2075</v>
      </c>
      <c r="X33" s="5">
        <v>2080</v>
      </c>
      <c r="Y33" s="5">
        <v>2085</v>
      </c>
      <c r="Z33" s="5">
        <v>2090</v>
      </c>
      <c r="AA33" s="5">
        <v>2095</v>
      </c>
      <c r="AB33" s="5">
        <v>2100</v>
      </c>
      <c r="AC33" s="4"/>
      <c r="AD33" s="4"/>
      <c r="AE33" s="4"/>
      <c r="AF33" s="4"/>
      <c r="AG33" s="4"/>
      <c r="AH33" s="4"/>
      <c r="AI33" s="4"/>
      <c r="AJ33" s="4"/>
      <c r="AK33" s="4"/>
      <c r="AL33" s="4"/>
      <c r="AM33" s="4"/>
      <c r="AN33" s="4"/>
      <c r="AO33" s="4"/>
      <c r="AP33" s="4"/>
      <c r="AQ33" s="4"/>
      <c r="AR33" s="4"/>
      <c r="AS33" s="4"/>
      <c r="AT33" s="4"/>
      <c r="AU33" s="4"/>
      <c r="AV33" s="4"/>
    </row>
    <row r="34" spans="1:48" x14ac:dyDescent="0.3">
      <c r="A34" t="s">
        <v>39</v>
      </c>
      <c r="D34" t="s">
        <v>76</v>
      </c>
      <c r="H34" t="s">
        <v>48</v>
      </c>
      <c r="I34" s="2"/>
      <c r="J34" s="21">
        <v>21.638999999999999</v>
      </c>
      <c r="K34" s="21">
        <v>21.917000000000002</v>
      </c>
      <c r="L34" s="21">
        <v>27.727</v>
      </c>
      <c r="M34" s="21">
        <v>31.135999999999999</v>
      </c>
      <c r="N34" s="21">
        <v>33.756</v>
      </c>
      <c r="O34" s="21">
        <v>33.115000000000002</v>
      </c>
      <c r="P34" s="21">
        <v>34.835999999999999</v>
      </c>
      <c r="Q34" s="21">
        <v>38.976999999999997</v>
      </c>
      <c r="R34" s="21">
        <v>43.189</v>
      </c>
      <c r="S34" s="21">
        <v>38.865000000000002</v>
      </c>
      <c r="T34" s="21">
        <v>47.213999999999999</v>
      </c>
      <c r="U34" s="21">
        <v>46.26</v>
      </c>
      <c r="V34" s="21">
        <v>44.819000000000003</v>
      </c>
      <c r="W34" s="21">
        <v>45.012999999999998</v>
      </c>
      <c r="X34" s="21">
        <v>45.625999999999998</v>
      </c>
      <c r="Y34" s="21">
        <v>46.16</v>
      </c>
      <c r="Z34" s="21">
        <v>46.488</v>
      </c>
      <c r="AA34" s="21">
        <v>46.332000000000001</v>
      </c>
      <c r="AB34" s="21">
        <v>45.140999999999998</v>
      </c>
      <c r="AC34" s="2"/>
    </row>
    <row r="35" spans="1:48" ht="15" thickBot="1" x14ac:dyDescent="0.35">
      <c r="D35" t="s">
        <v>76</v>
      </c>
      <c r="H35" t="s">
        <v>49</v>
      </c>
      <c r="I35" s="2"/>
      <c r="J35" s="2">
        <f t="shared" ref="J35:AB35" si="74">J34*3.6</f>
        <v>77.900400000000005</v>
      </c>
      <c r="K35" s="2">
        <f t="shared" si="74"/>
        <v>78.901200000000003</v>
      </c>
      <c r="L35" s="2">
        <f t="shared" si="74"/>
        <v>99.8172</v>
      </c>
      <c r="M35" s="2">
        <f t="shared" si="74"/>
        <v>112.0896</v>
      </c>
      <c r="N35" s="2">
        <f t="shared" si="74"/>
        <v>121.52160000000001</v>
      </c>
      <c r="O35" s="2">
        <f t="shared" si="74"/>
        <v>119.21400000000001</v>
      </c>
      <c r="P35" s="2">
        <f t="shared" si="74"/>
        <v>125.4096</v>
      </c>
      <c r="Q35" s="2">
        <f t="shared" si="74"/>
        <v>140.31719999999999</v>
      </c>
      <c r="R35" s="2">
        <f t="shared" si="74"/>
        <v>155.4804</v>
      </c>
      <c r="S35" s="2">
        <f t="shared" si="74"/>
        <v>139.91400000000002</v>
      </c>
      <c r="T35" s="2">
        <f t="shared" si="74"/>
        <v>169.97040000000001</v>
      </c>
      <c r="U35" s="2">
        <f t="shared" si="74"/>
        <v>166.536</v>
      </c>
      <c r="V35" s="2">
        <f t="shared" si="74"/>
        <v>161.34840000000003</v>
      </c>
      <c r="W35" s="2">
        <f t="shared" si="74"/>
        <v>162.04679999999999</v>
      </c>
      <c r="X35" s="2">
        <f t="shared" si="74"/>
        <v>164.25360000000001</v>
      </c>
      <c r="Y35" s="2">
        <f t="shared" si="74"/>
        <v>166.17599999999999</v>
      </c>
      <c r="Z35" s="2">
        <f t="shared" si="74"/>
        <v>167.35679999999999</v>
      </c>
      <c r="AA35" s="2">
        <f t="shared" si="74"/>
        <v>166.79519999999999</v>
      </c>
      <c r="AB35" s="2">
        <f t="shared" si="74"/>
        <v>162.5076</v>
      </c>
      <c r="AC35" s="2"/>
    </row>
    <row r="36" spans="1:48" x14ac:dyDescent="0.3">
      <c r="C36" s="63" t="s">
        <v>52</v>
      </c>
      <c r="D36" t="s">
        <v>53</v>
      </c>
      <c r="H36" t="s">
        <v>49</v>
      </c>
      <c r="I36" s="7">
        <f>J36*0.91</f>
        <v>7.28</v>
      </c>
      <c r="J36" s="12">
        <f>J21+5</f>
        <v>8</v>
      </c>
      <c r="K36">
        <f>J36</f>
        <v>8</v>
      </c>
      <c r="L36">
        <f t="shared" ref="L36:AB36" si="75">K36</f>
        <v>8</v>
      </c>
      <c r="M36">
        <f t="shared" si="75"/>
        <v>8</v>
      </c>
      <c r="N36">
        <f t="shared" si="75"/>
        <v>8</v>
      </c>
      <c r="O36">
        <f t="shared" si="75"/>
        <v>8</v>
      </c>
      <c r="P36">
        <f t="shared" si="75"/>
        <v>8</v>
      </c>
      <c r="Q36">
        <f t="shared" si="75"/>
        <v>8</v>
      </c>
      <c r="R36">
        <f t="shared" si="75"/>
        <v>8</v>
      </c>
      <c r="S36">
        <f t="shared" si="75"/>
        <v>8</v>
      </c>
      <c r="T36">
        <f t="shared" si="75"/>
        <v>8</v>
      </c>
      <c r="U36">
        <f t="shared" si="75"/>
        <v>8</v>
      </c>
      <c r="V36">
        <f t="shared" si="75"/>
        <v>8</v>
      </c>
      <c r="W36">
        <f t="shared" si="75"/>
        <v>8</v>
      </c>
      <c r="X36">
        <f t="shared" si="75"/>
        <v>8</v>
      </c>
      <c r="Y36">
        <f t="shared" si="75"/>
        <v>8</v>
      </c>
      <c r="Z36">
        <f t="shared" si="75"/>
        <v>8</v>
      </c>
      <c r="AA36">
        <f t="shared" si="75"/>
        <v>8</v>
      </c>
      <c r="AB36">
        <f t="shared" si="75"/>
        <v>8</v>
      </c>
    </row>
    <row r="37" spans="1:48" x14ac:dyDescent="0.3">
      <c r="C37" s="64"/>
      <c r="D37" t="s">
        <v>54</v>
      </c>
      <c r="H37" t="s">
        <v>49</v>
      </c>
      <c r="I37" s="7">
        <f>J37*0.91</f>
        <v>18.2</v>
      </c>
      <c r="J37" s="12">
        <v>20</v>
      </c>
      <c r="K37">
        <f>J37</f>
        <v>20</v>
      </c>
      <c r="L37">
        <f t="shared" ref="L37:AB37" si="76">K37</f>
        <v>20</v>
      </c>
      <c r="M37">
        <f t="shared" si="76"/>
        <v>20</v>
      </c>
      <c r="N37">
        <f t="shared" si="76"/>
        <v>20</v>
      </c>
      <c r="O37">
        <f t="shared" si="76"/>
        <v>20</v>
      </c>
      <c r="P37">
        <f t="shared" si="76"/>
        <v>20</v>
      </c>
      <c r="Q37">
        <f t="shared" si="76"/>
        <v>20</v>
      </c>
      <c r="R37">
        <f t="shared" si="76"/>
        <v>20</v>
      </c>
      <c r="S37">
        <f t="shared" si="76"/>
        <v>20</v>
      </c>
      <c r="T37">
        <f t="shared" si="76"/>
        <v>20</v>
      </c>
      <c r="U37">
        <f t="shared" si="76"/>
        <v>20</v>
      </c>
      <c r="V37">
        <f t="shared" si="76"/>
        <v>20</v>
      </c>
      <c r="W37">
        <f t="shared" si="76"/>
        <v>20</v>
      </c>
      <c r="X37">
        <f t="shared" si="76"/>
        <v>20</v>
      </c>
      <c r="Y37">
        <f t="shared" si="76"/>
        <v>20</v>
      </c>
      <c r="Z37">
        <f t="shared" si="76"/>
        <v>20</v>
      </c>
      <c r="AA37">
        <f t="shared" si="76"/>
        <v>20</v>
      </c>
      <c r="AB37">
        <f t="shared" si="76"/>
        <v>20</v>
      </c>
    </row>
    <row r="38" spans="1:48" ht="15" thickBot="1" x14ac:dyDescent="0.35">
      <c r="C38" s="65"/>
      <c r="D38" t="s">
        <v>55</v>
      </c>
      <c r="H38" t="s">
        <v>49</v>
      </c>
      <c r="I38" s="7">
        <f>J38*0.91</f>
        <v>96.369364000000004</v>
      </c>
      <c r="J38" s="11">
        <f t="shared" ref="J38" si="77">SUM(J35:J37)</f>
        <v>105.9004</v>
      </c>
      <c r="K38" s="11">
        <f t="shared" ref="K38" si="78">SUM(K35:K37)</f>
        <v>106.9012</v>
      </c>
      <c r="L38" s="11">
        <f t="shared" ref="L38" si="79">SUM(L35:L37)</f>
        <v>127.8172</v>
      </c>
      <c r="M38" s="11">
        <f t="shared" ref="M38" si="80">SUM(M35:M37)</f>
        <v>140.08960000000002</v>
      </c>
      <c r="N38" s="11">
        <f t="shared" ref="N38" si="81">SUM(N35:N37)</f>
        <v>149.52160000000001</v>
      </c>
      <c r="O38" s="11">
        <f t="shared" ref="O38" si="82">SUM(O35:O37)</f>
        <v>147.214</v>
      </c>
      <c r="P38" s="11">
        <f t="shared" ref="P38" si="83">SUM(P35:P37)</f>
        <v>153.40960000000001</v>
      </c>
      <c r="Q38" s="11">
        <f t="shared" ref="Q38" si="84">SUM(Q35:Q37)</f>
        <v>168.31719999999999</v>
      </c>
      <c r="R38" s="11">
        <f t="shared" ref="R38" si="85">SUM(R35:R37)</f>
        <v>183.4804</v>
      </c>
      <c r="S38" s="11">
        <f t="shared" ref="S38" si="86">SUM(S35:S37)</f>
        <v>167.91400000000002</v>
      </c>
      <c r="T38" s="11">
        <f t="shared" ref="T38" si="87">SUM(T35:T37)</f>
        <v>197.97040000000001</v>
      </c>
      <c r="U38" s="11">
        <f t="shared" ref="U38" si="88">SUM(U35:U37)</f>
        <v>194.536</v>
      </c>
      <c r="V38" s="11">
        <f t="shared" ref="V38" si="89">SUM(V35:V37)</f>
        <v>189.34840000000003</v>
      </c>
      <c r="W38" s="11">
        <f t="shared" ref="W38" si="90">SUM(W35:W37)</f>
        <v>190.04679999999999</v>
      </c>
      <c r="X38" s="11">
        <f t="shared" ref="X38" si="91">SUM(X35:X37)</f>
        <v>192.25360000000001</v>
      </c>
      <c r="Y38" s="11">
        <f t="shared" ref="Y38" si="92">SUM(Y35:Y37)</f>
        <v>194.17599999999999</v>
      </c>
      <c r="Z38" s="11">
        <f t="shared" ref="Z38" si="93">SUM(Z35:Z37)</f>
        <v>195.35679999999999</v>
      </c>
      <c r="AA38" s="11">
        <f t="shared" ref="AA38" si="94">SUM(AA35:AA37)</f>
        <v>194.79519999999999</v>
      </c>
      <c r="AB38" s="11">
        <f t="shared" ref="AB38" si="95">SUM(AB35:AB37)</f>
        <v>190.5076</v>
      </c>
    </row>
    <row r="39" spans="1:48" ht="15" thickBot="1" x14ac:dyDescent="0.35">
      <c r="I39" s="7"/>
    </row>
    <row r="40" spans="1:48" x14ac:dyDescent="0.3">
      <c r="C40" s="63" t="s">
        <v>56</v>
      </c>
      <c r="D40" t="s">
        <v>53</v>
      </c>
      <c r="H40" t="s">
        <v>49</v>
      </c>
      <c r="I40" s="7">
        <f>J40*0.91</f>
        <v>18.2</v>
      </c>
      <c r="J40" s="12">
        <f>J25+5</f>
        <v>20</v>
      </c>
      <c r="K40">
        <f>J40</f>
        <v>20</v>
      </c>
      <c r="L40">
        <f t="shared" ref="L40:AB40" si="96">K40</f>
        <v>20</v>
      </c>
      <c r="M40">
        <f t="shared" si="96"/>
        <v>20</v>
      </c>
      <c r="N40">
        <f t="shared" si="96"/>
        <v>20</v>
      </c>
      <c r="O40">
        <f t="shared" si="96"/>
        <v>20</v>
      </c>
      <c r="P40">
        <f t="shared" si="96"/>
        <v>20</v>
      </c>
      <c r="Q40">
        <f t="shared" si="96"/>
        <v>20</v>
      </c>
      <c r="R40">
        <f t="shared" si="96"/>
        <v>20</v>
      </c>
      <c r="S40">
        <f t="shared" si="96"/>
        <v>20</v>
      </c>
      <c r="T40">
        <f t="shared" si="96"/>
        <v>20</v>
      </c>
      <c r="U40">
        <f t="shared" si="96"/>
        <v>20</v>
      </c>
      <c r="V40">
        <f t="shared" si="96"/>
        <v>20</v>
      </c>
      <c r="W40">
        <f t="shared" si="96"/>
        <v>20</v>
      </c>
      <c r="X40">
        <f t="shared" si="96"/>
        <v>20</v>
      </c>
      <c r="Y40">
        <f t="shared" si="96"/>
        <v>20</v>
      </c>
      <c r="Z40">
        <f t="shared" si="96"/>
        <v>20</v>
      </c>
      <c r="AA40">
        <f t="shared" si="96"/>
        <v>20</v>
      </c>
      <c r="AB40">
        <f t="shared" si="96"/>
        <v>20</v>
      </c>
    </row>
    <row r="41" spans="1:48" x14ac:dyDescent="0.3">
      <c r="C41" s="64"/>
      <c r="D41" t="s">
        <v>54</v>
      </c>
      <c r="H41" t="s">
        <v>49</v>
      </c>
      <c r="I41" s="7">
        <f>J41*0.91</f>
        <v>9.1</v>
      </c>
      <c r="J41" s="12">
        <f>J26</f>
        <v>10</v>
      </c>
      <c r="K41">
        <f>J41</f>
        <v>10</v>
      </c>
      <c r="L41">
        <f t="shared" ref="L41:AB41" si="97">K41</f>
        <v>10</v>
      </c>
      <c r="M41">
        <f t="shared" si="97"/>
        <v>10</v>
      </c>
      <c r="N41">
        <f t="shared" si="97"/>
        <v>10</v>
      </c>
      <c r="O41">
        <f t="shared" si="97"/>
        <v>10</v>
      </c>
      <c r="P41">
        <f t="shared" si="97"/>
        <v>10</v>
      </c>
      <c r="Q41">
        <f t="shared" si="97"/>
        <v>10</v>
      </c>
      <c r="R41">
        <f t="shared" si="97"/>
        <v>10</v>
      </c>
      <c r="S41">
        <f t="shared" si="97"/>
        <v>10</v>
      </c>
      <c r="T41">
        <f t="shared" si="97"/>
        <v>10</v>
      </c>
      <c r="U41">
        <f t="shared" si="97"/>
        <v>10</v>
      </c>
      <c r="V41">
        <f t="shared" si="97"/>
        <v>10</v>
      </c>
      <c r="W41">
        <f t="shared" si="97"/>
        <v>10</v>
      </c>
      <c r="X41">
        <f t="shared" si="97"/>
        <v>10</v>
      </c>
      <c r="Y41">
        <f t="shared" si="97"/>
        <v>10</v>
      </c>
      <c r="Z41">
        <f t="shared" si="97"/>
        <v>10</v>
      </c>
      <c r="AA41">
        <f t="shared" si="97"/>
        <v>10</v>
      </c>
      <c r="AB41">
        <f t="shared" si="97"/>
        <v>10</v>
      </c>
    </row>
    <row r="42" spans="1:48" ht="15" thickBot="1" x14ac:dyDescent="0.35">
      <c r="C42" s="65"/>
      <c r="D42" t="s">
        <v>55</v>
      </c>
      <c r="H42" t="s">
        <v>49</v>
      </c>
      <c r="I42" s="7">
        <f>J42*0.91</f>
        <v>98.189364000000012</v>
      </c>
      <c r="J42" s="11">
        <f>SUM(J40:J41)+J35</f>
        <v>107.9004</v>
      </c>
      <c r="K42" s="11">
        <f t="shared" ref="K42:AB42" si="98">SUM(K40:K41)+K35</f>
        <v>108.9012</v>
      </c>
      <c r="L42" s="11">
        <f t="shared" si="98"/>
        <v>129.81720000000001</v>
      </c>
      <c r="M42" s="11">
        <f t="shared" si="98"/>
        <v>142.08960000000002</v>
      </c>
      <c r="N42" s="11">
        <f t="shared" si="98"/>
        <v>151.52160000000001</v>
      </c>
      <c r="O42" s="11">
        <f t="shared" si="98"/>
        <v>149.214</v>
      </c>
      <c r="P42" s="11">
        <f t="shared" si="98"/>
        <v>155.40960000000001</v>
      </c>
      <c r="Q42" s="11">
        <f t="shared" si="98"/>
        <v>170.31719999999999</v>
      </c>
      <c r="R42" s="11">
        <f t="shared" si="98"/>
        <v>185.4804</v>
      </c>
      <c r="S42" s="11">
        <f t="shared" si="98"/>
        <v>169.91400000000002</v>
      </c>
      <c r="T42" s="11">
        <f t="shared" si="98"/>
        <v>199.97040000000001</v>
      </c>
      <c r="U42" s="11">
        <f t="shared" si="98"/>
        <v>196.536</v>
      </c>
      <c r="V42" s="11">
        <f t="shared" si="98"/>
        <v>191.34840000000003</v>
      </c>
      <c r="W42" s="11">
        <f t="shared" si="98"/>
        <v>192.04679999999999</v>
      </c>
      <c r="X42" s="11">
        <f t="shared" si="98"/>
        <v>194.25360000000001</v>
      </c>
      <c r="Y42" s="11">
        <f t="shared" si="98"/>
        <v>196.17599999999999</v>
      </c>
      <c r="Z42" s="11">
        <f t="shared" si="98"/>
        <v>197.35679999999999</v>
      </c>
      <c r="AA42" s="11">
        <f t="shared" si="98"/>
        <v>196.79519999999999</v>
      </c>
      <c r="AB42" s="11">
        <f t="shared" si="98"/>
        <v>192.5076</v>
      </c>
    </row>
    <row r="43" spans="1:48" ht="14.25" customHeight="1" thickBot="1" x14ac:dyDescent="0.35">
      <c r="I43" s="8"/>
    </row>
    <row r="44" spans="1:48" x14ac:dyDescent="0.3">
      <c r="C44" s="63" t="s">
        <v>69</v>
      </c>
      <c r="D44" t="s">
        <v>53</v>
      </c>
      <c r="H44" t="s">
        <v>49</v>
      </c>
      <c r="I44" s="7">
        <f t="shared" ref="I44:I45" si="99">J44*0.91</f>
        <v>13.65</v>
      </c>
      <c r="J44" s="12">
        <f>J29+5</f>
        <v>15</v>
      </c>
      <c r="K44">
        <f>J44</f>
        <v>15</v>
      </c>
      <c r="L44">
        <f t="shared" ref="L44:AB44" si="100">K44</f>
        <v>15</v>
      </c>
      <c r="M44">
        <f t="shared" si="100"/>
        <v>15</v>
      </c>
      <c r="N44">
        <f t="shared" si="100"/>
        <v>15</v>
      </c>
      <c r="O44">
        <f t="shared" si="100"/>
        <v>15</v>
      </c>
      <c r="P44">
        <f t="shared" si="100"/>
        <v>15</v>
      </c>
      <c r="Q44">
        <f t="shared" si="100"/>
        <v>15</v>
      </c>
      <c r="R44">
        <f t="shared" si="100"/>
        <v>15</v>
      </c>
      <c r="S44">
        <f t="shared" si="100"/>
        <v>15</v>
      </c>
      <c r="T44">
        <f t="shared" si="100"/>
        <v>15</v>
      </c>
      <c r="U44">
        <f t="shared" si="100"/>
        <v>15</v>
      </c>
      <c r="V44">
        <f t="shared" si="100"/>
        <v>15</v>
      </c>
      <c r="W44">
        <f t="shared" si="100"/>
        <v>15</v>
      </c>
      <c r="X44">
        <f t="shared" si="100"/>
        <v>15</v>
      </c>
      <c r="Y44">
        <f t="shared" si="100"/>
        <v>15</v>
      </c>
      <c r="Z44">
        <f t="shared" si="100"/>
        <v>15</v>
      </c>
      <c r="AA44">
        <f t="shared" si="100"/>
        <v>15</v>
      </c>
      <c r="AB44">
        <f t="shared" si="100"/>
        <v>15</v>
      </c>
    </row>
    <row r="45" spans="1:48" x14ac:dyDescent="0.3">
      <c r="C45" s="64"/>
      <c r="D45" t="s">
        <v>54</v>
      </c>
      <c r="H45" t="s">
        <v>49</v>
      </c>
      <c r="I45" s="7">
        <f t="shared" si="99"/>
        <v>31.85</v>
      </c>
      <c r="J45" s="12">
        <f>J30-20</f>
        <v>35</v>
      </c>
      <c r="K45">
        <f>J45</f>
        <v>35</v>
      </c>
      <c r="L45">
        <f t="shared" ref="L45:AB45" si="101">K45</f>
        <v>35</v>
      </c>
      <c r="M45" s="10">
        <f>(L45+N45)/2</f>
        <v>45</v>
      </c>
      <c r="N45" s="10">
        <f>N30</f>
        <v>55</v>
      </c>
      <c r="O45">
        <f t="shared" si="101"/>
        <v>55</v>
      </c>
      <c r="P45">
        <f t="shared" si="101"/>
        <v>55</v>
      </c>
      <c r="Q45">
        <f t="shared" si="101"/>
        <v>55</v>
      </c>
      <c r="R45">
        <f t="shared" si="101"/>
        <v>55</v>
      </c>
      <c r="S45">
        <f t="shared" si="101"/>
        <v>55</v>
      </c>
      <c r="T45">
        <f t="shared" si="101"/>
        <v>55</v>
      </c>
      <c r="U45">
        <f t="shared" si="101"/>
        <v>55</v>
      </c>
      <c r="V45">
        <f t="shared" si="101"/>
        <v>55</v>
      </c>
      <c r="W45">
        <f t="shared" si="101"/>
        <v>55</v>
      </c>
      <c r="X45">
        <f t="shared" si="101"/>
        <v>55</v>
      </c>
      <c r="Y45">
        <f t="shared" si="101"/>
        <v>55</v>
      </c>
      <c r="Z45">
        <f t="shared" si="101"/>
        <v>55</v>
      </c>
      <c r="AA45">
        <f t="shared" si="101"/>
        <v>55</v>
      </c>
      <c r="AB45">
        <f t="shared" si="101"/>
        <v>55</v>
      </c>
    </row>
    <row r="46" spans="1:48" ht="15" thickBot="1" x14ac:dyDescent="0.35">
      <c r="C46" s="65"/>
      <c r="D46" t="s">
        <v>55</v>
      </c>
      <c r="H46" t="s">
        <v>49</v>
      </c>
      <c r="I46" s="7">
        <f>J46*0.91</f>
        <v>116.38936400000001</v>
      </c>
      <c r="J46" s="11">
        <f>SUM(J44:J45)+J35</f>
        <v>127.9004</v>
      </c>
      <c r="K46" s="11">
        <f t="shared" ref="K46:AB46" si="102">SUM(K44:K45)+K35</f>
        <v>128.90120000000002</v>
      </c>
      <c r="L46" s="11">
        <f t="shared" si="102"/>
        <v>149.81720000000001</v>
      </c>
      <c r="M46" s="11">
        <f t="shared" si="102"/>
        <v>172.08960000000002</v>
      </c>
      <c r="N46" s="11">
        <f t="shared" si="102"/>
        <v>191.52160000000001</v>
      </c>
      <c r="O46" s="11">
        <f t="shared" si="102"/>
        <v>189.214</v>
      </c>
      <c r="P46" s="11">
        <f t="shared" si="102"/>
        <v>195.40960000000001</v>
      </c>
      <c r="Q46" s="11">
        <f t="shared" si="102"/>
        <v>210.31719999999999</v>
      </c>
      <c r="R46" s="11">
        <f t="shared" si="102"/>
        <v>225.4804</v>
      </c>
      <c r="S46" s="11">
        <f t="shared" si="102"/>
        <v>209.91400000000002</v>
      </c>
      <c r="T46" s="11">
        <f t="shared" si="102"/>
        <v>239.97040000000001</v>
      </c>
      <c r="U46" s="11">
        <f t="shared" si="102"/>
        <v>236.536</v>
      </c>
      <c r="V46" s="11">
        <f t="shared" si="102"/>
        <v>231.34840000000003</v>
      </c>
      <c r="W46" s="11">
        <f t="shared" si="102"/>
        <v>232.04679999999999</v>
      </c>
      <c r="X46" s="11">
        <f t="shared" si="102"/>
        <v>234.25360000000001</v>
      </c>
      <c r="Y46" s="11">
        <f t="shared" si="102"/>
        <v>236.17599999999999</v>
      </c>
      <c r="Z46" s="11">
        <f t="shared" si="102"/>
        <v>237.35679999999999</v>
      </c>
      <c r="AA46" s="11">
        <f t="shared" si="102"/>
        <v>236.79519999999999</v>
      </c>
      <c r="AB46" s="11">
        <f t="shared" si="102"/>
        <v>232.5076</v>
      </c>
    </row>
    <row r="48" spans="1:48" s="5" customFormat="1" x14ac:dyDescent="0.3">
      <c r="A48" s="5" t="s">
        <v>77</v>
      </c>
      <c r="J48" s="5">
        <v>2010</v>
      </c>
      <c r="K48" s="5">
        <v>2015</v>
      </c>
      <c r="L48" s="5">
        <v>2020</v>
      </c>
      <c r="M48" s="5">
        <v>2025</v>
      </c>
      <c r="N48" s="5">
        <v>2030</v>
      </c>
      <c r="O48" s="5">
        <v>2035</v>
      </c>
      <c r="P48" s="5">
        <v>2040</v>
      </c>
      <c r="Q48" s="5">
        <v>2045</v>
      </c>
      <c r="R48" s="5">
        <v>2050</v>
      </c>
      <c r="S48" s="5">
        <v>2055</v>
      </c>
      <c r="T48" s="5">
        <v>2060</v>
      </c>
      <c r="U48" s="5">
        <v>2065</v>
      </c>
      <c r="V48" s="5">
        <v>2070</v>
      </c>
      <c r="W48" s="5">
        <v>2075</v>
      </c>
      <c r="X48" s="5">
        <v>2080</v>
      </c>
      <c r="Y48" s="5">
        <v>2085</v>
      </c>
      <c r="Z48" s="5">
        <v>2090</v>
      </c>
      <c r="AA48" s="5">
        <v>2095</v>
      </c>
      <c r="AB48" s="5">
        <v>2100</v>
      </c>
      <c r="AC48" s="4"/>
      <c r="AD48" s="4"/>
      <c r="AE48" s="4"/>
      <c r="AF48" s="4"/>
      <c r="AG48" s="4"/>
      <c r="AH48" s="4"/>
      <c r="AI48" s="4"/>
      <c r="AJ48" s="4"/>
      <c r="AK48" s="4"/>
      <c r="AL48" s="4"/>
      <c r="AM48" s="4"/>
      <c r="AN48" s="4"/>
      <c r="AO48" s="4"/>
      <c r="AP48" s="4"/>
      <c r="AQ48" s="4"/>
      <c r="AR48" s="4"/>
      <c r="AS48" s="4"/>
      <c r="AT48" s="4"/>
      <c r="AU48" s="4"/>
      <c r="AV48" s="4"/>
    </row>
    <row r="49" spans="1:48" x14ac:dyDescent="0.3">
      <c r="A49" t="s">
        <v>78</v>
      </c>
      <c r="D49" t="s">
        <v>79</v>
      </c>
      <c r="H49" t="s">
        <v>80</v>
      </c>
      <c r="I49" s="2"/>
      <c r="J49" s="20">
        <v>6.0999999999999999E-2</v>
      </c>
      <c r="K49" s="20">
        <v>6.7000000000000004E-2</v>
      </c>
      <c r="L49" s="20">
        <v>7.5999999999999998E-2</v>
      </c>
      <c r="M49" s="20">
        <v>8.8999999999999996E-2</v>
      </c>
      <c r="N49" s="20">
        <v>9.7000000000000003E-2</v>
      </c>
      <c r="O49" s="20">
        <v>8.6999999999999994E-2</v>
      </c>
      <c r="P49" s="20">
        <v>5.8999999999999997E-2</v>
      </c>
      <c r="Q49" s="20">
        <v>5.2999999999999999E-2</v>
      </c>
      <c r="R49" s="20">
        <v>5.2999999999999999E-2</v>
      </c>
      <c r="S49" s="20">
        <v>5.2999999999999999E-2</v>
      </c>
      <c r="T49" s="20">
        <v>5.5E-2</v>
      </c>
      <c r="U49" s="20">
        <v>5.7000000000000002E-2</v>
      </c>
      <c r="V49" s="20">
        <v>4.5999999999999999E-2</v>
      </c>
      <c r="W49" s="20">
        <v>5.3999999999999999E-2</v>
      </c>
      <c r="X49" s="20">
        <v>5.2999999999999999E-2</v>
      </c>
      <c r="Y49" s="20">
        <v>5.1999999999999998E-2</v>
      </c>
      <c r="Z49" s="20">
        <v>4.3999999999999997E-2</v>
      </c>
      <c r="AA49" s="20">
        <v>4.4999999999999998E-2</v>
      </c>
      <c r="AB49" s="20">
        <v>5.6000000000000001E-2</v>
      </c>
      <c r="AC49" s="2"/>
    </row>
    <row r="50" spans="1:48" ht="15" thickBot="1" x14ac:dyDescent="0.35">
      <c r="D50" t="s">
        <v>79</v>
      </c>
      <c r="H50" t="s">
        <v>49</v>
      </c>
      <c r="I50" s="2"/>
      <c r="J50" s="2">
        <f>J49*1000</f>
        <v>61</v>
      </c>
      <c r="K50" s="2">
        <f t="shared" ref="K50:AB50" si="103">K49*1000</f>
        <v>67</v>
      </c>
      <c r="L50" s="2">
        <f t="shared" si="103"/>
        <v>76</v>
      </c>
      <c r="M50" s="2">
        <f t="shared" si="103"/>
        <v>89</v>
      </c>
      <c r="N50" s="2">
        <f t="shared" si="103"/>
        <v>97</v>
      </c>
      <c r="O50" s="2">
        <f t="shared" si="103"/>
        <v>87</v>
      </c>
      <c r="P50" s="2">
        <f t="shared" si="103"/>
        <v>59</v>
      </c>
      <c r="Q50" s="2">
        <f t="shared" si="103"/>
        <v>53</v>
      </c>
      <c r="R50" s="2">
        <f t="shared" si="103"/>
        <v>53</v>
      </c>
      <c r="S50" s="2">
        <f t="shared" si="103"/>
        <v>53</v>
      </c>
      <c r="T50" s="2">
        <f t="shared" si="103"/>
        <v>55</v>
      </c>
      <c r="U50" s="2">
        <f t="shared" si="103"/>
        <v>57</v>
      </c>
      <c r="V50" s="2">
        <f t="shared" si="103"/>
        <v>46</v>
      </c>
      <c r="W50" s="2">
        <f t="shared" si="103"/>
        <v>54</v>
      </c>
      <c r="X50" s="2">
        <f t="shared" si="103"/>
        <v>53</v>
      </c>
      <c r="Y50" s="2">
        <f t="shared" si="103"/>
        <v>52</v>
      </c>
      <c r="Z50" s="2">
        <f t="shared" si="103"/>
        <v>44</v>
      </c>
      <c r="AA50" s="2">
        <f t="shared" si="103"/>
        <v>45</v>
      </c>
      <c r="AB50" s="2">
        <f t="shared" si="103"/>
        <v>56</v>
      </c>
      <c r="AC50" s="2"/>
    </row>
    <row r="51" spans="1:48" x14ac:dyDescent="0.3">
      <c r="C51" s="63" t="s">
        <v>52</v>
      </c>
      <c r="D51" t="s">
        <v>53</v>
      </c>
      <c r="H51" t="s">
        <v>49</v>
      </c>
      <c r="J51" s="6">
        <v>30</v>
      </c>
      <c r="K51">
        <f>J51</f>
        <v>30</v>
      </c>
      <c r="L51">
        <f t="shared" ref="L51:AB51" si="104">K51</f>
        <v>30</v>
      </c>
      <c r="M51">
        <f t="shared" si="104"/>
        <v>30</v>
      </c>
      <c r="N51">
        <f t="shared" si="104"/>
        <v>30</v>
      </c>
      <c r="O51">
        <f t="shared" si="104"/>
        <v>30</v>
      </c>
      <c r="P51">
        <f t="shared" si="104"/>
        <v>30</v>
      </c>
      <c r="Q51">
        <f t="shared" si="104"/>
        <v>30</v>
      </c>
      <c r="R51">
        <f t="shared" si="104"/>
        <v>30</v>
      </c>
      <c r="S51">
        <f t="shared" si="104"/>
        <v>30</v>
      </c>
      <c r="T51">
        <f t="shared" si="104"/>
        <v>30</v>
      </c>
      <c r="U51">
        <f t="shared" si="104"/>
        <v>30</v>
      </c>
      <c r="V51">
        <f t="shared" si="104"/>
        <v>30</v>
      </c>
      <c r="W51">
        <f t="shared" si="104"/>
        <v>30</v>
      </c>
      <c r="X51">
        <f t="shared" si="104"/>
        <v>30</v>
      </c>
      <c r="Y51">
        <f t="shared" si="104"/>
        <v>30</v>
      </c>
      <c r="Z51">
        <f t="shared" si="104"/>
        <v>30</v>
      </c>
      <c r="AA51">
        <f t="shared" si="104"/>
        <v>30</v>
      </c>
      <c r="AB51">
        <f t="shared" si="104"/>
        <v>30</v>
      </c>
    </row>
    <row r="52" spans="1:48" x14ac:dyDescent="0.3">
      <c r="C52" s="64"/>
      <c r="D52" t="s">
        <v>54</v>
      </c>
      <c r="H52" t="s">
        <v>49</v>
      </c>
      <c r="J52" s="6">
        <v>20</v>
      </c>
      <c r="K52">
        <f>J52</f>
        <v>20</v>
      </c>
      <c r="L52">
        <f t="shared" ref="L52:AB52" si="105">K52</f>
        <v>20</v>
      </c>
      <c r="M52">
        <f t="shared" si="105"/>
        <v>20</v>
      </c>
      <c r="N52">
        <f t="shared" si="105"/>
        <v>20</v>
      </c>
      <c r="O52">
        <f t="shared" si="105"/>
        <v>20</v>
      </c>
      <c r="P52">
        <f t="shared" si="105"/>
        <v>20</v>
      </c>
      <c r="Q52">
        <f t="shared" si="105"/>
        <v>20</v>
      </c>
      <c r="R52">
        <f t="shared" si="105"/>
        <v>20</v>
      </c>
      <c r="S52">
        <f t="shared" si="105"/>
        <v>20</v>
      </c>
      <c r="T52">
        <f t="shared" si="105"/>
        <v>20</v>
      </c>
      <c r="U52">
        <f t="shared" si="105"/>
        <v>20</v>
      </c>
      <c r="V52">
        <f t="shared" si="105"/>
        <v>20</v>
      </c>
      <c r="W52">
        <f t="shared" si="105"/>
        <v>20</v>
      </c>
      <c r="X52">
        <f t="shared" si="105"/>
        <v>20</v>
      </c>
      <c r="Y52">
        <f t="shared" si="105"/>
        <v>20</v>
      </c>
      <c r="Z52">
        <f t="shared" si="105"/>
        <v>20</v>
      </c>
      <c r="AA52">
        <f t="shared" si="105"/>
        <v>20</v>
      </c>
      <c r="AB52">
        <f t="shared" si="105"/>
        <v>20</v>
      </c>
    </row>
    <row r="53" spans="1:48" ht="15" thickBot="1" x14ac:dyDescent="0.35">
      <c r="C53" s="65"/>
      <c r="D53" t="s">
        <v>55</v>
      </c>
      <c r="H53" t="s">
        <v>49</v>
      </c>
      <c r="I53" s="2"/>
      <c r="J53" s="11">
        <f>SUM(J51:J52)+J$50</f>
        <v>111</v>
      </c>
      <c r="K53" s="11">
        <f t="shared" ref="K53:AA53" si="106">SUM(K51:K52)+K$50</f>
        <v>117</v>
      </c>
      <c r="L53" s="11">
        <f t="shared" si="106"/>
        <v>126</v>
      </c>
      <c r="M53" s="11">
        <f t="shared" si="106"/>
        <v>139</v>
      </c>
      <c r="N53" s="11">
        <f t="shared" si="106"/>
        <v>147</v>
      </c>
      <c r="O53" s="11">
        <f t="shared" si="106"/>
        <v>137</v>
      </c>
      <c r="P53" s="11">
        <f t="shared" si="106"/>
        <v>109</v>
      </c>
      <c r="Q53" s="11">
        <f t="shared" si="106"/>
        <v>103</v>
      </c>
      <c r="R53" s="11">
        <f t="shared" si="106"/>
        <v>103</v>
      </c>
      <c r="S53" s="11">
        <f t="shared" si="106"/>
        <v>103</v>
      </c>
      <c r="T53" s="11">
        <f t="shared" si="106"/>
        <v>105</v>
      </c>
      <c r="U53" s="11">
        <f t="shared" si="106"/>
        <v>107</v>
      </c>
      <c r="V53" s="11">
        <f t="shared" si="106"/>
        <v>96</v>
      </c>
      <c r="W53" s="11">
        <f t="shared" si="106"/>
        <v>104</v>
      </c>
      <c r="X53" s="11">
        <f t="shared" si="106"/>
        <v>103</v>
      </c>
      <c r="Y53" s="11">
        <f t="shared" si="106"/>
        <v>102</v>
      </c>
      <c r="Z53" s="11">
        <f t="shared" si="106"/>
        <v>94</v>
      </c>
      <c r="AA53" s="11">
        <f t="shared" si="106"/>
        <v>95</v>
      </c>
      <c r="AB53" s="11">
        <f>SUM(AB51:AB52)+AB$50</f>
        <v>106</v>
      </c>
    </row>
    <row r="54" spans="1:48" ht="15" thickBot="1" x14ac:dyDescent="0.35"/>
    <row r="55" spans="1:48" x14ac:dyDescent="0.3">
      <c r="C55" s="63" t="s">
        <v>56</v>
      </c>
      <c r="D55" t="s">
        <v>53</v>
      </c>
      <c r="H55" t="s">
        <v>49</v>
      </c>
      <c r="J55" s="6">
        <v>100</v>
      </c>
      <c r="K55">
        <f>J55</f>
        <v>100</v>
      </c>
      <c r="L55">
        <f t="shared" ref="L55:AB55" si="107">K55</f>
        <v>100</v>
      </c>
      <c r="M55">
        <f t="shared" si="107"/>
        <v>100</v>
      </c>
      <c r="N55">
        <f t="shared" si="107"/>
        <v>100</v>
      </c>
      <c r="O55">
        <f t="shared" si="107"/>
        <v>100</v>
      </c>
      <c r="P55">
        <f t="shared" si="107"/>
        <v>100</v>
      </c>
      <c r="Q55">
        <f t="shared" si="107"/>
        <v>100</v>
      </c>
      <c r="R55">
        <f t="shared" si="107"/>
        <v>100</v>
      </c>
      <c r="S55">
        <f t="shared" si="107"/>
        <v>100</v>
      </c>
      <c r="T55">
        <f t="shared" si="107"/>
        <v>100</v>
      </c>
      <c r="U55">
        <f t="shared" si="107"/>
        <v>100</v>
      </c>
      <c r="V55">
        <f t="shared" si="107"/>
        <v>100</v>
      </c>
      <c r="W55">
        <f t="shared" si="107"/>
        <v>100</v>
      </c>
      <c r="X55">
        <f t="shared" si="107"/>
        <v>100</v>
      </c>
      <c r="Y55">
        <f t="shared" si="107"/>
        <v>100</v>
      </c>
      <c r="Z55">
        <f t="shared" si="107"/>
        <v>100</v>
      </c>
      <c r="AA55">
        <f t="shared" si="107"/>
        <v>100</v>
      </c>
      <c r="AB55">
        <f t="shared" si="107"/>
        <v>100</v>
      </c>
    </row>
    <row r="56" spans="1:48" x14ac:dyDescent="0.3">
      <c r="C56" s="64"/>
      <c r="D56" t="s">
        <v>54</v>
      </c>
      <c r="H56" t="s">
        <v>49</v>
      </c>
      <c r="J56" s="6">
        <v>50</v>
      </c>
      <c r="K56">
        <f>J56</f>
        <v>50</v>
      </c>
      <c r="L56">
        <f t="shared" ref="L56:AB56" si="108">K56</f>
        <v>50</v>
      </c>
      <c r="M56">
        <f t="shared" si="108"/>
        <v>50</v>
      </c>
      <c r="N56">
        <f t="shared" si="108"/>
        <v>50</v>
      </c>
      <c r="O56">
        <f t="shared" si="108"/>
        <v>50</v>
      </c>
      <c r="P56">
        <f t="shared" si="108"/>
        <v>50</v>
      </c>
      <c r="Q56">
        <f t="shared" si="108"/>
        <v>50</v>
      </c>
      <c r="R56">
        <f t="shared" si="108"/>
        <v>50</v>
      </c>
      <c r="S56">
        <f t="shared" si="108"/>
        <v>50</v>
      </c>
      <c r="T56">
        <f t="shared" si="108"/>
        <v>50</v>
      </c>
      <c r="U56">
        <f t="shared" si="108"/>
        <v>50</v>
      </c>
      <c r="V56">
        <f t="shared" si="108"/>
        <v>50</v>
      </c>
      <c r="W56">
        <f t="shared" si="108"/>
        <v>50</v>
      </c>
      <c r="X56">
        <f t="shared" si="108"/>
        <v>50</v>
      </c>
      <c r="Y56">
        <f t="shared" si="108"/>
        <v>50</v>
      </c>
      <c r="Z56">
        <f t="shared" si="108"/>
        <v>50</v>
      </c>
      <c r="AA56">
        <f t="shared" si="108"/>
        <v>50</v>
      </c>
      <c r="AB56">
        <f t="shared" si="108"/>
        <v>50</v>
      </c>
    </row>
    <row r="57" spans="1:48" ht="15" thickBot="1" x14ac:dyDescent="0.35">
      <c r="C57" s="65"/>
      <c r="D57" t="s">
        <v>55</v>
      </c>
      <c r="H57" t="s">
        <v>49</v>
      </c>
      <c r="I57" s="2"/>
      <c r="J57" s="11">
        <f>SUM(J55:J56)+J$50</f>
        <v>211</v>
      </c>
      <c r="K57" s="11">
        <f t="shared" ref="K57:AB57" si="109">SUM(K55:K56)+K$50</f>
        <v>217</v>
      </c>
      <c r="L57" s="11">
        <f t="shared" si="109"/>
        <v>226</v>
      </c>
      <c r="M57" s="11">
        <f t="shared" si="109"/>
        <v>239</v>
      </c>
      <c r="N57" s="11">
        <f t="shared" si="109"/>
        <v>247</v>
      </c>
      <c r="O57" s="11">
        <f t="shared" si="109"/>
        <v>237</v>
      </c>
      <c r="P57" s="11">
        <f t="shared" si="109"/>
        <v>209</v>
      </c>
      <c r="Q57" s="11">
        <f t="shared" si="109"/>
        <v>203</v>
      </c>
      <c r="R57" s="11">
        <f t="shared" si="109"/>
        <v>203</v>
      </c>
      <c r="S57" s="11">
        <f t="shared" si="109"/>
        <v>203</v>
      </c>
      <c r="T57" s="11">
        <f t="shared" si="109"/>
        <v>205</v>
      </c>
      <c r="U57" s="11">
        <f t="shared" si="109"/>
        <v>207</v>
      </c>
      <c r="V57" s="11">
        <f t="shared" si="109"/>
        <v>196</v>
      </c>
      <c r="W57" s="11">
        <f t="shared" si="109"/>
        <v>204</v>
      </c>
      <c r="X57" s="11">
        <f t="shared" si="109"/>
        <v>203</v>
      </c>
      <c r="Y57" s="11">
        <f t="shared" si="109"/>
        <v>202</v>
      </c>
      <c r="Z57" s="11">
        <f t="shared" si="109"/>
        <v>194</v>
      </c>
      <c r="AA57" s="11">
        <f t="shared" si="109"/>
        <v>195</v>
      </c>
      <c r="AB57" s="11">
        <f t="shared" si="109"/>
        <v>206</v>
      </c>
    </row>
    <row r="58" spans="1:48" ht="14.25" customHeight="1" thickBot="1" x14ac:dyDescent="0.35"/>
    <row r="59" spans="1:48" x14ac:dyDescent="0.3">
      <c r="C59" s="63" t="s">
        <v>69</v>
      </c>
      <c r="D59" t="s">
        <v>53</v>
      </c>
      <c r="H59" t="s">
        <v>49</v>
      </c>
      <c r="J59" s="6">
        <v>250</v>
      </c>
      <c r="K59">
        <f>J59</f>
        <v>250</v>
      </c>
      <c r="L59">
        <f>K59</f>
        <v>250</v>
      </c>
      <c r="M59">
        <f>L59</f>
        <v>250</v>
      </c>
      <c r="N59" s="6">
        <v>200</v>
      </c>
      <c r="O59" s="6">
        <v>150</v>
      </c>
      <c r="P59" s="6">
        <v>100</v>
      </c>
      <c r="Q59">
        <v>100</v>
      </c>
      <c r="R59">
        <v>100</v>
      </c>
      <c r="S59">
        <v>100</v>
      </c>
      <c r="T59">
        <v>100</v>
      </c>
      <c r="U59">
        <v>100</v>
      </c>
      <c r="V59">
        <v>100</v>
      </c>
      <c r="W59">
        <v>100</v>
      </c>
      <c r="X59">
        <v>100</v>
      </c>
      <c r="Y59">
        <v>100</v>
      </c>
      <c r="Z59">
        <v>100</v>
      </c>
      <c r="AA59">
        <v>100</v>
      </c>
      <c r="AB59">
        <v>100</v>
      </c>
      <c r="AD59" t="s">
        <v>81</v>
      </c>
    </row>
    <row r="60" spans="1:48" x14ac:dyDescent="0.3">
      <c r="C60" s="64"/>
      <c r="D60" t="s">
        <v>54</v>
      </c>
      <c r="H60" t="s">
        <v>49</v>
      </c>
      <c r="J60" s="6">
        <v>50</v>
      </c>
      <c r="K60">
        <v>50</v>
      </c>
      <c r="L60">
        <v>50</v>
      </c>
      <c r="M60">
        <v>50</v>
      </c>
      <c r="N60" s="13">
        <f>(M60+O60)/2</f>
        <v>93.75</v>
      </c>
      <c r="O60" s="13">
        <f>O30*2.5</f>
        <v>137.5</v>
      </c>
      <c r="P60" s="2">
        <f>O60</f>
        <v>137.5</v>
      </c>
      <c r="Q60" s="2">
        <f t="shared" ref="Q60:AB60" si="110">P60</f>
        <v>137.5</v>
      </c>
      <c r="R60" s="2">
        <f t="shared" si="110"/>
        <v>137.5</v>
      </c>
      <c r="S60" s="2">
        <f t="shared" si="110"/>
        <v>137.5</v>
      </c>
      <c r="T60" s="2">
        <f t="shared" si="110"/>
        <v>137.5</v>
      </c>
      <c r="U60" s="2">
        <f t="shared" si="110"/>
        <v>137.5</v>
      </c>
      <c r="V60" s="2">
        <f t="shared" si="110"/>
        <v>137.5</v>
      </c>
      <c r="W60" s="2">
        <f t="shared" si="110"/>
        <v>137.5</v>
      </c>
      <c r="X60" s="2">
        <f t="shared" si="110"/>
        <v>137.5</v>
      </c>
      <c r="Y60" s="2">
        <f t="shared" si="110"/>
        <v>137.5</v>
      </c>
      <c r="Z60" s="2">
        <f t="shared" si="110"/>
        <v>137.5</v>
      </c>
      <c r="AA60" s="2">
        <f t="shared" si="110"/>
        <v>137.5</v>
      </c>
      <c r="AB60" s="2">
        <f t="shared" si="110"/>
        <v>137.5</v>
      </c>
      <c r="AD60" t="s">
        <v>82</v>
      </c>
    </row>
    <row r="61" spans="1:48" ht="15" thickBot="1" x14ac:dyDescent="0.35">
      <c r="C61" s="65"/>
      <c r="D61" t="s">
        <v>55</v>
      </c>
      <c r="H61" t="s">
        <v>49</v>
      </c>
      <c r="I61" s="2"/>
      <c r="J61" s="11">
        <f>SUM(J59:J60)+J$50</f>
        <v>361</v>
      </c>
      <c r="K61" s="11">
        <f t="shared" ref="K61:AB61" si="111">SUM(K59:K60)+K$50</f>
        <v>367</v>
      </c>
      <c r="L61" s="11">
        <f t="shared" si="111"/>
        <v>376</v>
      </c>
      <c r="M61" s="11">
        <f t="shared" si="111"/>
        <v>389</v>
      </c>
      <c r="N61" s="11">
        <f t="shared" si="111"/>
        <v>390.75</v>
      </c>
      <c r="O61" s="11">
        <f t="shared" si="111"/>
        <v>374.5</v>
      </c>
      <c r="P61" s="11">
        <f t="shared" si="111"/>
        <v>296.5</v>
      </c>
      <c r="Q61" s="11">
        <f t="shared" si="111"/>
        <v>290.5</v>
      </c>
      <c r="R61" s="11">
        <f t="shared" si="111"/>
        <v>290.5</v>
      </c>
      <c r="S61" s="11">
        <f t="shared" si="111"/>
        <v>290.5</v>
      </c>
      <c r="T61" s="11">
        <f t="shared" si="111"/>
        <v>292.5</v>
      </c>
      <c r="U61" s="11">
        <f t="shared" si="111"/>
        <v>294.5</v>
      </c>
      <c r="V61" s="11">
        <f t="shared" si="111"/>
        <v>283.5</v>
      </c>
      <c r="W61" s="11">
        <f t="shared" si="111"/>
        <v>291.5</v>
      </c>
      <c r="X61" s="11">
        <f t="shared" si="111"/>
        <v>290.5</v>
      </c>
      <c r="Y61" s="11">
        <f t="shared" si="111"/>
        <v>289.5</v>
      </c>
      <c r="Z61" s="11">
        <f t="shared" si="111"/>
        <v>281.5</v>
      </c>
      <c r="AA61" s="11">
        <f t="shared" si="111"/>
        <v>282.5</v>
      </c>
      <c r="AB61" s="11">
        <f t="shared" si="111"/>
        <v>293.5</v>
      </c>
    </row>
    <row r="63" spans="1:48" s="5" customFormat="1" x14ac:dyDescent="0.3">
      <c r="A63" s="5" t="s">
        <v>83</v>
      </c>
      <c r="I63" s="5" t="s">
        <v>84</v>
      </c>
      <c r="J63" s="5">
        <v>2010</v>
      </c>
      <c r="K63" s="5">
        <v>2015</v>
      </c>
      <c r="L63" s="5">
        <v>2020</v>
      </c>
      <c r="M63" s="5">
        <v>2025</v>
      </c>
      <c r="N63" s="5">
        <v>2030</v>
      </c>
      <c r="O63" s="5">
        <v>2035</v>
      </c>
      <c r="P63" s="5">
        <v>2040</v>
      </c>
      <c r="Q63" s="5">
        <v>2045</v>
      </c>
      <c r="R63" s="5">
        <v>2050</v>
      </c>
      <c r="S63" s="5">
        <v>2055</v>
      </c>
      <c r="T63" s="5">
        <v>2060</v>
      </c>
      <c r="U63" s="5">
        <v>2065</v>
      </c>
      <c r="V63" s="5">
        <v>2070</v>
      </c>
      <c r="W63" s="5">
        <v>2075</v>
      </c>
      <c r="X63" s="5">
        <v>2080</v>
      </c>
      <c r="Y63" s="5">
        <v>2085</v>
      </c>
      <c r="Z63" s="5">
        <v>2090</v>
      </c>
      <c r="AA63" s="5">
        <v>2095</v>
      </c>
      <c r="AB63" s="5">
        <v>2100</v>
      </c>
      <c r="AC63" s="4"/>
      <c r="AD63" s="4"/>
      <c r="AE63" s="4"/>
      <c r="AF63" s="4"/>
      <c r="AG63" s="4"/>
      <c r="AH63" s="4"/>
      <c r="AI63" s="4"/>
      <c r="AJ63" s="4"/>
      <c r="AK63" s="4"/>
      <c r="AL63" s="4"/>
      <c r="AM63" s="4"/>
      <c r="AN63" s="4"/>
      <c r="AO63" s="4"/>
      <c r="AP63" s="4"/>
      <c r="AQ63" s="4"/>
      <c r="AR63" s="4"/>
      <c r="AS63" s="4"/>
      <c r="AT63" s="4"/>
      <c r="AU63" s="4"/>
      <c r="AV63" s="4"/>
    </row>
    <row r="64" spans="1:48" x14ac:dyDescent="0.3">
      <c r="A64" t="s">
        <v>39</v>
      </c>
      <c r="D64" t="s">
        <v>85</v>
      </c>
      <c r="H64" t="s">
        <v>48</v>
      </c>
      <c r="I64" s="2"/>
      <c r="J64" s="21">
        <v>40.087000000000003</v>
      </c>
      <c r="K64" s="21">
        <v>30.417999999999999</v>
      </c>
      <c r="L64" s="21">
        <v>29.931000000000001</v>
      </c>
      <c r="M64" s="21">
        <v>38.476999999999997</v>
      </c>
      <c r="N64" s="21">
        <v>33.64</v>
      </c>
      <c r="O64" s="21">
        <v>35.012999999999998</v>
      </c>
      <c r="P64" s="21">
        <v>37.119999999999997</v>
      </c>
      <c r="Q64" s="21">
        <v>37.341000000000001</v>
      </c>
      <c r="R64" s="21">
        <v>36.628</v>
      </c>
      <c r="S64" s="21">
        <v>37.856000000000002</v>
      </c>
      <c r="T64" s="21">
        <v>38.195999999999998</v>
      </c>
      <c r="U64" s="21">
        <v>35.012</v>
      </c>
      <c r="V64" s="21">
        <v>32.054000000000002</v>
      </c>
      <c r="W64" s="21">
        <v>32.305999999999997</v>
      </c>
      <c r="X64" s="21">
        <v>32.61</v>
      </c>
      <c r="Y64" s="21">
        <v>30.898</v>
      </c>
      <c r="Z64" s="21">
        <v>29.056000000000001</v>
      </c>
      <c r="AA64" s="21">
        <v>30.058</v>
      </c>
      <c r="AB64" s="21">
        <v>31.43</v>
      </c>
      <c r="AC64" s="2"/>
    </row>
    <row r="65" spans="1:48" x14ac:dyDescent="0.3">
      <c r="D65" t="s">
        <v>85</v>
      </c>
      <c r="E65" t="s">
        <v>86</v>
      </c>
      <c r="H65" t="s">
        <v>87</v>
      </c>
      <c r="I65" s="2"/>
      <c r="J65" s="2">
        <f>J66*33/1000</f>
        <v>4.7623356000000001</v>
      </c>
      <c r="K65" s="2">
        <f t="shared" ref="K65:AB65" si="112">K66*33/1000</f>
        <v>3.6136584000000003</v>
      </c>
      <c r="L65" s="2">
        <f t="shared" si="112"/>
        <v>3.5558028000000004</v>
      </c>
      <c r="M65" s="2">
        <f t="shared" si="112"/>
        <v>4.5710676000000001</v>
      </c>
      <c r="N65" s="2">
        <f t="shared" si="112"/>
        <v>3.996432</v>
      </c>
      <c r="O65" s="2">
        <f t="shared" si="112"/>
        <v>4.1595443999999997</v>
      </c>
      <c r="P65" s="2">
        <f t="shared" si="112"/>
        <v>4.4098559999999996</v>
      </c>
      <c r="Q65" s="2">
        <f t="shared" si="112"/>
        <v>4.4361108000000007</v>
      </c>
      <c r="R65" s="1">
        <f t="shared" si="112"/>
        <v>4.351406400000001</v>
      </c>
      <c r="S65" s="2">
        <f t="shared" si="112"/>
        <v>4.4972928000000003</v>
      </c>
      <c r="T65" s="2">
        <f t="shared" si="112"/>
        <v>4.5376848000000001</v>
      </c>
      <c r="U65" s="2">
        <f t="shared" si="112"/>
        <v>4.1594255999999996</v>
      </c>
      <c r="V65" s="2">
        <f t="shared" si="112"/>
        <v>3.8080152000000003</v>
      </c>
      <c r="W65" s="2">
        <f t="shared" si="112"/>
        <v>3.8379527999999996</v>
      </c>
      <c r="X65" s="2">
        <f t="shared" si="112"/>
        <v>3.8740680000000003</v>
      </c>
      <c r="Y65" s="2">
        <f t="shared" si="112"/>
        <v>3.6706823999999996</v>
      </c>
      <c r="Z65" s="2">
        <f t="shared" si="112"/>
        <v>3.4518528000000002</v>
      </c>
      <c r="AA65" s="2">
        <f t="shared" si="112"/>
        <v>3.5708903999999997</v>
      </c>
      <c r="AB65" s="2">
        <f t="shared" si="112"/>
        <v>3.7338840000000002</v>
      </c>
      <c r="AC65" s="2"/>
    </row>
    <row r="66" spans="1:48" ht="15" thickBot="1" x14ac:dyDescent="0.35">
      <c r="D66" t="s">
        <v>88</v>
      </c>
      <c r="E66" t="s">
        <v>86</v>
      </c>
      <c r="H66" t="s">
        <v>49</v>
      </c>
      <c r="I66" s="14">
        <f>J66*33/1000</f>
        <v>4.7623356000000001</v>
      </c>
      <c r="J66" s="2">
        <f t="shared" ref="J66" si="113">J64*3.6</f>
        <v>144.31320000000002</v>
      </c>
      <c r="K66" s="2">
        <f t="shared" ref="K66" si="114">K64*3.6</f>
        <v>109.5048</v>
      </c>
      <c r="L66" s="2">
        <f t="shared" ref="L66" si="115">L64*3.6</f>
        <v>107.75160000000001</v>
      </c>
      <c r="M66" s="2">
        <f t="shared" ref="M66" si="116">M64*3.6</f>
        <v>138.5172</v>
      </c>
      <c r="N66" s="2">
        <f t="shared" ref="N66" si="117">N64*3.6</f>
        <v>121.104</v>
      </c>
      <c r="O66" s="2">
        <f t="shared" ref="O66" si="118">O64*3.6</f>
        <v>126.04679999999999</v>
      </c>
      <c r="P66" s="2">
        <f t="shared" ref="P66" si="119">P64*3.6</f>
        <v>133.63200000000001</v>
      </c>
      <c r="Q66" s="2">
        <f t="shared" ref="Q66" si="120">Q64*3.6</f>
        <v>134.42760000000001</v>
      </c>
      <c r="R66" s="2">
        <f t="shared" ref="R66" si="121">R64*3.6</f>
        <v>131.86080000000001</v>
      </c>
      <c r="S66" s="2">
        <f t="shared" ref="S66" si="122">S64*3.6</f>
        <v>136.2816</v>
      </c>
      <c r="T66" s="2">
        <f t="shared" ref="T66" si="123">T64*3.6</f>
        <v>137.50559999999999</v>
      </c>
      <c r="U66" s="2">
        <f t="shared" ref="U66" si="124">U64*3.6</f>
        <v>126.0432</v>
      </c>
      <c r="V66" s="2">
        <f t="shared" ref="V66" si="125">V64*3.6</f>
        <v>115.3944</v>
      </c>
      <c r="W66" s="2">
        <f t="shared" ref="W66" si="126">W64*3.6</f>
        <v>116.30159999999999</v>
      </c>
      <c r="X66" s="2">
        <f t="shared" ref="X66" si="127">X64*3.6</f>
        <v>117.396</v>
      </c>
      <c r="Y66" s="2">
        <f t="shared" ref="Y66" si="128">Y64*3.6</f>
        <v>111.2328</v>
      </c>
      <c r="Z66" s="2">
        <f t="shared" ref="Z66" si="129">Z64*3.6</f>
        <v>104.6016</v>
      </c>
      <c r="AA66" s="2">
        <f t="shared" ref="AA66" si="130">AA64*3.6</f>
        <v>108.2088</v>
      </c>
      <c r="AB66" s="2">
        <f t="shared" ref="AB66" si="131">AB64*3.6</f>
        <v>113.148</v>
      </c>
      <c r="AC66" s="2"/>
    </row>
    <row r="67" spans="1:48" x14ac:dyDescent="0.3">
      <c r="C67" s="63" t="s">
        <v>52</v>
      </c>
      <c r="D67" t="s">
        <v>53</v>
      </c>
      <c r="H67" t="s">
        <v>49</v>
      </c>
      <c r="I67" s="14">
        <f t="shared" ref="I67:I68" si="132">J67*33/1000</f>
        <v>1.65</v>
      </c>
      <c r="J67" s="10">
        <v>50</v>
      </c>
      <c r="K67">
        <f>J67</f>
        <v>50</v>
      </c>
      <c r="L67">
        <f t="shared" ref="L67:AB67" si="133">K67</f>
        <v>50</v>
      </c>
      <c r="M67" s="10">
        <v>40</v>
      </c>
      <c r="N67" s="10">
        <v>30</v>
      </c>
      <c r="O67" s="10">
        <v>20</v>
      </c>
      <c r="P67" s="10">
        <v>10</v>
      </c>
      <c r="Q67">
        <f>P67</f>
        <v>10</v>
      </c>
      <c r="R67">
        <f t="shared" si="133"/>
        <v>10</v>
      </c>
      <c r="S67">
        <f t="shared" si="133"/>
        <v>10</v>
      </c>
      <c r="T67">
        <f t="shared" si="133"/>
        <v>10</v>
      </c>
      <c r="U67">
        <f t="shared" si="133"/>
        <v>10</v>
      </c>
      <c r="V67">
        <f t="shared" si="133"/>
        <v>10</v>
      </c>
      <c r="W67">
        <f t="shared" si="133"/>
        <v>10</v>
      </c>
      <c r="X67">
        <f t="shared" si="133"/>
        <v>10</v>
      </c>
      <c r="Y67">
        <f t="shared" si="133"/>
        <v>10</v>
      </c>
      <c r="Z67">
        <f t="shared" si="133"/>
        <v>10</v>
      </c>
      <c r="AA67">
        <f t="shared" si="133"/>
        <v>10</v>
      </c>
      <c r="AB67">
        <f t="shared" si="133"/>
        <v>10</v>
      </c>
      <c r="AD67" t="s">
        <v>89</v>
      </c>
    </row>
    <row r="68" spans="1:48" x14ac:dyDescent="0.3">
      <c r="C68" s="64"/>
      <c r="D68" t="s">
        <v>54</v>
      </c>
      <c r="H68" t="s">
        <v>49</v>
      </c>
      <c r="I68" s="14">
        <f t="shared" si="132"/>
        <v>0.16500000000000001</v>
      </c>
      <c r="J68" s="10">
        <v>5</v>
      </c>
      <c r="K68">
        <f>J68</f>
        <v>5</v>
      </c>
      <c r="L68">
        <f t="shared" ref="L68:AB68" si="134">K68</f>
        <v>5</v>
      </c>
      <c r="M68">
        <f t="shared" si="134"/>
        <v>5</v>
      </c>
      <c r="N68">
        <f t="shared" si="134"/>
        <v>5</v>
      </c>
      <c r="O68">
        <f t="shared" si="134"/>
        <v>5</v>
      </c>
      <c r="P68">
        <f t="shared" si="134"/>
        <v>5</v>
      </c>
      <c r="Q68">
        <f t="shared" si="134"/>
        <v>5</v>
      </c>
      <c r="R68">
        <f t="shared" si="134"/>
        <v>5</v>
      </c>
      <c r="S68">
        <f t="shared" si="134"/>
        <v>5</v>
      </c>
      <c r="T68">
        <f t="shared" si="134"/>
        <v>5</v>
      </c>
      <c r="U68">
        <f t="shared" si="134"/>
        <v>5</v>
      </c>
      <c r="V68">
        <f t="shared" si="134"/>
        <v>5</v>
      </c>
      <c r="W68">
        <f t="shared" si="134"/>
        <v>5</v>
      </c>
      <c r="X68">
        <f t="shared" si="134"/>
        <v>5</v>
      </c>
      <c r="Y68">
        <f t="shared" si="134"/>
        <v>5</v>
      </c>
      <c r="Z68">
        <f t="shared" si="134"/>
        <v>5</v>
      </c>
      <c r="AA68">
        <f t="shared" si="134"/>
        <v>5</v>
      </c>
      <c r="AB68">
        <f t="shared" si="134"/>
        <v>5</v>
      </c>
    </row>
    <row r="69" spans="1:48" ht="15" thickBot="1" x14ac:dyDescent="0.35">
      <c r="C69" s="65"/>
      <c r="D69" t="s">
        <v>55</v>
      </c>
      <c r="H69" t="s">
        <v>49</v>
      </c>
      <c r="I69" s="14">
        <f>J69*33/1000</f>
        <v>6.5773356000000005</v>
      </c>
      <c r="J69" s="11">
        <f t="shared" ref="J69" si="135">SUM(J66:J68)</f>
        <v>199.31320000000002</v>
      </c>
      <c r="K69" s="11">
        <f t="shared" ref="K69" si="136">SUM(K66:K68)</f>
        <v>164.50479999999999</v>
      </c>
      <c r="L69" s="11">
        <f t="shared" ref="L69" si="137">SUM(L66:L68)</f>
        <v>162.7516</v>
      </c>
      <c r="M69" s="11">
        <f t="shared" ref="M69" si="138">SUM(M66:M68)</f>
        <v>183.5172</v>
      </c>
      <c r="N69" s="11">
        <f t="shared" ref="N69" si="139">SUM(N66:N68)</f>
        <v>156.10399999999998</v>
      </c>
      <c r="O69" s="11">
        <f t="shared" ref="O69" si="140">SUM(O66:O68)</f>
        <v>151.04679999999999</v>
      </c>
      <c r="P69" s="11">
        <f t="shared" ref="P69" si="141">SUM(P66:P68)</f>
        <v>148.63200000000001</v>
      </c>
      <c r="Q69" s="11">
        <f t="shared" ref="Q69" si="142">SUM(Q66:Q68)</f>
        <v>149.42760000000001</v>
      </c>
      <c r="R69" s="11">
        <f t="shared" ref="R69" si="143">SUM(R66:R68)</f>
        <v>146.86080000000001</v>
      </c>
      <c r="S69" s="11">
        <f t="shared" ref="S69" si="144">SUM(S66:S68)</f>
        <v>151.2816</v>
      </c>
      <c r="T69" s="11">
        <f t="shared" ref="T69" si="145">SUM(T66:T68)</f>
        <v>152.50559999999999</v>
      </c>
      <c r="U69" s="11">
        <f t="shared" ref="U69" si="146">SUM(U66:U68)</f>
        <v>141.04320000000001</v>
      </c>
      <c r="V69" s="11">
        <f t="shared" ref="V69" si="147">SUM(V66:V68)</f>
        <v>130.39440000000002</v>
      </c>
      <c r="W69" s="11">
        <f t="shared" ref="W69" si="148">SUM(W66:W68)</f>
        <v>131.30160000000001</v>
      </c>
      <c r="X69" s="11">
        <f t="shared" ref="X69" si="149">SUM(X66:X68)</f>
        <v>132.39600000000002</v>
      </c>
      <c r="Y69" s="11">
        <f t="shared" ref="Y69" si="150">SUM(Y66:Y68)</f>
        <v>126.2328</v>
      </c>
      <c r="Z69" s="11">
        <f t="shared" ref="Z69" si="151">SUM(Z66:Z68)</f>
        <v>119.6016</v>
      </c>
      <c r="AA69" s="11">
        <f t="shared" ref="AA69" si="152">SUM(AA66:AA68)</f>
        <v>123.2088</v>
      </c>
      <c r="AB69" s="11">
        <f t="shared" ref="AB69" si="153">SUM(AB66:AB68)</f>
        <v>128.148</v>
      </c>
    </row>
    <row r="70" spans="1:48" ht="15" thickBot="1" x14ac:dyDescent="0.35">
      <c r="I70" s="15"/>
    </row>
    <row r="71" spans="1:48" x14ac:dyDescent="0.3">
      <c r="C71" s="63" t="s">
        <v>56</v>
      </c>
      <c r="D71" t="s">
        <v>53</v>
      </c>
      <c r="H71" t="s">
        <v>49</v>
      </c>
      <c r="I71" s="14">
        <f>J71*33/1000</f>
        <v>8.25</v>
      </c>
      <c r="J71" s="10">
        <v>250</v>
      </c>
      <c r="K71">
        <f>J71</f>
        <v>250</v>
      </c>
      <c r="L71">
        <f t="shared" ref="L71:AB71" si="154">K71</f>
        <v>250</v>
      </c>
      <c r="M71">
        <f t="shared" si="154"/>
        <v>250</v>
      </c>
      <c r="N71">
        <f t="shared" si="154"/>
        <v>250</v>
      </c>
      <c r="O71">
        <f t="shared" si="154"/>
        <v>250</v>
      </c>
      <c r="P71">
        <f t="shared" si="154"/>
        <v>250</v>
      </c>
      <c r="Q71">
        <f t="shared" si="154"/>
        <v>250</v>
      </c>
      <c r="R71">
        <f t="shared" si="154"/>
        <v>250</v>
      </c>
      <c r="S71">
        <f t="shared" si="154"/>
        <v>250</v>
      </c>
      <c r="T71">
        <f t="shared" si="154"/>
        <v>250</v>
      </c>
      <c r="U71">
        <f t="shared" si="154"/>
        <v>250</v>
      </c>
      <c r="V71">
        <f t="shared" si="154"/>
        <v>250</v>
      </c>
      <c r="W71">
        <f t="shared" si="154"/>
        <v>250</v>
      </c>
      <c r="X71">
        <f t="shared" si="154"/>
        <v>250</v>
      </c>
      <c r="Y71">
        <f t="shared" si="154"/>
        <v>250</v>
      </c>
      <c r="Z71">
        <f t="shared" si="154"/>
        <v>250</v>
      </c>
      <c r="AA71">
        <f t="shared" si="154"/>
        <v>250</v>
      </c>
      <c r="AB71">
        <f t="shared" si="154"/>
        <v>250</v>
      </c>
      <c r="AD71" t="s">
        <v>90</v>
      </c>
    </row>
    <row r="72" spans="1:48" x14ac:dyDescent="0.3">
      <c r="C72" s="64"/>
      <c r="D72" t="s">
        <v>54</v>
      </c>
      <c r="H72" t="s">
        <v>49</v>
      </c>
      <c r="I72" s="14">
        <f t="shared" ref="I72:I73" si="155">J72*33/1000</f>
        <v>0.33</v>
      </c>
      <c r="J72" s="10">
        <v>10</v>
      </c>
      <c r="K72">
        <f>J72</f>
        <v>10</v>
      </c>
      <c r="L72">
        <f t="shared" ref="L72:AB72" si="156">K72</f>
        <v>10</v>
      </c>
      <c r="M72">
        <f t="shared" si="156"/>
        <v>10</v>
      </c>
      <c r="N72">
        <f t="shared" si="156"/>
        <v>10</v>
      </c>
      <c r="O72">
        <f t="shared" si="156"/>
        <v>10</v>
      </c>
      <c r="P72">
        <f t="shared" si="156"/>
        <v>10</v>
      </c>
      <c r="Q72">
        <f t="shared" si="156"/>
        <v>10</v>
      </c>
      <c r="R72">
        <f t="shared" si="156"/>
        <v>10</v>
      </c>
      <c r="S72">
        <f t="shared" si="156"/>
        <v>10</v>
      </c>
      <c r="T72">
        <f t="shared" si="156"/>
        <v>10</v>
      </c>
      <c r="U72">
        <f t="shared" si="156"/>
        <v>10</v>
      </c>
      <c r="V72">
        <f t="shared" si="156"/>
        <v>10</v>
      </c>
      <c r="W72">
        <f t="shared" si="156"/>
        <v>10</v>
      </c>
      <c r="X72">
        <f t="shared" si="156"/>
        <v>10</v>
      </c>
      <c r="Y72">
        <f t="shared" si="156"/>
        <v>10</v>
      </c>
      <c r="Z72">
        <f t="shared" si="156"/>
        <v>10</v>
      </c>
      <c r="AA72">
        <f t="shared" si="156"/>
        <v>10</v>
      </c>
      <c r="AB72">
        <f t="shared" si="156"/>
        <v>10</v>
      </c>
    </row>
    <row r="73" spans="1:48" ht="15" thickBot="1" x14ac:dyDescent="0.35">
      <c r="C73" s="65"/>
      <c r="D73" t="s">
        <v>55</v>
      </c>
      <c r="H73" t="s">
        <v>49</v>
      </c>
      <c r="I73" s="14">
        <f t="shared" si="155"/>
        <v>13.342335600000002</v>
      </c>
      <c r="J73" s="11">
        <f>SUM(J71:J72)+J66</f>
        <v>404.31320000000005</v>
      </c>
      <c r="K73" s="11">
        <f t="shared" ref="K73" si="157">SUM(K71:K72)+K66</f>
        <v>369.50479999999999</v>
      </c>
      <c r="L73" s="11">
        <f t="shared" ref="L73" si="158">SUM(L71:L72)+L66</f>
        <v>367.7516</v>
      </c>
      <c r="M73" s="11">
        <f t="shared" ref="M73" si="159">SUM(M71:M72)+M66</f>
        <v>398.5172</v>
      </c>
      <c r="N73" s="11">
        <f t="shared" ref="N73" si="160">SUM(N71:N72)+N66</f>
        <v>381.10399999999998</v>
      </c>
      <c r="O73" s="11">
        <f t="shared" ref="O73" si="161">SUM(O71:O72)+O66</f>
        <v>386.04679999999996</v>
      </c>
      <c r="P73" s="11">
        <f t="shared" ref="P73" si="162">SUM(P71:P72)+P66</f>
        <v>393.63200000000001</v>
      </c>
      <c r="Q73" s="11">
        <f t="shared" ref="Q73" si="163">SUM(Q71:Q72)+Q66</f>
        <v>394.42759999999998</v>
      </c>
      <c r="R73" s="11">
        <f t="shared" ref="R73" si="164">SUM(R71:R72)+R66</f>
        <v>391.86080000000004</v>
      </c>
      <c r="S73" s="11">
        <f t="shared" ref="S73" si="165">SUM(S71:S72)+S66</f>
        <v>396.28160000000003</v>
      </c>
      <c r="T73" s="11">
        <f t="shared" ref="T73" si="166">SUM(T71:T72)+T66</f>
        <v>397.50559999999996</v>
      </c>
      <c r="U73" s="11">
        <f t="shared" ref="U73" si="167">SUM(U71:U72)+U66</f>
        <v>386.04320000000001</v>
      </c>
      <c r="V73" s="11">
        <f t="shared" ref="V73" si="168">SUM(V71:V72)+V66</f>
        <v>375.39440000000002</v>
      </c>
      <c r="W73" s="11">
        <f t="shared" ref="W73" si="169">SUM(W71:W72)+W66</f>
        <v>376.30160000000001</v>
      </c>
      <c r="X73" s="11">
        <f t="shared" ref="X73" si="170">SUM(X71:X72)+X66</f>
        <v>377.39600000000002</v>
      </c>
      <c r="Y73" s="11">
        <f t="shared" ref="Y73" si="171">SUM(Y71:Y72)+Y66</f>
        <v>371.2328</v>
      </c>
      <c r="Z73" s="11">
        <f t="shared" ref="Z73" si="172">SUM(Z71:Z72)+Z66</f>
        <v>364.60160000000002</v>
      </c>
      <c r="AA73" s="11">
        <f t="shared" ref="AA73" si="173">SUM(AA71:AA72)+AA66</f>
        <v>368.2088</v>
      </c>
      <c r="AB73" s="11">
        <f>SUM(AB71:AB72)+AB66</f>
        <v>373.14800000000002</v>
      </c>
    </row>
    <row r="74" spans="1:48" ht="14.25" customHeight="1" thickBot="1" x14ac:dyDescent="0.35">
      <c r="I74" s="15"/>
    </row>
    <row r="75" spans="1:48" x14ac:dyDescent="0.3">
      <c r="C75" s="63" t="s">
        <v>69</v>
      </c>
      <c r="D75" t="s">
        <v>53</v>
      </c>
      <c r="H75" t="s">
        <v>49</v>
      </c>
      <c r="I75" s="14">
        <f>J75*33/1000</f>
        <v>8.25</v>
      </c>
      <c r="J75" s="10">
        <v>250</v>
      </c>
      <c r="K75">
        <f>J75</f>
        <v>250</v>
      </c>
      <c r="L75">
        <f>K75</f>
        <v>250</v>
      </c>
      <c r="M75" s="10">
        <f>L75-50</f>
        <v>200</v>
      </c>
      <c r="N75">
        <f>M75-50</f>
        <v>150</v>
      </c>
      <c r="O75">
        <f>N75-50</f>
        <v>100</v>
      </c>
      <c r="P75">
        <f>O75-50</f>
        <v>50</v>
      </c>
      <c r="Q75" s="10">
        <f>P75</f>
        <v>50</v>
      </c>
      <c r="R75">
        <f>Q75</f>
        <v>50</v>
      </c>
      <c r="S75">
        <v>100</v>
      </c>
      <c r="T75">
        <v>100</v>
      </c>
      <c r="U75">
        <v>100</v>
      </c>
      <c r="V75">
        <v>100</v>
      </c>
      <c r="W75">
        <v>100</v>
      </c>
      <c r="X75">
        <v>100</v>
      </c>
      <c r="Y75">
        <v>100</v>
      </c>
      <c r="Z75">
        <v>100</v>
      </c>
      <c r="AA75">
        <v>100</v>
      </c>
      <c r="AB75">
        <v>100</v>
      </c>
      <c r="AD75" t="s">
        <v>91</v>
      </c>
    </row>
    <row r="76" spans="1:48" x14ac:dyDescent="0.3">
      <c r="C76" s="64"/>
      <c r="D76" t="s">
        <v>54</v>
      </c>
      <c r="H76" t="s">
        <v>49</v>
      </c>
      <c r="I76" s="14">
        <f t="shared" ref="I76:I77" si="174">J76*33/1000</f>
        <v>0.33</v>
      </c>
      <c r="J76" s="10">
        <v>10</v>
      </c>
      <c r="K76">
        <f>J76</f>
        <v>10</v>
      </c>
      <c r="L76">
        <f t="shared" ref="L76:AB76" si="175">K76</f>
        <v>10</v>
      </c>
      <c r="M76">
        <f t="shared" si="175"/>
        <v>10</v>
      </c>
      <c r="N76" s="13">
        <f>(M76+O76)/2</f>
        <v>46.25</v>
      </c>
      <c r="O76" s="13">
        <f>O30*1.5</f>
        <v>82.5</v>
      </c>
      <c r="P76" s="2">
        <f t="shared" si="175"/>
        <v>82.5</v>
      </c>
      <c r="Q76" s="2">
        <f t="shared" si="175"/>
        <v>82.5</v>
      </c>
      <c r="R76" s="2">
        <f t="shared" si="175"/>
        <v>82.5</v>
      </c>
      <c r="S76" s="2">
        <f t="shared" si="175"/>
        <v>82.5</v>
      </c>
      <c r="T76" s="2">
        <f t="shared" si="175"/>
        <v>82.5</v>
      </c>
      <c r="U76" s="2">
        <f t="shared" si="175"/>
        <v>82.5</v>
      </c>
      <c r="V76" s="2">
        <f t="shared" si="175"/>
        <v>82.5</v>
      </c>
      <c r="W76" s="2">
        <f t="shared" si="175"/>
        <v>82.5</v>
      </c>
      <c r="X76" s="2">
        <f t="shared" si="175"/>
        <v>82.5</v>
      </c>
      <c r="Y76" s="2">
        <f t="shared" si="175"/>
        <v>82.5</v>
      </c>
      <c r="Z76" s="2">
        <f t="shared" si="175"/>
        <v>82.5</v>
      </c>
      <c r="AA76" s="2">
        <f t="shared" si="175"/>
        <v>82.5</v>
      </c>
      <c r="AB76" s="2">
        <f t="shared" si="175"/>
        <v>82.5</v>
      </c>
      <c r="AD76" t="s">
        <v>92</v>
      </c>
    </row>
    <row r="77" spans="1:48" ht="15" thickBot="1" x14ac:dyDescent="0.35">
      <c r="C77" s="65"/>
      <c r="D77" t="s">
        <v>55</v>
      </c>
      <c r="H77" t="s">
        <v>49</v>
      </c>
      <c r="I77" s="14">
        <f t="shared" si="174"/>
        <v>13.342335600000002</v>
      </c>
      <c r="J77" s="11">
        <f>SUM(J75:J76)+J66</f>
        <v>404.31320000000005</v>
      </c>
      <c r="K77" s="11">
        <f t="shared" ref="K77" si="176">SUM(K75:K76)+K70</f>
        <v>260</v>
      </c>
      <c r="L77" s="11">
        <f t="shared" ref="L77" si="177">SUM(L75:L76)+L70</f>
        <v>260</v>
      </c>
      <c r="M77" s="11">
        <f t="shared" ref="M77" si="178">SUM(M75:M76)+M70</f>
        <v>210</v>
      </c>
      <c r="N77" s="11">
        <f t="shared" ref="N77" si="179">SUM(N75:N76)+N70</f>
        <v>196.25</v>
      </c>
      <c r="O77" s="11">
        <f t="shared" ref="O77" si="180">SUM(O75:O76)+O70</f>
        <v>182.5</v>
      </c>
      <c r="P77" s="11">
        <f t="shared" ref="P77" si="181">SUM(P75:P76)+P70</f>
        <v>132.5</v>
      </c>
      <c r="Q77" s="11">
        <f t="shared" ref="Q77" si="182">SUM(Q75:Q76)+Q70</f>
        <v>132.5</v>
      </c>
      <c r="R77" s="11">
        <f t="shared" ref="R77" si="183">SUM(R75:R76)+R70</f>
        <v>132.5</v>
      </c>
      <c r="S77" s="11">
        <f t="shared" ref="S77" si="184">SUM(S75:S76)+S70</f>
        <v>182.5</v>
      </c>
      <c r="T77" s="11">
        <f t="shared" ref="T77" si="185">SUM(T75:T76)+T70</f>
        <v>182.5</v>
      </c>
      <c r="U77" s="11">
        <f t="shared" ref="U77" si="186">SUM(U75:U76)+U70</f>
        <v>182.5</v>
      </c>
      <c r="V77" s="11">
        <f t="shared" ref="V77" si="187">SUM(V75:V76)+V70</f>
        <v>182.5</v>
      </c>
      <c r="W77" s="11">
        <f t="shared" ref="W77" si="188">SUM(W75:W76)+W70</f>
        <v>182.5</v>
      </c>
      <c r="X77" s="11">
        <f t="shared" ref="X77" si="189">SUM(X75:X76)+X70</f>
        <v>182.5</v>
      </c>
      <c r="Y77" s="11">
        <f t="shared" ref="Y77" si="190">SUM(Y75:Y76)+Y70</f>
        <v>182.5</v>
      </c>
      <c r="Z77" s="11">
        <f t="shared" ref="Z77" si="191">SUM(Z75:Z76)+Z70</f>
        <v>182.5</v>
      </c>
      <c r="AA77" s="11">
        <f t="shared" ref="AA77" si="192">SUM(AA75:AA76)+AA70</f>
        <v>182.5</v>
      </c>
      <c r="AB77" s="11">
        <f>SUM(AB75:AB76)+AB70</f>
        <v>182.5</v>
      </c>
    </row>
    <row r="79" spans="1:48" s="5" customFormat="1" x14ac:dyDescent="0.3">
      <c r="A79" s="5" t="s">
        <v>93</v>
      </c>
      <c r="D79" s="5" t="s">
        <v>44</v>
      </c>
      <c r="E79" s="5">
        <v>0.34</v>
      </c>
      <c r="F79" s="5" t="s">
        <v>45</v>
      </c>
      <c r="J79" s="5">
        <v>2010</v>
      </c>
      <c r="K79" s="5">
        <v>2015</v>
      </c>
      <c r="L79" s="5">
        <v>2020</v>
      </c>
      <c r="M79" s="5">
        <v>2025</v>
      </c>
      <c r="N79" s="5">
        <v>2030</v>
      </c>
      <c r="O79" s="5">
        <v>2035</v>
      </c>
      <c r="P79" s="5">
        <v>2040</v>
      </c>
      <c r="Q79" s="5">
        <v>2045</v>
      </c>
      <c r="R79" s="5">
        <v>2050</v>
      </c>
      <c r="S79" s="5">
        <v>2055</v>
      </c>
      <c r="T79" s="5">
        <v>2060</v>
      </c>
      <c r="U79" s="5">
        <v>2065</v>
      </c>
      <c r="V79" s="5">
        <v>2070</v>
      </c>
      <c r="W79" s="5">
        <v>2075</v>
      </c>
      <c r="X79" s="5">
        <v>2080</v>
      </c>
      <c r="Y79" s="5">
        <v>2085</v>
      </c>
      <c r="Z79" s="5">
        <v>2090</v>
      </c>
      <c r="AA79" s="5">
        <v>2095</v>
      </c>
      <c r="AB79" s="5">
        <v>2100</v>
      </c>
      <c r="AC79" s="4"/>
      <c r="AD79" s="4"/>
      <c r="AE79" s="4"/>
      <c r="AF79" s="4"/>
      <c r="AG79" s="4"/>
      <c r="AH79" s="4"/>
      <c r="AI79" s="4"/>
      <c r="AJ79" s="4"/>
      <c r="AK79" s="4"/>
      <c r="AL79" s="4"/>
      <c r="AM79" s="4"/>
      <c r="AN79" s="4"/>
      <c r="AO79" s="4"/>
      <c r="AP79" s="4"/>
      <c r="AQ79" s="4"/>
      <c r="AR79" s="4"/>
      <c r="AS79" s="4"/>
      <c r="AT79" s="4"/>
      <c r="AU79" s="4"/>
      <c r="AV79" s="4"/>
    </row>
    <row r="80" spans="1:48" x14ac:dyDescent="0.3">
      <c r="A80" t="s">
        <v>39</v>
      </c>
      <c r="D80" t="s">
        <v>94</v>
      </c>
      <c r="H80" t="s">
        <v>48</v>
      </c>
      <c r="I80" s="2"/>
      <c r="J80" s="2">
        <v>2.4375973430791502</v>
      </c>
      <c r="K80" s="2">
        <v>2.1922125054588095</v>
      </c>
      <c r="L80" s="21">
        <v>2.8</v>
      </c>
      <c r="M80" s="21">
        <v>2.9</v>
      </c>
      <c r="N80" s="21">
        <v>3.6</v>
      </c>
      <c r="O80" s="21">
        <v>3.5</v>
      </c>
      <c r="P80" s="21">
        <v>4.2</v>
      </c>
      <c r="Q80" s="21">
        <v>3.7</v>
      </c>
      <c r="R80" s="21">
        <v>4.0999999999999996</v>
      </c>
      <c r="S80" s="21">
        <v>5</v>
      </c>
      <c r="T80" s="21">
        <v>3.3</v>
      </c>
      <c r="U80" s="21">
        <v>3.3</v>
      </c>
      <c r="V80" s="21">
        <v>3.3</v>
      </c>
      <c r="W80" s="21">
        <v>3.1</v>
      </c>
      <c r="X80" s="21">
        <v>2.9</v>
      </c>
      <c r="Y80" s="21">
        <v>3</v>
      </c>
      <c r="Z80" s="21">
        <v>3</v>
      </c>
      <c r="AA80" s="21">
        <v>3.1</v>
      </c>
      <c r="AB80" s="21">
        <v>3.1</v>
      </c>
    </row>
    <row r="81" spans="1:48" x14ac:dyDescent="0.3">
      <c r="D81" t="s">
        <v>94</v>
      </c>
      <c r="E81" t="s">
        <v>86</v>
      </c>
      <c r="H81" t="s">
        <v>49</v>
      </c>
      <c r="I81" s="2"/>
      <c r="J81" s="2">
        <f t="shared" ref="J81" si="193">J80*3.6</f>
        <v>8.7753504350849418</v>
      </c>
      <c r="K81" s="2">
        <f t="shared" ref="K81" si="194">K80*3.6</f>
        <v>7.8919650196517148</v>
      </c>
      <c r="L81" s="2">
        <f t="shared" ref="L81" si="195">L80*3.6</f>
        <v>10.08</v>
      </c>
      <c r="M81" s="2">
        <f t="shared" ref="M81" si="196">M80*3.6</f>
        <v>10.44</v>
      </c>
      <c r="N81" s="2">
        <f t="shared" ref="N81" si="197">N80*3.6</f>
        <v>12.96</v>
      </c>
      <c r="O81" s="2">
        <f t="shared" ref="O81" si="198">O80*3.6</f>
        <v>12.6</v>
      </c>
      <c r="P81" s="2">
        <f t="shared" ref="P81" si="199">P80*3.6</f>
        <v>15.120000000000001</v>
      </c>
      <c r="Q81" s="2">
        <f t="shared" ref="Q81" si="200">Q80*3.6</f>
        <v>13.32</v>
      </c>
      <c r="R81" s="2">
        <f t="shared" ref="R81" si="201">R80*3.6</f>
        <v>14.76</v>
      </c>
      <c r="S81" s="2">
        <f t="shared" ref="S81" si="202">S80*3.6</f>
        <v>18</v>
      </c>
      <c r="T81" s="2">
        <f t="shared" ref="T81" si="203">T80*3.6</f>
        <v>11.879999999999999</v>
      </c>
      <c r="U81" s="2">
        <f t="shared" ref="U81" si="204">U80*3.6</f>
        <v>11.879999999999999</v>
      </c>
      <c r="V81" s="2">
        <f t="shared" ref="V81" si="205">V80*3.6</f>
        <v>11.879999999999999</v>
      </c>
      <c r="W81" s="2">
        <f t="shared" ref="W81" si="206">W80*3.6</f>
        <v>11.16</v>
      </c>
      <c r="X81" s="2">
        <f t="shared" ref="X81" si="207">X80*3.6</f>
        <v>10.44</v>
      </c>
      <c r="Y81" s="2">
        <f t="shared" ref="Y81" si="208">Y80*3.6</f>
        <v>10.8</v>
      </c>
      <c r="Z81" s="2">
        <f t="shared" ref="Z81" si="209">Z80*3.6</f>
        <v>10.8</v>
      </c>
      <c r="AA81" s="2">
        <f t="shared" ref="AA81" si="210">AA80*3.6</f>
        <v>11.16</v>
      </c>
      <c r="AB81" s="2">
        <f t="shared" ref="AB81" si="211">AB80*3.6</f>
        <v>11.16</v>
      </c>
    </row>
    <row r="82" spans="1:48" ht="15" thickBot="1" x14ac:dyDescent="0.35">
      <c r="A82" t="s">
        <v>50</v>
      </c>
      <c r="D82" t="s">
        <v>51</v>
      </c>
      <c r="H82" t="s">
        <v>49</v>
      </c>
      <c r="J82">
        <f t="shared" ref="J82:AB82" si="212">J$2*$E79</f>
        <v>5.8765597060337234</v>
      </c>
      <c r="K82">
        <f t="shared" si="212"/>
        <v>5.8923284264158502</v>
      </c>
      <c r="L82" s="2">
        <f t="shared" si="212"/>
        <v>5.3040000000000003</v>
      </c>
      <c r="M82">
        <f t="shared" si="212"/>
        <v>57.766000000000005</v>
      </c>
      <c r="N82">
        <f t="shared" si="212"/>
        <v>78.438000000000002</v>
      </c>
      <c r="O82">
        <f t="shared" si="212"/>
        <v>121.58400000000002</v>
      </c>
      <c r="P82">
        <f t="shared" si="212"/>
        <v>180.33600000000001</v>
      </c>
      <c r="Q82">
        <f t="shared" si="212"/>
        <v>209.03200000000001</v>
      </c>
      <c r="R82">
        <f t="shared" si="212"/>
        <v>266.66199999999998</v>
      </c>
      <c r="S82">
        <f t="shared" si="212"/>
        <v>258.26400000000001</v>
      </c>
      <c r="T82">
        <f t="shared" si="212"/>
        <v>225.42000000000002</v>
      </c>
      <c r="U82">
        <f t="shared" si="212"/>
        <v>207.4</v>
      </c>
      <c r="V82">
        <f t="shared" si="212"/>
        <v>178.126</v>
      </c>
      <c r="W82">
        <f t="shared" si="212"/>
        <v>182.95400000000001</v>
      </c>
      <c r="X82">
        <f t="shared" si="212"/>
        <v>194.61600000000001</v>
      </c>
      <c r="Y82">
        <f t="shared" si="212"/>
        <v>194.17400000000004</v>
      </c>
      <c r="Z82">
        <f t="shared" si="212"/>
        <v>192.542</v>
      </c>
      <c r="AA82">
        <f t="shared" si="212"/>
        <v>202.3</v>
      </c>
      <c r="AB82">
        <f t="shared" si="212"/>
        <v>213.69000000000003</v>
      </c>
    </row>
    <row r="83" spans="1:48" x14ac:dyDescent="0.3">
      <c r="C83" s="63" t="s">
        <v>52</v>
      </c>
      <c r="D83" t="s">
        <v>53</v>
      </c>
      <c r="H83" t="s">
        <v>49</v>
      </c>
      <c r="J83" s="10">
        <v>2</v>
      </c>
      <c r="K83">
        <f t="shared" ref="K83:AB84" si="213">J83</f>
        <v>2</v>
      </c>
      <c r="L83">
        <f t="shared" si="213"/>
        <v>2</v>
      </c>
      <c r="M83">
        <f t="shared" si="213"/>
        <v>2</v>
      </c>
      <c r="N83">
        <f t="shared" si="213"/>
        <v>2</v>
      </c>
      <c r="O83">
        <f t="shared" si="213"/>
        <v>2</v>
      </c>
      <c r="P83">
        <f t="shared" si="213"/>
        <v>2</v>
      </c>
      <c r="Q83">
        <f t="shared" si="213"/>
        <v>2</v>
      </c>
      <c r="R83">
        <f t="shared" si="213"/>
        <v>2</v>
      </c>
      <c r="S83">
        <f t="shared" si="213"/>
        <v>2</v>
      </c>
      <c r="T83">
        <f t="shared" si="213"/>
        <v>2</v>
      </c>
      <c r="U83">
        <f t="shared" si="213"/>
        <v>2</v>
      </c>
      <c r="V83">
        <f t="shared" si="213"/>
        <v>2</v>
      </c>
      <c r="W83">
        <f t="shared" si="213"/>
        <v>2</v>
      </c>
      <c r="X83">
        <f t="shared" si="213"/>
        <v>2</v>
      </c>
      <c r="Y83">
        <f t="shared" si="213"/>
        <v>2</v>
      </c>
      <c r="Z83">
        <f t="shared" si="213"/>
        <v>2</v>
      </c>
      <c r="AA83">
        <f t="shared" si="213"/>
        <v>2</v>
      </c>
      <c r="AB83">
        <f t="shared" si="213"/>
        <v>2</v>
      </c>
    </row>
    <row r="84" spans="1:48" x14ac:dyDescent="0.3">
      <c r="C84" s="64"/>
      <c r="D84" t="s">
        <v>54</v>
      </c>
      <c r="H84" t="s">
        <v>49</v>
      </c>
      <c r="J84" s="10">
        <v>3</v>
      </c>
      <c r="K84">
        <f t="shared" si="213"/>
        <v>3</v>
      </c>
      <c r="L84">
        <f t="shared" si="213"/>
        <v>3</v>
      </c>
      <c r="M84">
        <f t="shared" si="213"/>
        <v>3</v>
      </c>
      <c r="N84">
        <f t="shared" si="213"/>
        <v>3</v>
      </c>
      <c r="O84">
        <f t="shared" si="213"/>
        <v>3</v>
      </c>
      <c r="P84">
        <f t="shared" si="213"/>
        <v>3</v>
      </c>
      <c r="Q84">
        <f t="shared" si="213"/>
        <v>3</v>
      </c>
      <c r="R84">
        <f t="shared" si="213"/>
        <v>3</v>
      </c>
      <c r="S84">
        <f t="shared" si="213"/>
        <v>3</v>
      </c>
      <c r="T84">
        <f t="shared" si="213"/>
        <v>3</v>
      </c>
      <c r="U84">
        <f t="shared" si="213"/>
        <v>3</v>
      </c>
      <c r="V84">
        <f t="shared" si="213"/>
        <v>3</v>
      </c>
      <c r="W84">
        <f t="shared" si="213"/>
        <v>3</v>
      </c>
      <c r="X84">
        <f t="shared" si="213"/>
        <v>3</v>
      </c>
      <c r="Y84">
        <f t="shared" si="213"/>
        <v>3</v>
      </c>
      <c r="Z84">
        <f t="shared" si="213"/>
        <v>3</v>
      </c>
      <c r="AA84">
        <f t="shared" si="213"/>
        <v>3</v>
      </c>
      <c r="AB84">
        <f t="shared" si="213"/>
        <v>3</v>
      </c>
    </row>
    <row r="85" spans="1:48" ht="15" thickBot="1" x14ac:dyDescent="0.35">
      <c r="C85" s="65"/>
      <c r="D85" t="s">
        <v>55</v>
      </c>
      <c r="H85" t="s">
        <v>49</v>
      </c>
      <c r="I85" s="2"/>
      <c r="J85" s="11">
        <f t="shared" ref="J85" si="214">SUM(J81:J84)</f>
        <v>19.651910141118666</v>
      </c>
      <c r="K85" s="11">
        <f t="shared" ref="K85" si="215">SUM(K81:K84)</f>
        <v>18.784293446067565</v>
      </c>
      <c r="L85" s="11">
        <f t="shared" ref="L85" si="216">SUM(L81:L84)</f>
        <v>20.384</v>
      </c>
      <c r="M85" s="11">
        <f t="shared" ref="M85" si="217">SUM(M81:M84)</f>
        <v>73.206000000000003</v>
      </c>
      <c r="N85" s="11">
        <f t="shared" ref="N85" si="218">SUM(N81:N84)</f>
        <v>96.397999999999996</v>
      </c>
      <c r="O85" s="11">
        <f t="shared" ref="O85" si="219">SUM(O81:O84)</f>
        <v>139.18400000000003</v>
      </c>
      <c r="P85" s="11">
        <f t="shared" ref="P85" si="220">SUM(P81:P84)</f>
        <v>200.45600000000002</v>
      </c>
      <c r="Q85" s="11">
        <f t="shared" ref="Q85" si="221">SUM(Q81:Q84)</f>
        <v>227.352</v>
      </c>
      <c r="R85" s="11">
        <f t="shared" ref="R85" si="222">SUM(R81:R84)</f>
        <v>286.42199999999997</v>
      </c>
      <c r="S85" s="11">
        <f t="shared" ref="S85" si="223">SUM(S81:S84)</f>
        <v>281.26400000000001</v>
      </c>
      <c r="T85" s="11">
        <f t="shared" ref="T85" si="224">SUM(T81:T84)</f>
        <v>242.3</v>
      </c>
      <c r="U85" s="11">
        <f t="shared" ref="U85" si="225">SUM(U81:U84)</f>
        <v>224.28</v>
      </c>
      <c r="V85" s="11">
        <f t="shared" ref="V85" si="226">SUM(V81:V84)</f>
        <v>195.006</v>
      </c>
      <c r="W85" s="11">
        <f t="shared" ref="W85" si="227">SUM(W81:W84)</f>
        <v>199.114</v>
      </c>
      <c r="X85" s="11">
        <f t="shared" ref="X85" si="228">SUM(X81:X84)</f>
        <v>210.05600000000001</v>
      </c>
      <c r="Y85" s="11">
        <f t="shared" ref="Y85" si="229">SUM(Y81:Y84)</f>
        <v>209.97400000000005</v>
      </c>
      <c r="Z85" s="11">
        <f t="shared" ref="Z85" si="230">SUM(Z81:Z84)</f>
        <v>208.34200000000001</v>
      </c>
      <c r="AA85" s="11">
        <f t="shared" ref="AA85" si="231">SUM(AA81:AA84)</f>
        <v>218.46</v>
      </c>
      <c r="AB85" s="11">
        <f t="shared" ref="AB85" si="232">SUM(AB81:AB84)</f>
        <v>229.85000000000002</v>
      </c>
    </row>
    <row r="86" spans="1:48" ht="15" thickBot="1" x14ac:dyDescent="0.35"/>
    <row r="87" spans="1:48" x14ac:dyDescent="0.3">
      <c r="C87" s="63" t="s">
        <v>56</v>
      </c>
      <c r="D87" t="s">
        <v>53</v>
      </c>
      <c r="H87" t="s">
        <v>49</v>
      </c>
      <c r="J87" s="10">
        <v>10</v>
      </c>
      <c r="K87">
        <f>J87</f>
        <v>10</v>
      </c>
      <c r="L87">
        <f t="shared" ref="L87:AB87" si="233">K87</f>
        <v>10</v>
      </c>
      <c r="M87">
        <f t="shared" si="233"/>
        <v>10</v>
      </c>
      <c r="N87">
        <f t="shared" si="233"/>
        <v>10</v>
      </c>
      <c r="O87">
        <f t="shared" si="233"/>
        <v>10</v>
      </c>
      <c r="P87">
        <f t="shared" si="233"/>
        <v>10</v>
      </c>
      <c r="Q87">
        <f t="shared" si="233"/>
        <v>10</v>
      </c>
      <c r="R87">
        <f t="shared" si="233"/>
        <v>10</v>
      </c>
      <c r="S87">
        <f t="shared" si="233"/>
        <v>10</v>
      </c>
      <c r="T87">
        <f t="shared" si="233"/>
        <v>10</v>
      </c>
      <c r="U87">
        <f t="shared" si="233"/>
        <v>10</v>
      </c>
      <c r="V87">
        <f t="shared" si="233"/>
        <v>10</v>
      </c>
      <c r="W87">
        <f t="shared" si="233"/>
        <v>10</v>
      </c>
      <c r="X87">
        <f t="shared" si="233"/>
        <v>10</v>
      </c>
      <c r="Y87">
        <f t="shared" si="233"/>
        <v>10</v>
      </c>
      <c r="Z87">
        <f t="shared" si="233"/>
        <v>10</v>
      </c>
      <c r="AA87">
        <f t="shared" si="233"/>
        <v>10</v>
      </c>
      <c r="AB87">
        <f t="shared" si="233"/>
        <v>10</v>
      </c>
    </row>
    <row r="88" spans="1:48" x14ac:dyDescent="0.3">
      <c r="C88" s="64"/>
      <c r="D88" t="s">
        <v>54</v>
      </c>
      <c r="H88" t="s">
        <v>49</v>
      </c>
      <c r="J88" s="10">
        <v>5</v>
      </c>
      <c r="K88">
        <f>J88</f>
        <v>5</v>
      </c>
      <c r="L88">
        <f t="shared" ref="L88:AB88" si="234">K88</f>
        <v>5</v>
      </c>
      <c r="M88">
        <f t="shared" si="234"/>
        <v>5</v>
      </c>
      <c r="N88">
        <f t="shared" si="234"/>
        <v>5</v>
      </c>
      <c r="O88">
        <f t="shared" si="234"/>
        <v>5</v>
      </c>
      <c r="P88">
        <f t="shared" si="234"/>
        <v>5</v>
      </c>
      <c r="Q88">
        <f t="shared" si="234"/>
        <v>5</v>
      </c>
      <c r="R88">
        <f t="shared" si="234"/>
        <v>5</v>
      </c>
      <c r="S88">
        <f t="shared" si="234"/>
        <v>5</v>
      </c>
      <c r="T88">
        <f t="shared" si="234"/>
        <v>5</v>
      </c>
      <c r="U88">
        <f t="shared" si="234"/>
        <v>5</v>
      </c>
      <c r="V88">
        <f t="shared" si="234"/>
        <v>5</v>
      </c>
      <c r="W88">
        <f t="shared" si="234"/>
        <v>5</v>
      </c>
      <c r="X88">
        <f t="shared" si="234"/>
        <v>5</v>
      </c>
      <c r="Y88">
        <f t="shared" si="234"/>
        <v>5</v>
      </c>
      <c r="Z88">
        <f t="shared" si="234"/>
        <v>5</v>
      </c>
      <c r="AA88">
        <f t="shared" si="234"/>
        <v>5</v>
      </c>
      <c r="AB88">
        <f t="shared" si="234"/>
        <v>5</v>
      </c>
    </row>
    <row r="89" spans="1:48" ht="15" thickBot="1" x14ac:dyDescent="0.35">
      <c r="C89" s="65"/>
      <c r="D89" t="s">
        <v>55</v>
      </c>
      <c r="H89" t="s">
        <v>49</v>
      </c>
      <c r="I89" s="2"/>
      <c r="J89" s="11">
        <f t="shared" ref="J89:S89" si="235">SUM(J87:J88)+J82+J81</f>
        <v>29.651910141118666</v>
      </c>
      <c r="K89" s="11">
        <f t="shared" si="235"/>
        <v>28.784293446067565</v>
      </c>
      <c r="L89" s="11">
        <f t="shared" si="235"/>
        <v>30.384</v>
      </c>
      <c r="M89" s="11">
        <f t="shared" si="235"/>
        <v>83.206000000000003</v>
      </c>
      <c r="N89" s="11">
        <f t="shared" si="235"/>
        <v>106.398</v>
      </c>
      <c r="O89" s="11">
        <f t="shared" si="235"/>
        <v>149.184</v>
      </c>
      <c r="P89" s="11">
        <f t="shared" si="235"/>
        <v>210.45600000000002</v>
      </c>
      <c r="Q89" s="11">
        <f t="shared" si="235"/>
        <v>237.352</v>
      </c>
      <c r="R89" s="11">
        <f t="shared" si="235"/>
        <v>296.42199999999997</v>
      </c>
      <c r="S89" s="11">
        <f t="shared" si="235"/>
        <v>291.26400000000001</v>
      </c>
      <c r="T89" s="11">
        <f t="shared" ref="T89" si="236">SUM(T87:T88)+T82+T81</f>
        <v>252.3</v>
      </c>
      <c r="U89" s="11">
        <f t="shared" ref="U89" si="237">SUM(U87:U88)+U82+U81</f>
        <v>234.28</v>
      </c>
      <c r="V89" s="11">
        <f t="shared" ref="V89" si="238">SUM(V87:V88)+V82+V81</f>
        <v>205.006</v>
      </c>
      <c r="W89" s="11">
        <f t="shared" ref="W89" si="239">SUM(W87:W88)+W82+W81</f>
        <v>209.114</v>
      </c>
      <c r="X89" s="11">
        <f t="shared" ref="X89" si="240">SUM(X87:X88)+X82+X81</f>
        <v>220.05600000000001</v>
      </c>
      <c r="Y89" s="11">
        <f t="shared" ref="Y89" si="241">SUM(Y87:Y88)+Y82+Y81</f>
        <v>219.97400000000005</v>
      </c>
      <c r="Z89" s="11">
        <f t="shared" ref="Z89" si="242">SUM(Z87:Z88)+Z82+Z81</f>
        <v>218.34200000000001</v>
      </c>
      <c r="AA89" s="11">
        <f t="shared" ref="AA89" si="243">SUM(AA87:AA88)+AA82+AA81</f>
        <v>228.46</v>
      </c>
      <c r="AB89" s="11">
        <f t="shared" ref="AB89" si="244">SUM(AB87:AB88)+AB82+AB81</f>
        <v>239.85000000000002</v>
      </c>
    </row>
    <row r="91" spans="1:48" s="5" customFormat="1" x14ac:dyDescent="0.3">
      <c r="A91" s="5" t="s">
        <v>95</v>
      </c>
      <c r="D91" s="5" t="s">
        <v>44</v>
      </c>
      <c r="J91" s="5">
        <v>2010</v>
      </c>
      <c r="K91" s="5">
        <v>2015</v>
      </c>
      <c r="L91" s="5">
        <v>2020</v>
      </c>
      <c r="M91" s="5">
        <v>2025</v>
      </c>
      <c r="N91" s="5">
        <v>2030</v>
      </c>
      <c r="O91" s="5">
        <v>2035</v>
      </c>
      <c r="P91" s="5">
        <v>2040</v>
      </c>
      <c r="Q91" s="5">
        <v>2045</v>
      </c>
      <c r="R91" s="5">
        <v>2050</v>
      </c>
      <c r="S91" s="5">
        <v>2055</v>
      </c>
      <c r="T91" s="5">
        <v>2060</v>
      </c>
      <c r="U91" s="5">
        <v>2065</v>
      </c>
      <c r="V91" s="5">
        <v>2070</v>
      </c>
      <c r="W91" s="5">
        <v>2075</v>
      </c>
      <c r="X91" s="5">
        <v>2080</v>
      </c>
      <c r="Y91" s="5">
        <v>2085</v>
      </c>
      <c r="Z91" s="5">
        <v>2090</v>
      </c>
      <c r="AA91" s="5">
        <v>2095</v>
      </c>
      <c r="AB91" s="5">
        <v>2100</v>
      </c>
      <c r="AC91" s="4"/>
      <c r="AD91" s="4"/>
      <c r="AE91" s="4"/>
      <c r="AF91" s="4"/>
      <c r="AG91" s="4"/>
      <c r="AH91" s="4"/>
      <c r="AI91" s="4"/>
      <c r="AJ91" s="4"/>
      <c r="AK91" s="4"/>
      <c r="AL91" s="4"/>
      <c r="AM91" s="4"/>
      <c r="AN91" s="4"/>
      <c r="AO91" s="4"/>
      <c r="AP91" s="4"/>
      <c r="AQ91" s="4"/>
      <c r="AR91" s="4"/>
      <c r="AS91" s="4"/>
      <c r="AT91" s="4"/>
      <c r="AU91" s="4"/>
      <c r="AV91" s="4"/>
    </row>
    <row r="92" spans="1:48" x14ac:dyDescent="0.3">
      <c r="A92" t="s">
        <v>39</v>
      </c>
      <c r="D92" t="s">
        <v>96</v>
      </c>
      <c r="H92" t="s">
        <v>48</v>
      </c>
      <c r="I92" t="s">
        <v>97</v>
      </c>
      <c r="J92" s="2">
        <v>2.1868000000000003</v>
      </c>
      <c r="K92" s="2">
        <v>2.3692465109399827</v>
      </c>
      <c r="L92" s="21">
        <v>3.6</v>
      </c>
      <c r="M92" s="21">
        <v>5.9</v>
      </c>
      <c r="N92" s="21">
        <v>5.6</v>
      </c>
      <c r="O92" s="21">
        <v>8</v>
      </c>
      <c r="P92" s="21">
        <v>9.3000000000000007</v>
      </c>
      <c r="Q92" s="21">
        <v>16.600000000000001</v>
      </c>
      <c r="R92" s="21">
        <v>19.8</v>
      </c>
      <c r="S92" s="21">
        <v>18.5</v>
      </c>
      <c r="T92" s="21">
        <v>23.6</v>
      </c>
      <c r="U92" s="21">
        <v>24.1</v>
      </c>
      <c r="V92" s="21">
        <v>24.4</v>
      </c>
      <c r="W92" s="21">
        <v>23.5</v>
      </c>
      <c r="X92" s="21">
        <v>23.3</v>
      </c>
      <c r="Y92" s="21">
        <v>21</v>
      </c>
      <c r="Z92" s="21">
        <v>19.5</v>
      </c>
      <c r="AA92" s="21">
        <v>23</v>
      </c>
      <c r="AB92" s="21">
        <v>25.8</v>
      </c>
    </row>
    <row r="93" spans="1:48" x14ac:dyDescent="0.3">
      <c r="D93" t="s">
        <v>96</v>
      </c>
      <c r="E93" t="s">
        <v>86</v>
      </c>
      <c r="H93" t="s">
        <v>49</v>
      </c>
      <c r="I93" s="14">
        <f>J93*5</f>
        <v>39.362400000000008</v>
      </c>
      <c r="J93" s="2">
        <f t="shared" ref="J93" si="245">J92*3.6</f>
        <v>7.8724800000000013</v>
      </c>
      <c r="K93" s="2">
        <f t="shared" ref="K93" si="246">K92*3.6</f>
        <v>8.5292874393839373</v>
      </c>
      <c r="L93" s="2">
        <f t="shared" ref="L93" si="247">L92*3.6</f>
        <v>12.96</v>
      </c>
      <c r="M93" s="2">
        <f t="shared" ref="M93" si="248">M92*3.6</f>
        <v>21.240000000000002</v>
      </c>
      <c r="N93" s="2">
        <f t="shared" ref="N93" si="249">N92*3.6</f>
        <v>20.16</v>
      </c>
      <c r="O93" s="2">
        <f t="shared" ref="O93" si="250">O92*3.6</f>
        <v>28.8</v>
      </c>
      <c r="P93" s="2">
        <f t="shared" ref="P93" si="251">P92*3.6</f>
        <v>33.480000000000004</v>
      </c>
      <c r="Q93" s="2">
        <f t="shared" ref="Q93" si="252">Q92*3.6</f>
        <v>59.760000000000005</v>
      </c>
      <c r="R93" s="2">
        <f t="shared" ref="R93" si="253">R92*3.6</f>
        <v>71.28</v>
      </c>
      <c r="S93" s="2">
        <f t="shared" ref="S93" si="254">S92*3.6</f>
        <v>66.600000000000009</v>
      </c>
      <c r="T93" s="2">
        <f t="shared" ref="T93" si="255">T92*3.6</f>
        <v>84.960000000000008</v>
      </c>
      <c r="U93" s="2">
        <f t="shared" ref="U93" si="256">U92*3.6</f>
        <v>86.76</v>
      </c>
      <c r="V93" s="2">
        <f t="shared" ref="V93" si="257">V92*3.6</f>
        <v>87.84</v>
      </c>
      <c r="W93" s="2">
        <f t="shared" ref="W93" si="258">W92*3.6</f>
        <v>84.600000000000009</v>
      </c>
      <c r="X93" s="2">
        <f t="shared" ref="X93" si="259">X92*3.6</f>
        <v>83.88000000000001</v>
      </c>
      <c r="Y93" s="2">
        <f t="shared" ref="Y93" si="260">Y92*3.6</f>
        <v>75.600000000000009</v>
      </c>
      <c r="Z93" s="2">
        <f t="shared" ref="Z93" si="261">Z92*3.6</f>
        <v>70.2</v>
      </c>
      <c r="AA93" s="2">
        <f t="shared" ref="AA93" si="262">AA92*3.6</f>
        <v>82.8</v>
      </c>
      <c r="AB93" s="2">
        <f t="shared" ref="AB93" si="263">AB92*3.6</f>
        <v>92.88000000000001</v>
      </c>
    </row>
    <row r="94" spans="1:48" ht="15" thickBot="1" x14ac:dyDescent="0.35">
      <c r="D94" t="s">
        <v>98</v>
      </c>
      <c r="H94" t="s">
        <v>49</v>
      </c>
      <c r="I94" s="14">
        <f>J94*5</f>
        <v>50</v>
      </c>
      <c r="J94" s="10">
        <v>10</v>
      </c>
      <c r="K94">
        <f>J94</f>
        <v>10</v>
      </c>
      <c r="L94">
        <f t="shared" ref="L94:AB94" si="264">K94</f>
        <v>10</v>
      </c>
      <c r="M94">
        <f t="shared" si="264"/>
        <v>10</v>
      </c>
      <c r="N94">
        <f t="shared" si="264"/>
        <v>10</v>
      </c>
      <c r="O94">
        <f t="shared" si="264"/>
        <v>10</v>
      </c>
      <c r="P94">
        <f t="shared" si="264"/>
        <v>10</v>
      </c>
      <c r="Q94">
        <f t="shared" si="264"/>
        <v>10</v>
      </c>
      <c r="R94">
        <f t="shared" si="264"/>
        <v>10</v>
      </c>
      <c r="S94">
        <f t="shared" si="264"/>
        <v>10</v>
      </c>
      <c r="T94">
        <f t="shared" si="264"/>
        <v>10</v>
      </c>
      <c r="U94">
        <f t="shared" si="264"/>
        <v>10</v>
      </c>
      <c r="V94">
        <f t="shared" si="264"/>
        <v>10</v>
      </c>
      <c r="W94">
        <f t="shared" si="264"/>
        <v>10</v>
      </c>
      <c r="X94">
        <f t="shared" si="264"/>
        <v>10</v>
      </c>
      <c r="Y94">
        <f t="shared" si="264"/>
        <v>10</v>
      </c>
      <c r="Z94">
        <f t="shared" si="264"/>
        <v>10</v>
      </c>
      <c r="AA94">
        <f t="shared" si="264"/>
        <v>10</v>
      </c>
      <c r="AB94">
        <f t="shared" si="264"/>
        <v>10</v>
      </c>
      <c r="AD94" t="s">
        <v>99</v>
      </c>
    </row>
    <row r="95" spans="1:48" x14ac:dyDescent="0.3">
      <c r="C95" s="63" t="s">
        <v>52</v>
      </c>
      <c r="D95" t="s">
        <v>53</v>
      </c>
      <c r="H95" t="s">
        <v>49</v>
      </c>
      <c r="J95" s="10">
        <v>5</v>
      </c>
      <c r="K95">
        <f t="shared" ref="K95:AB95" si="265">J95</f>
        <v>5</v>
      </c>
      <c r="L95">
        <f t="shared" si="265"/>
        <v>5</v>
      </c>
      <c r="M95">
        <f t="shared" si="265"/>
        <v>5</v>
      </c>
      <c r="N95">
        <f t="shared" si="265"/>
        <v>5</v>
      </c>
      <c r="O95">
        <f t="shared" si="265"/>
        <v>5</v>
      </c>
      <c r="P95">
        <f t="shared" si="265"/>
        <v>5</v>
      </c>
      <c r="Q95">
        <f t="shared" si="265"/>
        <v>5</v>
      </c>
      <c r="R95">
        <f t="shared" si="265"/>
        <v>5</v>
      </c>
      <c r="S95">
        <f t="shared" si="265"/>
        <v>5</v>
      </c>
      <c r="T95">
        <f t="shared" si="265"/>
        <v>5</v>
      </c>
      <c r="U95">
        <f t="shared" si="265"/>
        <v>5</v>
      </c>
      <c r="V95">
        <f t="shared" si="265"/>
        <v>5</v>
      </c>
      <c r="W95">
        <f t="shared" si="265"/>
        <v>5</v>
      </c>
      <c r="X95">
        <f t="shared" si="265"/>
        <v>5</v>
      </c>
      <c r="Y95">
        <f t="shared" si="265"/>
        <v>5</v>
      </c>
      <c r="Z95">
        <f t="shared" si="265"/>
        <v>5</v>
      </c>
      <c r="AA95">
        <f t="shared" si="265"/>
        <v>5</v>
      </c>
      <c r="AB95">
        <f t="shared" si="265"/>
        <v>5</v>
      </c>
      <c r="AD95" t="s">
        <v>100</v>
      </c>
    </row>
    <row r="96" spans="1:48" x14ac:dyDescent="0.3">
      <c r="C96" s="64"/>
      <c r="D96" t="s">
        <v>54</v>
      </c>
      <c r="H96" t="s">
        <v>49</v>
      </c>
      <c r="J96" s="10">
        <v>3</v>
      </c>
      <c r="K96">
        <f t="shared" ref="K96:AB96" si="266">J96</f>
        <v>3</v>
      </c>
      <c r="L96">
        <f t="shared" si="266"/>
        <v>3</v>
      </c>
      <c r="M96">
        <f t="shared" si="266"/>
        <v>3</v>
      </c>
      <c r="N96">
        <f t="shared" si="266"/>
        <v>3</v>
      </c>
      <c r="O96">
        <f t="shared" si="266"/>
        <v>3</v>
      </c>
      <c r="P96">
        <f t="shared" si="266"/>
        <v>3</v>
      </c>
      <c r="Q96">
        <f t="shared" si="266"/>
        <v>3</v>
      </c>
      <c r="R96">
        <f t="shared" si="266"/>
        <v>3</v>
      </c>
      <c r="S96">
        <f t="shared" si="266"/>
        <v>3</v>
      </c>
      <c r="T96">
        <f t="shared" si="266"/>
        <v>3</v>
      </c>
      <c r="U96">
        <f t="shared" si="266"/>
        <v>3</v>
      </c>
      <c r="V96">
        <f t="shared" si="266"/>
        <v>3</v>
      </c>
      <c r="W96">
        <f t="shared" si="266"/>
        <v>3</v>
      </c>
      <c r="X96">
        <f t="shared" si="266"/>
        <v>3</v>
      </c>
      <c r="Y96">
        <f t="shared" si="266"/>
        <v>3</v>
      </c>
      <c r="Z96">
        <f t="shared" si="266"/>
        <v>3</v>
      </c>
      <c r="AA96">
        <f t="shared" si="266"/>
        <v>3</v>
      </c>
      <c r="AB96">
        <f t="shared" si="266"/>
        <v>3</v>
      </c>
    </row>
    <row r="97" spans="3:35" x14ac:dyDescent="0.3">
      <c r="C97" s="64"/>
      <c r="D97" t="s">
        <v>55</v>
      </c>
      <c r="H97" t="s">
        <v>49</v>
      </c>
      <c r="I97" s="2"/>
      <c r="J97" s="11">
        <f>SUM(J95:J96)+J93</f>
        <v>15.872480000000001</v>
      </c>
      <c r="K97" s="11">
        <f t="shared" ref="K97:AB97" si="267">SUM(K95:K96)+K93</f>
        <v>16.529287439383936</v>
      </c>
      <c r="L97" s="11">
        <f t="shared" si="267"/>
        <v>20.96</v>
      </c>
      <c r="M97" s="11">
        <f t="shared" si="267"/>
        <v>29.240000000000002</v>
      </c>
      <c r="N97" s="11">
        <f t="shared" si="267"/>
        <v>28.16</v>
      </c>
      <c r="O97" s="11">
        <f t="shared" si="267"/>
        <v>36.799999999999997</v>
      </c>
      <c r="P97" s="11">
        <f t="shared" si="267"/>
        <v>41.480000000000004</v>
      </c>
      <c r="Q97" s="11">
        <f t="shared" si="267"/>
        <v>67.760000000000005</v>
      </c>
      <c r="R97" s="11">
        <f t="shared" si="267"/>
        <v>79.28</v>
      </c>
      <c r="S97" s="11">
        <f t="shared" si="267"/>
        <v>74.600000000000009</v>
      </c>
      <c r="T97" s="11">
        <f t="shared" si="267"/>
        <v>92.960000000000008</v>
      </c>
      <c r="U97" s="11">
        <f t="shared" si="267"/>
        <v>94.76</v>
      </c>
      <c r="V97" s="11">
        <f t="shared" si="267"/>
        <v>95.84</v>
      </c>
      <c r="W97" s="11">
        <f t="shared" si="267"/>
        <v>92.600000000000009</v>
      </c>
      <c r="X97" s="11">
        <f t="shared" si="267"/>
        <v>91.88000000000001</v>
      </c>
      <c r="Y97" s="11">
        <f t="shared" si="267"/>
        <v>83.600000000000009</v>
      </c>
      <c r="Z97" s="11">
        <f t="shared" si="267"/>
        <v>78.2</v>
      </c>
      <c r="AA97" s="11">
        <f t="shared" si="267"/>
        <v>90.8</v>
      </c>
      <c r="AB97" s="11">
        <f t="shared" si="267"/>
        <v>100.88000000000001</v>
      </c>
    </row>
    <row r="98" spans="3:35" ht="15" thickBot="1" x14ac:dyDescent="0.35">
      <c r="C98" s="65"/>
      <c r="D98" t="s">
        <v>101</v>
      </c>
      <c r="H98" t="s">
        <v>49</v>
      </c>
      <c r="I98" s="14">
        <f>J98*5</f>
        <v>129.36240000000001</v>
      </c>
      <c r="J98" s="11">
        <f>SUM(J93:J96)</f>
        <v>25.872480000000003</v>
      </c>
      <c r="K98" s="11">
        <f t="shared" ref="K98:AB98" si="268">SUM(K93:K96)</f>
        <v>26.529287439383936</v>
      </c>
      <c r="L98" s="11">
        <f t="shared" si="268"/>
        <v>30.96</v>
      </c>
      <c r="M98" s="11">
        <f t="shared" si="268"/>
        <v>39.24</v>
      </c>
      <c r="N98" s="11">
        <f t="shared" si="268"/>
        <v>38.159999999999997</v>
      </c>
      <c r="O98" s="11">
        <f t="shared" si="268"/>
        <v>46.8</v>
      </c>
      <c r="P98" s="11">
        <f t="shared" si="268"/>
        <v>51.480000000000004</v>
      </c>
      <c r="Q98" s="11">
        <f t="shared" si="268"/>
        <v>77.760000000000005</v>
      </c>
      <c r="R98" s="11">
        <f t="shared" si="268"/>
        <v>89.28</v>
      </c>
      <c r="S98" s="11">
        <f t="shared" si="268"/>
        <v>84.600000000000009</v>
      </c>
      <c r="T98" s="11">
        <f t="shared" si="268"/>
        <v>102.96000000000001</v>
      </c>
      <c r="U98" s="11">
        <f t="shared" si="268"/>
        <v>104.76</v>
      </c>
      <c r="V98" s="11">
        <f t="shared" si="268"/>
        <v>105.84</v>
      </c>
      <c r="W98" s="11">
        <f t="shared" si="268"/>
        <v>102.60000000000001</v>
      </c>
      <c r="X98" s="11">
        <f t="shared" si="268"/>
        <v>101.88000000000001</v>
      </c>
      <c r="Y98" s="11">
        <f t="shared" si="268"/>
        <v>93.600000000000009</v>
      </c>
      <c r="Z98" s="11">
        <f t="shared" si="268"/>
        <v>88.2</v>
      </c>
      <c r="AA98" s="11">
        <f t="shared" si="268"/>
        <v>100.8</v>
      </c>
      <c r="AB98" s="11">
        <f t="shared" si="268"/>
        <v>110.88000000000001</v>
      </c>
      <c r="AE98" t="s">
        <v>102</v>
      </c>
    </row>
    <row r="99" spans="3:35" ht="15" thickBot="1" x14ac:dyDescent="0.35">
      <c r="AE99" t="s">
        <v>103</v>
      </c>
    </row>
    <row r="100" spans="3:35" x14ac:dyDescent="0.3">
      <c r="C100" s="63" t="s">
        <v>56</v>
      </c>
      <c r="D100" t="s">
        <v>53</v>
      </c>
      <c r="H100" t="s">
        <v>49</v>
      </c>
      <c r="I100" s="14">
        <f>J100*5</f>
        <v>50</v>
      </c>
      <c r="J100" s="10">
        <v>10</v>
      </c>
      <c r="K100">
        <f>J100</f>
        <v>10</v>
      </c>
      <c r="L100">
        <f t="shared" ref="L100:AB100" si="269">K100</f>
        <v>10</v>
      </c>
      <c r="M100">
        <f t="shared" si="269"/>
        <v>10</v>
      </c>
      <c r="N100">
        <f t="shared" si="269"/>
        <v>10</v>
      </c>
      <c r="O100">
        <f t="shared" si="269"/>
        <v>10</v>
      </c>
      <c r="P100">
        <f t="shared" si="269"/>
        <v>10</v>
      </c>
      <c r="Q100">
        <f t="shared" si="269"/>
        <v>10</v>
      </c>
      <c r="R100">
        <f t="shared" si="269"/>
        <v>10</v>
      </c>
      <c r="S100">
        <f t="shared" si="269"/>
        <v>10</v>
      </c>
      <c r="T100">
        <f t="shared" si="269"/>
        <v>10</v>
      </c>
      <c r="U100">
        <f t="shared" si="269"/>
        <v>10</v>
      </c>
      <c r="V100">
        <f t="shared" si="269"/>
        <v>10</v>
      </c>
      <c r="W100">
        <f t="shared" si="269"/>
        <v>10</v>
      </c>
      <c r="X100">
        <f t="shared" si="269"/>
        <v>10</v>
      </c>
      <c r="Y100">
        <f t="shared" si="269"/>
        <v>10</v>
      </c>
      <c r="Z100">
        <f t="shared" si="269"/>
        <v>10</v>
      </c>
      <c r="AA100">
        <f t="shared" si="269"/>
        <v>10</v>
      </c>
      <c r="AB100">
        <f t="shared" si="269"/>
        <v>10</v>
      </c>
    </row>
    <row r="101" spans="3:35" x14ac:dyDescent="0.3">
      <c r="C101" s="64"/>
      <c r="D101" t="s">
        <v>54</v>
      </c>
      <c r="H101" t="s">
        <v>49</v>
      </c>
      <c r="I101" s="14">
        <f t="shared" ref="I101:I102" si="270">J101*5</f>
        <v>25</v>
      </c>
      <c r="J101" s="10">
        <f>J88</f>
        <v>5</v>
      </c>
      <c r="K101">
        <f>J101</f>
        <v>5</v>
      </c>
      <c r="L101">
        <f t="shared" ref="L101:AB101" si="271">K101</f>
        <v>5</v>
      </c>
      <c r="M101">
        <f t="shared" si="271"/>
        <v>5</v>
      </c>
      <c r="N101">
        <f t="shared" si="271"/>
        <v>5</v>
      </c>
      <c r="O101">
        <f t="shared" si="271"/>
        <v>5</v>
      </c>
      <c r="P101">
        <f t="shared" si="271"/>
        <v>5</v>
      </c>
      <c r="Q101">
        <f t="shared" si="271"/>
        <v>5</v>
      </c>
      <c r="R101">
        <f t="shared" si="271"/>
        <v>5</v>
      </c>
      <c r="S101">
        <f t="shared" si="271"/>
        <v>5</v>
      </c>
      <c r="T101">
        <f t="shared" si="271"/>
        <v>5</v>
      </c>
      <c r="U101">
        <f t="shared" si="271"/>
        <v>5</v>
      </c>
      <c r="V101">
        <f t="shared" si="271"/>
        <v>5</v>
      </c>
      <c r="W101">
        <f t="shared" si="271"/>
        <v>5</v>
      </c>
      <c r="X101">
        <f t="shared" si="271"/>
        <v>5</v>
      </c>
      <c r="Y101">
        <f t="shared" si="271"/>
        <v>5</v>
      </c>
      <c r="Z101">
        <f t="shared" si="271"/>
        <v>5</v>
      </c>
      <c r="AA101">
        <f t="shared" si="271"/>
        <v>5</v>
      </c>
      <c r="AB101">
        <f t="shared" si="271"/>
        <v>5</v>
      </c>
    </row>
    <row r="102" spans="3:35" ht="15" thickBot="1" x14ac:dyDescent="0.35">
      <c r="C102" s="65"/>
      <c r="D102" t="s">
        <v>55</v>
      </c>
      <c r="H102" t="s">
        <v>49</v>
      </c>
      <c r="I102" s="14">
        <f t="shared" si="270"/>
        <v>164.36240000000001</v>
      </c>
      <c r="J102" s="11">
        <f t="shared" ref="J102:AB102" si="272">SUM(J100:J101)+J93+J94</f>
        <v>32.872480000000003</v>
      </c>
      <c r="K102" s="11">
        <f t="shared" si="272"/>
        <v>33.529287439383936</v>
      </c>
      <c r="L102" s="11">
        <f t="shared" si="272"/>
        <v>37.96</v>
      </c>
      <c r="M102" s="11">
        <f t="shared" si="272"/>
        <v>46.24</v>
      </c>
      <c r="N102" s="11">
        <f t="shared" si="272"/>
        <v>45.16</v>
      </c>
      <c r="O102" s="11">
        <f t="shared" si="272"/>
        <v>53.8</v>
      </c>
      <c r="P102" s="11">
        <f t="shared" si="272"/>
        <v>58.480000000000004</v>
      </c>
      <c r="Q102" s="11">
        <f t="shared" si="272"/>
        <v>84.76</v>
      </c>
      <c r="R102" s="11">
        <f t="shared" si="272"/>
        <v>96.28</v>
      </c>
      <c r="S102" s="11">
        <f t="shared" si="272"/>
        <v>91.600000000000009</v>
      </c>
      <c r="T102" s="11">
        <f t="shared" si="272"/>
        <v>109.96000000000001</v>
      </c>
      <c r="U102" s="11">
        <f t="shared" si="272"/>
        <v>111.76</v>
      </c>
      <c r="V102" s="11">
        <f t="shared" si="272"/>
        <v>112.84</v>
      </c>
      <c r="W102" s="11">
        <f t="shared" si="272"/>
        <v>109.60000000000001</v>
      </c>
      <c r="X102" s="11">
        <f t="shared" si="272"/>
        <v>108.88000000000001</v>
      </c>
      <c r="Y102" s="11">
        <f t="shared" si="272"/>
        <v>100.60000000000001</v>
      </c>
      <c r="Z102" s="11">
        <f t="shared" si="272"/>
        <v>95.2</v>
      </c>
      <c r="AA102" s="11">
        <f t="shared" si="272"/>
        <v>107.8</v>
      </c>
      <c r="AB102" s="11">
        <f t="shared" si="272"/>
        <v>117.88000000000001</v>
      </c>
      <c r="AH102" t="s">
        <v>104</v>
      </c>
    </row>
    <row r="104" spans="3:35" x14ac:dyDescent="0.3">
      <c r="AE104" t="s">
        <v>105</v>
      </c>
      <c r="AH104">
        <v>80</v>
      </c>
      <c r="AI104" t="s">
        <v>106</v>
      </c>
    </row>
    <row r="105" spans="3:35" x14ac:dyDescent="0.3">
      <c r="AE105" t="s">
        <v>107</v>
      </c>
      <c r="AH105">
        <f>80*0.13</f>
        <v>10.4</v>
      </c>
      <c r="AI105" t="s">
        <v>71</v>
      </c>
    </row>
  </sheetData>
  <mergeCells count="18">
    <mergeCell ref="C67:C69"/>
    <mergeCell ref="C9:C11"/>
    <mergeCell ref="C25:C27"/>
    <mergeCell ref="C29:C31"/>
    <mergeCell ref="C36:C38"/>
    <mergeCell ref="C40:C42"/>
    <mergeCell ref="C44:C46"/>
    <mergeCell ref="C51:C53"/>
    <mergeCell ref="C55:C57"/>
    <mergeCell ref="C59:C61"/>
    <mergeCell ref="C21:C23"/>
    <mergeCell ref="C13:C15"/>
    <mergeCell ref="C71:C73"/>
    <mergeCell ref="C75:C77"/>
    <mergeCell ref="C83:C85"/>
    <mergeCell ref="C87:C89"/>
    <mergeCell ref="C100:C102"/>
    <mergeCell ref="C95:C9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779E9-F951-4F29-92B5-1B768E335D78}">
  <dimension ref="A1:AA103"/>
  <sheetViews>
    <sheetView workbookViewId="0">
      <pane xSplit="5" ySplit="1" topLeftCell="J2" activePane="bottomRight" state="frozen"/>
      <selection pane="topRight"/>
      <selection pane="bottomLeft"/>
      <selection pane="bottomRight" activeCell="J9" sqref="J3:J9"/>
    </sheetView>
  </sheetViews>
  <sheetFormatPr defaultRowHeight="14.4" x14ac:dyDescent="0.3"/>
  <cols>
    <col min="2" max="2" width="41.5546875" customWidth="1"/>
    <col min="4" max="4" width="38.33203125" bestFit="1" customWidth="1"/>
    <col min="5" max="5" width="16" bestFit="1" customWidth="1"/>
    <col min="10" max="10" width="9.33203125" bestFit="1" customWidth="1"/>
    <col min="23" max="23" width="21.33203125" customWidth="1"/>
  </cols>
  <sheetData>
    <row r="1" spans="1:27" x14ac:dyDescent="0.3">
      <c r="A1" s="23" t="s">
        <v>108</v>
      </c>
      <c r="B1" s="23" t="s">
        <v>109</v>
      </c>
      <c r="C1" s="23" t="s">
        <v>110</v>
      </c>
      <c r="D1" s="23" t="s">
        <v>111</v>
      </c>
      <c r="E1" s="23" t="s">
        <v>112</v>
      </c>
      <c r="F1" s="23">
        <v>2020</v>
      </c>
      <c r="G1" s="23">
        <v>2025</v>
      </c>
      <c r="H1" s="23">
        <v>2030</v>
      </c>
      <c r="I1" s="23">
        <v>2035</v>
      </c>
      <c r="J1" s="23">
        <v>2040</v>
      </c>
      <c r="K1" s="23">
        <v>2045</v>
      </c>
      <c r="L1" s="23">
        <v>2050</v>
      </c>
      <c r="M1" s="23">
        <v>2055</v>
      </c>
      <c r="N1" s="23">
        <v>2060</v>
      </c>
      <c r="O1" s="23">
        <v>2065</v>
      </c>
      <c r="P1" s="23">
        <v>2070</v>
      </c>
      <c r="Q1" s="23">
        <v>2075</v>
      </c>
      <c r="R1" s="23">
        <v>2080</v>
      </c>
      <c r="S1" s="23">
        <v>2085</v>
      </c>
      <c r="T1" s="23">
        <v>2090</v>
      </c>
      <c r="U1" s="23">
        <v>2095</v>
      </c>
      <c r="V1" s="23">
        <v>2100</v>
      </c>
      <c r="W1" s="6" t="s">
        <v>113</v>
      </c>
    </row>
    <row r="2" spans="1:27" x14ac:dyDescent="0.3">
      <c r="A2" s="24" t="s">
        <v>114</v>
      </c>
      <c r="B2" s="24" t="s">
        <v>115</v>
      </c>
      <c r="C2" s="24" t="s">
        <v>116</v>
      </c>
      <c r="D2" s="24" t="s">
        <v>117</v>
      </c>
      <c r="E2" s="24" t="s">
        <v>118</v>
      </c>
      <c r="F2" s="57">
        <v>15.589</v>
      </c>
      <c r="G2" s="57">
        <v>169.892</v>
      </c>
      <c r="H2" s="57">
        <v>230.74299999999999</v>
      </c>
      <c r="I2" s="57">
        <v>357.55399999999997</v>
      </c>
      <c r="J2" s="57">
        <v>530.36699999999996</v>
      </c>
      <c r="K2" s="57">
        <v>614.82799999999997</v>
      </c>
      <c r="L2" s="57">
        <v>784.33900000000006</v>
      </c>
      <c r="M2" s="57">
        <v>759.63699999999994</v>
      </c>
      <c r="N2" s="57">
        <v>662.99300000000005</v>
      </c>
      <c r="O2" s="57">
        <v>610.005</v>
      </c>
      <c r="P2" s="57">
        <v>523.92399999999998</v>
      </c>
      <c r="Q2" s="57">
        <v>538.06299999999999</v>
      </c>
      <c r="R2" s="57">
        <v>572.38</v>
      </c>
      <c r="S2" s="57">
        <v>571.12800000000004</v>
      </c>
      <c r="T2" s="57">
        <v>566.255</v>
      </c>
      <c r="U2" s="57">
        <v>594.99300000000005</v>
      </c>
      <c r="V2" s="57">
        <v>628.51400000000001</v>
      </c>
      <c r="AA2">
        <f>J2/1.17</f>
        <v>453.3051282051282</v>
      </c>
    </row>
    <row r="3" spans="1:27" x14ac:dyDescent="0.3">
      <c r="A3" s="24" t="s">
        <v>114</v>
      </c>
      <c r="B3" s="24" t="s">
        <v>115</v>
      </c>
      <c r="C3" s="24" t="s">
        <v>116</v>
      </c>
      <c r="D3" s="24" t="s">
        <v>119</v>
      </c>
      <c r="E3" s="24" t="s">
        <v>120</v>
      </c>
      <c r="F3" s="39">
        <v>3.633</v>
      </c>
      <c r="G3" s="39">
        <v>5.9420000000000002</v>
      </c>
      <c r="H3" s="39">
        <v>5.59</v>
      </c>
      <c r="I3" s="39">
        <v>8.0269999999999992</v>
      </c>
      <c r="J3" s="39">
        <v>9.2520000000000007</v>
      </c>
      <c r="K3" s="39">
        <v>16.558</v>
      </c>
      <c r="L3" s="39">
        <v>19.815999999999999</v>
      </c>
      <c r="M3" s="39">
        <v>18.542000000000002</v>
      </c>
      <c r="N3" s="39">
        <v>23.626000000000001</v>
      </c>
      <c r="O3" s="39">
        <v>24.148</v>
      </c>
      <c r="P3" s="39">
        <v>24.364000000000001</v>
      </c>
      <c r="Q3" s="39">
        <v>23.460999999999999</v>
      </c>
      <c r="R3" s="39">
        <v>23.29</v>
      </c>
      <c r="S3" s="39">
        <v>20.99</v>
      </c>
      <c r="T3" s="39">
        <v>19.541</v>
      </c>
      <c r="U3" s="39">
        <v>22.972000000000001</v>
      </c>
      <c r="V3" s="39">
        <v>25.829000000000001</v>
      </c>
    </row>
    <row r="4" spans="1:27" x14ac:dyDescent="0.3">
      <c r="A4" s="24" t="s">
        <v>114</v>
      </c>
      <c r="B4" s="24" t="s">
        <v>115</v>
      </c>
      <c r="C4" s="24" t="s">
        <v>116</v>
      </c>
      <c r="D4" s="24" t="s">
        <v>121</v>
      </c>
      <c r="E4" s="24" t="s">
        <v>120</v>
      </c>
      <c r="F4" s="39">
        <v>2.7639999999999998</v>
      </c>
      <c r="G4" s="39">
        <v>2.9470000000000001</v>
      </c>
      <c r="H4" s="39">
        <v>3.597</v>
      </c>
      <c r="I4" s="39">
        <v>3.508</v>
      </c>
      <c r="J4" s="39">
        <v>4.1970000000000001</v>
      </c>
      <c r="K4" s="39">
        <v>3.7480000000000002</v>
      </c>
      <c r="L4" s="39">
        <v>4.109</v>
      </c>
      <c r="M4" s="39">
        <v>4.9820000000000002</v>
      </c>
      <c r="N4" s="39">
        <v>3.2879999999999998</v>
      </c>
      <c r="O4" s="39">
        <v>3.2930000000000001</v>
      </c>
      <c r="P4" s="39">
        <v>3.3050000000000002</v>
      </c>
      <c r="Q4" s="39">
        <v>3.1059999999999999</v>
      </c>
      <c r="R4" s="39">
        <v>2.919</v>
      </c>
      <c r="S4" s="39">
        <v>2.9569999999999999</v>
      </c>
      <c r="T4" s="39">
        <v>2.988</v>
      </c>
      <c r="U4" s="39">
        <v>3.0510000000000002</v>
      </c>
      <c r="V4" s="39">
        <v>3.1070000000000002</v>
      </c>
      <c r="W4" s="6" t="s">
        <v>122</v>
      </c>
    </row>
    <row r="5" spans="1:27" x14ac:dyDescent="0.3">
      <c r="A5" s="24" t="s">
        <v>114</v>
      </c>
      <c r="B5" s="24" t="s">
        <v>115</v>
      </c>
      <c r="C5" s="24" t="s">
        <v>116</v>
      </c>
      <c r="D5" s="24" t="s">
        <v>123</v>
      </c>
      <c r="E5" s="24" t="s">
        <v>120</v>
      </c>
      <c r="F5" s="39">
        <v>5.806</v>
      </c>
      <c r="G5" s="39">
        <v>5.5540000000000003</v>
      </c>
      <c r="H5" s="39">
        <v>5.9020000000000001</v>
      </c>
      <c r="I5" s="39">
        <v>6.0330000000000004</v>
      </c>
      <c r="J5" s="39">
        <v>5.8780000000000001</v>
      </c>
      <c r="K5" s="39">
        <v>6.8029999999999999</v>
      </c>
      <c r="L5" s="39">
        <v>7.0979999999999999</v>
      </c>
      <c r="M5" s="39">
        <v>6.883</v>
      </c>
      <c r="N5" s="39">
        <v>8.1760000000000002</v>
      </c>
      <c r="O5" s="39">
        <v>7.9710000000000001</v>
      </c>
      <c r="P5" s="39">
        <v>8.0470000000000006</v>
      </c>
      <c r="Q5" s="39">
        <v>8.0129999999999999</v>
      </c>
      <c r="R5" s="39">
        <v>7.9740000000000002</v>
      </c>
      <c r="S5" s="39">
        <v>8.282</v>
      </c>
      <c r="T5" s="39">
        <v>8.3620000000000001</v>
      </c>
      <c r="U5" s="39">
        <v>8.6920000000000002</v>
      </c>
      <c r="V5" s="39">
        <v>8.9009999999999998</v>
      </c>
      <c r="W5" s="6" t="s">
        <v>124</v>
      </c>
    </row>
    <row r="6" spans="1:27" x14ac:dyDescent="0.3">
      <c r="A6" s="24" t="s">
        <v>114</v>
      </c>
      <c r="B6" s="24" t="s">
        <v>115</v>
      </c>
      <c r="C6" s="24" t="s">
        <v>116</v>
      </c>
      <c r="D6" s="24" t="s">
        <v>125</v>
      </c>
      <c r="E6" s="24" t="s">
        <v>120</v>
      </c>
      <c r="F6" s="39">
        <v>10.545999999999999</v>
      </c>
      <c r="G6" s="39">
        <v>9.3369999999999997</v>
      </c>
      <c r="H6" s="39">
        <v>8.673</v>
      </c>
      <c r="I6" s="39">
        <v>8.9169999999999998</v>
      </c>
      <c r="J6" s="39">
        <v>9.3219999999999992</v>
      </c>
      <c r="K6" s="39">
        <v>9.3360000000000003</v>
      </c>
      <c r="L6" s="39">
        <v>9.4459999999999997</v>
      </c>
      <c r="M6" s="39">
        <v>9.6460000000000008</v>
      </c>
      <c r="N6" s="39">
        <v>10.750999999999999</v>
      </c>
      <c r="O6" s="39">
        <v>11.654</v>
      </c>
      <c r="P6" s="39">
        <v>12.531000000000001</v>
      </c>
      <c r="Q6" s="39">
        <v>12.877000000000001</v>
      </c>
      <c r="R6" s="39">
        <v>13.236000000000001</v>
      </c>
      <c r="S6" s="39">
        <v>13.246</v>
      </c>
      <c r="T6" s="39">
        <v>13.263</v>
      </c>
      <c r="U6" s="39">
        <v>13.504</v>
      </c>
      <c r="V6" s="39">
        <v>13.72</v>
      </c>
      <c r="W6" s="6" t="s">
        <v>126</v>
      </c>
    </row>
    <row r="7" spans="1:27" x14ac:dyDescent="0.3">
      <c r="A7" s="24" t="s">
        <v>114</v>
      </c>
      <c r="B7" s="24" t="s">
        <v>115</v>
      </c>
      <c r="C7" s="24" t="s">
        <v>116</v>
      </c>
      <c r="D7" s="24" t="s">
        <v>127</v>
      </c>
      <c r="E7" s="24" t="s">
        <v>128</v>
      </c>
      <c r="F7" s="55">
        <v>7.5999999999999998E-2</v>
      </c>
      <c r="G7" s="55">
        <v>8.8999999999999996E-2</v>
      </c>
      <c r="H7" s="55">
        <v>9.7000000000000003E-2</v>
      </c>
      <c r="I7" s="55">
        <v>8.6999999999999994E-2</v>
      </c>
      <c r="J7" s="55">
        <v>5.8999999999999997E-2</v>
      </c>
      <c r="K7" s="55">
        <v>5.2999999999999999E-2</v>
      </c>
      <c r="L7" s="55">
        <v>5.2999999999999999E-2</v>
      </c>
      <c r="M7" s="34">
        <v>5.2999999999999999E-2</v>
      </c>
      <c r="N7" s="34">
        <v>5.5E-2</v>
      </c>
      <c r="O7" s="34">
        <v>5.7000000000000002E-2</v>
      </c>
      <c r="P7" s="34">
        <v>4.5999999999999999E-2</v>
      </c>
      <c r="Q7" s="34">
        <v>5.3999999999999999E-2</v>
      </c>
      <c r="R7" s="34">
        <v>5.2999999999999999E-2</v>
      </c>
      <c r="S7" s="34">
        <v>5.1999999999999998E-2</v>
      </c>
      <c r="T7" s="34">
        <v>4.3999999999999997E-2</v>
      </c>
      <c r="U7" s="34">
        <v>4.4999999999999998E-2</v>
      </c>
      <c r="V7" s="34">
        <v>5.6000000000000001E-2</v>
      </c>
      <c r="W7" s="6" t="s">
        <v>129</v>
      </c>
    </row>
    <row r="8" spans="1:27" x14ac:dyDescent="0.3">
      <c r="A8" s="24" t="s">
        <v>114</v>
      </c>
      <c r="B8" s="24" t="s">
        <v>115</v>
      </c>
      <c r="C8" s="24" t="s">
        <v>116</v>
      </c>
      <c r="D8" s="24" t="s">
        <v>130</v>
      </c>
      <c r="E8" s="24" t="s">
        <v>120</v>
      </c>
      <c r="F8" s="39">
        <v>29.931000000000001</v>
      </c>
      <c r="G8" s="39">
        <v>38.476999999999997</v>
      </c>
      <c r="H8" s="39">
        <v>33.64</v>
      </c>
      <c r="I8" s="39">
        <v>35.012999999999998</v>
      </c>
      <c r="J8" s="39">
        <v>37.119999999999997</v>
      </c>
      <c r="K8" s="39">
        <v>37.341000000000001</v>
      </c>
      <c r="L8" s="39">
        <v>36.628</v>
      </c>
      <c r="M8" s="39">
        <v>37.856000000000002</v>
      </c>
      <c r="N8" s="39">
        <v>38.195999999999998</v>
      </c>
      <c r="O8" s="39">
        <v>35.012</v>
      </c>
      <c r="P8" s="39">
        <v>32.054000000000002</v>
      </c>
      <c r="Q8" s="39">
        <v>32.305999999999997</v>
      </c>
      <c r="R8" s="39">
        <v>32.61</v>
      </c>
      <c r="S8" s="39">
        <v>30.898</v>
      </c>
      <c r="T8" s="39">
        <v>29.056000000000001</v>
      </c>
      <c r="U8" s="39">
        <v>30.058</v>
      </c>
      <c r="V8" s="39">
        <v>31.43</v>
      </c>
    </row>
    <row r="9" spans="1:27" x14ac:dyDescent="0.3">
      <c r="A9" s="25" t="s">
        <v>114</v>
      </c>
      <c r="B9" s="25" t="s">
        <v>115</v>
      </c>
      <c r="C9" s="25" t="s">
        <v>116</v>
      </c>
      <c r="D9" s="25" t="s">
        <v>131</v>
      </c>
      <c r="E9" s="25" t="s">
        <v>120</v>
      </c>
      <c r="F9" s="40">
        <v>27.727</v>
      </c>
      <c r="G9" s="40">
        <v>31.135999999999999</v>
      </c>
      <c r="H9" s="40">
        <v>33.756</v>
      </c>
      <c r="I9" s="40">
        <v>33.115000000000002</v>
      </c>
      <c r="J9" s="40">
        <v>34.835999999999999</v>
      </c>
      <c r="K9" s="40">
        <v>38.976999999999997</v>
      </c>
      <c r="L9" s="40">
        <v>43.189</v>
      </c>
      <c r="M9" s="40">
        <v>38.865000000000002</v>
      </c>
      <c r="N9" s="40">
        <v>47.213999999999999</v>
      </c>
      <c r="O9" s="40">
        <v>46.26</v>
      </c>
      <c r="P9" s="40">
        <v>44.819000000000003</v>
      </c>
      <c r="Q9" s="40">
        <v>45.012999999999998</v>
      </c>
      <c r="R9" s="40">
        <v>45.625999999999998</v>
      </c>
      <c r="S9" s="40">
        <v>46.16</v>
      </c>
      <c r="T9" s="40">
        <v>46.488</v>
      </c>
      <c r="U9" s="40">
        <v>46.332000000000001</v>
      </c>
      <c r="V9" s="40">
        <v>45.140999999999998</v>
      </c>
    </row>
    <row r="10" spans="1:27" hidden="1" x14ac:dyDescent="0.3">
      <c r="A10" s="26" t="s">
        <v>114</v>
      </c>
      <c r="B10" s="26" t="s">
        <v>132</v>
      </c>
      <c r="C10" s="26" t="s">
        <v>116</v>
      </c>
      <c r="D10" s="26" t="s">
        <v>117</v>
      </c>
      <c r="E10" s="26" t="s">
        <v>118</v>
      </c>
      <c r="F10" s="58">
        <v>15.589</v>
      </c>
      <c r="G10" s="58">
        <v>169.892</v>
      </c>
      <c r="H10" s="58">
        <v>230.74299999999999</v>
      </c>
      <c r="I10" s="58">
        <v>357.55399999999997</v>
      </c>
      <c r="J10" s="58">
        <v>530.36699999999996</v>
      </c>
      <c r="K10" s="58">
        <v>614.82799999999997</v>
      </c>
      <c r="L10" s="58">
        <v>784.33900000000006</v>
      </c>
      <c r="M10" s="58">
        <v>759.63699999999994</v>
      </c>
      <c r="N10" s="58">
        <v>662.99300000000005</v>
      </c>
      <c r="O10" s="58">
        <v>610.005</v>
      </c>
      <c r="P10" s="58">
        <v>523.92399999999998</v>
      </c>
      <c r="Q10" s="58">
        <v>538.06299999999999</v>
      </c>
      <c r="R10" s="58">
        <v>572.38</v>
      </c>
      <c r="S10" s="58">
        <v>571.12800000000004</v>
      </c>
      <c r="T10" s="58">
        <v>566.255</v>
      </c>
      <c r="U10" s="58">
        <v>594.99300000000005</v>
      </c>
      <c r="V10" s="58">
        <v>628.51400000000001</v>
      </c>
    </row>
    <row r="11" spans="1:27" hidden="1" x14ac:dyDescent="0.3">
      <c r="A11" s="26" t="s">
        <v>114</v>
      </c>
      <c r="B11" s="26" t="s">
        <v>132</v>
      </c>
      <c r="C11" s="26" t="s">
        <v>116</v>
      </c>
      <c r="D11" s="26" t="s">
        <v>119</v>
      </c>
      <c r="E11" s="26" t="s">
        <v>120</v>
      </c>
      <c r="F11" s="41">
        <v>3.633</v>
      </c>
      <c r="G11" s="41">
        <v>5.9420000000000002</v>
      </c>
      <c r="H11" s="41">
        <v>5.59</v>
      </c>
      <c r="I11" s="41">
        <v>8.0269999999999992</v>
      </c>
      <c r="J11" s="41">
        <v>9.2520000000000007</v>
      </c>
      <c r="K11" s="41">
        <v>16.558</v>
      </c>
      <c r="L11" s="41">
        <v>19.815999999999999</v>
      </c>
      <c r="M11" s="41">
        <v>18.542000000000002</v>
      </c>
      <c r="N11" s="41">
        <v>23.626000000000001</v>
      </c>
      <c r="O11" s="41">
        <v>24.148</v>
      </c>
      <c r="P11" s="41">
        <v>24.364000000000001</v>
      </c>
      <c r="Q11" s="41">
        <v>23.460999999999999</v>
      </c>
      <c r="R11" s="41">
        <v>23.29</v>
      </c>
      <c r="S11" s="41">
        <v>20.99</v>
      </c>
      <c r="T11" s="41">
        <v>19.541</v>
      </c>
      <c r="U11" s="41">
        <v>22.972000000000001</v>
      </c>
      <c r="V11" s="41">
        <v>25.829000000000001</v>
      </c>
    </row>
    <row r="12" spans="1:27" hidden="1" x14ac:dyDescent="0.3">
      <c r="A12" s="26" t="s">
        <v>114</v>
      </c>
      <c r="B12" s="26" t="s">
        <v>132</v>
      </c>
      <c r="C12" s="26" t="s">
        <v>116</v>
      </c>
      <c r="D12" s="26" t="s">
        <v>121</v>
      </c>
      <c r="E12" s="26" t="s">
        <v>120</v>
      </c>
      <c r="F12" s="41">
        <v>2.7639999999999998</v>
      </c>
      <c r="G12" s="41">
        <v>2.9470000000000001</v>
      </c>
      <c r="H12" s="41">
        <v>3.597</v>
      </c>
      <c r="I12" s="41">
        <v>3.508</v>
      </c>
      <c r="J12" s="41">
        <v>4.1970000000000001</v>
      </c>
      <c r="K12" s="41">
        <v>3.7480000000000002</v>
      </c>
      <c r="L12" s="41">
        <v>4.109</v>
      </c>
      <c r="M12" s="41">
        <v>4.9820000000000002</v>
      </c>
      <c r="N12" s="41">
        <v>3.2879999999999998</v>
      </c>
      <c r="O12" s="41">
        <v>3.2930000000000001</v>
      </c>
      <c r="P12" s="41">
        <v>3.3050000000000002</v>
      </c>
      <c r="Q12" s="41">
        <v>3.1059999999999999</v>
      </c>
      <c r="R12" s="41">
        <v>2.919</v>
      </c>
      <c r="S12" s="41">
        <v>2.9569999999999999</v>
      </c>
      <c r="T12" s="41">
        <v>2.988</v>
      </c>
      <c r="U12" s="41">
        <v>3.0510000000000002</v>
      </c>
      <c r="V12" s="41">
        <v>3.1070000000000002</v>
      </c>
      <c r="W12" s="6" t="s">
        <v>122</v>
      </c>
    </row>
    <row r="13" spans="1:27" hidden="1" x14ac:dyDescent="0.3">
      <c r="A13" s="26" t="s">
        <v>114</v>
      </c>
      <c r="B13" s="26" t="s">
        <v>132</v>
      </c>
      <c r="C13" s="26" t="s">
        <v>116</v>
      </c>
      <c r="D13" s="26" t="s">
        <v>123</v>
      </c>
      <c r="E13" s="26" t="s">
        <v>120</v>
      </c>
      <c r="F13" s="41">
        <v>5.806</v>
      </c>
      <c r="G13" s="41">
        <v>5.5540000000000003</v>
      </c>
      <c r="H13" s="41">
        <v>5.9020000000000001</v>
      </c>
      <c r="I13" s="41">
        <v>6.0330000000000004</v>
      </c>
      <c r="J13" s="41">
        <v>5.8780000000000001</v>
      </c>
      <c r="K13" s="41">
        <v>6.8029999999999999</v>
      </c>
      <c r="L13" s="41">
        <v>7.0979999999999999</v>
      </c>
      <c r="M13" s="41">
        <v>6.883</v>
      </c>
      <c r="N13" s="41">
        <v>8.1760000000000002</v>
      </c>
      <c r="O13" s="41">
        <v>7.9710000000000001</v>
      </c>
      <c r="P13" s="41">
        <v>8.0470000000000006</v>
      </c>
      <c r="Q13" s="41">
        <v>8.0129999999999999</v>
      </c>
      <c r="R13" s="41">
        <v>7.9740000000000002</v>
      </c>
      <c r="S13" s="41">
        <v>8.282</v>
      </c>
      <c r="T13" s="41">
        <v>8.3620000000000001</v>
      </c>
      <c r="U13" s="41">
        <v>8.6920000000000002</v>
      </c>
      <c r="V13" s="41">
        <v>8.9009999999999998</v>
      </c>
      <c r="W13" s="6" t="s">
        <v>124</v>
      </c>
    </row>
    <row r="14" spans="1:27" hidden="1" x14ac:dyDescent="0.3">
      <c r="A14" s="26" t="s">
        <v>114</v>
      </c>
      <c r="B14" s="26" t="s">
        <v>132</v>
      </c>
      <c r="C14" s="26" t="s">
        <v>116</v>
      </c>
      <c r="D14" s="26" t="s">
        <v>125</v>
      </c>
      <c r="E14" s="26" t="s">
        <v>120</v>
      </c>
      <c r="F14" s="41">
        <v>10.545999999999999</v>
      </c>
      <c r="G14" s="41">
        <v>9.3369999999999997</v>
      </c>
      <c r="H14" s="41">
        <v>8.673</v>
      </c>
      <c r="I14" s="41">
        <v>8.9169999999999998</v>
      </c>
      <c r="J14" s="41">
        <v>9.3219999999999992</v>
      </c>
      <c r="K14" s="41">
        <v>9.3360000000000003</v>
      </c>
      <c r="L14" s="41">
        <v>9.4459999999999997</v>
      </c>
      <c r="M14" s="41">
        <v>9.6460000000000008</v>
      </c>
      <c r="N14" s="41">
        <v>10.750999999999999</v>
      </c>
      <c r="O14" s="41">
        <v>11.654</v>
      </c>
      <c r="P14" s="41">
        <v>12.531000000000001</v>
      </c>
      <c r="Q14" s="41">
        <v>12.877000000000001</v>
      </c>
      <c r="R14" s="41">
        <v>13.236000000000001</v>
      </c>
      <c r="S14" s="41">
        <v>13.246</v>
      </c>
      <c r="T14" s="41">
        <v>13.263</v>
      </c>
      <c r="U14" s="41">
        <v>13.504</v>
      </c>
      <c r="V14" s="41">
        <v>13.72</v>
      </c>
      <c r="W14" s="6" t="s">
        <v>126</v>
      </c>
    </row>
    <row r="15" spans="1:27" hidden="1" x14ac:dyDescent="0.3">
      <c r="A15" s="26" t="s">
        <v>114</v>
      </c>
      <c r="B15" s="26" t="s">
        <v>132</v>
      </c>
      <c r="C15" s="26" t="s">
        <v>116</v>
      </c>
      <c r="D15" s="26" t="s">
        <v>127</v>
      </c>
      <c r="E15" s="26" t="s">
        <v>128</v>
      </c>
      <c r="F15" s="35">
        <v>7.5999999999999998E-2</v>
      </c>
      <c r="G15" s="35">
        <v>0.112</v>
      </c>
      <c r="H15" s="35">
        <v>0.14599999999999999</v>
      </c>
      <c r="I15" s="35">
        <v>0.152</v>
      </c>
      <c r="J15" s="35">
        <v>0.11799999999999999</v>
      </c>
      <c r="K15" s="35">
        <v>0.106</v>
      </c>
      <c r="L15" s="35">
        <v>0.106</v>
      </c>
      <c r="M15" s="35">
        <v>0.105</v>
      </c>
      <c r="N15" s="35">
        <v>0.109</v>
      </c>
      <c r="O15" s="35">
        <v>0.115</v>
      </c>
      <c r="P15" s="35">
        <v>9.2999999999999999E-2</v>
      </c>
      <c r="Q15" s="35">
        <v>0.108</v>
      </c>
      <c r="R15" s="35">
        <v>0.105</v>
      </c>
      <c r="S15" s="35">
        <v>0.104</v>
      </c>
      <c r="T15" s="35">
        <v>8.6999999999999994E-2</v>
      </c>
      <c r="U15" s="35">
        <v>9.0999999999999998E-2</v>
      </c>
      <c r="V15" s="35">
        <v>0.112</v>
      </c>
    </row>
    <row r="16" spans="1:27" hidden="1" x14ac:dyDescent="0.3">
      <c r="A16" s="26" t="s">
        <v>114</v>
      </c>
      <c r="B16" s="26" t="s">
        <v>132</v>
      </c>
      <c r="C16" s="26" t="s">
        <v>116</v>
      </c>
      <c r="D16" s="26" t="s">
        <v>130</v>
      </c>
      <c r="E16" s="26" t="s">
        <v>120</v>
      </c>
      <c r="F16" s="41">
        <v>29.931000000000001</v>
      </c>
      <c r="G16" s="41">
        <v>38.476999999999997</v>
      </c>
      <c r="H16" s="41">
        <v>33.64</v>
      </c>
      <c r="I16" s="41">
        <v>35.012999999999998</v>
      </c>
      <c r="J16" s="41">
        <v>37.119999999999997</v>
      </c>
      <c r="K16" s="41">
        <v>37.341000000000001</v>
      </c>
      <c r="L16" s="41">
        <v>36.628</v>
      </c>
      <c r="M16" s="41">
        <v>37.856000000000002</v>
      </c>
      <c r="N16" s="41">
        <v>38.195999999999998</v>
      </c>
      <c r="O16" s="41">
        <v>35.012</v>
      </c>
      <c r="P16" s="41">
        <v>32.054000000000002</v>
      </c>
      <c r="Q16" s="41">
        <v>32.305999999999997</v>
      </c>
      <c r="R16" s="41">
        <v>32.61</v>
      </c>
      <c r="S16" s="41">
        <v>30.898</v>
      </c>
      <c r="T16" s="41">
        <v>29.056000000000001</v>
      </c>
      <c r="U16" s="41">
        <v>30.058</v>
      </c>
      <c r="V16" s="41">
        <v>31.43</v>
      </c>
    </row>
    <row r="17" spans="1:23" hidden="1" x14ac:dyDescent="0.3">
      <c r="A17" s="27" t="s">
        <v>114</v>
      </c>
      <c r="B17" s="27" t="s">
        <v>132</v>
      </c>
      <c r="C17" s="27" t="s">
        <v>116</v>
      </c>
      <c r="D17" s="27" t="s">
        <v>131</v>
      </c>
      <c r="E17" s="27" t="s">
        <v>120</v>
      </c>
      <c r="F17" s="42">
        <v>27.727</v>
      </c>
      <c r="G17" s="42">
        <v>31.135999999999999</v>
      </c>
      <c r="H17" s="42">
        <v>33.756</v>
      </c>
      <c r="I17" s="42">
        <v>33.115000000000002</v>
      </c>
      <c r="J17" s="42">
        <v>34.835999999999999</v>
      </c>
      <c r="K17" s="42">
        <v>38.976999999999997</v>
      </c>
      <c r="L17" s="42">
        <v>43.189</v>
      </c>
      <c r="M17" s="42">
        <v>38.865000000000002</v>
      </c>
      <c r="N17" s="42">
        <v>47.213999999999999</v>
      </c>
      <c r="O17" s="42">
        <v>46.26</v>
      </c>
      <c r="P17" s="42">
        <v>44.819000000000003</v>
      </c>
      <c r="Q17" s="42">
        <v>45.012999999999998</v>
      </c>
      <c r="R17" s="42">
        <v>45.625999999999998</v>
      </c>
      <c r="S17" s="42">
        <v>46.16</v>
      </c>
      <c r="T17" s="42">
        <v>46.488</v>
      </c>
      <c r="U17" s="42">
        <v>46.332000000000001</v>
      </c>
      <c r="V17" s="42">
        <v>45.140999999999998</v>
      </c>
    </row>
    <row r="18" spans="1:23" hidden="1" x14ac:dyDescent="0.3">
      <c r="A18" s="28" t="s">
        <v>114</v>
      </c>
      <c r="B18" s="28" t="s">
        <v>133</v>
      </c>
      <c r="C18" s="28" t="s">
        <v>116</v>
      </c>
      <c r="D18" s="28" t="s">
        <v>117</v>
      </c>
      <c r="E18" s="28" t="s">
        <v>118</v>
      </c>
      <c r="F18" s="59">
        <v>15.589</v>
      </c>
      <c r="G18" s="59">
        <v>169.892</v>
      </c>
      <c r="H18" s="59">
        <v>230.74299999999999</v>
      </c>
      <c r="I18" s="59">
        <v>357.55399999999997</v>
      </c>
      <c r="J18" s="59">
        <v>530.36699999999996</v>
      </c>
      <c r="K18" s="59">
        <v>614.82799999999997</v>
      </c>
      <c r="L18" s="59">
        <v>784.33900000000006</v>
      </c>
      <c r="M18" s="59">
        <v>759.63699999999994</v>
      </c>
      <c r="N18" s="59">
        <v>662.99300000000005</v>
      </c>
      <c r="O18" s="59">
        <v>610.005</v>
      </c>
      <c r="P18" s="59">
        <v>523.92399999999998</v>
      </c>
      <c r="Q18" s="59">
        <v>538.06299999999999</v>
      </c>
      <c r="R18" s="59">
        <v>572.38</v>
      </c>
      <c r="S18" s="59">
        <v>571.12800000000004</v>
      </c>
      <c r="T18" s="59">
        <v>566.255</v>
      </c>
      <c r="U18" s="59">
        <v>594.99300000000005</v>
      </c>
      <c r="V18" s="59">
        <v>628.51400000000001</v>
      </c>
    </row>
    <row r="19" spans="1:23" hidden="1" x14ac:dyDescent="0.3">
      <c r="A19" s="28" t="s">
        <v>114</v>
      </c>
      <c r="B19" s="28" t="s">
        <v>133</v>
      </c>
      <c r="C19" s="28" t="s">
        <v>116</v>
      </c>
      <c r="D19" s="28" t="s">
        <v>119</v>
      </c>
      <c r="E19" s="28" t="s">
        <v>120</v>
      </c>
      <c r="F19" s="43">
        <v>3.633</v>
      </c>
      <c r="G19" s="43">
        <v>5.9420000000000002</v>
      </c>
      <c r="H19" s="43">
        <v>5.59</v>
      </c>
      <c r="I19" s="43">
        <v>8.0269999999999992</v>
      </c>
      <c r="J19" s="43">
        <v>9.2520000000000007</v>
      </c>
      <c r="K19" s="43">
        <v>16.558</v>
      </c>
      <c r="L19" s="43">
        <v>19.815999999999999</v>
      </c>
      <c r="M19" s="43">
        <v>18.542000000000002</v>
      </c>
      <c r="N19" s="43">
        <v>23.626000000000001</v>
      </c>
      <c r="O19" s="43">
        <v>24.148</v>
      </c>
      <c r="P19" s="43">
        <v>24.364000000000001</v>
      </c>
      <c r="Q19" s="43">
        <v>23.460999999999999</v>
      </c>
      <c r="R19" s="43">
        <v>23.29</v>
      </c>
      <c r="S19" s="43">
        <v>20.99</v>
      </c>
      <c r="T19" s="43">
        <v>19.541</v>
      </c>
      <c r="U19" s="43">
        <v>22.972000000000001</v>
      </c>
      <c r="V19" s="43">
        <v>25.829000000000001</v>
      </c>
    </row>
    <row r="20" spans="1:23" hidden="1" x14ac:dyDescent="0.3">
      <c r="A20" s="28" t="s">
        <v>114</v>
      </c>
      <c r="B20" s="28" t="s">
        <v>133</v>
      </c>
      <c r="C20" s="28" t="s">
        <v>116</v>
      </c>
      <c r="D20" s="28" t="s">
        <v>121</v>
      </c>
      <c r="E20" s="28" t="s">
        <v>120</v>
      </c>
      <c r="F20" s="43">
        <v>2.7639999999999998</v>
      </c>
      <c r="G20" s="43">
        <v>2.9470000000000001</v>
      </c>
      <c r="H20" s="43">
        <v>3.597</v>
      </c>
      <c r="I20" s="43">
        <v>3.508</v>
      </c>
      <c r="J20" s="43">
        <v>4.1970000000000001</v>
      </c>
      <c r="K20" s="43">
        <v>3.7480000000000002</v>
      </c>
      <c r="L20" s="43">
        <v>4.109</v>
      </c>
      <c r="M20" s="43">
        <v>4.9820000000000002</v>
      </c>
      <c r="N20" s="43">
        <v>3.2879999999999998</v>
      </c>
      <c r="O20" s="43">
        <v>3.2930000000000001</v>
      </c>
      <c r="P20" s="43">
        <v>3.3050000000000002</v>
      </c>
      <c r="Q20" s="43">
        <v>3.1059999999999999</v>
      </c>
      <c r="R20" s="43">
        <v>2.919</v>
      </c>
      <c r="S20" s="43">
        <v>2.9569999999999999</v>
      </c>
      <c r="T20" s="43">
        <v>2.988</v>
      </c>
      <c r="U20" s="43">
        <v>3.0510000000000002</v>
      </c>
      <c r="V20" s="43">
        <v>3.1070000000000002</v>
      </c>
      <c r="W20" s="6" t="s">
        <v>122</v>
      </c>
    </row>
    <row r="21" spans="1:23" hidden="1" x14ac:dyDescent="0.3">
      <c r="A21" s="28" t="s">
        <v>114</v>
      </c>
      <c r="B21" s="28" t="s">
        <v>133</v>
      </c>
      <c r="C21" s="28" t="s">
        <v>116</v>
      </c>
      <c r="D21" s="28" t="s">
        <v>123</v>
      </c>
      <c r="E21" s="28" t="s">
        <v>120</v>
      </c>
      <c r="F21" s="43">
        <v>5.806</v>
      </c>
      <c r="G21" s="43">
        <v>6.9420000000000002</v>
      </c>
      <c r="H21" s="43">
        <v>8.8529999999999998</v>
      </c>
      <c r="I21" s="43">
        <v>10.557</v>
      </c>
      <c r="J21" s="43">
        <v>11.756</v>
      </c>
      <c r="K21" s="43">
        <v>13.606</v>
      </c>
      <c r="L21" s="43">
        <v>14.196999999999999</v>
      </c>
      <c r="M21" s="43">
        <v>13.766</v>
      </c>
      <c r="N21" s="43">
        <v>16.353000000000002</v>
      </c>
      <c r="O21" s="43">
        <v>15.941000000000001</v>
      </c>
      <c r="P21" s="43">
        <v>16.094999999999999</v>
      </c>
      <c r="Q21" s="43">
        <v>16.027000000000001</v>
      </c>
      <c r="R21" s="43">
        <v>15.948</v>
      </c>
      <c r="S21" s="43">
        <v>16.564</v>
      </c>
      <c r="T21" s="43">
        <v>16.724</v>
      </c>
      <c r="U21" s="43">
        <v>17.385000000000002</v>
      </c>
      <c r="V21" s="43">
        <v>17.802</v>
      </c>
      <c r="W21" s="6" t="s">
        <v>124</v>
      </c>
    </row>
    <row r="22" spans="1:23" hidden="1" x14ac:dyDescent="0.3">
      <c r="A22" s="28" t="s">
        <v>114</v>
      </c>
      <c r="B22" s="28" t="s">
        <v>133</v>
      </c>
      <c r="C22" s="28" t="s">
        <v>116</v>
      </c>
      <c r="D22" s="28" t="s">
        <v>125</v>
      </c>
      <c r="E22" s="28" t="s">
        <v>120</v>
      </c>
      <c r="F22" s="43">
        <v>10.545999999999999</v>
      </c>
      <c r="G22" s="43">
        <v>11.672000000000001</v>
      </c>
      <c r="H22" s="43">
        <v>13.01</v>
      </c>
      <c r="I22" s="43">
        <v>15.603999999999999</v>
      </c>
      <c r="J22" s="43">
        <v>18.643999999999998</v>
      </c>
      <c r="K22" s="43">
        <v>18.672000000000001</v>
      </c>
      <c r="L22" s="43">
        <v>18.893000000000001</v>
      </c>
      <c r="M22" s="43">
        <v>19.291</v>
      </c>
      <c r="N22" s="43">
        <v>21.503</v>
      </c>
      <c r="O22" s="43">
        <v>23.308</v>
      </c>
      <c r="P22" s="43">
        <v>25.062000000000001</v>
      </c>
      <c r="Q22" s="43">
        <v>25.753</v>
      </c>
      <c r="R22" s="43">
        <v>26.472000000000001</v>
      </c>
      <c r="S22" s="43">
        <v>26.492999999999999</v>
      </c>
      <c r="T22" s="43">
        <v>26.526</v>
      </c>
      <c r="U22" s="43">
        <v>27.007999999999999</v>
      </c>
      <c r="V22" s="43">
        <v>27.44</v>
      </c>
      <c r="W22" s="6" t="s">
        <v>126</v>
      </c>
    </row>
    <row r="23" spans="1:23" hidden="1" x14ac:dyDescent="0.3">
      <c r="A23" s="28" t="s">
        <v>114</v>
      </c>
      <c r="B23" s="28" t="s">
        <v>133</v>
      </c>
      <c r="C23" s="28" t="s">
        <v>116</v>
      </c>
      <c r="D23" s="28" t="s">
        <v>127</v>
      </c>
      <c r="E23" s="28" t="s">
        <v>128</v>
      </c>
      <c r="F23" s="36">
        <v>7.5999999999999998E-2</v>
      </c>
      <c r="G23" s="36">
        <v>8.8999999999999996E-2</v>
      </c>
      <c r="H23" s="36">
        <v>9.7000000000000003E-2</v>
      </c>
      <c r="I23" s="36">
        <v>8.6999999999999994E-2</v>
      </c>
      <c r="J23" s="36">
        <v>5.8999999999999997E-2</v>
      </c>
      <c r="K23" s="36">
        <v>5.2999999999999999E-2</v>
      </c>
      <c r="L23" s="36">
        <v>5.2999999999999999E-2</v>
      </c>
      <c r="M23" s="36">
        <v>5.2999999999999999E-2</v>
      </c>
      <c r="N23" s="36">
        <v>5.5E-2</v>
      </c>
      <c r="O23" s="36">
        <v>5.7000000000000002E-2</v>
      </c>
      <c r="P23" s="36">
        <v>4.5999999999999999E-2</v>
      </c>
      <c r="Q23" s="36">
        <v>5.3999999999999999E-2</v>
      </c>
      <c r="R23" s="36">
        <v>5.2999999999999999E-2</v>
      </c>
      <c r="S23" s="36">
        <v>5.1999999999999998E-2</v>
      </c>
      <c r="T23" s="36">
        <v>4.3999999999999997E-2</v>
      </c>
      <c r="U23" s="36">
        <v>4.4999999999999998E-2</v>
      </c>
      <c r="V23" s="36">
        <v>5.6000000000000001E-2</v>
      </c>
    </row>
    <row r="24" spans="1:23" hidden="1" x14ac:dyDescent="0.3">
      <c r="A24" s="28" t="s">
        <v>114</v>
      </c>
      <c r="B24" s="28" t="s">
        <v>133</v>
      </c>
      <c r="C24" s="28" t="s">
        <v>116</v>
      </c>
      <c r="D24" s="28" t="s">
        <v>130</v>
      </c>
      <c r="E24" s="28" t="s">
        <v>120</v>
      </c>
      <c r="F24" s="43">
        <v>29.931000000000001</v>
      </c>
      <c r="G24" s="43">
        <v>38.476999999999997</v>
      </c>
      <c r="H24" s="43">
        <v>33.64</v>
      </c>
      <c r="I24" s="43">
        <v>35.012999999999998</v>
      </c>
      <c r="J24" s="43">
        <v>37.119999999999997</v>
      </c>
      <c r="K24" s="43">
        <v>37.341000000000001</v>
      </c>
      <c r="L24" s="43">
        <v>36.628</v>
      </c>
      <c r="M24" s="43">
        <v>37.856000000000002</v>
      </c>
      <c r="N24" s="43">
        <v>38.195999999999998</v>
      </c>
      <c r="O24" s="43">
        <v>35.012</v>
      </c>
      <c r="P24" s="43">
        <v>32.054000000000002</v>
      </c>
      <c r="Q24" s="43">
        <v>32.305999999999997</v>
      </c>
      <c r="R24" s="43">
        <v>32.61</v>
      </c>
      <c r="S24" s="43">
        <v>30.898</v>
      </c>
      <c r="T24" s="43">
        <v>29.056000000000001</v>
      </c>
      <c r="U24" s="43">
        <v>30.058</v>
      </c>
      <c r="V24" s="43">
        <v>31.43</v>
      </c>
    </row>
    <row r="25" spans="1:23" hidden="1" x14ac:dyDescent="0.3">
      <c r="A25" s="29" t="s">
        <v>114</v>
      </c>
      <c r="B25" s="29" t="s">
        <v>133</v>
      </c>
      <c r="C25" s="29" t="s">
        <v>116</v>
      </c>
      <c r="D25" s="29" t="s">
        <v>131</v>
      </c>
      <c r="E25" s="29" t="s">
        <v>120</v>
      </c>
      <c r="F25" s="44">
        <v>27.727</v>
      </c>
      <c r="G25" s="44">
        <v>38.92</v>
      </c>
      <c r="H25" s="44">
        <v>50.634</v>
      </c>
      <c r="I25" s="44">
        <v>57.951000000000001</v>
      </c>
      <c r="J25" s="44">
        <v>69.671999999999997</v>
      </c>
      <c r="K25" s="44">
        <v>77.953999999999994</v>
      </c>
      <c r="L25" s="44">
        <v>86.378</v>
      </c>
      <c r="M25" s="44">
        <v>77.73</v>
      </c>
      <c r="N25" s="44">
        <v>94.427999999999997</v>
      </c>
      <c r="O25" s="44">
        <v>92.52</v>
      </c>
      <c r="P25" s="44">
        <v>89.638999999999996</v>
      </c>
      <c r="Q25" s="44">
        <v>90.027000000000001</v>
      </c>
      <c r="R25" s="44">
        <v>91.251999999999995</v>
      </c>
      <c r="S25" s="44">
        <v>92.32</v>
      </c>
      <c r="T25" s="44">
        <v>92.974999999999994</v>
      </c>
      <c r="U25" s="44">
        <v>92.665000000000006</v>
      </c>
      <c r="V25" s="44">
        <v>90.283000000000001</v>
      </c>
    </row>
    <row r="26" spans="1:23" x14ac:dyDescent="0.3">
      <c r="A26" s="30" t="s">
        <v>114</v>
      </c>
      <c r="B26" s="30" t="s">
        <v>134</v>
      </c>
      <c r="C26" s="30" t="s">
        <v>116</v>
      </c>
      <c r="D26" s="30" t="s">
        <v>117</v>
      </c>
      <c r="E26" s="30" t="s">
        <v>118</v>
      </c>
      <c r="F26" s="62">
        <v>15.589</v>
      </c>
      <c r="G26" s="62">
        <v>212.36500000000001</v>
      </c>
      <c r="H26" s="62">
        <v>346.11399999999998</v>
      </c>
      <c r="I26" s="62">
        <v>625.72</v>
      </c>
      <c r="J26" s="62">
        <v>1060.7349999999999</v>
      </c>
      <c r="K26" s="62">
        <v>1229.6559999999999</v>
      </c>
      <c r="L26" s="62">
        <v>1568.6790000000001</v>
      </c>
      <c r="M26" s="62">
        <v>1519.2739999999999</v>
      </c>
      <c r="N26" s="62">
        <v>1325.9860000000001</v>
      </c>
      <c r="O26" s="62">
        <v>1220.01</v>
      </c>
      <c r="P26" s="62">
        <v>1047.848</v>
      </c>
      <c r="Q26" s="62">
        <v>1076.126</v>
      </c>
      <c r="R26" s="62">
        <v>1144.759</v>
      </c>
      <c r="S26" s="62">
        <v>1142.2570000000001</v>
      </c>
      <c r="T26" s="62">
        <v>1132.51</v>
      </c>
      <c r="U26" s="62">
        <v>1189.9870000000001</v>
      </c>
      <c r="V26" s="62">
        <v>1257.029</v>
      </c>
    </row>
    <row r="27" spans="1:23" x14ac:dyDescent="0.3">
      <c r="A27" s="30" t="s">
        <v>114</v>
      </c>
      <c r="B27" s="30" t="s">
        <v>134</v>
      </c>
      <c r="C27" s="30" t="s">
        <v>116</v>
      </c>
      <c r="D27" s="30" t="s">
        <v>119</v>
      </c>
      <c r="E27" s="30" t="s">
        <v>120</v>
      </c>
      <c r="F27" s="45">
        <v>3.633</v>
      </c>
      <c r="G27" s="45">
        <v>7.4279999999999999</v>
      </c>
      <c r="H27" s="45">
        <v>8.3849999999999998</v>
      </c>
      <c r="I27" s="45">
        <v>14.047000000000001</v>
      </c>
      <c r="J27" s="45">
        <v>18.504000000000001</v>
      </c>
      <c r="K27" s="45">
        <v>33.116999999999997</v>
      </c>
      <c r="L27" s="45">
        <v>39.633000000000003</v>
      </c>
      <c r="M27" s="45">
        <v>37.084000000000003</v>
      </c>
      <c r="N27" s="45">
        <v>47.253</v>
      </c>
      <c r="O27" s="45">
        <v>48.295000000000002</v>
      </c>
      <c r="P27" s="45">
        <v>48.728000000000002</v>
      </c>
      <c r="Q27" s="45">
        <v>46.921999999999997</v>
      </c>
      <c r="R27" s="45">
        <v>46.58</v>
      </c>
      <c r="S27" s="45">
        <v>41.978999999999999</v>
      </c>
      <c r="T27" s="45">
        <v>39.082999999999998</v>
      </c>
      <c r="U27" s="45">
        <v>45.942999999999998</v>
      </c>
      <c r="V27" s="45">
        <v>51.658000000000001</v>
      </c>
    </row>
    <row r="28" spans="1:23" x14ac:dyDescent="0.3">
      <c r="A28" s="30" t="s">
        <v>114</v>
      </c>
      <c r="B28" s="30" t="s">
        <v>134</v>
      </c>
      <c r="C28" s="30" t="s">
        <v>116</v>
      </c>
      <c r="D28" s="30" t="s">
        <v>121</v>
      </c>
      <c r="E28" s="30" t="s">
        <v>120</v>
      </c>
      <c r="F28" s="45">
        <v>2.7639999999999998</v>
      </c>
      <c r="G28" s="45">
        <v>3.6840000000000002</v>
      </c>
      <c r="H28" s="45">
        <v>5.3949999999999996</v>
      </c>
      <c r="I28" s="45">
        <v>6.1390000000000002</v>
      </c>
      <c r="J28" s="45">
        <v>8.3940000000000001</v>
      </c>
      <c r="K28" s="45">
        <v>7.4960000000000004</v>
      </c>
      <c r="L28" s="45">
        <v>8.218</v>
      </c>
      <c r="M28" s="45">
        <v>9.9640000000000004</v>
      </c>
      <c r="N28" s="45">
        <v>6.5759999999999996</v>
      </c>
      <c r="O28" s="45">
        <v>6.5860000000000003</v>
      </c>
      <c r="P28" s="45">
        <v>6.6109999999999998</v>
      </c>
      <c r="Q28" s="45">
        <v>6.2119999999999997</v>
      </c>
      <c r="R28" s="45">
        <v>5.8369999999999997</v>
      </c>
      <c r="S28" s="45">
        <v>5.915</v>
      </c>
      <c r="T28" s="45">
        <v>5.9770000000000003</v>
      </c>
      <c r="U28" s="45">
        <v>6.101</v>
      </c>
      <c r="V28" s="45">
        <v>6.2140000000000004</v>
      </c>
      <c r="W28" s="6" t="s">
        <v>122</v>
      </c>
    </row>
    <row r="29" spans="1:23" x14ac:dyDescent="0.3">
      <c r="A29" s="30" t="s">
        <v>114</v>
      </c>
      <c r="B29" s="30" t="s">
        <v>134</v>
      </c>
      <c r="C29" s="30" t="s">
        <v>116</v>
      </c>
      <c r="D29" s="30" t="s">
        <v>123</v>
      </c>
      <c r="E29" s="30" t="s">
        <v>120</v>
      </c>
      <c r="F29" s="45">
        <v>5.806</v>
      </c>
      <c r="G29" s="45">
        <v>6.9420000000000002</v>
      </c>
      <c r="H29" s="45">
        <v>8.8529999999999998</v>
      </c>
      <c r="I29" s="45">
        <v>10.557</v>
      </c>
      <c r="J29" s="45">
        <v>11.756</v>
      </c>
      <c r="K29" s="45">
        <v>13.606</v>
      </c>
      <c r="L29" s="45">
        <v>14.196999999999999</v>
      </c>
      <c r="M29" s="45">
        <v>13.766</v>
      </c>
      <c r="N29" s="45">
        <v>16.353000000000002</v>
      </c>
      <c r="O29" s="45">
        <v>15.941000000000001</v>
      </c>
      <c r="P29" s="45">
        <v>16.094999999999999</v>
      </c>
      <c r="Q29" s="45">
        <v>16.027000000000001</v>
      </c>
      <c r="R29" s="45">
        <v>15.948</v>
      </c>
      <c r="S29" s="45">
        <v>16.564</v>
      </c>
      <c r="T29" s="45">
        <v>16.724</v>
      </c>
      <c r="U29" s="45">
        <v>17.385000000000002</v>
      </c>
      <c r="V29" s="45">
        <v>17.802</v>
      </c>
      <c r="W29" s="6" t="s">
        <v>124</v>
      </c>
    </row>
    <row r="30" spans="1:23" x14ac:dyDescent="0.3">
      <c r="A30" s="30" t="s">
        <v>114</v>
      </c>
      <c r="B30" s="30" t="s">
        <v>134</v>
      </c>
      <c r="C30" s="30" t="s">
        <v>116</v>
      </c>
      <c r="D30" s="30" t="s">
        <v>125</v>
      </c>
      <c r="E30" s="30" t="s">
        <v>120</v>
      </c>
      <c r="F30" s="45">
        <v>10.545999999999999</v>
      </c>
      <c r="G30" s="45">
        <v>11.672000000000001</v>
      </c>
      <c r="H30" s="45">
        <v>13.01</v>
      </c>
      <c r="I30" s="45">
        <v>15.603999999999999</v>
      </c>
      <c r="J30" s="45">
        <v>18.643999999999998</v>
      </c>
      <c r="K30" s="45">
        <v>18.672000000000001</v>
      </c>
      <c r="L30" s="45">
        <v>18.893000000000001</v>
      </c>
      <c r="M30" s="45">
        <v>19.291</v>
      </c>
      <c r="N30" s="45">
        <v>21.503</v>
      </c>
      <c r="O30" s="45">
        <v>23.308</v>
      </c>
      <c r="P30" s="45">
        <v>25.062000000000001</v>
      </c>
      <c r="Q30" s="45">
        <v>25.753</v>
      </c>
      <c r="R30" s="45">
        <v>26.472000000000001</v>
      </c>
      <c r="S30" s="45">
        <v>26.492999999999999</v>
      </c>
      <c r="T30" s="45">
        <v>26.526</v>
      </c>
      <c r="U30" s="45">
        <v>27.007999999999999</v>
      </c>
      <c r="V30" s="45">
        <v>27.44</v>
      </c>
      <c r="W30" s="6" t="s">
        <v>126</v>
      </c>
    </row>
    <row r="31" spans="1:23" x14ac:dyDescent="0.3">
      <c r="A31" s="30" t="s">
        <v>114</v>
      </c>
      <c r="B31" s="30" t="s">
        <v>134</v>
      </c>
      <c r="C31" s="30" t="s">
        <v>116</v>
      </c>
      <c r="D31" s="30" t="s">
        <v>127</v>
      </c>
      <c r="E31" s="30" t="s">
        <v>128</v>
      </c>
      <c r="F31" s="37">
        <v>7.5999999999999998E-2</v>
      </c>
      <c r="G31" s="37">
        <v>0.112</v>
      </c>
      <c r="H31" s="37">
        <v>0.14599999999999999</v>
      </c>
      <c r="I31" s="37">
        <v>0.152</v>
      </c>
      <c r="J31" s="37">
        <v>0.11799999999999999</v>
      </c>
      <c r="K31" s="37">
        <v>0.106</v>
      </c>
      <c r="L31" s="37">
        <v>0.106</v>
      </c>
      <c r="M31" s="37">
        <v>0.105</v>
      </c>
      <c r="N31" s="37">
        <v>0.109</v>
      </c>
      <c r="O31" s="37">
        <v>0.115</v>
      </c>
      <c r="P31" s="37">
        <v>9.2999999999999999E-2</v>
      </c>
      <c r="Q31" s="37">
        <v>0.108</v>
      </c>
      <c r="R31" s="37">
        <v>0.105</v>
      </c>
      <c r="S31" s="37">
        <v>0.104</v>
      </c>
      <c r="T31" s="37">
        <v>8.6999999999999994E-2</v>
      </c>
      <c r="U31" s="37">
        <v>9.0999999999999998E-2</v>
      </c>
      <c r="V31" s="37">
        <v>0.112</v>
      </c>
    </row>
    <row r="32" spans="1:23" x14ac:dyDescent="0.3">
      <c r="A32" s="30" t="s">
        <v>114</v>
      </c>
      <c r="B32" s="30" t="s">
        <v>134</v>
      </c>
      <c r="C32" s="30" t="s">
        <v>116</v>
      </c>
      <c r="D32" s="30" t="s">
        <v>130</v>
      </c>
      <c r="E32" s="30" t="s">
        <v>120</v>
      </c>
      <c r="F32" s="45">
        <v>29.931000000000001</v>
      </c>
      <c r="G32" s="45">
        <v>48.097000000000001</v>
      </c>
      <c r="H32" s="45">
        <v>50.46</v>
      </c>
      <c r="I32" s="45">
        <v>61.273000000000003</v>
      </c>
      <c r="J32" s="45">
        <v>74.239000000000004</v>
      </c>
      <c r="K32" s="45">
        <v>74.682000000000002</v>
      </c>
      <c r="L32" s="45">
        <v>73.256</v>
      </c>
      <c r="M32" s="45">
        <v>75.712000000000003</v>
      </c>
      <c r="N32" s="45">
        <v>76.393000000000001</v>
      </c>
      <c r="O32" s="45">
        <v>70.022999999999996</v>
      </c>
      <c r="P32" s="45">
        <v>64.108000000000004</v>
      </c>
      <c r="Q32" s="45">
        <v>64.613</v>
      </c>
      <c r="R32" s="45">
        <v>65.22</v>
      </c>
      <c r="S32" s="45">
        <v>61.795999999999999</v>
      </c>
      <c r="T32" s="45">
        <v>58.110999999999997</v>
      </c>
      <c r="U32" s="45">
        <v>60.116</v>
      </c>
      <c r="V32" s="45">
        <v>62.86</v>
      </c>
    </row>
    <row r="33" spans="1:23" x14ac:dyDescent="0.3">
      <c r="A33" s="31" t="s">
        <v>114</v>
      </c>
      <c r="B33" s="31" t="s">
        <v>134</v>
      </c>
      <c r="C33" s="31" t="s">
        <v>116</v>
      </c>
      <c r="D33" s="31" t="s">
        <v>131</v>
      </c>
      <c r="E33" s="31" t="s">
        <v>120</v>
      </c>
      <c r="F33" s="46">
        <v>27.727</v>
      </c>
      <c r="G33" s="46">
        <v>38.92</v>
      </c>
      <c r="H33" s="46">
        <v>50.634</v>
      </c>
      <c r="I33" s="46">
        <v>57.951000000000001</v>
      </c>
      <c r="J33" s="46">
        <v>69.671999999999997</v>
      </c>
      <c r="K33" s="46">
        <v>77.953999999999994</v>
      </c>
      <c r="L33" s="46">
        <v>86.378</v>
      </c>
      <c r="M33" s="46">
        <v>77.73</v>
      </c>
      <c r="N33" s="46">
        <v>94.427999999999997</v>
      </c>
      <c r="O33" s="46">
        <v>92.52</v>
      </c>
      <c r="P33" s="46">
        <v>89.638999999999996</v>
      </c>
      <c r="Q33" s="46">
        <v>90.027000000000001</v>
      </c>
      <c r="R33" s="46">
        <v>91.251999999999995</v>
      </c>
      <c r="S33" s="46">
        <v>92.32</v>
      </c>
      <c r="T33" s="46">
        <v>92.974999999999994</v>
      </c>
      <c r="U33" s="46">
        <v>92.665000000000006</v>
      </c>
      <c r="V33" s="46">
        <v>90.283000000000001</v>
      </c>
    </row>
    <row r="34" spans="1:23" x14ac:dyDescent="0.3">
      <c r="A34" s="32" t="s">
        <v>114</v>
      </c>
      <c r="B34" s="32" t="s">
        <v>135</v>
      </c>
      <c r="C34" s="32" t="s">
        <v>116</v>
      </c>
      <c r="D34" s="32" t="s">
        <v>117</v>
      </c>
      <c r="E34" s="32" t="s">
        <v>118</v>
      </c>
      <c r="F34" s="61">
        <v>15.589</v>
      </c>
      <c r="G34" s="61">
        <v>148.655</v>
      </c>
      <c r="H34" s="61">
        <v>173.05699999999999</v>
      </c>
      <c r="I34" s="61">
        <v>223.471</v>
      </c>
      <c r="J34" s="61">
        <v>265.18400000000003</v>
      </c>
      <c r="K34" s="61">
        <v>307.41399999999999</v>
      </c>
      <c r="L34" s="61">
        <v>392.17</v>
      </c>
      <c r="M34" s="61">
        <v>379.81900000000002</v>
      </c>
      <c r="N34" s="61">
        <v>331.49599999999998</v>
      </c>
      <c r="O34" s="61">
        <v>305.00200000000001</v>
      </c>
      <c r="P34" s="61">
        <v>261.96199999999999</v>
      </c>
      <c r="Q34" s="61">
        <v>269.03199999999998</v>
      </c>
      <c r="R34" s="61">
        <v>286.19</v>
      </c>
      <c r="S34" s="61">
        <v>285.56400000000002</v>
      </c>
      <c r="T34" s="61">
        <v>283.12799999999999</v>
      </c>
      <c r="U34" s="61">
        <v>297.49700000000001</v>
      </c>
      <c r="V34" s="61">
        <v>314.25700000000001</v>
      </c>
    </row>
    <row r="35" spans="1:23" x14ac:dyDescent="0.3">
      <c r="A35" s="32" t="s">
        <v>114</v>
      </c>
      <c r="B35" s="32" t="s">
        <v>135</v>
      </c>
      <c r="C35" s="32" t="s">
        <v>116</v>
      </c>
      <c r="D35" s="32" t="s">
        <v>119</v>
      </c>
      <c r="E35" s="32" t="s">
        <v>120</v>
      </c>
      <c r="F35" s="47">
        <v>3.633</v>
      </c>
      <c r="G35" s="47">
        <v>5.1989999999999998</v>
      </c>
      <c r="H35" s="47">
        <v>4.1929999999999996</v>
      </c>
      <c r="I35" s="47">
        <v>5.0170000000000003</v>
      </c>
      <c r="J35" s="47">
        <v>4.6260000000000003</v>
      </c>
      <c r="K35" s="47">
        <v>8.2789999999999999</v>
      </c>
      <c r="L35" s="47">
        <v>9.9079999999999995</v>
      </c>
      <c r="M35" s="47">
        <v>9.2710000000000008</v>
      </c>
      <c r="N35" s="47">
        <v>11.813000000000001</v>
      </c>
      <c r="O35" s="47">
        <v>12.074</v>
      </c>
      <c r="P35" s="47">
        <v>12.182</v>
      </c>
      <c r="Q35" s="47">
        <v>11.73</v>
      </c>
      <c r="R35" s="47">
        <v>11.645</v>
      </c>
      <c r="S35" s="47">
        <v>10.494999999999999</v>
      </c>
      <c r="T35" s="47">
        <v>9.7710000000000008</v>
      </c>
      <c r="U35" s="47">
        <v>11.486000000000001</v>
      </c>
      <c r="V35" s="47">
        <v>12.914999999999999</v>
      </c>
    </row>
    <row r="36" spans="1:23" x14ac:dyDescent="0.3">
      <c r="A36" s="32" t="s">
        <v>114</v>
      </c>
      <c r="B36" s="32" t="s">
        <v>135</v>
      </c>
      <c r="C36" s="32" t="s">
        <v>116</v>
      </c>
      <c r="D36" s="32" t="s">
        <v>121</v>
      </c>
      <c r="E36" s="32" t="s">
        <v>120</v>
      </c>
      <c r="F36" s="47">
        <v>2.7639999999999998</v>
      </c>
      <c r="G36" s="47">
        <v>2.5790000000000002</v>
      </c>
      <c r="H36" s="47">
        <v>2.698</v>
      </c>
      <c r="I36" s="47">
        <v>2.1920000000000002</v>
      </c>
      <c r="J36" s="47">
        <v>2.0979999999999999</v>
      </c>
      <c r="K36" s="47">
        <v>1.8740000000000001</v>
      </c>
      <c r="L36" s="47">
        <v>2.0539999999999998</v>
      </c>
      <c r="M36" s="47">
        <v>2.4910000000000001</v>
      </c>
      <c r="N36" s="47">
        <v>1.6439999999999999</v>
      </c>
      <c r="O36" s="47">
        <v>1.6459999999999999</v>
      </c>
      <c r="P36" s="47">
        <v>1.653</v>
      </c>
      <c r="Q36" s="47">
        <v>1.5529999999999999</v>
      </c>
      <c r="R36" s="47">
        <v>1.4590000000000001</v>
      </c>
      <c r="S36" s="47">
        <v>1.4790000000000001</v>
      </c>
      <c r="T36" s="47">
        <v>1.494</v>
      </c>
      <c r="U36" s="47">
        <v>1.5249999999999999</v>
      </c>
      <c r="V36" s="47">
        <v>1.5529999999999999</v>
      </c>
      <c r="W36" s="6" t="s">
        <v>122</v>
      </c>
    </row>
    <row r="37" spans="1:23" x14ac:dyDescent="0.3">
      <c r="A37" s="32" t="s">
        <v>114</v>
      </c>
      <c r="B37" s="32" t="s">
        <v>135</v>
      </c>
      <c r="C37" s="32" t="s">
        <v>116</v>
      </c>
      <c r="D37" s="32" t="s">
        <v>123</v>
      </c>
      <c r="E37" s="32" t="s">
        <v>120</v>
      </c>
      <c r="F37" s="47">
        <v>5.806</v>
      </c>
      <c r="G37" s="47">
        <v>4.8600000000000003</v>
      </c>
      <c r="H37" s="47">
        <v>4.4260000000000002</v>
      </c>
      <c r="I37" s="47">
        <v>3.77</v>
      </c>
      <c r="J37" s="47">
        <v>2.9390000000000001</v>
      </c>
      <c r="K37" s="47">
        <v>3.4009999999999998</v>
      </c>
      <c r="L37" s="47">
        <v>3.5489999999999999</v>
      </c>
      <c r="M37" s="47">
        <v>3.4420000000000002</v>
      </c>
      <c r="N37" s="47">
        <v>4.0880000000000001</v>
      </c>
      <c r="O37" s="47">
        <v>3.9849999999999999</v>
      </c>
      <c r="P37" s="47">
        <v>4.024</v>
      </c>
      <c r="Q37" s="47">
        <v>4.0069999999999997</v>
      </c>
      <c r="R37" s="47">
        <v>3.9870000000000001</v>
      </c>
      <c r="S37" s="47">
        <v>4.141</v>
      </c>
      <c r="T37" s="47">
        <v>4.181</v>
      </c>
      <c r="U37" s="47">
        <v>4.3460000000000001</v>
      </c>
      <c r="V37" s="47">
        <v>4.4509999999999996</v>
      </c>
      <c r="W37" s="6" t="s">
        <v>124</v>
      </c>
    </row>
    <row r="38" spans="1:23" x14ac:dyDescent="0.3">
      <c r="A38" s="32" t="s">
        <v>114</v>
      </c>
      <c r="B38" s="32" t="s">
        <v>135</v>
      </c>
      <c r="C38" s="32" t="s">
        <v>116</v>
      </c>
      <c r="D38" s="32" t="s">
        <v>125</v>
      </c>
      <c r="E38" s="32" t="s">
        <v>120</v>
      </c>
      <c r="F38" s="47">
        <v>10.545999999999999</v>
      </c>
      <c r="G38" s="47">
        <v>8.17</v>
      </c>
      <c r="H38" s="47">
        <v>6.5049999999999999</v>
      </c>
      <c r="I38" s="47">
        <v>5.5730000000000004</v>
      </c>
      <c r="J38" s="47">
        <v>4.6609999999999996</v>
      </c>
      <c r="K38" s="47">
        <v>4.6680000000000001</v>
      </c>
      <c r="L38" s="47">
        <v>4.7229999999999999</v>
      </c>
      <c r="M38" s="47">
        <v>4.8230000000000004</v>
      </c>
      <c r="N38" s="47">
        <v>5.3760000000000003</v>
      </c>
      <c r="O38" s="47">
        <v>5.827</v>
      </c>
      <c r="P38" s="47">
        <v>6.266</v>
      </c>
      <c r="Q38" s="47">
        <v>6.4379999999999997</v>
      </c>
      <c r="R38" s="47">
        <v>6.6180000000000003</v>
      </c>
      <c r="S38" s="47">
        <v>6.6230000000000002</v>
      </c>
      <c r="T38" s="47">
        <v>6.6310000000000002</v>
      </c>
      <c r="U38" s="47">
        <v>6.7519999999999998</v>
      </c>
      <c r="V38" s="47">
        <v>6.86</v>
      </c>
      <c r="W38" s="6" t="s">
        <v>126</v>
      </c>
    </row>
    <row r="39" spans="1:23" x14ac:dyDescent="0.3">
      <c r="A39" s="32" t="s">
        <v>114</v>
      </c>
      <c r="B39" s="32" t="s">
        <v>135</v>
      </c>
      <c r="C39" s="32" t="s">
        <v>116</v>
      </c>
      <c r="D39" s="32" t="s">
        <v>127</v>
      </c>
      <c r="E39" s="32" t="s">
        <v>128</v>
      </c>
      <c r="F39" s="38">
        <v>7.5999999999999998E-2</v>
      </c>
      <c r="G39" s="38">
        <v>7.8E-2</v>
      </c>
      <c r="H39" s="38">
        <v>7.2999999999999995E-2</v>
      </c>
      <c r="I39" s="38">
        <v>5.3999999999999999E-2</v>
      </c>
      <c r="J39" s="38">
        <v>0.03</v>
      </c>
      <c r="K39" s="38">
        <v>2.7E-2</v>
      </c>
      <c r="L39" s="38">
        <v>2.7E-2</v>
      </c>
      <c r="M39" s="38">
        <v>2.5999999999999999E-2</v>
      </c>
      <c r="N39" s="38">
        <v>2.7E-2</v>
      </c>
      <c r="O39" s="38">
        <v>2.9000000000000001E-2</v>
      </c>
      <c r="P39" s="38">
        <v>2.3E-2</v>
      </c>
      <c r="Q39" s="38">
        <v>2.7E-2</v>
      </c>
      <c r="R39" s="38">
        <v>2.5999999999999999E-2</v>
      </c>
      <c r="S39" s="38">
        <v>2.5999999999999999E-2</v>
      </c>
      <c r="T39" s="38">
        <v>2.1999999999999999E-2</v>
      </c>
      <c r="U39" s="38">
        <v>2.3E-2</v>
      </c>
      <c r="V39" s="38">
        <v>2.8000000000000001E-2</v>
      </c>
    </row>
    <row r="40" spans="1:23" x14ac:dyDescent="0.3">
      <c r="A40" s="32" t="s">
        <v>114</v>
      </c>
      <c r="B40" s="32" t="s">
        <v>135</v>
      </c>
      <c r="C40" s="32" t="s">
        <v>116</v>
      </c>
      <c r="D40" s="32" t="s">
        <v>130</v>
      </c>
      <c r="E40" s="32" t="s">
        <v>120</v>
      </c>
      <c r="F40" s="47">
        <v>29.931000000000001</v>
      </c>
      <c r="G40" s="47">
        <v>33.667999999999999</v>
      </c>
      <c r="H40" s="47">
        <v>25.23</v>
      </c>
      <c r="I40" s="47">
        <v>21.882999999999999</v>
      </c>
      <c r="J40" s="47">
        <v>18.559999999999999</v>
      </c>
      <c r="K40" s="47">
        <v>18.670999999999999</v>
      </c>
      <c r="L40" s="47">
        <v>18.314</v>
      </c>
      <c r="M40" s="47">
        <v>18.928000000000001</v>
      </c>
      <c r="N40" s="47">
        <v>19.097999999999999</v>
      </c>
      <c r="O40" s="47">
        <v>17.506</v>
      </c>
      <c r="P40" s="47">
        <v>16.027000000000001</v>
      </c>
      <c r="Q40" s="47">
        <v>16.152999999999999</v>
      </c>
      <c r="R40" s="47">
        <v>16.305</v>
      </c>
      <c r="S40" s="47">
        <v>15.449</v>
      </c>
      <c r="T40" s="47">
        <v>14.528</v>
      </c>
      <c r="U40" s="47">
        <v>15.029</v>
      </c>
      <c r="V40" s="47">
        <v>15.715</v>
      </c>
    </row>
    <row r="41" spans="1:23" x14ac:dyDescent="0.3">
      <c r="A41" s="33" t="s">
        <v>114</v>
      </c>
      <c r="B41" s="33" t="s">
        <v>135</v>
      </c>
      <c r="C41" s="33" t="s">
        <v>116</v>
      </c>
      <c r="D41" s="33" t="s">
        <v>131</v>
      </c>
      <c r="E41" s="33" t="s">
        <v>120</v>
      </c>
      <c r="F41" s="48">
        <v>27.727</v>
      </c>
      <c r="G41" s="48">
        <v>27.244</v>
      </c>
      <c r="H41" s="48">
        <v>25.317</v>
      </c>
      <c r="I41" s="48">
        <v>20.696999999999999</v>
      </c>
      <c r="J41" s="48">
        <v>17.417999999999999</v>
      </c>
      <c r="K41" s="48">
        <v>19.488</v>
      </c>
      <c r="L41" s="48">
        <v>21.594999999999999</v>
      </c>
      <c r="M41" s="48">
        <v>19.431999999999999</v>
      </c>
      <c r="N41" s="48">
        <v>23.606999999999999</v>
      </c>
      <c r="O41" s="48">
        <v>23.13</v>
      </c>
      <c r="P41" s="48">
        <v>22.41</v>
      </c>
      <c r="Q41" s="48">
        <v>22.507000000000001</v>
      </c>
      <c r="R41" s="48">
        <v>22.812999999999999</v>
      </c>
      <c r="S41" s="48">
        <v>23.08</v>
      </c>
      <c r="T41" s="48">
        <v>23.244</v>
      </c>
      <c r="U41" s="48">
        <v>23.166</v>
      </c>
      <c r="V41" s="48">
        <v>22.571000000000002</v>
      </c>
    </row>
    <row r="42" spans="1:23" x14ac:dyDescent="0.3">
      <c r="A42" s="49" t="s">
        <v>114</v>
      </c>
      <c r="B42" s="49" t="s">
        <v>136</v>
      </c>
      <c r="C42" s="49" t="s">
        <v>116</v>
      </c>
      <c r="D42" s="49" t="s">
        <v>117</v>
      </c>
      <c r="E42" s="49" t="s">
        <v>118</v>
      </c>
      <c r="F42" s="60">
        <v>15.589</v>
      </c>
      <c r="G42" s="60">
        <v>169.892</v>
      </c>
      <c r="H42" s="60">
        <v>230.74299999999999</v>
      </c>
      <c r="I42" s="60">
        <v>357.55399999999997</v>
      </c>
      <c r="J42" s="60">
        <v>530.36699999999996</v>
      </c>
      <c r="K42" s="60">
        <v>614.82799999999997</v>
      </c>
      <c r="L42" s="60">
        <v>784.33900000000006</v>
      </c>
      <c r="M42" s="60">
        <v>759.63699999999994</v>
      </c>
      <c r="N42" s="60">
        <v>662.99300000000005</v>
      </c>
      <c r="O42" s="60">
        <v>610.005</v>
      </c>
      <c r="P42" s="60">
        <v>523.92399999999998</v>
      </c>
      <c r="Q42" s="60">
        <v>538.06299999999999</v>
      </c>
      <c r="R42" s="60">
        <v>572.38</v>
      </c>
      <c r="S42" s="60">
        <v>571.12800000000004</v>
      </c>
      <c r="T42" s="60">
        <v>566.255</v>
      </c>
      <c r="U42" s="60">
        <v>594.99300000000005</v>
      </c>
      <c r="V42" s="60">
        <v>628.51400000000001</v>
      </c>
    </row>
    <row r="43" spans="1:23" x14ac:dyDescent="0.3">
      <c r="A43" s="49" t="s">
        <v>114</v>
      </c>
      <c r="B43" s="49" t="s">
        <v>136</v>
      </c>
      <c r="C43" s="49" t="s">
        <v>116</v>
      </c>
      <c r="D43" s="49" t="s">
        <v>119</v>
      </c>
      <c r="E43" s="49" t="s">
        <v>120</v>
      </c>
      <c r="F43" s="50">
        <v>3.633</v>
      </c>
      <c r="G43" s="50">
        <v>5.9420000000000002</v>
      </c>
      <c r="H43" s="50">
        <v>5.59</v>
      </c>
      <c r="I43" s="50">
        <v>8.0269999999999992</v>
      </c>
      <c r="J43" s="50">
        <v>9.2520000000000007</v>
      </c>
      <c r="K43" s="50">
        <v>16.558</v>
      </c>
      <c r="L43" s="50">
        <v>19.815999999999999</v>
      </c>
      <c r="M43" s="50">
        <v>18.542000000000002</v>
      </c>
      <c r="N43" s="50">
        <v>23.626000000000001</v>
      </c>
      <c r="O43" s="50">
        <v>24.148</v>
      </c>
      <c r="P43" s="50">
        <v>24.364000000000001</v>
      </c>
      <c r="Q43" s="50">
        <v>23.460999999999999</v>
      </c>
      <c r="R43" s="50">
        <v>23.29</v>
      </c>
      <c r="S43" s="50">
        <v>20.99</v>
      </c>
      <c r="T43" s="50">
        <v>19.541</v>
      </c>
      <c r="U43" s="50">
        <v>22.972000000000001</v>
      </c>
      <c r="V43" s="50">
        <v>25.829000000000001</v>
      </c>
    </row>
    <row r="44" spans="1:23" x14ac:dyDescent="0.3">
      <c r="A44" s="49" t="s">
        <v>114</v>
      </c>
      <c r="B44" s="49" t="s">
        <v>136</v>
      </c>
      <c r="C44" s="49" t="s">
        <v>116</v>
      </c>
      <c r="D44" s="49" t="s">
        <v>121</v>
      </c>
      <c r="E44" s="49" t="s">
        <v>120</v>
      </c>
      <c r="F44" s="50">
        <v>2.7639999999999998</v>
      </c>
      <c r="G44" s="50">
        <v>2.9470000000000001</v>
      </c>
      <c r="H44" s="50">
        <v>3.597</v>
      </c>
      <c r="I44" s="50">
        <v>3.508</v>
      </c>
      <c r="J44" s="50">
        <v>4.1970000000000001</v>
      </c>
      <c r="K44" s="50">
        <v>3.7480000000000002</v>
      </c>
      <c r="L44" s="50">
        <v>4.109</v>
      </c>
      <c r="M44" s="50">
        <v>4.9820000000000002</v>
      </c>
      <c r="N44" s="50">
        <v>3.2879999999999998</v>
      </c>
      <c r="O44" s="50">
        <v>3.2930000000000001</v>
      </c>
      <c r="P44" s="50">
        <v>3.3050000000000002</v>
      </c>
      <c r="Q44" s="50">
        <v>3.1059999999999999</v>
      </c>
      <c r="R44" s="50">
        <v>2.919</v>
      </c>
      <c r="S44" s="50">
        <v>2.9569999999999999</v>
      </c>
      <c r="T44" s="50">
        <v>2.988</v>
      </c>
      <c r="U44" s="50">
        <v>3.0510000000000002</v>
      </c>
      <c r="V44" s="50">
        <v>3.1070000000000002</v>
      </c>
      <c r="W44" s="6" t="s">
        <v>122</v>
      </c>
    </row>
    <row r="45" spans="1:23" x14ac:dyDescent="0.3">
      <c r="A45" s="49" t="s">
        <v>114</v>
      </c>
      <c r="B45" s="49" t="s">
        <v>136</v>
      </c>
      <c r="C45" s="49" t="s">
        <v>116</v>
      </c>
      <c r="D45" s="49" t="s">
        <v>123</v>
      </c>
      <c r="E45" s="49" t="s">
        <v>120</v>
      </c>
      <c r="F45" s="50">
        <v>5.806</v>
      </c>
      <c r="G45" s="50">
        <v>5.5540000000000003</v>
      </c>
      <c r="H45" s="50">
        <v>5.9020000000000001</v>
      </c>
      <c r="I45" s="50">
        <v>6.0330000000000004</v>
      </c>
      <c r="J45" s="50">
        <v>5.8780000000000001</v>
      </c>
      <c r="K45" s="50">
        <v>6.8029999999999999</v>
      </c>
      <c r="L45" s="50">
        <v>7.0979999999999999</v>
      </c>
      <c r="M45" s="50">
        <v>6.883</v>
      </c>
      <c r="N45" s="50">
        <v>8.1760000000000002</v>
      </c>
      <c r="O45" s="50">
        <v>7.9710000000000001</v>
      </c>
      <c r="P45" s="50">
        <v>8.0470000000000006</v>
      </c>
      <c r="Q45" s="50">
        <v>8.0129999999999999</v>
      </c>
      <c r="R45" s="50">
        <v>7.9740000000000002</v>
      </c>
      <c r="S45" s="50">
        <v>8.282</v>
      </c>
      <c r="T45" s="50">
        <v>8.3620000000000001</v>
      </c>
      <c r="U45" s="50">
        <v>8.6920000000000002</v>
      </c>
      <c r="V45" s="50">
        <v>8.9009999999999998</v>
      </c>
      <c r="W45" s="6" t="s">
        <v>124</v>
      </c>
    </row>
    <row r="46" spans="1:23" x14ac:dyDescent="0.3">
      <c r="A46" s="49" t="s">
        <v>114</v>
      </c>
      <c r="B46" s="49" t="s">
        <v>136</v>
      </c>
      <c r="C46" s="49" t="s">
        <v>116</v>
      </c>
      <c r="D46" s="49" t="s">
        <v>125</v>
      </c>
      <c r="E46" s="49" t="s">
        <v>120</v>
      </c>
      <c r="F46" s="50">
        <v>10.545999999999999</v>
      </c>
      <c r="G46" s="50">
        <v>9.3369999999999997</v>
      </c>
      <c r="H46" s="50">
        <v>8.673</v>
      </c>
      <c r="I46" s="50">
        <v>8.9169999999999998</v>
      </c>
      <c r="J46" s="50">
        <v>9.3219999999999992</v>
      </c>
      <c r="K46" s="50">
        <v>9.3360000000000003</v>
      </c>
      <c r="L46" s="50">
        <v>9.4459999999999997</v>
      </c>
      <c r="M46" s="50">
        <v>9.6460000000000008</v>
      </c>
      <c r="N46" s="50">
        <v>10.750999999999999</v>
      </c>
      <c r="O46" s="50">
        <v>11.654</v>
      </c>
      <c r="P46" s="50">
        <v>12.531000000000001</v>
      </c>
      <c r="Q46" s="50">
        <v>12.877000000000001</v>
      </c>
      <c r="R46" s="50">
        <v>13.236000000000001</v>
      </c>
      <c r="S46" s="50">
        <v>13.246</v>
      </c>
      <c r="T46" s="50">
        <v>13.263</v>
      </c>
      <c r="U46" s="50">
        <v>13.504</v>
      </c>
      <c r="V46" s="50">
        <v>13.72</v>
      </c>
      <c r="W46" s="6" t="s">
        <v>126</v>
      </c>
    </row>
    <row r="47" spans="1:23" x14ac:dyDescent="0.3">
      <c r="A47" s="49" t="s">
        <v>114</v>
      </c>
      <c r="B47" s="49" t="s">
        <v>136</v>
      </c>
      <c r="C47" s="49" t="s">
        <v>116</v>
      </c>
      <c r="D47" s="49" t="s">
        <v>127</v>
      </c>
      <c r="E47" s="49" t="s">
        <v>128</v>
      </c>
      <c r="F47" s="51">
        <v>7.5999999999999998E-2</v>
      </c>
      <c r="G47" s="51">
        <v>7.8E-2</v>
      </c>
      <c r="H47" s="51">
        <v>7.2999999999999995E-2</v>
      </c>
      <c r="I47" s="51">
        <v>5.3999999999999999E-2</v>
      </c>
      <c r="J47" s="51">
        <v>0.03</v>
      </c>
      <c r="K47" s="51">
        <v>2.7E-2</v>
      </c>
      <c r="L47" s="51">
        <v>2.7E-2</v>
      </c>
      <c r="M47" s="51">
        <v>2.5999999999999999E-2</v>
      </c>
      <c r="N47" s="51">
        <v>2.7E-2</v>
      </c>
      <c r="O47" s="51">
        <v>2.9000000000000001E-2</v>
      </c>
      <c r="P47" s="51">
        <v>2.3E-2</v>
      </c>
      <c r="Q47" s="51">
        <v>2.7E-2</v>
      </c>
      <c r="R47" s="51">
        <v>2.5999999999999999E-2</v>
      </c>
      <c r="S47" s="51">
        <v>2.5999999999999999E-2</v>
      </c>
      <c r="T47" s="51">
        <v>2.1999999999999999E-2</v>
      </c>
      <c r="U47" s="51">
        <v>2.3E-2</v>
      </c>
      <c r="V47" s="51">
        <v>2.8000000000000001E-2</v>
      </c>
    </row>
    <row r="48" spans="1:23" x14ac:dyDescent="0.3">
      <c r="A48" s="49" t="s">
        <v>114</v>
      </c>
      <c r="B48" s="49" t="s">
        <v>136</v>
      </c>
      <c r="C48" s="49" t="s">
        <v>116</v>
      </c>
      <c r="D48" s="49" t="s">
        <v>130</v>
      </c>
      <c r="E48" s="49" t="s">
        <v>120</v>
      </c>
      <c r="F48" s="50">
        <v>29.931000000000001</v>
      </c>
      <c r="G48" s="50">
        <v>38.476999999999997</v>
      </c>
      <c r="H48" s="50">
        <v>33.64</v>
      </c>
      <c r="I48" s="50">
        <v>35.012999999999998</v>
      </c>
      <c r="J48" s="50">
        <v>37.119999999999997</v>
      </c>
      <c r="K48" s="50">
        <v>37.341000000000001</v>
      </c>
      <c r="L48" s="50">
        <v>36.628</v>
      </c>
      <c r="M48" s="50">
        <v>37.856000000000002</v>
      </c>
      <c r="N48" s="50">
        <v>38.195999999999998</v>
      </c>
      <c r="O48" s="50">
        <v>35.012</v>
      </c>
      <c r="P48" s="50">
        <v>32.054000000000002</v>
      </c>
      <c r="Q48" s="50">
        <v>32.305999999999997</v>
      </c>
      <c r="R48" s="50">
        <v>32.61</v>
      </c>
      <c r="S48" s="50">
        <v>30.898</v>
      </c>
      <c r="T48" s="50">
        <v>29.056000000000001</v>
      </c>
      <c r="U48" s="50">
        <v>30.058</v>
      </c>
      <c r="V48" s="50">
        <v>31.43</v>
      </c>
    </row>
    <row r="49" spans="1:25" x14ac:dyDescent="0.3">
      <c r="A49" s="52" t="s">
        <v>114</v>
      </c>
      <c r="B49" s="52" t="s">
        <v>136</v>
      </c>
      <c r="C49" s="52" t="s">
        <v>116</v>
      </c>
      <c r="D49" s="52" t="s">
        <v>131</v>
      </c>
      <c r="E49" s="52" t="s">
        <v>120</v>
      </c>
      <c r="F49" s="53">
        <v>27.727</v>
      </c>
      <c r="G49" s="53">
        <v>31.135999999999999</v>
      </c>
      <c r="H49" s="53">
        <v>33.756</v>
      </c>
      <c r="I49" s="53">
        <v>33.115000000000002</v>
      </c>
      <c r="J49" s="53">
        <v>34.835999999999999</v>
      </c>
      <c r="K49" s="53">
        <v>38.976999999999997</v>
      </c>
      <c r="L49" s="53">
        <v>43.189</v>
      </c>
      <c r="M49" s="53">
        <v>38.865000000000002</v>
      </c>
      <c r="N49" s="53">
        <v>47.213999999999999</v>
      </c>
      <c r="O49" s="53">
        <v>46.26</v>
      </c>
      <c r="P49" s="53">
        <v>44.819000000000003</v>
      </c>
      <c r="Q49" s="53">
        <v>45.012999999999998</v>
      </c>
      <c r="R49" s="53">
        <v>45.625999999999998</v>
      </c>
      <c r="S49" s="53">
        <v>46.16</v>
      </c>
      <c r="T49" s="53">
        <v>46.488</v>
      </c>
      <c r="U49" s="53">
        <v>46.332000000000001</v>
      </c>
      <c r="V49" s="53">
        <v>45.140999999999998</v>
      </c>
    </row>
    <row r="51" spans="1:25" s="6" customFormat="1" x14ac:dyDescent="0.3">
      <c r="A51" s="6" t="s">
        <v>137</v>
      </c>
    </row>
    <row r="54" spans="1:25" s="6" customFormat="1" x14ac:dyDescent="0.3">
      <c r="A54" s="6" t="s">
        <v>138</v>
      </c>
    </row>
    <row r="55" spans="1:25" x14ac:dyDescent="0.3">
      <c r="A55" s="23" t="s">
        <v>108</v>
      </c>
      <c r="B55" s="23" t="s">
        <v>109</v>
      </c>
      <c r="C55" s="23" t="s">
        <v>110</v>
      </c>
      <c r="D55" s="23" t="s">
        <v>111</v>
      </c>
      <c r="E55" s="23" t="s">
        <v>112</v>
      </c>
      <c r="F55" s="23">
        <v>2020</v>
      </c>
      <c r="G55" s="23">
        <v>2025</v>
      </c>
      <c r="H55" s="23">
        <v>2030</v>
      </c>
      <c r="I55" s="23">
        <v>2035</v>
      </c>
      <c r="J55" s="23">
        <v>2040</v>
      </c>
      <c r="K55" s="23">
        <v>2045</v>
      </c>
      <c r="L55" s="23">
        <v>2050</v>
      </c>
      <c r="M55" s="23">
        <v>2055</v>
      </c>
      <c r="N55" s="23">
        <v>2060</v>
      </c>
      <c r="O55" s="23">
        <v>2065</v>
      </c>
      <c r="P55" s="23">
        <v>2070</v>
      </c>
      <c r="Q55" s="23">
        <v>2075</v>
      </c>
      <c r="R55" s="23">
        <v>2080</v>
      </c>
      <c r="S55" s="23">
        <v>2085</v>
      </c>
      <c r="T55" s="23">
        <v>2090</v>
      </c>
      <c r="U55" s="23">
        <v>2095</v>
      </c>
      <c r="V55" s="23">
        <v>2100</v>
      </c>
      <c r="X55" t="s">
        <v>139</v>
      </c>
    </row>
    <row r="56" spans="1:25" x14ac:dyDescent="0.3">
      <c r="A56" s="24" t="s">
        <v>114</v>
      </c>
      <c r="B56" s="24" t="s">
        <v>115</v>
      </c>
      <c r="C56" s="24" t="s">
        <v>116</v>
      </c>
      <c r="D56" s="24" t="s">
        <v>117</v>
      </c>
      <c r="E56" s="24" t="s">
        <v>118</v>
      </c>
      <c r="F56" s="39">
        <v>15.589</v>
      </c>
      <c r="G56" s="39">
        <v>169.892</v>
      </c>
      <c r="H56" s="39">
        <v>230.74299999999999</v>
      </c>
      <c r="I56" s="39">
        <v>357.55399999999997</v>
      </c>
      <c r="J56" s="39">
        <v>530.36699999999996</v>
      </c>
      <c r="K56" s="39">
        <v>614.82799999999997</v>
      </c>
      <c r="L56" s="39">
        <v>784.33900000000006</v>
      </c>
      <c r="M56" s="39">
        <v>759.63699999999994</v>
      </c>
      <c r="N56" s="39">
        <v>662.99300000000005</v>
      </c>
      <c r="O56" s="39">
        <v>610.005</v>
      </c>
      <c r="P56" s="39">
        <v>523.92399999999998</v>
      </c>
      <c r="Q56" s="39">
        <v>538.06299999999999</v>
      </c>
      <c r="R56" s="39">
        <v>572.38</v>
      </c>
      <c r="S56" s="39">
        <v>571.12800000000004</v>
      </c>
      <c r="T56" s="39">
        <v>566.255</v>
      </c>
      <c r="U56" s="39">
        <v>594.99300000000005</v>
      </c>
      <c r="V56" s="39">
        <v>628.51400000000001</v>
      </c>
      <c r="X56" t="s">
        <v>140</v>
      </c>
      <c r="Y56" t="s">
        <v>141</v>
      </c>
    </row>
    <row r="57" spans="1:25" x14ac:dyDescent="0.3">
      <c r="A57" s="24" t="s">
        <v>114</v>
      </c>
      <c r="B57" s="24" t="s">
        <v>115</v>
      </c>
      <c r="C57" s="24" t="s">
        <v>116</v>
      </c>
      <c r="D57" s="24" t="s">
        <v>119</v>
      </c>
      <c r="E57" s="24" t="s">
        <v>120</v>
      </c>
      <c r="F57" s="39">
        <v>3.633</v>
      </c>
      <c r="G57" s="39">
        <v>5.9420000000000002</v>
      </c>
      <c r="H57" s="39">
        <v>5.59</v>
      </c>
      <c r="I57" s="39">
        <v>8.0269999999999992</v>
      </c>
      <c r="J57" s="39">
        <v>9.2520000000000007</v>
      </c>
      <c r="K57" s="39">
        <v>16.558</v>
      </c>
      <c r="L57" s="39">
        <v>19.815999999999999</v>
      </c>
      <c r="M57" s="39">
        <v>18.542000000000002</v>
      </c>
      <c r="N57" s="39">
        <v>23.626000000000001</v>
      </c>
      <c r="O57" s="39">
        <v>24.148</v>
      </c>
      <c r="P57" s="39">
        <v>24.364000000000001</v>
      </c>
      <c r="Q57" s="39">
        <v>23.460999999999999</v>
      </c>
      <c r="R57" s="39">
        <v>23.29</v>
      </c>
      <c r="S57" s="39">
        <v>20.99</v>
      </c>
      <c r="T57" s="39">
        <v>19.541</v>
      </c>
      <c r="U57" s="39">
        <v>22.972000000000001</v>
      </c>
      <c r="V57" s="39">
        <v>25.829000000000001</v>
      </c>
    </row>
    <row r="58" spans="1:25" x14ac:dyDescent="0.3">
      <c r="A58" s="24" t="s">
        <v>114</v>
      </c>
      <c r="B58" s="24" t="s">
        <v>115</v>
      </c>
      <c r="C58" s="24" t="s">
        <v>116</v>
      </c>
      <c r="D58" s="24" t="s">
        <v>121</v>
      </c>
      <c r="E58" s="24" t="s">
        <v>120</v>
      </c>
      <c r="F58" s="39">
        <f>F4+F$56*$Y58</f>
        <v>4.2362944444444439</v>
      </c>
      <c r="G58" s="39">
        <f t="shared" ref="G58:V60" si="0">G4+G$56*$Y58</f>
        <v>18.992355555555555</v>
      </c>
      <c r="H58" s="39">
        <f t="shared" si="0"/>
        <v>25.389394444444445</v>
      </c>
      <c r="I58" s="39">
        <f t="shared" si="0"/>
        <v>37.276988888888887</v>
      </c>
      <c r="J58" s="39">
        <f t="shared" si="0"/>
        <v>54.287216666666666</v>
      </c>
      <c r="K58" s="39">
        <f t="shared" si="0"/>
        <v>61.81508888888888</v>
      </c>
      <c r="L58" s="39">
        <f t="shared" si="0"/>
        <v>78.18546111111111</v>
      </c>
      <c r="M58" s="39">
        <f t="shared" si="0"/>
        <v>76.725494444444436</v>
      </c>
      <c r="N58" s="39">
        <f t="shared" si="0"/>
        <v>65.904005555555557</v>
      </c>
      <c r="O58" s="39">
        <f t="shared" si="0"/>
        <v>60.904583333333328</v>
      </c>
      <c r="P58" s="39">
        <f t="shared" si="0"/>
        <v>52.78671111111111</v>
      </c>
      <c r="Q58" s="39">
        <f t="shared" si="0"/>
        <v>53.92306111111111</v>
      </c>
      <c r="R58" s="39">
        <f t="shared" si="0"/>
        <v>56.977111111111107</v>
      </c>
      <c r="S58" s="39">
        <f t="shared" si="0"/>
        <v>56.896866666666668</v>
      </c>
      <c r="T58" s="39">
        <f t="shared" si="0"/>
        <v>56.467638888888885</v>
      </c>
      <c r="U58" s="39">
        <f t="shared" si="0"/>
        <v>59.244783333333338</v>
      </c>
      <c r="V58" s="39">
        <f t="shared" si="0"/>
        <v>62.466655555555555</v>
      </c>
      <c r="X58">
        <f>'Price markups'!E79</f>
        <v>0.34</v>
      </c>
      <c r="Y58" s="54">
        <f>X58/3.6</f>
        <v>9.4444444444444442E-2</v>
      </c>
    </row>
    <row r="59" spans="1:25" x14ac:dyDescent="0.3">
      <c r="A59" s="24" t="s">
        <v>114</v>
      </c>
      <c r="B59" s="24" t="s">
        <v>115</v>
      </c>
      <c r="C59" s="24" t="s">
        <v>116</v>
      </c>
      <c r="D59" s="24" t="s">
        <v>123</v>
      </c>
      <c r="E59" s="24" t="s">
        <v>120</v>
      </c>
      <c r="F59" s="39">
        <f t="shared" ref="F59:U60" si="1">F5+F$56*$Y59</f>
        <v>6.6720555555555556</v>
      </c>
      <c r="G59" s="39">
        <f t="shared" si="1"/>
        <v>14.992444444444445</v>
      </c>
      <c r="H59" s="39">
        <f t="shared" si="1"/>
        <v>18.721055555555555</v>
      </c>
      <c r="I59" s="39">
        <f t="shared" si="1"/>
        <v>25.897111111111112</v>
      </c>
      <c r="J59" s="39">
        <f t="shared" si="1"/>
        <v>35.342833333333331</v>
      </c>
      <c r="K59" s="39">
        <f t="shared" si="1"/>
        <v>40.960111111111111</v>
      </c>
      <c r="L59" s="39">
        <f t="shared" si="1"/>
        <v>50.672388888888896</v>
      </c>
      <c r="M59" s="39">
        <f t="shared" si="1"/>
        <v>49.085055555555556</v>
      </c>
      <c r="N59" s="39">
        <f t="shared" si="1"/>
        <v>45.008944444444452</v>
      </c>
      <c r="O59" s="39">
        <f t="shared" si="1"/>
        <v>41.860166666666672</v>
      </c>
      <c r="P59" s="39">
        <f t="shared" si="1"/>
        <v>37.153888888888886</v>
      </c>
      <c r="Q59" s="39">
        <f t="shared" si="1"/>
        <v>37.905388888888893</v>
      </c>
      <c r="R59" s="39">
        <f t="shared" si="1"/>
        <v>39.772888888888886</v>
      </c>
      <c r="S59" s="39">
        <f t="shared" si="1"/>
        <v>40.01133333333334</v>
      </c>
      <c r="T59" s="39">
        <f t="shared" si="1"/>
        <v>39.820611111111113</v>
      </c>
      <c r="U59" s="39">
        <f t="shared" si="1"/>
        <v>41.747166666666672</v>
      </c>
      <c r="V59" s="39">
        <f t="shared" si="0"/>
        <v>43.818444444444452</v>
      </c>
      <c r="X59" s="54">
        <f>'Price markups'!E5</f>
        <v>0.2</v>
      </c>
      <c r="Y59" s="54">
        <f t="shared" ref="Y59:Y60" si="2">X59/3.6</f>
        <v>5.5555555555555559E-2</v>
      </c>
    </row>
    <row r="60" spans="1:25" x14ac:dyDescent="0.3">
      <c r="A60" s="24" t="s">
        <v>114</v>
      </c>
      <c r="B60" s="24" t="s">
        <v>115</v>
      </c>
      <c r="C60" s="24" t="s">
        <v>116</v>
      </c>
      <c r="D60" s="24" t="s">
        <v>125</v>
      </c>
      <c r="E60" s="24" t="s">
        <v>120</v>
      </c>
      <c r="F60" s="39">
        <f t="shared" si="1"/>
        <v>11.715174999999999</v>
      </c>
      <c r="G60" s="39">
        <f t="shared" si="0"/>
        <v>22.078899999999997</v>
      </c>
      <c r="H60" s="39">
        <f t="shared" si="0"/>
        <v>25.978724999999997</v>
      </c>
      <c r="I60" s="39">
        <f t="shared" si="0"/>
        <v>35.733549999999994</v>
      </c>
      <c r="J60" s="39">
        <f t="shared" si="0"/>
        <v>49.099525</v>
      </c>
      <c r="K60" s="39">
        <f t="shared" si="0"/>
        <v>55.448099999999997</v>
      </c>
      <c r="L60" s="39">
        <f t="shared" si="0"/>
        <v>68.271425000000008</v>
      </c>
      <c r="M60" s="39">
        <f t="shared" si="0"/>
        <v>66.618774999999999</v>
      </c>
      <c r="N60" s="39">
        <f t="shared" si="0"/>
        <v>60.475475000000003</v>
      </c>
      <c r="O60" s="39">
        <f t="shared" si="0"/>
        <v>57.404375000000002</v>
      </c>
      <c r="P60" s="39">
        <f t="shared" si="0"/>
        <v>51.825299999999999</v>
      </c>
      <c r="Q60" s="39">
        <f t="shared" si="0"/>
        <v>53.231724999999997</v>
      </c>
      <c r="R60" s="39">
        <f t="shared" si="0"/>
        <v>56.164500000000004</v>
      </c>
      <c r="S60" s="39">
        <f t="shared" si="0"/>
        <v>56.080600000000004</v>
      </c>
      <c r="T60" s="39">
        <f t="shared" si="0"/>
        <v>55.732124999999996</v>
      </c>
      <c r="U60" s="39">
        <f t="shared" si="0"/>
        <v>58.128475000000002</v>
      </c>
      <c r="V60" s="39">
        <f t="shared" si="0"/>
        <v>60.858550000000001</v>
      </c>
      <c r="X60">
        <f>'Price markups'!E17</f>
        <v>0.27</v>
      </c>
      <c r="Y60" s="54">
        <f t="shared" si="2"/>
        <v>7.4999999999999997E-2</v>
      </c>
    </row>
    <row r="61" spans="1:25" x14ac:dyDescent="0.3">
      <c r="A61" s="24" t="s">
        <v>114</v>
      </c>
      <c r="B61" s="24" t="s">
        <v>115</v>
      </c>
      <c r="C61" s="24" t="s">
        <v>116</v>
      </c>
      <c r="D61" s="24" t="s">
        <v>127</v>
      </c>
      <c r="E61" s="24" t="s">
        <v>128</v>
      </c>
      <c r="F61" s="34">
        <v>7.5999999999999998E-2</v>
      </c>
      <c r="G61" s="34">
        <v>8.8999999999999996E-2</v>
      </c>
      <c r="H61" s="34">
        <v>9.7000000000000003E-2</v>
      </c>
      <c r="I61" s="34">
        <v>8.6999999999999994E-2</v>
      </c>
      <c r="J61" s="34">
        <v>5.8999999999999997E-2</v>
      </c>
      <c r="K61" s="34">
        <v>5.2999999999999999E-2</v>
      </c>
      <c r="L61" s="34">
        <v>5.2999999999999999E-2</v>
      </c>
      <c r="M61" s="34">
        <v>5.2999999999999999E-2</v>
      </c>
      <c r="N61" s="34">
        <v>5.5E-2</v>
      </c>
      <c r="O61" s="34">
        <v>5.7000000000000002E-2</v>
      </c>
      <c r="P61" s="34">
        <v>4.5999999999999999E-2</v>
      </c>
      <c r="Q61" s="34">
        <v>5.3999999999999999E-2</v>
      </c>
      <c r="R61" s="34">
        <v>5.2999999999999999E-2</v>
      </c>
      <c r="S61" s="34">
        <v>5.1999999999999998E-2</v>
      </c>
      <c r="T61" s="34">
        <v>4.3999999999999997E-2</v>
      </c>
      <c r="U61" s="34">
        <v>4.4999999999999998E-2</v>
      </c>
      <c r="V61" s="34">
        <v>5.6000000000000001E-2</v>
      </c>
    </row>
    <row r="62" spans="1:25" x14ac:dyDescent="0.3">
      <c r="A62" s="24" t="s">
        <v>114</v>
      </c>
      <c r="B62" s="24" t="s">
        <v>115</v>
      </c>
      <c r="C62" s="24" t="s">
        <v>116</v>
      </c>
      <c r="D62" s="24" t="s">
        <v>130</v>
      </c>
      <c r="E62" s="24" t="s">
        <v>120</v>
      </c>
      <c r="F62" s="39">
        <v>29.931000000000001</v>
      </c>
      <c r="G62" s="39">
        <v>38.476999999999997</v>
      </c>
      <c r="H62" s="39">
        <v>33.64</v>
      </c>
      <c r="I62" s="39">
        <v>35.012999999999998</v>
      </c>
      <c r="J62" s="39">
        <v>37.119999999999997</v>
      </c>
      <c r="K62" s="39">
        <v>37.341000000000001</v>
      </c>
      <c r="L62" s="39">
        <v>36.628</v>
      </c>
      <c r="M62" s="39">
        <v>37.856000000000002</v>
      </c>
      <c r="N62" s="39">
        <v>38.195999999999998</v>
      </c>
      <c r="O62" s="39">
        <v>35.012</v>
      </c>
      <c r="P62" s="39">
        <v>32.054000000000002</v>
      </c>
      <c r="Q62" s="39">
        <v>32.305999999999997</v>
      </c>
      <c r="R62" s="39">
        <v>32.61</v>
      </c>
      <c r="S62" s="39">
        <v>30.898</v>
      </c>
      <c r="T62" s="39">
        <v>29.056000000000001</v>
      </c>
      <c r="U62" s="39">
        <v>30.058</v>
      </c>
      <c r="V62" s="39">
        <v>31.43</v>
      </c>
    </row>
    <row r="63" spans="1:25" x14ac:dyDescent="0.3">
      <c r="A63" s="25" t="s">
        <v>114</v>
      </c>
      <c r="B63" s="25" t="s">
        <v>115</v>
      </c>
      <c r="C63" s="25" t="s">
        <v>116</v>
      </c>
      <c r="D63" s="25" t="s">
        <v>131</v>
      </c>
      <c r="E63" s="25" t="s">
        <v>120</v>
      </c>
      <c r="F63" s="40">
        <v>27.727</v>
      </c>
      <c r="G63" s="40">
        <v>31.135999999999999</v>
      </c>
      <c r="H63" s="40">
        <v>33.756</v>
      </c>
      <c r="I63" s="40">
        <v>33.115000000000002</v>
      </c>
      <c r="J63" s="40">
        <v>34.835999999999999</v>
      </c>
      <c r="K63" s="40">
        <v>38.976999999999997</v>
      </c>
      <c r="L63" s="40">
        <v>43.189</v>
      </c>
      <c r="M63" s="40">
        <v>38.865000000000002</v>
      </c>
      <c r="N63" s="40">
        <v>47.213999999999999</v>
      </c>
      <c r="O63" s="40">
        <v>46.26</v>
      </c>
      <c r="P63" s="40">
        <v>44.819000000000003</v>
      </c>
      <c r="Q63" s="40">
        <v>45.012999999999998</v>
      </c>
      <c r="R63" s="40">
        <v>45.625999999999998</v>
      </c>
      <c r="S63" s="40">
        <v>46.16</v>
      </c>
      <c r="T63" s="40">
        <v>46.488</v>
      </c>
      <c r="U63" s="40">
        <v>46.332000000000001</v>
      </c>
      <c r="V63" s="40">
        <v>45.140999999999998</v>
      </c>
    </row>
    <row r="64" spans="1:25" x14ac:dyDescent="0.3">
      <c r="A64" s="26" t="s">
        <v>114</v>
      </c>
      <c r="B64" s="26" t="s">
        <v>132</v>
      </c>
      <c r="C64" s="26" t="s">
        <v>116</v>
      </c>
      <c r="D64" s="26" t="s">
        <v>117</v>
      </c>
      <c r="E64" s="26" t="s">
        <v>118</v>
      </c>
      <c r="F64" s="41">
        <v>15.589</v>
      </c>
      <c r="G64" s="41">
        <v>169.892</v>
      </c>
      <c r="H64" s="41">
        <v>230.74299999999999</v>
      </c>
      <c r="I64" s="41">
        <v>357.55399999999997</v>
      </c>
      <c r="J64" s="41">
        <v>530.36699999999996</v>
      </c>
      <c r="K64" s="41">
        <v>614.82799999999997</v>
      </c>
      <c r="L64" s="41">
        <v>784.33900000000006</v>
      </c>
      <c r="M64" s="41">
        <v>759.63699999999994</v>
      </c>
      <c r="N64" s="41">
        <v>662.99300000000005</v>
      </c>
      <c r="O64" s="41">
        <v>610.005</v>
      </c>
      <c r="P64" s="41">
        <v>523.92399999999998</v>
      </c>
      <c r="Q64" s="41">
        <v>538.06299999999999</v>
      </c>
      <c r="R64" s="41">
        <v>572.38</v>
      </c>
      <c r="S64" s="41">
        <v>571.12800000000004</v>
      </c>
      <c r="T64" s="41">
        <v>566.255</v>
      </c>
      <c r="U64" s="41">
        <v>594.99300000000005</v>
      </c>
      <c r="V64" s="41">
        <v>628.51400000000001</v>
      </c>
    </row>
    <row r="65" spans="1:22" x14ac:dyDescent="0.3">
      <c r="A65" s="26" t="s">
        <v>114</v>
      </c>
      <c r="B65" s="26" t="s">
        <v>132</v>
      </c>
      <c r="C65" s="26" t="s">
        <v>116</v>
      </c>
      <c r="D65" s="26" t="s">
        <v>119</v>
      </c>
      <c r="E65" s="26" t="s">
        <v>120</v>
      </c>
      <c r="F65" s="41">
        <v>3.633</v>
      </c>
      <c r="G65" s="41">
        <v>5.9420000000000002</v>
      </c>
      <c r="H65" s="41">
        <v>5.59</v>
      </c>
      <c r="I65" s="41">
        <v>8.0269999999999992</v>
      </c>
      <c r="J65" s="41">
        <v>9.2520000000000007</v>
      </c>
      <c r="K65" s="41">
        <v>16.558</v>
      </c>
      <c r="L65" s="41">
        <v>19.815999999999999</v>
      </c>
      <c r="M65" s="41">
        <v>18.542000000000002</v>
      </c>
      <c r="N65" s="41">
        <v>23.626000000000001</v>
      </c>
      <c r="O65" s="41">
        <v>24.148</v>
      </c>
      <c r="P65" s="41">
        <v>24.364000000000001</v>
      </c>
      <c r="Q65" s="41">
        <v>23.460999999999999</v>
      </c>
      <c r="R65" s="41">
        <v>23.29</v>
      </c>
      <c r="S65" s="41">
        <v>20.99</v>
      </c>
      <c r="T65" s="41">
        <v>19.541</v>
      </c>
      <c r="U65" s="41">
        <v>22.972000000000001</v>
      </c>
      <c r="V65" s="41">
        <v>25.829000000000001</v>
      </c>
    </row>
    <row r="66" spans="1:22" x14ac:dyDescent="0.3">
      <c r="A66" s="26" t="s">
        <v>114</v>
      </c>
      <c r="B66" s="26" t="s">
        <v>132</v>
      </c>
      <c r="C66" s="26" t="s">
        <v>116</v>
      </c>
      <c r="D66" s="26" t="s">
        <v>121</v>
      </c>
      <c r="E66" s="26" t="s">
        <v>120</v>
      </c>
      <c r="F66" s="41">
        <f>F12+F$64*$Y58</f>
        <v>4.2362944444444439</v>
      </c>
      <c r="G66" s="41">
        <f t="shared" ref="G66:V68" si="3">G12+G$64*$Y58</f>
        <v>18.992355555555555</v>
      </c>
      <c r="H66" s="41">
        <f t="shared" si="3"/>
        <v>25.389394444444445</v>
      </c>
      <c r="I66" s="41">
        <f t="shared" si="3"/>
        <v>37.276988888888887</v>
      </c>
      <c r="J66" s="41">
        <f t="shared" si="3"/>
        <v>54.287216666666666</v>
      </c>
      <c r="K66" s="41">
        <f t="shared" si="3"/>
        <v>61.81508888888888</v>
      </c>
      <c r="L66" s="41">
        <f t="shared" si="3"/>
        <v>78.18546111111111</v>
      </c>
      <c r="M66" s="41">
        <f t="shared" si="3"/>
        <v>76.725494444444436</v>
      </c>
      <c r="N66" s="41">
        <f t="shared" si="3"/>
        <v>65.904005555555557</v>
      </c>
      <c r="O66" s="41">
        <f t="shared" si="3"/>
        <v>60.904583333333328</v>
      </c>
      <c r="P66" s="41">
        <f t="shared" si="3"/>
        <v>52.78671111111111</v>
      </c>
      <c r="Q66" s="41">
        <f t="shared" si="3"/>
        <v>53.92306111111111</v>
      </c>
      <c r="R66" s="41">
        <f t="shared" si="3"/>
        <v>56.977111111111107</v>
      </c>
      <c r="S66" s="41">
        <f t="shared" si="3"/>
        <v>56.896866666666668</v>
      </c>
      <c r="T66" s="41">
        <f t="shared" si="3"/>
        <v>56.467638888888885</v>
      </c>
      <c r="U66" s="41">
        <f t="shared" si="3"/>
        <v>59.244783333333338</v>
      </c>
      <c r="V66" s="41">
        <f t="shared" si="3"/>
        <v>62.466655555555555</v>
      </c>
    </row>
    <row r="67" spans="1:22" x14ac:dyDescent="0.3">
      <c r="A67" s="26" t="s">
        <v>114</v>
      </c>
      <c r="B67" s="26" t="s">
        <v>132</v>
      </c>
      <c r="C67" s="26" t="s">
        <v>116</v>
      </c>
      <c r="D67" s="26" t="s">
        <v>123</v>
      </c>
      <c r="E67" s="26" t="s">
        <v>120</v>
      </c>
      <c r="F67" s="41">
        <f t="shared" ref="F67:U68" si="4">F13+F$64*$Y59</f>
        <v>6.6720555555555556</v>
      </c>
      <c r="G67" s="41">
        <f t="shared" si="4"/>
        <v>14.992444444444445</v>
      </c>
      <c r="H67" s="41">
        <f t="shared" si="4"/>
        <v>18.721055555555555</v>
      </c>
      <c r="I67" s="41">
        <f t="shared" si="4"/>
        <v>25.897111111111112</v>
      </c>
      <c r="J67" s="41">
        <f t="shared" si="4"/>
        <v>35.342833333333331</v>
      </c>
      <c r="K67" s="41">
        <f t="shared" si="4"/>
        <v>40.960111111111111</v>
      </c>
      <c r="L67" s="41">
        <f t="shared" si="4"/>
        <v>50.672388888888896</v>
      </c>
      <c r="M67" s="41">
        <f t="shared" si="4"/>
        <v>49.085055555555556</v>
      </c>
      <c r="N67" s="41">
        <f t="shared" si="4"/>
        <v>45.008944444444452</v>
      </c>
      <c r="O67" s="41">
        <f t="shared" si="4"/>
        <v>41.860166666666672</v>
      </c>
      <c r="P67" s="41">
        <f t="shared" si="4"/>
        <v>37.153888888888886</v>
      </c>
      <c r="Q67" s="41">
        <f t="shared" si="4"/>
        <v>37.905388888888893</v>
      </c>
      <c r="R67" s="41">
        <f t="shared" si="4"/>
        <v>39.772888888888886</v>
      </c>
      <c r="S67" s="41">
        <f t="shared" si="4"/>
        <v>40.01133333333334</v>
      </c>
      <c r="T67" s="41">
        <f t="shared" si="4"/>
        <v>39.820611111111113</v>
      </c>
      <c r="U67" s="41">
        <f t="shared" si="4"/>
        <v>41.747166666666672</v>
      </c>
      <c r="V67" s="41">
        <f t="shared" si="3"/>
        <v>43.818444444444452</v>
      </c>
    </row>
    <row r="68" spans="1:22" x14ac:dyDescent="0.3">
      <c r="A68" s="26" t="s">
        <v>114</v>
      </c>
      <c r="B68" s="26" t="s">
        <v>132</v>
      </c>
      <c r="C68" s="26" t="s">
        <v>116</v>
      </c>
      <c r="D68" s="26" t="s">
        <v>125</v>
      </c>
      <c r="E68" s="26" t="s">
        <v>120</v>
      </c>
      <c r="F68" s="41">
        <f t="shared" si="4"/>
        <v>11.715174999999999</v>
      </c>
      <c r="G68" s="41">
        <f t="shared" si="3"/>
        <v>22.078899999999997</v>
      </c>
      <c r="H68" s="41">
        <f t="shared" si="3"/>
        <v>25.978724999999997</v>
      </c>
      <c r="I68" s="41">
        <f t="shared" si="3"/>
        <v>35.733549999999994</v>
      </c>
      <c r="J68" s="41">
        <f t="shared" si="3"/>
        <v>49.099525</v>
      </c>
      <c r="K68" s="41">
        <f t="shared" si="3"/>
        <v>55.448099999999997</v>
      </c>
      <c r="L68" s="41">
        <f t="shared" si="3"/>
        <v>68.271425000000008</v>
      </c>
      <c r="M68" s="41">
        <f t="shared" si="3"/>
        <v>66.618774999999999</v>
      </c>
      <c r="N68" s="41">
        <f t="shared" si="3"/>
        <v>60.475475000000003</v>
      </c>
      <c r="O68" s="41">
        <f t="shared" si="3"/>
        <v>57.404375000000002</v>
      </c>
      <c r="P68" s="41">
        <f t="shared" si="3"/>
        <v>51.825299999999999</v>
      </c>
      <c r="Q68" s="41">
        <f t="shared" si="3"/>
        <v>53.231724999999997</v>
      </c>
      <c r="R68" s="41">
        <f t="shared" si="3"/>
        <v>56.164500000000004</v>
      </c>
      <c r="S68" s="41">
        <f t="shared" si="3"/>
        <v>56.080600000000004</v>
      </c>
      <c r="T68" s="41">
        <f t="shared" si="3"/>
        <v>55.732124999999996</v>
      </c>
      <c r="U68" s="41">
        <f t="shared" si="3"/>
        <v>58.128475000000002</v>
      </c>
      <c r="V68" s="41">
        <f t="shared" si="3"/>
        <v>60.858550000000001</v>
      </c>
    </row>
    <row r="69" spans="1:22" x14ac:dyDescent="0.3">
      <c r="A69" s="26" t="s">
        <v>114</v>
      </c>
      <c r="B69" s="26" t="s">
        <v>132</v>
      </c>
      <c r="C69" s="26" t="s">
        <v>116</v>
      </c>
      <c r="D69" s="26" t="s">
        <v>127</v>
      </c>
      <c r="E69" s="26" t="s">
        <v>128</v>
      </c>
      <c r="F69" s="35">
        <v>7.5999999999999998E-2</v>
      </c>
      <c r="G69" s="35">
        <v>0.112</v>
      </c>
      <c r="H69" s="35">
        <v>0.14599999999999999</v>
      </c>
      <c r="I69" s="35">
        <v>0.152</v>
      </c>
      <c r="J69" s="35">
        <v>0.11799999999999999</v>
      </c>
      <c r="K69" s="35">
        <v>0.106</v>
      </c>
      <c r="L69" s="35">
        <v>0.106</v>
      </c>
      <c r="M69" s="35">
        <v>0.105</v>
      </c>
      <c r="N69" s="35">
        <v>0.109</v>
      </c>
      <c r="O69" s="35">
        <v>0.115</v>
      </c>
      <c r="P69" s="35">
        <v>9.2999999999999999E-2</v>
      </c>
      <c r="Q69" s="35">
        <v>0.108</v>
      </c>
      <c r="R69" s="35">
        <v>0.105</v>
      </c>
      <c r="S69" s="35">
        <v>0.104</v>
      </c>
      <c r="T69" s="35">
        <v>8.6999999999999994E-2</v>
      </c>
      <c r="U69" s="35">
        <v>9.0999999999999998E-2</v>
      </c>
      <c r="V69" s="35">
        <v>0.112</v>
      </c>
    </row>
    <row r="70" spans="1:22" x14ac:dyDescent="0.3">
      <c r="A70" s="26" t="s">
        <v>114</v>
      </c>
      <c r="B70" s="26" t="s">
        <v>132</v>
      </c>
      <c r="C70" s="26" t="s">
        <v>116</v>
      </c>
      <c r="D70" s="26" t="s">
        <v>130</v>
      </c>
      <c r="E70" s="26" t="s">
        <v>120</v>
      </c>
      <c r="F70" s="41">
        <v>29.931000000000001</v>
      </c>
      <c r="G70" s="41">
        <v>38.476999999999997</v>
      </c>
      <c r="H70" s="41">
        <v>33.64</v>
      </c>
      <c r="I70" s="41">
        <v>35.012999999999998</v>
      </c>
      <c r="J70" s="41">
        <v>37.119999999999997</v>
      </c>
      <c r="K70" s="41">
        <v>37.341000000000001</v>
      </c>
      <c r="L70" s="41">
        <v>36.628</v>
      </c>
      <c r="M70" s="41">
        <v>37.856000000000002</v>
      </c>
      <c r="N70" s="41">
        <v>38.195999999999998</v>
      </c>
      <c r="O70" s="41">
        <v>35.012</v>
      </c>
      <c r="P70" s="41">
        <v>32.054000000000002</v>
      </c>
      <c r="Q70" s="41">
        <v>32.305999999999997</v>
      </c>
      <c r="R70" s="41">
        <v>32.61</v>
      </c>
      <c r="S70" s="41">
        <v>30.898</v>
      </c>
      <c r="T70" s="41">
        <v>29.056000000000001</v>
      </c>
      <c r="U70" s="41">
        <v>30.058</v>
      </c>
      <c r="V70" s="41">
        <v>31.43</v>
      </c>
    </row>
    <row r="71" spans="1:22" x14ac:dyDescent="0.3">
      <c r="A71" s="27" t="s">
        <v>114</v>
      </c>
      <c r="B71" s="27" t="s">
        <v>132</v>
      </c>
      <c r="C71" s="27" t="s">
        <v>116</v>
      </c>
      <c r="D71" s="27" t="s">
        <v>131</v>
      </c>
      <c r="E71" s="27" t="s">
        <v>120</v>
      </c>
      <c r="F71" s="42">
        <v>27.727</v>
      </c>
      <c r="G71" s="42">
        <v>31.135999999999999</v>
      </c>
      <c r="H71" s="42">
        <v>33.756</v>
      </c>
      <c r="I71" s="42">
        <v>33.115000000000002</v>
      </c>
      <c r="J71" s="42">
        <v>34.835999999999999</v>
      </c>
      <c r="K71" s="42">
        <v>38.976999999999997</v>
      </c>
      <c r="L71" s="42">
        <v>43.189</v>
      </c>
      <c r="M71" s="42">
        <v>38.865000000000002</v>
      </c>
      <c r="N71" s="42">
        <v>47.213999999999999</v>
      </c>
      <c r="O71" s="42">
        <v>46.26</v>
      </c>
      <c r="P71" s="42">
        <v>44.819000000000003</v>
      </c>
      <c r="Q71" s="42">
        <v>45.012999999999998</v>
      </c>
      <c r="R71" s="42">
        <v>45.625999999999998</v>
      </c>
      <c r="S71" s="42">
        <v>46.16</v>
      </c>
      <c r="T71" s="42">
        <v>46.488</v>
      </c>
      <c r="U71" s="42">
        <v>46.332000000000001</v>
      </c>
      <c r="V71" s="42">
        <v>45.140999999999998</v>
      </c>
    </row>
    <row r="72" spans="1:22" x14ac:dyDescent="0.3">
      <c r="A72" s="28" t="s">
        <v>114</v>
      </c>
      <c r="B72" s="28" t="s">
        <v>133</v>
      </c>
      <c r="C72" s="28" t="s">
        <v>116</v>
      </c>
      <c r="D72" s="28" t="s">
        <v>117</v>
      </c>
      <c r="E72" s="28" t="s">
        <v>118</v>
      </c>
      <c r="F72" s="43">
        <v>15.589</v>
      </c>
      <c r="G72" s="43">
        <v>169.892</v>
      </c>
      <c r="H72" s="43">
        <v>230.74299999999999</v>
      </c>
      <c r="I72" s="43">
        <v>357.55399999999997</v>
      </c>
      <c r="J72" s="43">
        <v>530.36699999999996</v>
      </c>
      <c r="K72" s="43">
        <v>614.82799999999997</v>
      </c>
      <c r="L72" s="43">
        <v>784.33900000000006</v>
      </c>
      <c r="M72" s="43">
        <v>759.63699999999994</v>
      </c>
      <c r="N72" s="43">
        <v>662.99300000000005</v>
      </c>
      <c r="O72" s="43">
        <v>610.005</v>
      </c>
      <c r="P72" s="43">
        <v>523.92399999999998</v>
      </c>
      <c r="Q72" s="43">
        <v>538.06299999999999</v>
      </c>
      <c r="R72" s="43">
        <v>572.38</v>
      </c>
      <c r="S72" s="43">
        <v>571.12800000000004</v>
      </c>
      <c r="T72" s="43">
        <v>566.255</v>
      </c>
      <c r="U72" s="43">
        <v>594.99300000000005</v>
      </c>
      <c r="V72" s="43">
        <v>628.51400000000001</v>
      </c>
    </row>
    <row r="73" spans="1:22" x14ac:dyDescent="0.3">
      <c r="A73" s="28" t="s">
        <v>114</v>
      </c>
      <c r="B73" s="28" t="s">
        <v>133</v>
      </c>
      <c r="C73" s="28" t="s">
        <v>116</v>
      </c>
      <c r="D73" s="28" t="s">
        <v>119</v>
      </c>
      <c r="E73" s="28" t="s">
        <v>120</v>
      </c>
      <c r="F73" s="43">
        <v>3.633</v>
      </c>
      <c r="G73" s="43">
        <v>5.9420000000000002</v>
      </c>
      <c r="H73" s="43">
        <v>5.59</v>
      </c>
      <c r="I73" s="43">
        <v>8.0269999999999992</v>
      </c>
      <c r="J73" s="43">
        <v>9.2520000000000007</v>
      </c>
      <c r="K73" s="43">
        <v>16.558</v>
      </c>
      <c r="L73" s="43">
        <v>19.815999999999999</v>
      </c>
      <c r="M73" s="43">
        <v>18.542000000000002</v>
      </c>
      <c r="N73" s="43">
        <v>23.626000000000001</v>
      </c>
      <c r="O73" s="43">
        <v>24.148</v>
      </c>
      <c r="P73" s="43">
        <v>24.364000000000001</v>
      </c>
      <c r="Q73" s="43">
        <v>23.460999999999999</v>
      </c>
      <c r="R73" s="43">
        <v>23.29</v>
      </c>
      <c r="S73" s="43">
        <v>20.99</v>
      </c>
      <c r="T73" s="43">
        <v>19.541</v>
      </c>
      <c r="U73" s="43">
        <v>22.972000000000001</v>
      </c>
      <c r="V73" s="43">
        <v>25.829000000000001</v>
      </c>
    </row>
    <row r="74" spans="1:22" x14ac:dyDescent="0.3">
      <c r="A74" s="28" t="s">
        <v>114</v>
      </c>
      <c r="B74" s="28" t="s">
        <v>133</v>
      </c>
      <c r="C74" s="28" t="s">
        <v>116</v>
      </c>
      <c r="D74" s="28" t="s">
        <v>121</v>
      </c>
      <c r="E74" s="28" t="s">
        <v>120</v>
      </c>
      <c r="F74" s="43">
        <f>F20+F$72*$Y58</f>
        <v>4.2362944444444439</v>
      </c>
      <c r="G74" s="43">
        <f t="shared" ref="G74:V76" si="5">G20+G$72*$Y58</f>
        <v>18.992355555555555</v>
      </c>
      <c r="H74" s="43">
        <f t="shared" si="5"/>
        <v>25.389394444444445</v>
      </c>
      <c r="I74" s="43">
        <f t="shared" si="5"/>
        <v>37.276988888888887</v>
      </c>
      <c r="J74" s="43">
        <f t="shared" si="5"/>
        <v>54.287216666666666</v>
      </c>
      <c r="K74" s="43">
        <f t="shared" si="5"/>
        <v>61.81508888888888</v>
      </c>
      <c r="L74" s="43">
        <f t="shared" si="5"/>
        <v>78.18546111111111</v>
      </c>
      <c r="M74" s="43">
        <f t="shared" si="5"/>
        <v>76.725494444444436</v>
      </c>
      <c r="N74" s="43">
        <f t="shared" si="5"/>
        <v>65.904005555555557</v>
      </c>
      <c r="O74" s="43">
        <f t="shared" si="5"/>
        <v>60.904583333333328</v>
      </c>
      <c r="P74" s="43">
        <f t="shared" si="5"/>
        <v>52.78671111111111</v>
      </c>
      <c r="Q74" s="43">
        <f t="shared" si="5"/>
        <v>53.92306111111111</v>
      </c>
      <c r="R74" s="43">
        <f t="shared" si="5"/>
        <v>56.977111111111107</v>
      </c>
      <c r="S74" s="43">
        <f t="shared" si="5"/>
        <v>56.896866666666668</v>
      </c>
      <c r="T74" s="43">
        <f t="shared" si="5"/>
        <v>56.467638888888885</v>
      </c>
      <c r="U74" s="43">
        <f t="shared" si="5"/>
        <v>59.244783333333338</v>
      </c>
      <c r="V74" s="43">
        <f t="shared" si="5"/>
        <v>62.466655555555555</v>
      </c>
    </row>
    <row r="75" spans="1:22" x14ac:dyDescent="0.3">
      <c r="A75" s="28" t="s">
        <v>114</v>
      </c>
      <c r="B75" s="28" t="s">
        <v>133</v>
      </c>
      <c r="C75" s="28" t="s">
        <v>116</v>
      </c>
      <c r="D75" s="28" t="s">
        <v>123</v>
      </c>
      <c r="E75" s="28" t="s">
        <v>120</v>
      </c>
      <c r="F75" s="43">
        <f t="shared" ref="F75:U76" si="6">F21+F$72*$Y59</f>
        <v>6.6720555555555556</v>
      </c>
      <c r="G75" s="43">
        <f t="shared" si="6"/>
        <v>16.380444444444443</v>
      </c>
      <c r="H75" s="43">
        <f t="shared" si="6"/>
        <v>21.672055555555556</v>
      </c>
      <c r="I75" s="43">
        <f t="shared" si="6"/>
        <v>30.421111111111109</v>
      </c>
      <c r="J75" s="43">
        <f t="shared" si="6"/>
        <v>41.220833333333331</v>
      </c>
      <c r="K75" s="43">
        <f t="shared" si="6"/>
        <v>47.763111111111115</v>
      </c>
      <c r="L75" s="43">
        <f t="shared" si="6"/>
        <v>57.771388888888893</v>
      </c>
      <c r="M75" s="43">
        <f t="shared" si="6"/>
        <v>55.968055555555551</v>
      </c>
      <c r="N75" s="43">
        <f t="shared" si="6"/>
        <v>53.185944444444452</v>
      </c>
      <c r="O75" s="43">
        <f t="shared" si="6"/>
        <v>49.83016666666667</v>
      </c>
      <c r="P75" s="43">
        <f t="shared" si="6"/>
        <v>45.201888888888888</v>
      </c>
      <c r="Q75" s="43">
        <f t="shared" si="6"/>
        <v>45.919388888888889</v>
      </c>
      <c r="R75" s="43">
        <f t="shared" si="6"/>
        <v>47.74688888888889</v>
      </c>
      <c r="S75" s="43">
        <f t="shared" si="6"/>
        <v>48.293333333333337</v>
      </c>
      <c r="T75" s="43">
        <f t="shared" si="6"/>
        <v>48.182611111111115</v>
      </c>
      <c r="U75" s="43">
        <f t="shared" si="6"/>
        <v>50.44016666666667</v>
      </c>
      <c r="V75" s="43">
        <f t="shared" si="5"/>
        <v>52.719444444444449</v>
      </c>
    </row>
    <row r="76" spans="1:22" x14ac:dyDescent="0.3">
      <c r="A76" s="28" t="s">
        <v>114</v>
      </c>
      <c r="B76" s="28" t="s">
        <v>133</v>
      </c>
      <c r="C76" s="28" t="s">
        <v>116</v>
      </c>
      <c r="D76" s="28" t="s">
        <v>125</v>
      </c>
      <c r="E76" s="28" t="s">
        <v>120</v>
      </c>
      <c r="F76" s="43">
        <f t="shared" si="6"/>
        <v>11.715174999999999</v>
      </c>
      <c r="G76" s="43">
        <f t="shared" si="5"/>
        <v>24.413899999999998</v>
      </c>
      <c r="H76" s="43">
        <f t="shared" si="5"/>
        <v>30.315725</v>
      </c>
      <c r="I76" s="43">
        <f t="shared" si="5"/>
        <v>42.420549999999992</v>
      </c>
      <c r="J76" s="43">
        <f t="shared" si="5"/>
        <v>58.421524999999995</v>
      </c>
      <c r="K76" s="43">
        <f t="shared" si="5"/>
        <v>64.784099999999995</v>
      </c>
      <c r="L76" s="43">
        <f t="shared" si="5"/>
        <v>77.718424999999996</v>
      </c>
      <c r="M76" s="43">
        <f t="shared" si="5"/>
        <v>76.263774999999995</v>
      </c>
      <c r="N76" s="43">
        <f t="shared" si="5"/>
        <v>71.227474999999998</v>
      </c>
      <c r="O76" s="43">
        <f t="shared" si="5"/>
        <v>69.058374999999998</v>
      </c>
      <c r="P76" s="43">
        <f t="shared" si="5"/>
        <v>64.356300000000005</v>
      </c>
      <c r="Q76" s="43">
        <f t="shared" si="5"/>
        <v>66.107724999999988</v>
      </c>
      <c r="R76" s="43">
        <f t="shared" si="5"/>
        <v>69.400499999999994</v>
      </c>
      <c r="S76" s="43">
        <f t="shared" si="5"/>
        <v>69.327600000000004</v>
      </c>
      <c r="T76" s="43">
        <f t="shared" si="5"/>
        <v>68.995125000000002</v>
      </c>
      <c r="U76" s="43">
        <f t="shared" si="5"/>
        <v>71.632474999999999</v>
      </c>
      <c r="V76" s="43">
        <f t="shared" si="5"/>
        <v>74.578550000000007</v>
      </c>
    </row>
    <row r="77" spans="1:22" x14ac:dyDescent="0.3">
      <c r="A77" s="28" t="s">
        <v>114</v>
      </c>
      <c r="B77" s="28" t="s">
        <v>133</v>
      </c>
      <c r="C77" s="28" t="s">
        <v>116</v>
      </c>
      <c r="D77" s="28" t="s">
        <v>127</v>
      </c>
      <c r="E77" s="28" t="s">
        <v>128</v>
      </c>
      <c r="F77" s="36">
        <v>7.5999999999999998E-2</v>
      </c>
      <c r="G77" s="36">
        <v>8.8999999999999996E-2</v>
      </c>
      <c r="H77" s="36">
        <v>9.7000000000000003E-2</v>
      </c>
      <c r="I77" s="36">
        <v>8.6999999999999994E-2</v>
      </c>
      <c r="J77" s="36">
        <v>5.8999999999999997E-2</v>
      </c>
      <c r="K77" s="36">
        <v>5.2999999999999999E-2</v>
      </c>
      <c r="L77" s="36">
        <v>5.2999999999999999E-2</v>
      </c>
      <c r="M77" s="36">
        <v>5.2999999999999999E-2</v>
      </c>
      <c r="N77" s="36">
        <v>5.5E-2</v>
      </c>
      <c r="O77" s="36">
        <v>5.7000000000000002E-2</v>
      </c>
      <c r="P77" s="36">
        <v>4.5999999999999999E-2</v>
      </c>
      <c r="Q77" s="36">
        <v>5.3999999999999999E-2</v>
      </c>
      <c r="R77" s="36">
        <v>5.2999999999999999E-2</v>
      </c>
      <c r="S77" s="36">
        <v>5.1999999999999998E-2</v>
      </c>
      <c r="T77" s="36">
        <v>4.3999999999999997E-2</v>
      </c>
      <c r="U77" s="36">
        <v>4.4999999999999998E-2</v>
      </c>
      <c r="V77" s="36">
        <v>5.6000000000000001E-2</v>
      </c>
    </row>
    <row r="78" spans="1:22" x14ac:dyDescent="0.3">
      <c r="A78" s="28" t="s">
        <v>114</v>
      </c>
      <c r="B78" s="28" t="s">
        <v>133</v>
      </c>
      <c r="C78" s="28" t="s">
        <v>116</v>
      </c>
      <c r="D78" s="28" t="s">
        <v>130</v>
      </c>
      <c r="E78" s="28" t="s">
        <v>120</v>
      </c>
      <c r="F78" s="43">
        <v>29.931000000000001</v>
      </c>
      <c r="G78" s="43">
        <v>38.476999999999997</v>
      </c>
      <c r="H78" s="43">
        <v>33.64</v>
      </c>
      <c r="I78" s="43">
        <v>35.012999999999998</v>
      </c>
      <c r="J78" s="43">
        <v>37.119999999999997</v>
      </c>
      <c r="K78" s="43">
        <v>37.341000000000001</v>
      </c>
      <c r="L78" s="43">
        <v>36.628</v>
      </c>
      <c r="M78" s="43">
        <v>37.856000000000002</v>
      </c>
      <c r="N78" s="43">
        <v>38.195999999999998</v>
      </c>
      <c r="O78" s="43">
        <v>35.012</v>
      </c>
      <c r="P78" s="43">
        <v>32.054000000000002</v>
      </c>
      <c r="Q78" s="43">
        <v>32.305999999999997</v>
      </c>
      <c r="R78" s="43">
        <v>32.61</v>
      </c>
      <c r="S78" s="43">
        <v>30.898</v>
      </c>
      <c r="T78" s="43">
        <v>29.056000000000001</v>
      </c>
      <c r="U78" s="43">
        <v>30.058</v>
      </c>
      <c r="V78" s="43">
        <v>31.43</v>
      </c>
    </row>
    <row r="79" spans="1:22" x14ac:dyDescent="0.3">
      <c r="A79" s="29" t="s">
        <v>114</v>
      </c>
      <c r="B79" s="29" t="s">
        <v>133</v>
      </c>
      <c r="C79" s="29" t="s">
        <v>116</v>
      </c>
      <c r="D79" s="29" t="s">
        <v>131</v>
      </c>
      <c r="E79" s="29" t="s">
        <v>120</v>
      </c>
      <c r="F79" s="44">
        <v>27.727</v>
      </c>
      <c r="G79" s="44">
        <v>38.92</v>
      </c>
      <c r="H79" s="44">
        <v>50.634</v>
      </c>
      <c r="I79" s="44">
        <v>57.951000000000001</v>
      </c>
      <c r="J79" s="44">
        <v>69.671999999999997</v>
      </c>
      <c r="K79" s="44">
        <v>77.953999999999994</v>
      </c>
      <c r="L79" s="44">
        <v>86.378</v>
      </c>
      <c r="M79" s="44">
        <v>77.73</v>
      </c>
      <c r="N79" s="44">
        <v>94.427999999999997</v>
      </c>
      <c r="O79" s="44">
        <v>92.52</v>
      </c>
      <c r="P79" s="44">
        <v>89.638999999999996</v>
      </c>
      <c r="Q79" s="44">
        <v>90.027000000000001</v>
      </c>
      <c r="R79" s="44">
        <v>91.251999999999995</v>
      </c>
      <c r="S79" s="44">
        <v>92.32</v>
      </c>
      <c r="T79" s="44">
        <v>92.974999999999994</v>
      </c>
      <c r="U79" s="44">
        <v>92.665000000000006</v>
      </c>
      <c r="V79" s="44">
        <v>90.283000000000001</v>
      </c>
    </row>
    <row r="80" spans="1:22" x14ac:dyDescent="0.3">
      <c r="A80" s="30" t="s">
        <v>114</v>
      </c>
      <c r="B80" s="30" t="s">
        <v>134</v>
      </c>
      <c r="C80" s="30" t="s">
        <v>116</v>
      </c>
      <c r="D80" s="30" t="s">
        <v>117</v>
      </c>
      <c r="E80" s="30" t="s">
        <v>118</v>
      </c>
      <c r="F80" s="45">
        <v>15.589</v>
      </c>
      <c r="G80" s="45">
        <v>212.36500000000001</v>
      </c>
      <c r="H80" s="45">
        <v>346.11399999999998</v>
      </c>
      <c r="I80" s="45">
        <v>625.72</v>
      </c>
      <c r="J80" s="45">
        <v>1060.7349999999999</v>
      </c>
      <c r="K80" s="45">
        <v>1229.6559999999999</v>
      </c>
      <c r="L80" s="45">
        <v>1568.6790000000001</v>
      </c>
      <c r="M80" s="45">
        <v>1519.2739999999999</v>
      </c>
      <c r="N80" s="45">
        <v>1325.9860000000001</v>
      </c>
      <c r="O80" s="45">
        <v>1220.01</v>
      </c>
      <c r="P80" s="45">
        <v>1047.848</v>
      </c>
      <c r="Q80" s="45">
        <v>1076.126</v>
      </c>
      <c r="R80" s="45">
        <v>1144.759</v>
      </c>
      <c r="S80" s="45">
        <v>1142.2570000000001</v>
      </c>
      <c r="T80" s="45">
        <v>1132.51</v>
      </c>
      <c r="U80" s="45">
        <v>1189.9870000000001</v>
      </c>
      <c r="V80" s="45">
        <v>1257.029</v>
      </c>
    </row>
    <row r="81" spans="1:22" x14ac:dyDescent="0.3">
      <c r="A81" s="30" t="s">
        <v>114</v>
      </c>
      <c r="B81" s="30" t="s">
        <v>134</v>
      </c>
      <c r="C81" s="30" t="s">
        <v>116</v>
      </c>
      <c r="D81" s="30" t="s">
        <v>119</v>
      </c>
      <c r="E81" s="30" t="s">
        <v>120</v>
      </c>
      <c r="F81" s="45">
        <v>3.633</v>
      </c>
      <c r="G81" s="45">
        <v>7.4279999999999999</v>
      </c>
      <c r="H81" s="45">
        <v>8.3849999999999998</v>
      </c>
      <c r="I81" s="45">
        <v>14.047000000000001</v>
      </c>
      <c r="J81" s="45">
        <v>18.504000000000001</v>
      </c>
      <c r="K81" s="45">
        <v>33.116999999999997</v>
      </c>
      <c r="L81" s="45">
        <v>39.633000000000003</v>
      </c>
      <c r="M81" s="45">
        <v>37.084000000000003</v>
      </c>
      <c r="N81" s="45">
        <v>47.253</v>
      </c>
      <c r="O81" s="45">
        <v>48.295000000000002</v>
      </c>
      <c r="P81" s="45">
        <v>48.728000000000002</v>
      </c>
      <c r="Q81" s="45">
        <v>46.921999999999997</v>
      </c>
      <c r="R81" s="45">
        <v>46.58</v>
      </c>
      <c r="S81" s="45">
        <v>41.978999999999999</v>
      </c>
      <c r="T81" s="45">
        <v>39.082999999999998</v>
      </c>
      <c r="U81" s="45">
        <v>45.942999999999998</v>
      </c>
      <c r="V81" s="45">
        <v>51.658000000000001</v>
      </c>
    </row>
    <row r="82" spans="1:22" x14ac:dyDescent="0.3">
      <c r="A82" s="30" t="s">
        <v>114</v>
      </c>
      <c r="B82" s="30" t="s">
        <v>134</v>
      </c>
      <c r="C82" s="30" t="s">
        <v>116</v>
      </c>
      <c r="D82" s="30" t="s">
        <v>121</v>
      </c>
      <c r="E82" s="30" t="s">
        <v>120</v>
      </c>
      <c r="F82" s="45">
        <f>F28+F$80*$Y58</f>
        <v>4.2362944444444439</v>
      </c>
      <c r="G82" s="45">
        <f t="shared" ref="G82:V84" si="7">G28+G$80*$Y58</f>
        <v>23.740694444444447</v>
      </c>
      <c r="H82" s="45">
        <f t="shared" si="7"/>
        <v>38.083544444444442</v>
      </c>
      <c r="I82" s="45">
        <f t="shared" si="7"/>
        <v>65.234777777777779</v>
      </c>
      <c r="J82" s="45">
        <f t="shared" si="7"/>
        <v>108.57452777777777</v>
      </c>
      <c r="K82" s="45">
        <f t="shared" si="7"/>
        <v>123.63017777777776</v>
      </c>
      <c r="L82" s="45">
        <f t="shared" si="7"/>
        <v>156.37101666666666</v>
      </c>
      <c r="M82" s="45">
        <f t="shared" si="7"/>
        <v>153.45098888888887</v>
      </c>
      <c r="N82" s="45">
        <f t="shared" si="7"/>
        <v>131.80801111111111</v>
      </c>
      <c r="O82" s="45">
        <f t="shared" si="7"/>
        <v>121.80916666666666</v>
      </c>
      <c r="P82" s="45">
        <f t="shared" si="7"/>
        <v>105.57442222222222</v>
      </c>
      <c r="Q82" s="45">
        <f t="shared" si="7"/>
        <v>107.84612222222222</v>
      </c>
      <c r="R82" s="45">
        <f t="shared" si="7"/>
        <v>113.95312777777778</v>
      </c>
      <c r="S82" s="45">
        <f t="shared" si="7"/>
        <v>113.79482777777778</v>
      </c>
      <c r="T82" s="45">
        <f t="shared" si="7"/>
        <v>112.93627777777778</v>
      </c>
      <c r="U82" s="45">
        <f t="shared" si="7"/>
        <v>118.48866111111111</v>
      </c>
      <c r="V82" s="45">
        <f t="shared" si="7"/>
        <v>124.93340555555555</v>
      </c>
    </row>
    <row r="83" spans="1:22" x14ac:dyDescent="0.3">
      <c r="A83" s="30" t="s">
        <v>114</v>
      </c>
      <c r="B83" s="30" t="s">
        <v>134</v>
      </c>
      <c r="C83" s="30" t="s">
        <v>116</v>
      </c>
      <c r="D83" s="30" t="s">
        <v>123</v>
      </c>
      <c r="E83" s="30" t="s">
        <v>120</v>
      </c>
      <c r="F83" s="45">
        <f t="shared" ref="F83:U84" si="8">F29+F$80*$Y59</f>
        <v>6.6720555555555556</v>
      </c>
      <c r="G83" s="45">
        <f t="shared" si="8"/>
        <v>18.740055555555557</v>
      </c>
      <c r="H83" s="45">
        <f t="shared" si="8"/>
        <v>28.081555555555553</v>
      </c>
      <c r="I83" s="45">
        <f t="shared" si="8"/>
        <v>45.31922222222223</v>
      </c>
      <c r="J83" s="45">
        <f t="shared" si="8"/>
        <v>70.685722222222211</v>
      </c>
      <c r="K83" s="45">
        <f t="shared" si="8"/>
        <v>81.920222222222222</v>
      </c>
      <c r="L83" s="45">
        <f t="shared" si="8"/>
        <v>101.34583333333335</v>
      </c>
      <c r="M83" s="45">
        <f t="shared" si="8"/>
        <v>98.170111111111112</v>
      </c>
      <c r="N83" s="45">
        <f t="shared" si="8"/>
        <v>90.01888888888891</v>
      </c>
      <c r="O83" s="45">
        <f t="shared" si="8"/>
        <v>83.719333333333338</v>
      </c>
      <c r="P83" s="45">
        <f t="shared" si="8"/>
        <v>74.308777777777777</v>
      </c>
      <c r="Q83" s="45">
        <f t="shared" si="8"/>
        <v>75.811777777777792</v>
      </c>
      <c r="R83" s="45">
        <f t="shared" si="8"/>
        <v>79.545722222222224</v>
      </c>
      <c r="S83" s="45">
        <f t="shared" si="8"/>
        <v>80.022722222222228</v>
      </c>
      <c r="T83" s="45">
        <f t="shared" si="8"/>
        <v>79.641222222222225</v>
      </c>
      <c r="U83" s="45">
        <f t="shared" si="8"/>
        <v>83.495388888888897</v>
      </c>
      <c r="V83" s="45">
        <f t="shared" si="7"/>
        <v>87.636944444444453</v>
      </c>
    </row>
    <row r="84" spans="1:22" x14ac:dyDescent="0.3">
      <c r="A84" s="30" t="s">
        <v>114</v>
      </c>
      <c r="B84" s="30" t="s">
        <v>134</v>
      </c>
      <c r="C84" s="30" t="s">
        <v>116</v>
      </c>
      <c r="D84" s="30" t="s">
        <v>125</v>
      </c>
      <c r="E84" s="30" t="s">
        <v>120</v>
      </c>
      <c r="F84" s="45">
        <f t="shared" si="8"/>
        <v>11.715174999999999</v>
      </c>
      <c r="G84" s="45">
        <f t="shared" si="7"/>
        <v>27.599375000000002</v>
      </c>
      <c r="H84" s="45">
        <f t="shared" si="7"/>
        <v>38.96855</v>
      </c>
      <c r="I84" s="45">
        <f t="shared" si="7"/>
        <v>62.533000000000001</v>
      </c>
      <c r="J84" s="45">
        <f t="shared" si="7"/>
        <v>98.199124999999981</v>
      </c>
      <c r="K84" s="45">
        <f t="shared" si="7"/>
        <v>110.89619999999999</v>
      </c>
      <c r="L84" s="45">
        <f t="shared" si="7"/>
        <v>136.543925</v>
      </c>
      <c r="M84" s="45">
        <f t="shared" si="7"/>
        <v>133.23654999999999</v>
      </c>
      <c r="N84" s="45">
        <f t="shared" si="7"/>
        <v>120.95195000000001</v>
      </c>
      <c r="O84" s="45">
        <f t="shared" si="7"/>
        <v>114.80875</v>
      </c>
      <c r="P84" s="45">
        <f t="shared" si="7"/>
        <v>103.6506</v>
      </c>
      <c r="Q84" s="45">
        <f t="shared" si="7"/>
        <v>106.46244999999999</v>
      </c>
      <c r="R84" s="45">
        <f t="shared" si="7"/>
        <v>112.328925</v>
      </c>
      <c r="S84" s="45">
        <f t="shared" si="7"/>
        <v>112.16227499999999</v>
      </c>
      <c r="T84" s="45">
        <f t="shared" si="7"/>
        <v>111.46424999999999</v>
      </c>
      <c r="U84" s="45">
        <f t="shared" si="7"/>
        <v>116.257025</v>
      </c>
      <c r="V84" s="45">
        <f t="shared" si="7"/>
        <v>121.717175</v>
      </c>
    </row>
    <row r="85" spans="1:22" x14ac:dyDescent="0.3">
      <c r="A85" s="30" t="s">
        <v>114</v>
      </c>
      <c r="B85" s="30" t="s">
        <v>134</v>
      </c>
      <c r="C85" s="30" t="s">
        <v>116</v>
      </c>
      <c r="D85" s="30" t="s">
        <v>127</v>
      </c>
      <c r="E85" s="30" t="s">
        <v>128</v>
      </c>
      <c r="F85" s="37">
        <v>7.5999999999999998E-2</v>
      </c>
      <c r="G85" s="37">
        <v>0.112</v>
      </c>
      <c r="H85" s="37">
        <v>0.14599999999999999</v>
      </c>
      <c r="I85" s="37">
        <v>0.152</v>
      </c>
      <c r="J85" s="37">
        <v>0.11799999999999999</v>
      </c>
      <c r="K85" s="37">
        <v>0.106</v>
      </c>
      <c r="L85" s="37">
        <v>0.106</v>
      </c>
      <c r="M85" s="37">
        <v>0.105</v>
      </c>
      <c r="N85" s="37">
        <v>0.109</v>
      </c>
      <c r="O85" s="37">
        <v>0.115</v>
      </c>
      <c r="P85" s="37">
        <v>9.2999999999999999E-2</v>
      </c>
      <c r="Q85" s="37">
        <v>0.108</v>
      </c>
      <c r="R85" s="37">
        <v>0.105</v>
      </c>
      <c r="S85" s="37">
        <v>0.104</v>
      </c>
      <c r="T85" s="37">
        <v>8.6999999999999994E-2</v>
      </c>
      <c r="U85" s="37">
        <v>9.0999999999999998E-2</v>
      </c>
      <c r="V85" s="37">
        <v>0.112</v>
      </c>
    </row>
    <row r="86" spans="1:22" x14ac:dyDescent="0.3">
      <c r="A86" s="30" t="s">
        <v>114</v>
      </c>
      <c r="B86" s="30" t="s">
        <v>134</v>
      </c>
      <c r="C86" s="30" t="s">
        <v>116</v>
      </c>
      <c r="D86" s="30" t="s">
        <v>130</v>
      </c>
      <c r="E86" s="30" t="s">
        <v>120</v>
      </c>
      <c r="F86" s="45">
        <v>29.931000000000001</v>
      </c>
      <c r="G86" s="45">
        <v>48.097000000000001</v>
      </c>
      <c r="H86" s="45">
        <v>50.46</v>
      </c>
      <c r="I86" s="45">
        <v>61.273000000000003</v>
      </c>
      <c r="J86" s="45">
        <v>74.239000000000004</v>
      </c>
      <c r="K86" s="45">
        <v>74.682000000000002</v>
      </c>
      <c r="L86" s="45">
        <v>73.256</v>
      </c>
      <c r="M86" s="45">
        <v>75.712000000000003</v>
      </c>
      <c r="N86" s="45">
        <v>76.393000000000001</v>
      </c>
      <c r="O86" s="45">
        <v>70.022999999999996</v>
      </c>
      <c r="P86" s="45">
        <v>64.108000000000004</v>
      </c>
      <c r="Q86" s="45">
        <v>64.613</v>
      </c>
      <c r="R86" s="45">
        <v>65.22</v>
      </c>
      <c r="S86" s="45">
        <v>61.795999999999999</v>
      </c>
      <c r="T86" s="45">
        <v>58.110999999999997</v>
      </c>
      <c r="U86" s="45">
        <v>60.116</v>
      </c>
      <c r="V86" s="45">
        <v>62.86</v>
      </c>
    </row>
    <row r="87" spans="1:22" x14ac:dyDescent="0.3">
      <c r="A87" s="31" t="s">
        <v>114</v>
      </c>
      <c r="B87" s="31" t="s">
        <v>134</v>
      </c>
      <c r="C87" s="31" t="s">
        <v>116</v>
      </c>
      <c r="D87" s="31" t="s">
        <v>131</v>
      </c>
      <c r="E87" s="31" t="s">
        <v>120</v>
      </c>
      <c r="F87" s="46">
        <v>27.727</v>
      </c>
      <c r="G87" s="46">
        <v>38.92</v>
      </c>
      <c r="H87" s="46">
        <v>50.634</v>
      </c>
      <c r="I87" s="46">
        <v>57.951000000000001</v>
      </c>
      <c r="J87" s="46">
        <v>69.671999999999997</v>
      </c>
      <c r="K87" s="46">
        <v>77.953999999999994</v>
      </c>
      <c r="L87" s="46">
        <v>86.378</v>
      </c>
      <c r="M87" s="46">
        <v>77.73</v>
      </c>
      <c r="N87" s="46">
        <v>94.427999999999997</v>
      </c>
      <c r="O87" s="46">
        <v>92.52</v>
      </c>
      <c r="P87" s="46">
        <v>89.638999999999996</v>
      </c>
      <c r="Q87" s="46">
        <v>90.027000000000001</v>
      </c>
      <c r="R87" s="46">
        <v>91.251999999999995</v>
      </c>
      <c r="S87" s="46">
        <v>92.32</v>
      </c>
      <c r="T87" s="46">
        <v>92.974999999999994</v>
      </c>
      <c r="U87" s="46">
        <v>92.665000000000006</v>
      </c>
      <c r="V87" s="46">
        <v>90.283000000000001</v>
      </c>
    </row>
    <row r="88" spans="1:22" x14ac:dyDescent="0.3">
      <c r="A88" s="32" t="s">
        <v>114</v>
      </c>
      <c r="B88" s="32" t="s">
        <v>135</v>
      </c>
      <c r="C88" s="32" t="s">
        <v>116</v>
      </c>
      <c r="D88" s="32" t="s">
        <v>117</v>
      </c>
      <c r="E88" s="32" t="s">
        <v>118</v>
      </c>
      <c r="F88" s="47">
        <v>15.589</v>
      </c>
      <c r="G88" s="47">
        <v>148.655</v>
      </c>
      <c r="H88" s="47">
        <v>173.05699999999999</v>
      </c>
      <c r="I88" s="47">
        <v>223.471</v>
      </c>
      <c r="J88" s="47">
        <v>265.18400000000003</v>
      </c>
      <c r="K88" s="47">
        <v>307.41399999999999</v>
      </c>
      <c r="L88" s="47">
        <v>392.17</v>
      </c>
      <c r="M88" s="47">
        <v>379.81900000000002</v>
      </c>
      <c r="N88" s="47">
        <v>331.49599999999998</v>
      </c>
      <c r="O88" s="47">
        <v>305.00200000000001</v>
      </c>
      <c r="P88" s="47">
        <v>261.96199999999999</v>
      </c>
      <c r="Q88" s="47">
        <v>269.03199999999998</v>
      </c>
      <c r="R88" s="47">
        <v>286.19</v>
      </c>
      <c r="S88" s="47">
        <v>285.56400000000002</v>
      </c>
      <c r="T88" s="47">
        <v>283.12799999999999</v>
      </c>
      <c r="U88" s="47">
        <v>297.49700000000001</v>
      </c>
      <c r="V88" s="47">
        <v>314.25700000000001</v>
      </c>
    </row>
    <row r="89" spans="1:22" x14ac:dyDescent="0.3">
      <c r="A89" s="32" t="s">
        <v>114</v>
      </c>
      <c r="B89" s="32" t="s">
        <v>135</v>
      </c>
      <c r="C89" s="32" t="s">
        <v>116</v>
      </c>
      <c r="D89" s="32" t="s">
        <v>119</v>
      </c>
      <c r="E89" s="32" t="s">
        <v>120</v>
      </c>
      <c r="F89" s="47">
        <v>3.633</v>
      </c>
      <c r="G89" s="47">
        <v>5.1989999999999998</v>
      </c>
      <c r="H89" s="47">
        <v>4.1929999999999996</v>
      </c>
      <c r="I89" s="47">
        <v>5.0170000000000003</v>
      </c>
      <c r="J89" s="47">
        <v>4.6260000000000003</v>
      </c>
      <c r="K89" s="47">
        <v>8.2789999999999999</v>
      </c>
      <c r="L89" s="47">
        <v>9.9079999999999995</v>
      </c>
      <c r="M89" s="47">
        <v>9.2710000000000008</v>
      </c>
      <c r="N89" s="47">
        <v>11.813000000000001</v>
      </c>
      <c r="O89" s="47">
        <v>12.074</v>
      </c>
      <c r="P89" s="47">
        <v>12.182</v>
      </c>
      <c r="Q89" s="47">
        <v>11.73</v>
      </c>
      <c r="R89" s="47">
        <v>11.645</v>
      </c>
      <c r="S89" s="47">
        <v>10.494999999999999</v>
      </c>
      <c r="T89" s="47">
        <v>9.7710000000000008</v>
      </c>
      <c r="U89" s="47">
        <v>11.486000000000001</v>
      </c>
      <c r="V89" s="47">
        <v>12.914999999999999</v>
      </c>
    </row>
    <row r="90" spans="1:22" x14ac:dyDescent="0.3">
      <c r="A90" s="32" t="s">
        <v>114</v>
      </c>
      <c r="B90" s="32" t="s">
        <v>135</v>
      </c>
      <c r="C90" s="32" t="s">
        <v>116</v>
      </c>
      <c r="D90" s="32" t="s">
        <v>121</v>
      </c>
      <c r="E90" s="32" t="s">
        <v>120</v>
      </c>
      <c r="F90" s="47">
        <f>F36+F$88*$Y58</f>
        <v>4.2362944444444439</v>
      </c>
      <c r="G90" s="47">
        <f t="shared" ref="G90:V92" si="9">G36+G$88*$Y58</f>
        <v>16.618638888888889</v>
      </c>
      <c r="H90" s="47">
        <f t="shared" si="9"/>
        <v>19.04227222222222</v>
      </c>
      <c r="I90" s="47">
        <f t="shared" si="9"/>
        <v>23.297594444444446</v>
      </c>
      <c r="J90" s="47">
        <f t="shared" si="9"/>
        <v>27.143155555555555</v>
      </c>
      <c r="K90" s="47">
        <f t="shared" si="9"/>
        <v>30.90754444444444</v>
      </c>
      <c r="L90" s="47">
        <f t="shared" si="9"/>
        <v>39.092277777777781</v>
      </c>
      <c r="M90" s="47">
        <f t="shared" si="9"/>
        <v>38.362794444444447</v>
      </c>
      <c r="N90" s="47">
        <f t="shared" si="9"/>
        <v>32.95195555555555</v>
      </c>
      <c r="O90" s="47">
        <f t="shared" si="9"/>
        <v>30.451744444444444</v>
      </c>
      <c r="P90" s="47">
        <f t="shared" si="9"/>
        <v>26.393855555555554</v>
      </c>
      <c r="Q90" s="47">
        <f t="shared" si="9"/>
        <v>26.961577777777777</v>
      </c>
      <c r="R90" s="47">
        <f t="shared" si="9"/>
        <v>28.488055555555555</v>
      </c>
      <c r="S90" s="47">
        <f t="shared" si="9"/>
        <v>28.448933333333333</v>
      </c>
      <c r="T90" s="47">
        <f t="shared" si="9"/>
        <v>28.233866666666664</v>
      </c>
      <c r="U90" s="47">
        <f t="shared" si="9"/>
        <v>29.621938888888888</v>
      </c>
      <c r="V90" s="47">
        <f t="shared" si="9"/>
        <v>31.232827777777779</v>
      </c>
    </row>
    <row r="91" spans="1:22" x14ac:dyDescent="0.3">
      <c r="A91" s="32" t="s">
        <v>114</v>
      </c>
      <c r="B91" s="32" t="s">
        <v>135</v>
      </c>
      <c r="C91" s="32" t="s">
        <v>116</v>
      </c>
      <c r="D91" s="32" t="s">
        <v>123</v>
      </c>
      <c r="E91" s="32" t="s">
        <v>120</v>
      </c>
      <c r="F91" s="47">
        <f t="shared" ref="F91:U92" si="10">F37+F$88*$Y59</f>
        <v>6.6720555555555556</v>
      </c>
      <c r="G91" s="47">
        <f t="shared" si="10"/>
        <v>13.118611111111111</v>
      </c>
      <c r="H91" s="47">
        <f t="shared" si="10"/>
        <v>14.040277777777778</v>
      </c>
      <c r="I91" s="47">
        <f t="shared" si="10"/>
        <v>16.185055555555557</v>
      </c>
      <c r="J91" s="47">
        <f t="shared" si="10"/>
        <v>17.671444444444447</v>
      </c>
      <c r="K91" s="47">
        <f t="shared" si="10"/>
        <v>20.479555555555557</v>
      </c>
      <c r="L91" s="47">
        <f t="shared" si="10"/>
        <v>25.336222222222226</v>
      </c>
      <c r="M91" s="47">
        <f t="shared" si="10"/>
        <v>24.543055555555558</v>
      </c>
      <c r="N91" s="47">
        <f t="shared" si="10"/>
        <v>22.504444444444445</v>
      </c>
      <c r="O91" s="47">
        <f t="shared" si="10"/>
        <v>20.929555555555556</v>
      </c>
      <c r="P91" s="47">
        <f t="shared" si="10"/>
        <v>18.577444444444446</v>
      </c>
      <c r="Q91" s="47">
        <f t="shared" si="10"/>
        <v>18.953222222222223</v>
      </c>
      <c r="R91" s="47">
        <f t="shared" si="10"/>
        <v>19.886444444444443</v>
      </c>
      <c r="S91" s="47">
        <f t="shared" si="10"/>
        <v>20.00566666666667</v>
      </c>
      <c r="T91" s="47">
        <f t="shared" si="10"/>
        <v>19.910333333333334</v>
      </c>
      <c r="U91" s="47">
        <f t="shared" si="10"/>
        <v>20.873611111111114</v>
      </c>
      <c r="V91" s="47">
        <f t="shared" si="9"/>
        <v>21.909722222222225</v>
      </c>
    </row>
    <row r="92" spans="1:22" x14ac:dyDescent="0.3">
      <c r="A92" s="32" t="s">
        <v>114</v>
      </c>
      <c r="B92" s="32" t="s">
        <v>135</v>
      </c>
      <c r="C92" s="32" t="s">
        <v>116</v>
      </c>
      <c r="D92" s="32" t="s">
        <v>125</v>
      </c>
      <c r="E92" s="32" t="s">
        <v>120</v>
      </c>
      <c r="F92" s="47">
        <f t="shared" si="10"/>
        <v>11.715174999999999</v>
      </c>
      <c r="G92" s="47">
        <f t="shared" si="9"/>
        <v>19.319125</v>
      </c>
      <c r="H92" s="47">
        <f t="shared" si="9"/>
        <v>19.484275</v>
      </c>
      <c r="I92" s="47">
        <f t="shared" si="9"/>
        <v>22.333324999999999</v>
      </c>
      <c r="J92" s="47">
        <f t="shared" si="9"/>
        <v>24.549799999999998</v>
      </c>
      <c r="K92" s="47">
        <f t="shared" si="9"/>
        <v>27.724049999999998</v>
      </c>
      <c r="L92" s="47">
        <f t="shared" si="9"/>
        <v>34.135750000000002</v>
      </c>
      <c r="M92" s="47">
        <f t="shared" si="9"/>
        <v>33.309425000000005</v>
      </c>
      <c r="N92" s="47">
        <f t="shared" si="9"/>
        <v>30.238199999999999</v>
      </c>
      <c r="O92" s="47">
        <f t="shared" si="9"/>
        <v>28.702150000000003</v>
      </c>
      <c r="P92" s="47">
        <f t="shared" si="9"/>
        <v>25.913150000000002</v>
      </c>
      <c r="Q92" s="47">
        <f t="shared" si="9"/>
        <v>26.615399999999998</v>
      </c>
      <c r="R92" s="47">
        <f t="shared" si="9"/>
        <v>28.082250000000002</v>
      </c>
      <c r="S92" s="47">
        <f t="shared" si="9"/>
        <v>28.040300000000002</v>
      </c>
      <c r="T92" s="47">
        <f t="shared" si="9"/>
        <v>27.865599999999997</v>
      </c>
      <c r="U92" s="47">
        <f t="shared" si="9"/>
        <v>29.064274999999999</v>
      </c>
      <c r="V92" s="47">
        <f t="shared" si="9"/>
        <v>30.429275000000001</v>
      </c>
    </row>
    <row r="93" spans="1:22" x14ac:dyDescent="0.3">
      <c r="A93" s="32" t="s">
        <v>114</v>
      </c>
      <c r="B93" s="32" t="s">
        <v>135</v>
      </c>
      <c r="C93" s="32" t="s">
        <v>116</v>
      </c>
      <c r="D93" s="32" t="s">
        <v>127</v>
      </c>
      <c r="E93" s="32" t="s">
        <v>128</v>
      </c>
      <c r="F93" s="38">
        <v>7.5999999999999998E-2</v>
      </c>
      <c r="G93" s="38">
        <v>7.8E-2</v>
      </c>
      <c r="H93" s="38">
        <v>7.2999999999999995E-2</v>
      </c>
      <c r="I93" s="38">
        <v>5.3999999999999999E-2</v>
      </c>
      <c r="J93" s="38">
        <v>0.03</v>
      </c>
      <c r="K93" s="38">
        <v>2.7E-2</v>
      </c>
      <c r="L93" s="38">
        <v>2.7E-2</v>
      </c>
      <c r="M93" s="38">
        <v>2.5999999999999999E-2</v>
      </c>
      <c r="N93" s="38">
        <v>2.7E-2</v>
      </c>
      <c r="O93" s="38">
        <v>2.9000000000000001E-2</v>
      </c>
      <c r="P93" s="38">
        <v>2.3E-2</v>
      </c>
      <c r="Q93" s="38">
        <v>2.7E-2</v>
      </c>
      <c r="R93" s="38">
        <v>2.5999999999999999E-2</v>
      </c>
      <c r="S93" s="38">
        <v>2.5999999999999999E-2</v>
      </c>
      <c r="T93" s="38">
        <v>2.1999999999999999E-2</v>
      </c>
      <c r="U93" s="38">
        <v>2.3E-2</v>
      </c>
      <c r="V93" s="38">
        <v>2.8000000000000001E-2</v>
      </c>
    </row>
    <row r="94" spans="1:22" x14ac:dyDescent="0.3">
      <c r="A94" s="32" t="s">
        <v>114</v>
      </c>
      <c r="B94" s="32" t="s">
        <v>135</v>
      </c>
      <c r="C94" s="32" t="s">
        <v>116</v>
      </c>
      <c r="D94" s="32" t="s">
        <v>130</v>
      </c>
      <c r="E94" s="32" t="s">
        <v>120</v>
      </c>
      <c r="F94" s="47">
        <v>29.931000000000001</v>
      </c>
      <c r="G94" s="47">
        <v>33.667999999999999</v>
      </c>
      <c r="H94" s="47">
        <v>25.23</v>
      </c>
      <c r="I94" s="47">
        <v>21.882999999999999</v>
      </c>
      <c r="J94" s="47">
        <v>18.559999999999999</v>
      </c>
      <c r="K94" s="47">
        <v>18.670999999999999</v>
      </c>
      <c r="L94" s="47">
        <v>18.314</v>
      </c>
      <c r="M94" s="47">
        <v>18.928000000000001</v>
      </c>
      <c r="N94" s="47">
        <v>19.097999999999999</v>
      </c>
      <c r="O94" s="47">
        <v>17.506</v>
      </c>
      <c r="P94" s="47">
        <v>16.027000000000001</v>
      </c>
      <c r="Q94" s="47">
        <v>16.152999999999999</v>
      </c>
      <c r="R94" s="47">
        <v>16.305</v>
      </c>
      <c r="S94" s="47">
        <v>15.449</v>
      </c>
      <c r="T94" s="47">
        <v>14.528</v>
      </c>
      <c r="U94" s="47">
        <v>15.029</v>
      </c>
      <c r="V94" s="47">
        <v>15.715</v>
      </c>
    </row>
    <row r="95" spans="1:22" x14ac:dyDescent="0.3">
      <c r="A95" s="33" t="s">
        <v>114</v>
      </c>
      <c r="B95" s="33" t="s">
        <v>135</v>
      </c>
      <c r="C95" s="33" t="s">
        <v>116</v>
      </c>
      <c r="D95" s="33" t="s">
        <v>131</v>
      </c>
      <c r="E95" s="33" t="s">
        <v>120</v>
      </c>
      <c r="F95" s="48">
        <v>27.727</v>
      </c>
      <c r="G95" s="48">
        <v>27.244</v>
      </c>
      <c r="H95" s="48">
        <v>25.317</v>
      </c>
      <c r="I95" s="48">
        <v>20.696999999999999</v>
      </c>
      <c r="J95" s="48">
        <v>17.417999999999999</v>
      </c>
      <c r="K95" s="48">
        <v>19.488</v>
      </c>
      <c r="L95" s="48">
        <v>21.594999999999999</v>
      </c>
      <c r="M95" s="48">
        <v>19.431999999999999</v>
      </c>
      <c r="N95" s="48">
        <v>23.606999999999999</v>
      </c>
      <c r="O95" s="48">
        <v>23.13</v>
      </c>
      <c r="P95" s="48">
        <v>22.41</v>
      </c>
      <c r="Q95" s="48">
        <v>22.507000000000001</v>
      </c>
      <c r="R95" s="48">
        <v>22.812999999999999</v>
      </c>
      <c r="S95" s="48">
        <v>23.08</v>
      </c>
      <c r="T95" s="48">
        <v>23.244</v>
      </c>
      <c r="U95" s="48">
        <v>23.166</v>
      </c>
      <c r="V95" s="48">
        <v>22.571000000000002</v>
      </c>
    </row>
    <row r="96" spans="1:22" x14ac:dyDescent="0.3">
      <c r="A96" s="49" t="s">
        <v>114</v>
      </c>
      <c r="B96" s="49" t="s">
        <v>136</v>
      </c>
      <c r="C96" s="49" t="s">
        <v>116</v>
      </c>
      <c r="D96" s="49" t="s">
        <v>117</v>
      </c>
      <c r="E96" s="49" t="s">
        <v>118</v>
      </c>
      <c r="F96" s="50">
        <v>15.589</v>
      </c>
      <c r="G96" s="50">
        <v>169.892</v>
      </c>
      <c r="H96" s="50">
        <v>230.74299999999999</v>
      </c>
      <c r="I96" s="50">
        <v>357.55399999999997</v>
      </c>
      <c r="J96" s="50">
        <v>530.36699999999996</v>
      </c>
      <c r="K96" s="50">
        <v>614.82799999999997</v>
      </c>
      <c r="L96" s="50">
        <v>784.33900000000006</v>
      </c>
      <c r="M96" s="50">
        <v>759.63699999999994</v>
      </c>
      <c r="N96" s="50">
        <v>662.99300000000005</v>
      </c>
      <c r="O96" s="50">
        <v>610.005</v>
      </c>
      <c r="P96" s="50">
        <v>523.92399999999998</v>
      </c>
      <c r="Q96" s="50">
        <v>538.06299999999999</v>
      </c>
      <c r="R96" s="50">
        <v>572.38</v>
      </c>
      <c r="S96" s="50">
        <v>571.12800000000004</v>
      </c>
      <c r="T96" s="50">
        <v>566.255</v>
      </c>
      <c r="U96" s="50">
        <v>594.99300000000005</v>
      </c>
      <c r="V96" s="50">
        <v>628.51400000000001</v>
      </c>
    </row>
    <row r="97" spans="1:22" x14ac:dyDescent="0.3">
      <c r="A97" s="49" t="s">
        <v>114</v>
      </c>
      <c r="B97" s="49" t="s">
        <v>136</v>
      </c>
      <c r="C97" s="49" t="s">
        <v>116</v>
      </c>
      <c r="D97" s="49" t="s">
        <v>119</v>
      </c>
      <c r="E97" s="49" t="s">
        <v>120</v>
      </c>
      <c r="F97" s="50">
        <v>3.633</v>
      </c>
      <c r="G97" s="50">
        <v>5.9420000000000002</v>
      </c>
      <c r="H97" s="50">
        <v>5.59</v>
      </c>
      <c r="I97" s="50">
        <v>8.0269999999999992</v>
      </c>
      <c r="J97" s="50">
        <v>9.2520000000000007</v>
      </c>
      <c r="K97" s="50">
        <v>16.558</v>
      </c>
      <c r="L97" s="50">
        <v>19.815999999999999</v>
      </c>
      <c r="M97" s="50">
        <v>18.542000000000002</v>
      </c>
      <c r="N97" s="50">
        <v>23.626000000000001</v>
      </c>
      <c r="O97" s="50">
        <v>24.148</v>
      </c>
      <c r="P97" s="50">
        <v>24.364000000000001</v>
      </c>
      <c r="Q97" s="50">
        <v>23.460999999999999</v>
      </c>
      <c r="R97" s="50">
        <v>23.29</v>
      </c>
      <c r="S97" s="50">
        <v>20.99</v>
      </c>
      <c r="T97" s="50">
        <v>19.541</v>
      </c>
      <c r="U97" s="50">
        <v>22.972000000000001</v>
      </c>
      <c r="V97" s="50">
        <v>25.829000000000001</v>
      </c>
    </row>
    <row r="98" spans="1:22" x14ac:dyDescent="0.3">
      <c r="A98" s="49" t="s">
        <v>114</v>
      </c>
      <c r="B98" s="49" t="s">
        <v>136</v>
      </c>
      <c r="C98" s="49" t="s">
        <v>116</v>
      </c>
      <c r="D98" s="49" t="s">
        <v>121</v>
      </c>
      <c r="E98" s="49" t="s">
        <v>120</v>
      </c>
      <c r="F98" s="50">
        <f>F44+F$96*$Y58</f>
        <v>4.2362944444444439</v>
      </c>
      <c r="G98" s="50">
        <f t="shared" ref="G98:V100" si="11">G44+G$96*$Y58</f>
        <v>18.992355555555555</v>
      </c>
      <c r="H98" s="50">
        <f t="shared" si="11"/>
        <v>25.389394444444445</v>
      </c>
      <c r="I98" s="50">
        <f t="shared" si="11"/>
        <v>37.276988888888887</v>
      </c>
      <c r="J98" s="50">
        <f t="shared" si="11"/>
        <v>54.287216666666666</v>
      </c>
      <c r="K98" s="50">
        <f t="shared" si="11"/>
        <v>61.81508888888888</v>
      </c>
      <c r="L98" s="50">
        <f t="shared" si="11"/>
        <v>78.18546111111111</v>
      </c>
      <c r="M98" s="50">
        <f t="shared" si="11"/>
        <v>76.725494444444436</v>
      </c>
      <c r="N98" s="50">
        <f t="shared" si="11"/>
        <v>65.904005555555557</v>
      </c>
      <c r="O98" s="50">
        <f t="shared" si="11"/>
        <v>60.904583333333328</v>
      </c>
      <c r="P98" s="50">
        <f t="shared" si="11"/>
        <v>52.78671111111111</v>
      </c>
      <c r="Q98" s="50">
        <f t="shared" si="11"/>
        <v>53.92306111111111</v>
      </c>
      <c r="R98" s="50">
        <f t="shared" si="11"/>
        <v>56.977111111111107</v>
      </c>
      <c r="S98" s="50">
        <f t="shared" si="11"/>
        <v>56.896866666666668</v>
      </c>
      <c r="T98" s="50">
        <f t="shared" si="11"/>
        <v>56.467638888888885</v>
      </c>
      <c r="U98" s="50">
        <f t="shared" si="11"/>
        <v>59.244783333333338</v>
      </c>
      <c r="V98" s="50">
        <f t="shared" si="11"/>
        <v>62.466655555555555</v>
      </c>
    </row>
    <row r="99" spans="1:22" x14ac:dyDescent="0.3">
      <c r="A99" s="49" t="s">
        <v>114</v>
      </c>
      <c r="B99" s="49" t="s">
        <v>136</v>
      </c>
      <c r="C99" s="49" t="s">
        <v>116</v>
      </c>
      <c r="D99" s="49" t="s">
        <v>123</v>
      </c>
      <c r="E99" s="49" t="s">
        <v>120</v>
      </c>
      <c r="F99" s="50">
        <f t="shared" ref="F99:U100" si="12">F45+F$96*$Y59</f>
        <v>6.6720555555555556</v>
      </c>
      <c r="G99" s="50">
        <f t="shared" si="12"/>
        <v>14.992444444444445</v>
      </c>
      <c r="H99" s="50">
        <f t="shared" si="12"/>
        <v>18.721055555555555</v>
      </c>
      <c r="I99" s="50">
        <f t="shared" si="12"/>
        <v>25.897111111111112</v>
      </c>
      <c r="J99" s="50">
        <f t="shared" si="12"/>
        <v>35.342833333333331</v>
      </c>
      <c r="K99" s="50">
        <f t="shared" si="12"/>
        <v>40.960111111111111</v>
      </c>
      <c r="L99" s="50">
        <f t="shared" si="12"/>
        <v>50.672388888888896</v>
      </c>
      <c r="M99" s="50">
        <f t="shared" si="12"/>
        <v>49.085055555555556</v>
      </c>
      <c r="N99" s="50">
        <f t="shared" si="12"/>
        <v>45.008944444444452</v>
      </c>
      <c r="O99" s="50">
        <f t="shared" si="12"/>
        <v>41.860166666666672</v>
      </c>
      <c r="P99" s="50">
        <f t="shared" si="12"/>
        <v>37.153888888888886</v>
      </c>
      <c r="Q99" s="50">
        <f t="shared" si="12"/>
        <v>37.905388888888893</v>
      </c>
      <c r="R99" s="50">
        <f t="shared" si="12"/>
        <v>39.772888888888886</v>
      </c>
      <c r="S99" s="50">
        <f t="shared" si="12"/>
        <v>40.01133333333334</v>
      </c>
      <c r="T99" s="50">
        <f t="shared" si="12"/>
        <v>39.820611111111113</v>
      </c>
      <c r="U99" s="50">
        <f t="shared" si="12"/>
        <v>41.747166666666672</v>
      </c>
      <c r="V99" s="50">
        <f t="shared" si="11"/>
        <v>43.818444444444452</v>
      </c>
    </row>
    <row r="100" spans="1:22" x14ac:dyDescent="0.3">
      <c r="A100" s="49" t="s">
        <v>114</v>
      </c>
      <c r="B100" s="49" t="s">
        <v>136</v>
      </c>
      <c r="C100" s="49" t="s">
        <v>116</v>
      </c>
      <c r="D100" s="49" t="s">
        <v>125</v>
      </c>
      <c r="E100" s="49" t="s">
        <v>120</v>
      </c>
      <c r="F100" s="50">
        <f t="shared" si="12"/>
        <v>11.715174999999999</v>
      </c>
      <c r="G100" s="50">
        <f t="shared" si="11"/>
        <v>22.078899999999997</v>
      </c>
      <c r="H100" s="50">
        <f t="shared" si="11"/>
        <v>25.978724999999997</v>
      </c>
      <c r="I100" s="50">
        <f t="shared" si="11"/>
        <v>35.733549999999994</v>
      </c>
      <c r="J100" s="50">
        <f t="shared" si="11"/>
        <v>49.099525</v>
      </c>
      <c r="K100" s="50">
        <f t="shared" si="11"/>
        <v>55.448099999999997</v>
      </c>
      <c r="L100" s="50">
        <f t="shared" si="11"/>
        <v>68.271425000000008</v>
      </c>
      <c r="M100" s="50">
        <f t="shared" si="11"/>
        <v>66.618774999999999</v>
      </c>
      <c r="N100" s="50">
        <f t="shared" si="11"/>
        <v>60.475475000000003</v>
      </c>
      <c r="O100" s="50">
        <f t="shared" si="11"/>
        <v>57.404375000000002</v>
      </c>
      <c r="P100" s="50">
        <f t="shared" si="11"/>
        <v>51.825299999999999</v>
      </c>
      <c r="Q100" s="50">
        <f t="shared" si="11"/>
        <v>53.231724999999997</v>
      </c>
      <c r="R100" s="50">
        <f t="shared" si="11"/>
        <v>56.164500000000004</v>
      </c>
      <c r="S100" s="50">
        <f t="shared" si="11"/>
        <v>56.080600000000004</v>
      </c>
      <c r="T100" s="50">
        <f t="shared" si="11"/>
        <v>55.732124999999996</v>
      </c>
      <c r="U100" s="50">
        <f t="shared" si="11"/>
        <v>58.128475000000002</v>
      </c>
      <c r="V100" s="50">
        <f t="shared" si="11"/>
        <v>60.858550000000001</v>
      </c>
    </row>
    <row r="101" spans="1:22" x14ac:dyDescent="0.3">
      <c r="A101" s="49" t="s">
        <v>114</v>
      </c>
      <c r="B101" s="49" t="s">
        <v>136</v>
      </c>
      <c r="C101" s="49" t="s">
        <v>116</v>
      </c>
      <c r="D101" s="49" t="s">
        <v>127</v>
      </c>
      <c r="E101" s="49" t="s">
        <v>128</v>
      </c>
      <c r="F101" s="51">
        <v>7.5999999999999998E-2</v>
      </c>
      <c r="G101" s="51">
        <v>7.8E-2</v>
      </c>
      <c r="H101" s="51">
        <v>7.2999999999999995E-2</v>
      </c>
      <c r="I101" s="51">
        <v>5.3999999999999999E-2</v>
      </c>
      <c r="J101" s="51">
        <v>0.03</v>
      </c>
      <c r="K101" s="51">
        <v>2.7E-2</v>
      </c>
      <c r="L101" s="51">
        <v>2.7E-2</v>
      </c>
      <c r="M101" s="51">
        <v>2.5999999999999999E-2</v>
      </c>
      <c r="N101" s="51">
        <v>2.7E-2</v>
      </c>
      <c r="O101" s="51">
        <v>2.9000000000000001E-2</v>
      </c>
      <c r="P101" s="51">
        <v>2.3E-2</v>
      </c>
      <c r="Q101" s="51">
        <v>2.7E-2</v>
      </c>
      <c r="R101" s="51">
        <v>2.5999999999999999E-2</v>
      </c>
      <c r="S101" s="51">
        <v>2.5999999999999999E-2</v>
      </c>
      <c r="T101" s="51">
        <v>2.1999999999999999E-2</v>
      </c>
      <c r="U101" s="51">
        <v>2.3E-2</v>
      </c>
      <c r="V101" s="51">
        <v>2.8000000000000001E-2</v>
      </c>
    </row>
    <row r="102" spans="1:22" x14ac:dyDescent="0.3">
      <c r="A102" s="49" t="s">
        <v>114</v>
      </c>
      <c r="B102" s="49" t="s">
        <v>136</v>
      </c>
      <c r="C102" s="49" t="s">
        <v>116</v>
      </c>
      <c r="D102" s="49" t="s">
        <v>130</v>
      </c>
      <c r="E102" s="49" t="s">
        <v>120</v>
      </c>
      <c r="F102" s="50">
        <v>29.931000000000001</v>
      </c>
      <c r="G102" s="50">
        <v>38.476999999999997</v>
      </c>
      <c r="H102" s="50">
        <v>33.64</v>
      </c>
      <c r="I102" s="50">
        <v>35.012999999999998</v>
      </c>
      <c r="J102" s="50">
        <v>37.119999999999997</v>
      </c>
      <c r="K102" s="50">
        <v>37.341000000000001</v>
      </c>
      <c r="L102" s="50">
        <v>36.628</v>
      </c>
      <c r="M102" s="50">
        <v>37.856000000000002</v>
      </c>
      <c r="N102" s="50">
        <v>38.195999999999998</v>
      </c>
      <c r="O102" s="50">
        <v>35.012</v>
      </c>
      <c r="P102" s="50">
        <v>32.054000000000002</v>
      </c>
      <c r="Q102" s="50">
        <v>32.305999999999997</v>
      </c>
      <c r="R102" s="50">
        <v>32.61</v>
      </c>
      <c r="S102" s="50">
        <v>30.898</v>
      </c>
      <c r="T102" s="50">
        <v>29.056000000000001</v>
      </c>
      <c r="U102" s="50">
        <v>30.058</v>
      </c>
      <c r="V102" s="50">
        <v>31.43</v>
      </c>
    </row>
    <row r="103" spans="1:22" x14ac:dyDescent="0.3">
      <c r="A103" s="52" t="s">
        <v>114</v>
      </c>
      <c r="B103" s="52" t="s">
        <v>136</v>
      </c>
      <c r="C103" s="52" t="s">
        <v>116</v>
      </c>
      <c r="D103" s="52" t="s">
        <v>131</v>
      </c>
      <c r="E103" s="52" t="s">
        <v>120</v>
      </c>
      <c r="F103" s="53">
        <v>27.727</v>
      </c>
      <c r="G103" s="53">
        <v>31.135999999999999</v>
      </c>
      <c r="H103" s="53">
        <v>33.756</v>
      </c>
      <c r="I103" s="53">
        <v>33.115000000000002</v>
      </c>
      <c r="J103" s="53">
        <v>34.835999999999999</v>
      </c>
      <c r="K103" s="53">
        <v>38.976999999999997</v>
      </c>
      <c r="L103" s="53">
        <v>43.189</v>
      </c>
      <c r="M103" s="53">
        <v>38.865000000000002</v>
      </c>
      <c r="N103" s="53">
        <v>47.213999999999999</v>
      </c>
      <c r="O103" s="53">
        <v>46.26</v>
      </c>
      <c r="P103" s="53">
        <v>44.819000000000003</v>
      </c>
      <c r="Q103" s="53">
        <v>45.012999999999998</v>
      </c>
      <c r="R103" s="53">
        <v>45.625999999999998</v>
      </c>
      <c r="S103" s="53">
        <v>46.16</v>
      </c>
      <c r="T103" s="53">
        <v>46.488</v>
      </c>
      <c r="U103" s="53">
        <v>46.332000000000001</v>
      </c>
      <c r="V103" s="53">
        <v>45.140999999999998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AC1500"/>
  <sheetViews>
    <sheetView workbookViewId="0">
      <pane xSplit="5" ySplit="1" topLeftCell="H8" activePane="bottomRight" state="frozen"/>
      <selection pane="topRight" activeCell="F1" sqref="F1"/>
      <selection pane="bottomLeft" activeCell="A2" sqref="A2"/>
      <selection pane="bottomRight" activeCell="H9" sqref="H9"/>
    </sheetView>
  </sheetViews>
  <sheetFormatPr defaultRowHeight="14.4" x14ac:dyDescent="0.3"/>
  <cols>
    <col min="1" max="1" width="24.5546875" bestFit="1" customWidth="1"/>
    <col min="2" max="2" width="27.44140625" customWidth="1"/>
    <col min="3" max="3" width="40.5546875" bestFit="1" customWidth="1"/>
    <col min="4" max="4" width="52.33203125" bestFit="1" customWidth="1"/>
    <col min="5" max="5" width="33.6640625" customWidth="1"/>
    <col min="6" max="6" width="14.6640625" customWidth="1"/>
    <col min="11" max="11" width="6" bestFit="1" customWidth="1"/>
  </cols>
  <sheetData>
    <row r="1" spans="1:29" x14ac:dyDescent="0.3">
      <c r="A1" t="s">
        <v>142</v>
      </c>
      <c r="B1" t="s">
        <v>143</v>
      </c>
      <c r="C1" t="s">
        <v>144</v>
      </c>
      <c r="D1" t="s">
        <v>145</v>
      </c>
      <c r="E1" t="s">
        <v>146</v>
      </c>
      <c r="F1">
        <v>1990</v>
      </c>
      <c r="G1">
        <v>1995</v>
      </c>
      <c r="H1">
        <v>2000</v>
      </c>
      <c r="I1">
        <v>2005</v>
      </c>
      <c r="J1">
        <v>2010</v>
      </c>
      <c r="K1">
        <v>2015</v>
      </c>
      <c r="L1">
        <v>2020</v>
      </c>
      <c r="M1">
        <v>2025</v>
      </c>
      <c r="N1">
        <v>2030</v>
      </c>
      <c r="O1">
        <v>2035</v>
      </c>
      <c r="P1">
        <v>2040</v>
      </c>
      <c r="Q1">
        <v>2045</v>
      </c>
      <c r="R1">
        <v>2050</v>
      </c>
      <c r="S1">
        <v>2055</v>
      </c>
      <c r="T1">
        <v>2060</v>
      </c>
      <c r="U1">
        <v>2065</v>
      </c>
      <c r="V1">
        <v>2070</v>
      </c>
      <c r="W1">
        <v>2075</v>
      </c>
      <c r="X1">
        <v>2080</v>
      </c>
      <c r="Y1">
        <v>2085</v>
      </c>
      <c r="Z1">
        <v>2090</v>
      </c>
      <c r="AA1">
        <v>2095</v>
      </c>
      <c r="AB1">
        <v>2100</v>
      </c>
      <c r="AC1">
        <v>2110</v>
      </c>
    </row>
    <row r="2" spans="1:29" hidden="1" x14ac:dyDescent="0.3">
      <c r="A2" t="s">
        <v>147</v>
      </c>
      <c r="B2" t="s">
        <v>148</v>
      </c>
      <c r="C2" t="s">
        <v>149</v>
      </c>
      <c r="D2" t="s">
        <v>117</v>
      </c>
      <c r="E2" t="s">
        <v>150</v>
      </c>
      <c r="F2" s="1"/>
      <c r="G2" s="1"/>
      <c r="H2" s="1"/>
      <c r="I2" s="1"/>
      <c r="J2" s="1"/>
      <c r="K2" s="1">
        <v>7.5409151376483097</v>
      </c>
      <c r="L2" s="1">
        <v>24.379549506153399</v>
      </c>
      <c r="M2" s="1">
        <v>32.775649129961302</v>
      </c>
      <c r="N2" s="1">
        <v>45.180612103190001</v>
      </c>
      <c r="O2" s="1">
        <v>95.158458547769598</v>
      </c>
      <c r="P2" s="1">
        <v>123.105143534577</v>
      </c>
      <c r="Q2" s="1">
        <v>99.795252022112706</v>
      </c>
      <c r="R2" s="1">
        <v>48.408162817205103</v>
      </c>
      <c r="S2" s="1">
        <v>5.5037642931132202</v>
      </c>
      <c r="T2" s="1"/>
      <c r="U2" s="1"/>
      <c r="V2" s="1"/>
      <c r="W2" s="1"/>
      <c r="X2" s="1"/>
      <c r="Y2" s="1"/>
      <c r="Z2" s="1"/>
      <c r="AA2" s="1"/>
      <c r="AB2" s="1"/>
      <c r="AC2" s="1"/>
    </row>
    <row r="3" spans="1:29" hidden="1" x14ac:dyDescent="0.3">
      <c r="A3" t="s">
        <v>147</v>
      </c>
      <c r="B3" t="s">
        <v>148</v>
      </c>
      <c r="C3" t="s">
        <v>151</v>
      </c>
      <c r="D3" t="s">
        <v>117</v>
      </c>
      <c r="E3" t="s">
        <v>150</v>
      </c>
      <c r="F3" s="1"/>
      <c r="G3" s="1"/>
      <c r="H3" s="1"/>
      <c r="I3" s="1"/>
      <c r="J3" s="1"/>
      <c r="K3" s="1">
        <v>9.3119158878504606</v>
      </c>
      <c r="L3" s="1">
        <v>31.0397196261682</v>
      </c>
      <c r="M3" s="1">
        <v>42.841588785046703</v>
      </c>
      <c r="N3" s="1">
        <v>63.027570093457904</v>
      </c>
      <c r="O3" s="1">
        <v>156.03971962616799</v>
      </c>
      <c r="P3" s="1">
        <v>298.73831775700899</v>
      </c>
      <c r="Q3" s="1">
        <v>435.23738317757</v>
      </c>
      <c r="R3" s="1">
        <v>522.08046728971897</v>
      </c>
      <c r="S3" s="1">
        <v>571.68270093457897</v>
      </c>
      <c r="T3" s="1">
        <v>596.45929065420501</v>
      </c>
      <c r="U3" s="1">
        <v>602.61756719626101</v>
      </c>
      <c r="V3" s="1">
        <v>608.780810476635</v>
      </c>
      <c r="W3" s="1">
        <v>608.74057989626101</v>
      </c>
      <c r="X3" s="1">
        <v>608.704372373924</v>
      </c>
      <c r="Y3" s="1">
        <v>608.67178560382195</v>
      </c>
      <c r="Z3" s="1">
        <v>608.64245751072997</v>
      </c>
      <c r="AA3" s="1">
        <v>608.61606222694604</v>
      </c>
      <c r="AB3" s="1">
        <v>608.37850467289695</v>
      </c>
      <c r="AC3" s="1">
        <v>608.37850467289695</v>
      </c>
    </row>
    <row r="4" spans="1:29" hidden="1" x14ac:dyDescent="0.3">
      <c r="A4" t="s">
        <v>152</v>
      </c>
      <c r="B4" t="s">
        <v>153</v>
      </c>
      <c r="C4" t="s">
        <v>149</v>
      </c>
      <c r="D4" t="s">
        <v>154</v>
      </c>
      <c r="E4" t="s">
        <v>155</v>
      </c>
      <c r="F4" s="1"/>
      <c r="G4" s="1"/>
      <c r="H4" s="1"/>
      <c r="I4" s="1">
        <v>1</v>
      </c>
      <c r="J4" s="1">
        <v>1.0155646116403301</v>
      </c>
      <c r="K4" s="1">
        <v>1.0007968652349599</v>
      </c>
      <c r="L4" s="1">
        <v>0.98576676982135203</v>
      </c>
      <c r="M4" s="1">
        <v>0.96323359318940405</v>
      </c>
      <c r="N4" s="1">
        <v>0.94065511380771505</v>
      </c>
      <c r="O4" s="1">
        <v>0.91224460270797803</v>
      </c>
      <c r="P4" s="1">
        <v>0.88387569737738703</v>
      </c>
      <c r="Q4" s="1">
        <v>0.85554643584952095</v>
      </c>
      <c r="R4" s="1">
        <v>0.82725490968206306</v>
      </c>
      <c r="S4" s="1">
        <v>0.79967051932616495</v>
      </c>
      <c r="T4" s="1">
        <v>0.77208612897026796</v>
      </c>
      <c r="U4" s="1">
        <v>0.74458063946417097</v>
      </c>
      <c r="V4" s="1">
        <v>0.71707514995807498</v>
      </c>
      <c r="W4" s="1">
        <v>0.689645955562457</v>
      </c>
      <c r="X4" s="1">
        <v>0.66221676116683903</v>
      </c>
      <c r="Y4" s="1">
        <v>0.63486144947538903</v>
      </c>
      <c r="Z4" s="1">
        <v>0.60750613778393803</v>
      </c>
      <c r="AA4" s="1">
        <v>0.58022234435470998</v>
      </c>
      <c r="AB4" s="1">
        <v>0.55293855092548205</v>
      </c>
      <c r="AC4" s="1">
        <v>0.55293855092548205</v>
      </c>
    </row>
    <row r="5" spans="1:29" hidden="1" x14ac:dyDescent="0.3">
      <c r="A5" t="s">
        <v>152</v>
      </c>
      <c r="B5" t="s">
        <v>153</v>
      </c>
      <c r="C5" t="s">
        <v>149</v>
      </c>
      <c r="D5" t="s">
        <v>156</v>
      </c>
      <c r="E5" t="s">
        <v>155</v>
      </c>
      <c r="F5" s="1"/>
      <c r="G5" s="1"/>
      <c r="H5" s="1"/>
      <c r="I5" s="1">
        <v>1</v>
      </c>
      <c r="J5" s="1">
        <v>1.02501046690553</v>
      </c>
      <c r="K5" s="1">
        <v>1.00243939824137</v>
      </c>
      <c r="L5" s="1">
        <v>0.97968363695535599</v>
      </c>
      <c r="M5" s="1">
        <v>0.95726266654534098</v>
      </c>
      <c r="N5" s="1">
        <v>0.93479810186365597</v>
      </c>
      <c r="O5" s="1">
        <v>0.90792526374716098</v>
      </c>
      <c r="P5" s="1">
        <v>0.88108291334188704</v>
      </c>
      <c r="Q5" s="1">
        <v>0.85426956211975902</v>
      </c>
      <c r="R5" s="1">
        <v>0.82748380434001301</v>
      </c>
      <c r="S5" s="1">
        <v>0.80078733720819595</v>
      </c>
      <c r="T5" s="1">
        <v>0.774090870076379</v>
      </c>
      <c r="U5" s="1">
        <v>0.74745411298555997</v>
      </c>
      <c r="V5" s="1">
        <v>0.72081735589474205</v>
      </c>
      <c r="W5" s="1">
        <v>0.69423840230159395</v>
      </c>
      <c r="X5" s="1">
        <v>0.66765944870844596</v>
      </c>
      <c r="Y5" s="1">
        <v>0.64113644674405801</v>
      </c>
      <c r="Z5" s="1">
        <v>0.61461344477966995</v>
      </c>
      <c r="AA5" s="1">
        <v>0.58814466726324099</v>
      </c>
      <c r="AB5" s="1">
        <v>0.56167588974681204</v>
      </c>
      <c r="AC5" s="1">
        <v>0.56167588974681204</v>
      </c>
    </row>
    <row r="6" spans="1:29" hidden="1" x14ac:dyDescent="0.3">
      <c r="A6" t="s">
        <v>152</v>
      </c>
      <c r="B6" t="s">
        <v>153</v>
      </c>
      <c r="C6" t="s">
        <v>149</v>
      </c>
      <c r="D6" t="s">
        <v>117</v>
      </c>
      <c r="E6" t="s">
        <v>157</v>
      </c>
      <c r="F6" s="1"/>
      <c r="G6" s="1"/>
      <c r="H6" s="1"/>
      <c r="I6" s="1"/>
      <c r="J6" s="1"/>
      <c r="K6" s="1"/>
      <c r="L6" s="1"/>
      <c r="M6" s="1">
        <v>16.651615743614499</v>
      </c>
      <c r="N6" s="1">
        <v>195.501254196411</v>
      </c>
      <c r="O6" s="1">
        <v>338.63612571439</v>
      </c>
      <c r="P6" s="1">
        <v>608.25864304922095</v>
      </c>
      <c r="Q6" s="1">
        <v>731.93588664235801</v>
      </c>
      <c r="R6" s="1">
        <v>855.61305647794904</v>
      </c>
      <c r="S6" s="1">
        <v>911.22838531064201</v>
      </c>
      <c r="T6" s="1">
        <v>966.84371414333498</v>
      </c>
      <c r="U6" s="1">
        <v>1012.1907755401101</v>
      </c>
      <c r="V6" s="1">
        <v>1057.53783693688</v>
      </c>
      <c r="W6" s="1">
        <v>1080.63921672161</v>
      </c>
      <c r="X6" s="1">
        <v>1103.7405965063499</v>
      </c>
      <c r="Y6" s="1">
        <v>1125.13098561221</v>
      </c>
      <c r="Z6" s="1">
        <v>1146.5213747180701</v>
      </c>
      <c r="AA6" s="1">
        <v>1159.35585158149</v>
      </c>
      <c r="AB6" s="1">
        <v>1172.1903284449099</v>
      </c>
      <c r="AC6" s="1">
        <v>1172.1903284449099</v>
      </c>
    </row>
    <row r="7" spans="1:29" x14ac:dyDescent="0.3">
      <c r="A7" t="s">
        <v>152</v>
      </c>
      <c r="B7" t="s">
        <v>153</v>
      </c>
      <c r="C7" t="s">
        <v>149</v>
      </c>
      <c r="D7" t="s">
        <v>158</v>
      </c>
      <c r="E7" t="s">
        <v>159</v>
      </c>
      <c r="F7" s="1"/>
      <c r="G7" s="1"/>
      <c r="H7" s="1"/>
      <c r="I7" s="1">
        <v>47.947469152934097</v>
      </c>
      <c r="J7" s="1">
        <v>51.831277607367703</v>
      </c>
      <c r="K7" s="1">
        <v>53.975781123370403</v>
      </c>
      <c r="L7" s="1">
        <v>53.323086514360803</v>
      </c>
      <c r="M7" s="1">
        <v>55.038848984852699</v>
      </c>
      <c r="N7" s="1">
        <v>59.938084223963997</v>
      </c>
      <c r="O7" s="1">
        <v>54.467837326348501</v>
      </c>
      <c r="P7" s="1">
        <v>28.505049651671101</v>
      </c>
      <c r="Q7" s="1">
        <v>27.2066170586696</v>
      </c>
      <c r="R7" s="1">
        <v>30.897805701723001</v>
      </c>
      <c r="S7" s="1">
        <v>32.449722233166497</v>
      </c>
      <c r="T7" s="1">
        <v>34.001638764609901</v>
      </c>
      <c r="U7" s="1">
        <v>33.124959700858</v>
      </c>
      <c r="V7" s="1">
        <v>32.248280637106099</v>
      </c>
      <c r="W7" s="1">
        <v>31.8074267456279</v>
      </c>
      <c r="X7" s="1">
        <v>31.366572854149702</v>
      </c>
      <c r="Y7" s="1">
        <v>32.725760185901898</v>
      </c>
      <c r="Z7" s="1">
        <v>34.0849475176542</v>
      </c>
      <c r="AA7" s="1">
        <v>35.042140093602498</v>
      </c>
      <c r="AB7" s="1">
        <v>35.999332669550903</v>
      </c>
      <c r="AC7" s="1">
        <v>35.999332669550903</v>
      </c>
    </row>
    <row r="8" spans="1:29" x14ac:dyDescent="0.3">
      <c r="A8" t="s">
        <v>152</v>
      </c>
      <c r="B8" t="s">
        <v>153</v>
      </c>
      <c r="C8" t="s">
        <v>149</v>
      </c>
      <c r="D8" t="s">
        <v>160</v>
      </c>
      <c r="E8" t="s">
        <v>159</v>
      </c>
      <c r="F8" s="1"/>
      <c r="G8" s="1"/>
      <c r="H8" s="1"/>
      <c r="I8" s="1">
        <v>3.7603077935316498</v>
      </c>
      <c r="J8" s="1">
        <v>4.2905641291592298</v>
      </c>
      <c r="K8" s="1">
        <v>4.1535210522356198</v>
      </c>
      <c r="L8" s="1">
        <v>4.28612374599403</v>
      </c>
      <c r="M8" s="1">
        <v>5.6893744563266502</v>
      </c>
      <c r="N8" s="1">
        <v>19.409262713849898</v>
      </c>
      <c r="O8" s="1">
        <v>33.427684860592599</v>
      </c>
      <c r="P8" s="1">
        <v>56.1816402179535</v>
      </c>
      <c r="Q8" s="1">
        <v>70.363803784423595</v>
      </c>
      <c r="R8" s="1">
        <v>81.829906481450095</v>
      </c>
      <c r="S8" s="1">
        <v>87.620703369058603</v>
      </c>
      <c r="T8" s="1">
        <v>93.411500256667097</v>
      </c>
      <c r="U8" s="1">
        <v>97.712964288216199</v>
      </c>
      <c r="V8" s="1">
        <v>102.014428319765</v>
      </c>
      <c r="W8" s="1">
        <v>104.34853962600199</v>
      </c>
      <c r="X8" s="1">
        <v>106.682650932239</v>
      </c>
      <c r="Y8" s="1">
        <v>108.678248961346</v>
      </c>
      <c r="Z8" s="1">
        <v>110.673846990453</v>
      </c>
      <c r="AA8" s="1">
        <v>111.936387113533</v>
      </c>
      <c r="AB8" s="1">
        <v>113.198927236613</v>
      </c>
      <c r="AC8" s="1">
        <v>113.198927236613</v>
      </c>
    </row>
    <row r="9" spans="1:29" hidden="1" x14ac:dyDescent="0.3">
      <c r="A9" t="s">
        <v>152</v>
      </c>
      <c r="B9" t="s">
        <v>153</v>
      </c>
      <c r="C9" t="s">
        <v>149</v>
      </c>
      <c r="D9" t="s">
        <v>121</v>
      </c>
      <c r="E9" t="s">
        <v>159</v>
      </c>
      <c r="F9" s="1"/>
      <c r="G9" s="1"/>
      <c r="H9" s="1"/>
      <c r="I9" s="1">
        <v>2.6675556036476502</v>
      </c>
      <c r="J9" s="1">
        <v>2.1536872412481398</v>
      </c>
      <c r="K9" s="1">
        <v>2.2536342379955498</v>
      </c>
      <c r="L9" s="1">
        <v>2.3489965980456602</v>
      </c>
      <c r="M9" s="1">
        <v>2.4500265521613902</v>
      </c>
      <c r="N9" s="1">
        <v>2.5457576714099299</v>
      </c>
      <c r="O9" s="1">
        <v>2.5514855644825598</v>
      </c>
      <c r="P9" s="1">
        <v>2.5096676833839102</v>
      </c>
      <c r="Q9" s="1">
        <v>2.48115296868421</v>
      </c>
      <c r="R9" s="1">
        <v>2.4434000831926799</v>
      </c>
      <c r="S9" s="1">
        <v>2.3982219972711998</v>
      </c>
      <c r="T9" s="1">
        <v>2.3530439113497201</v>
      </c>
      <c r="U9" s="1">
        <v>2.3178540277533299</v>
      </c>
      <c r="V9" s="1">
        <v>2.2826641441569402</v>
      </c>
      <c r="W9" s="1">
        <v>2.24841917087543</v>
      </c>
      <c r="X9" s="1">
        <v>2.21417419759393</v>
      </c>
      <c r="Y9" s="1">
        <v>2.1870013559080101</v>
      </c>
      <c r="Z9" s="1">
        <v>2.1598285142220899</v>
      </c>
      <c r="AA9" s="1">
        <v>2.1287954315580899</v>
      </c>
      <c r="AB9" s="1">
        <v>2.0977623488940802</v>
      </c>
      <c r="AC9" s="1">
        <v>2.0977623488940802</v>
      </c>
    </row>
    <row r="10" spans="1:29" hidden="1" x14ac:dyDescent="0.3">
      <c r="A10" t="s">
        <v>152</v>
      </c>
      <c r="B10" t="s">
        <v>153</v>
      </c>
      <c r="C10" t="s">
        <v>149</v>
      </c>
      <c r="D10" t="s">
        <v>123</v>
      </c>
      <c r="E10" t="s">
        <v>159</v>
      </c>
      <c r="F10" s="1"/>
      <c r="G10" s="1"/>
      <c r="H10" s="1"/>
      <c r="I10" s="1">
        <v>4.7981493947154403</v>
      </c>
      <c r="J10" s="1">
        <v>5.0819511040347303</v>
      </c>
      <c r="K10" s="1">
        <v>6.4062685619951401</v>
      </c>
      <c r="L10" s="1">
        <v>6.1827399918251702</v>
      </c>
      <c r="M10" s="1">
        <v>6.9506400055017696</v>
      </c>
      <c r="N10" s="1">
        <v>7.7859359403151798</v>
      </c>
      <c r="O10" s="1">
        <v>8.5431871106558397</v>
      </c>
      <c r="P10" s="1">
        <v>8.6425853389610694</v>
      </c>
      <c r="Q10" s="1">
        <v>8.9970634930398692</v>
      </c>
      <c r="R10" s="1">
        <v>8.8611560327439793</v>
      </c>
      <c r="S10" s="1">
        <v>8.8457041577729196</v>
      </c>
      <c r="T10" s="1">
        <v>8.8302522828018599</v>
      </c>
      <c r="U10" s="1">
        <v>9.0626467796465597</v>
      </c>
      <c r="V10" s="1">
        <v>9.2950412764912596</v>
      </c>
      <c r="W10" s="1">
        <v>9.6422256847160206</v>
      </c>
      <c r="X10" s="1">
        <v>9.9894100929407692</v>
      </c>
      <c r="Y10" s="1">
        <v>10.492031024595301</v>
      </c>
      <c r="Z10" s="1">
        <v>10.994651956249999</v>
      </c>
      <c r="AA10" s="1">
        <v>10.994267886651601</v>
      </c>
      <c r="AB10" s="1">
        <v>10.993883817053201</v>
      </c>
      <c r="AC10" s="1">
        <v>10.993883817053201</v>
      </c>
    </row>
    <row r="11" spans="1:29" hidden="1" x14ac:dyDescent="0.3">
      <c r="A11" t="s">
        <v>152</v>
      </c>
      <c r="B11" t="s">
        <v>153</v>
      </c>
      <c r="C11" t="s">
        <v>149</v>
      </c>
      <c r="D11" t="s">
        <v>125</v>
      </c>
      <c r="E11" t="s">
        <v>159</v>
      </c>
      <c r="F11" s="1"/>
      <c r="G11" s="1"/>
      <c r="H11" s="1"/>
      <c r="I11" s="1">
        <v>8.4523296390989895</v>
      </c>
      <c r="J11" s="1">
        <v>12.5090943833005</v>
      </c>
      <c r="K11" s="1">
        <v>11.308790568488901</v>
      </c>
      <c r="L11" s="1">
        <v>12.802453134763701</v>
      </c>
      <c r="M11" s="1">
        <v>13.6611880728745</v>
      </c>
      <c r="N11" s="1">
        <v>14.2269343148111</v>
      </c>
      <c r="O11" s="1">
        <v>14.799724023072001</v>
      </c>
      <c r="P11" s="1">
        <v>15.448342513404301</v>
      </c>
      <c r="Q11" s="1">
        <v>15.318320740470799</v>
      </c>
      <c r="R11" s="1">
        <v>15.1859355283071</v>
      </c>
      <c r="S11" s="1">
        <v>15.0883282915926</v>
      </c>
      <c r="T11" s="1">
        <v>14.990721054878099</v>
      </c>
      <c r="U11" s="1">
        <v>14.8443897861327</v>
      </c>
      <c r="V11" s="1">
        <v>14.698058517387301</v>
      </c>
      <c r="W11" s="1">
        <v>14.5490335226665</v>
      </c>
      <c r="X11" s="1">
        <v>14.400008527945699</v>
      </c>
      <c r="Y11" s="1">
        <v>14.346242270848499</v>
      </c>
      <c r="Z11" s="1">
        <v>14.292476013751401</v>
      </c>
      <c r="AA11" s="1">
        <v>14.151129028025499</v>
      </c>
      <c r="AB11" s="1">
        <v>14.0097820422996</v>
      </c>
      <c r="AC11" s="1">
        <v>14.0097820422996</v>
      </c>
    </row>
    <row r="12" spans="1:29" hidden="1" x14ac:dyDescent="0.3">
      <c r="A12" t="s">
        <v>152</v>
      </c>
      <c r="B12" t="s">
        <v>153</v>
      </c>
      <c r="C12" t="s">
        <v>149</v>
      </c>
      <c r="D12" t="s">
        <v>127</v>
      </c>
      <c r="E12" t="s">
        <v>159</v>
      </c>
      <c r="F12" s="1"/>
      <c r="G12" s="1"/>
      <c r="H12" s="1"/>
      <c r="I12" s="1">
        <v>26.1182837756159</v>
      </c>
      <c r="J12" s="1">
        <v>26.931062205072202</v>
      </c>
      <c r="K12" s="1">
        <v>28.7519956766733</v>
      </c>
      <c r="L12" s="1">
        <v>28.7708333047512</v>
      </c>
      <c r="M12" s="1">
        <v>31.258106727870199</v>
      </c>
      <c r="N12" s="1">
        <v>37.883159135955601</v>
      </c>
      <c r="O12" s="1">
        <v>25.319789963291701</v>
      </c>
      <c r="P12" s="1">
        <v>4.0207066482122098</v>
      </c>
      <c r="Q12" s="1">
        <v>3.9921441757148699</v>
      </c>
      <c r="R12" s="1">
        <v>4.8306509118690997</v>
      </c>
      <c r="S12" s="1">
        <v>5.0801123455523198</v>
      </c>
      <c r="T12" s="1">
        <v>5.32957377923554</v>
      </c>
      <c r="U12" s="1">
        <v>5.1523346285006602</v>
      </c>
      <c r="V12" s="1">
        <v>4.9750954777657803</v>
      </c>
      <c r="W12" s="1">
        <v>5.1396673085341398</v>
      </c>
      <c r="X12" s="1">
        <v>5.3042391393024904</v>
      </c>
      <c r="Y12" s="1">
        <v>5.6372081958110103</v>
      </c>
      <c r="Z12" s="1">
        <v>5.9701772523195302</v>
      </c>
      <c r="AA12" s="1">
        <v>6.1254470397582201</v>
      </c>
      <c r="AB12" s="1">
        <v>6.2807168271969198</v>
      </c>
      <c r="AC12" s="1">
        <v>6.2807168271969198</v>
      </c>
    </row>
    <row r="13" spans="1:29" hidden="1" x14ac:dyDescent="0.3">
      <c r="A13" t="s">
        <v>152</v>
      </c>
      <c r="B13" t="s">
        <v>153</v>
      </c>
      <c r="C13" t="s">
        <v>149</v>
      </c>
      <c r="D13" t="s">
        <v>161</v>
      </c>
      <c r="E13" t="s">
        <v>159</v>
      </c>
      <c r="F13" s="1"/>
      <c r="G13" s="1"/>
      <c r="H13" s="1"/>
      <c r="I13" s="1">
        <v>5.7969882811307398</v>
      </c>
      <c r="J13" s="1">
        <v>6.3982424485160996</v>
      </c>
      <c r="K13" s="1">
        <v>8.2258989812304293</v>
      </c>
      <c r="L13" s="1">
        <v>8.2890196444520292</v>
      </c>
      <c r="M13" s="1">
        <v>12.197279967778099</v>
      </c>
      <c r="N13" s="1">
        <v>24.377278371081001</v>
      </c>
      <c r="O13" s="1">
        <v>31.324884656186299</v>
      </c>
      <c r="P13" s="1">
        <v>43.541375513759803</v>
      </c>
      <c r="Q13" s="1">
        <v>53.128570478805202</v>
      </c>
      <c r="R13" s="1">
        <v>60.591276545235097</v>
      </c>
      <c r="S13" s="1">
        <v>64.227628633128703</v>
      </c>
      <c r="T13" s="1">
        <v>67.863980721022301</v>
      </c>
      <c r="U13" s="1">
        <v>70.857414187973006</v>
      </c>
      <c r="V13" s="1">
        <v>73.850847654923697</v>
      </c>
      <c r="W13" s="1">
        <v>75.718572261135705</v>
      </c>
      <c r="X13" s="1">
        <v>77.586296867347698</v>
      </c>
      <c r="Y13" s="1">
        <v>79.435642991560101</v>
      </c>
      <c r="Z13" s="1">
        <v>81.284989115772404</v>
      </c>
      <c r="AA13" s="1">
        <v>82.217592230246197</v>
      </c>
      <c r="AB13" s="1">
        <v>83.150195344720103</v>
      </c>
      <c r="AC13" s="1">
        <v>83.150195344720103</v>
      </c>
    </row>
    <row r="14" spans="1:29" hidden="1" x14ac:dyDescent="0.3">
      <c r="A14" t="s">
        <v>152</v>
      </c>
      <c r="B14" t="s">
        <v>153</v>
      </c>
      <c r="C14" t="s">
        <v>149</v>
      </c>
      <c r="D14" t="s">
        <v>130</v>
      </c>
      <c r="E14" t="s">
        <v>159</v>
      </c>
      <c r="F14" s="1"/>
      <c r="G14" s="1"/>
      <c r="H14" s="1"/>
      <c r="I14" s="1">
        <v>57.9283104907989</v>
      </c>
      <c r="J14" s="1">
        <v>60.262061929302398</v>
      </c>
      <c r="K14" s="1">
        <v>60.335853229558701</v>
      </c>
      <c r="L14" s="1">
        <v>60.021443098539002</v>
      </c>
      <c r="M14" s="1">
        <v>60.638120060856401</v>
      </c>
      <c r="N14" s="1">
        <v>75.778048855542707</v>
      </c>
      <c r="O14" s="1">
        <v>76.141089250754206</v>
      </c>
      <c r="P14" s="1">
        <v>76.229003346837999</v>
      </c>
      <c r="Q14" s="1">
        <v>71.951422679041102</v>
      </c>
      <c r="R14" s="1">
        <v>65.511492454952801</v>
      </c>
      <c r="S14" s="1">
        <v>61.115477725456302</v>
      </c>
      <c r="T14" s="1">
        <v>56.719462995959802</v>
      </c>
      <c r="U14" s="1">
        <v>55.839444005104198</v>
      </c>
      <c r="V14" s="1">
        <v>54.959425014248701</v>
      </c>
      <c r="W14" s="1">
        <v>54.271097617142303</v>
      </c>
      <c r="X14" s="1">
        <v>53.582770220035897</v>
      </c>
      <c r="Y14" s="1">
        <v>53.002858541276098</v>
      </c>
      <c r="Z14" s="1">
        <v>52.422946862516298</v>
      </c>
      <c r="AA14" s="1">
        <v>51.352391033934701</v>
      </c>
      <c r="AB14" s="1">
        <v>50.281835205353097</v>
      </c>
      <c r="AC14" s="1">
        <v>50.281835205353097</v>
      </c>
    </row>
    <row r="15" spans="1:29" hidden="1" x14ac:dyDescent="0.3">
      <c r="A15" t="s">
        <v>152</v>
      </c>
      <c r="B15" t="s">
        <v>153</v>
      </c>
      <c r="C15" t="s">
        <v>149</v>
      </c>
      <c r="D15" t="s">
        <v>131</v>
      </c>
      <c r="E15" t="s">
        <v>159</v>
      </c>
      <c r="F15" s="1"/>
      <c r="G15" s="1"/>
      <c r="H15" s="1"/>
      <c r="I15" s="1">
        <v>42.582596097593601</v>
      </c>
      <c r="J15" s="1">
        <v>44.004007808000601</v>
      </c>
      <c r="K15" s="1">
        <v>47.329277307425002</v>
      </c>
      <c r="L15" s="1">
        <v>61.040123251953801</v>
      </c>
      <c r="M15" s="1">
        <v>74.904310213782693</v>
      </c>
      <c r="N15" s="1">
        <v>91.221611433331503</v>
      </c>
      <c r="O15" s="1">
        <v>93.211330662134003</v>
      </c>
      <c r="P15" s="1">
        <v>95.322837480350898</v>
      </c>
      <c r="Q15" s="1">
        <v>95.868001138450794</v>
      </c>
      <c r="R15" s="1">
        <v>96.537283901102498</v>
      </c>
      <c r="S15" s="1">
        <v>96.326470079736794</v>
      </c>
      <c r="T15" s="1">
        <v>96.115656258371104</v>
      </c>
      <c r="U15" s="1">
        <v>94.742545378517406</v>
      </c>
      <c r="V15" s="1">
        <v>93.369434498663793</v>
      </c>
      <c r="W15" s="1">
        <v>92.118440538683302</v>
      </c>
      <c r="X15" s="1">
        <v>90.867446578702896</v>
      </c>
      <c r="Y15" s="1">
        <v>90.376975257316403</v>
      </c>
      <c r="Z15" s="1">
        <v>89.886503935929994</v>
      </c>
      <c r="AA15" s="1">
        <v>89.441668983072901</v>
      </c>
      <c r="AB15" s="1">
        <v>88.996834030215695</v>
      </c>
      <c r="AC15" s="1">
        <v>88.996834030215695</v>
      </c>
    </row>
    <row r="16" spans="1:29" hidden="1" x14ac:dyDescent="0.3">
      <c r="A16" t="s">
        <v>152</v>
      </c>
      <c r="B16" t="s">
        <v>153</v>
      </c>
      <c r="C16" t="s">
        <v>149</v>
      </c>
      <c r="D16" t="s">
        <v>162</v>
      </c>
      <c r="E16" t="s">
        <v>159</v>
      </c>
      <c r="F16" s="1"/>
      <c r="G16" s="1"/>
      <c r="H16" s="1"/>
      <c r="I16" s="1">
        <v>6.8555094871613402</v>
      </c>
      <c r="J16" s="1">
        <v>10.6355492654485</v>
      </c>
      <c r="K16" s="1">
        <v>13.745191542106999</v>
      </c>
      <c r="L16" s="1">
        <v>14.7470260780643</v>
      </c>
      <c r="M16" s="1">
        <v>19.999318150263498</v>
      </c>
      <c r="N16" s="1">
        <v>34.881413281204999</v>
      </c>
      <c r="O16" s="1">
        <v>43.388678905028598</v>
      </c>
      <c r="P16" s="1">
        <v>59.202715315085101</v>
      </c>
      <c r="Q16" s="1">
        <v>70.861265001505501</v>
      </c>
      <c r="R16" s="1">
        <v>80.105429044338706</v>
      </c>
      <c r="S16" s="1">
        <v>84.7561721370828</v>
      </c>
      <c r="T16" s="1">
        <v>89.406915229826794</v>
      </c>
      <c r="U16" s="1">
        <v>92.777289679971901</v>
      </c>
      <c r="V16" s="1">
        <v>96.147664130116993</v>
      </c>
      <c r="W16" s="1">
        <v>97.909128615841894</v>
      </c>
      <c r="X16" s="1">
        <v>99.670593101566794</v>
      </c>
      <c r="Y16" s="1">
        <v>101.215979104997</v>
      </c>
      <c r="Z16" s="1">
        <v>102.761365108427</v>
      </c>
      <c r="AA16" s="1">
        <v>103.687363960938</v>
      </c>
      <c r="AB16" s="1">
        <v>104.61336281344801</v>
      </c>
      <c r="AC16" s="1">
        <v>104.61336281344801</v>
      </c>
    </row>
    <row r="17" spans="1:29" hidden="1" x14ac:dyDescent="0.3">
      <c r="A17" t="s">
        <v>152</v>
      </c>
      <c r="B17" t="s">
        <v>153</v>
      </c>
      <c r="C17" t="s">
        <v>149</v>
      </c>
      <c r="D17" t="s">
        <v>163</v>
      </c>
      <c r="E17" t="s">
        <v>159</v>
      </c>
      <c r="F17" s="1"/>
      <c r="G17" s="1"/>
      <c r="H17" s="1"/>
      <c r="I17" s="1"/>
      <c r="J17" s="1">
        <v>6.40968097086723</v>
      </c>
      <c r="K17" s="1">
        <v>6.8162356310379399</v>
      </c>
      <c r="L17" s="1">
        <v>6.9878392631439397</v>
      </c>
      <c r="M17" s="1">
        <v>6.2117871359759196</v>
      </c>
      <c r="N17" s="1">
        <v>9.7689672418325895</v>
      </c>
      <c r="O17" s="1">
        <v>11.837486247436701</v>
      </c>
      <c r="P17" s="1">
        <v>17.140971454501599</v>
      </c>
      <c r="Q17" s="1">
        <v>23.958542163315801</v>
      </c>
      <c r="R17" s="1">
        <v>29.801071561787399</v>
      </c>
      <c r="S17" s="1">
        <v>34.776578916412397</v>
      </c>
      <c r="T17" s="1">
        <v>39.752086271037399</v>
      </c>
      <c r="U17" s="1">
        <v>39.680083718519903</v>
      </c>
      <c r="V17" s="1">
        <v>39.6080811660024</v>
      </c>
      <c r="W17" s="1">
        <v>38.229092270887897</v>
      </c>
      <c r="X17" s="1">
        <v>36.850103375773401</v>
      </c>
      <c r="Y17" s="1">
        <v>38.329870917412798</v>
      </c>
      <c r="Z17" s="1">
        <v>39.809638459052202</v>
      </c>
      <c r="AA17" s="1">
        <v>39.074340656838302</v>
      </c>
      <c r="AB17" s="1">
        <v>38.339042854624402</v>
      </c>
      <c r="AC17" s="1">
        <v>38.339042854624402</v>
      </c>
    </row>
    <row r="18" spans="1:29" hidden="1" x14ac:dyDescent="0.3">
      <c r="A18" t="s">
        <v>152</v>
      </c>
      <c r="B18" t="s">
        <v>153</v>
      </c>
      <c r="C18" t="s">
        <v>149</v>
      </c>
      <c r="D18" t="s">
        <v>164</v>
      </c>
      <c r="E18" t="s">
        <v>159</v>
      </c>
      <c r="F18" s="1"/>
      <c r="G18" s="1"/>
      <c r="H18" s="1"/>
      <c r="I18" s="1">
        <v>3.0058266937216902</v>
      </c>
      <c r="J18" s="1">
        <v>3.32217078563608</v>
      </c>
      <c r="K18" s="1">
        <v>3.4902733101817698</v>
      </c>
      <c r="L18" s="1">
        <v>3.8837954653355302</v>
      </c>
      <c r="M18" s="1">
        <v>8.4154669482177304</v>
      </c>
      <c r="N18" s="1">
        <v>26.470033874498601</v>
      </c>
      <c r="O18" s="1">
        <v>38.063904777419502</v>
      </c>
      <c r="P18" s="1">
        <v>58.851923349980098</v>
      </c>
      <c r="Q18" s="1">
        <v>74.161150605077196</v>
      </c>
      <c r="R18" s="1">
        <v>86.539090476932003</v>
      </c>
      <c r="S18" s="1">
        <v>92.7587205041347</v>
      </c>
      <c r="T18" s="1">
        <v>98.978350531337298</v>
      </c>
      <c r="U18" s="1">
        <v>103.572309177872</v>
      </c>
      <c r="V18" s="1">
        <v>108.166267824407</v>
      </c>
      <c r="W18" s="1">
        <v>110.667031515307</v>
      </c>
      <c r="X18" s="1">
        <v>113.16779520620599</v>
      </c>
      <c r="Y18" s="1">
        <v>115.298496152615</v>
      </c>
      <c r="Z18" s="1">
        <v>117.42919709902399</v>
      </c>
      <c r="AA18" s="1">
        <v>118.81107750038301</v>
      </c>
      <c r="AB18" s="1">
        <v>120.192957901741</v>
      </c>
      <c r="AC18" s="1">
        <v>120.192957901741</v>
      </c>
    </row>
    <row r="19" spans="1:29" hidden="1" x14ac:dyDescent="0.3">
      <c r="A19" t="s">
        <v>152</v>
      </c>
      <c r="B19" t="s">
        <v>153</v>
      </c>
      <c r="C19" t="s">
        <v>165</v>
      </c>
      <c r="D19" t="s">
        <v>154</v>
      </c>
      <c r="E19" t="s">
        <v>155</v>
      </c>
      <c r="F19" s="1"/>
      <c r="G19" s="1"/>
      <c r="H19" s="1"/>
      <c r="I19" s="1">
        <v>1</v>
      </c>
      <c r="J19" s="1">
        <v>1.0030000209808301</v>
      </c>
      <c r="K19" s="1">
        <v>0.986500024795532</v>
      </c>
      <c r="L19" s="1">
        <v>0.97000002861022905</v>
      </c>
      <c r="M19" s="1">
        <v>0.94500005245208696</v>
      </c>
      <c r="N19" s="1">
        <v>0.92000001668929998</v>
      </c>
      <c r="O19" s="1">
        <v>0.89025002717971802</v>
      </c>
      <c r="P19" s="1">
        <v>0.86049997806548995</v>
      </c>
      <c r="Q19" s="1">
        <v>0.83074998855590798</v>
      </c>
      <c r="R19" s="1">
        <v>0.80099999904632402</v>
      </c>
      <c r="S19" s="1">
        <v>0.77289998531341497</v>
      </c>
      <c r="T19" s="1">
        <v>0.74479997158050504</v>
      </c>
      <c r="U19" s="1">
        <v>0.71669998764991705</v>
      </c>
      <c r="V19" s="1">
        <v>0.68860000371932895</v>
      </c>
      <c r="W19" s="1">
        <v>0.66049998998641901</v>
      </c>
      <c r="X19" s="1">
        <v>0.63239997625350897</v>
      </c>
      <c r="Y19" s="1">
        <v>0.60429999232292098</v>
      </c>
      <c r="Z19" s="1">
        <v>0.57620000839233398</v>
      </c>
      <c r="AA19" s="1">
        <v>0.54809999465942305</v>
      </c>
      <c r="AB19" s="1">
        <v>0.51999998092651201</v>
      </c>
      <c r="AC19" s="1">
        <v>0.51999998092651201</v>
      </c>
    </row>
    <row r="20" spans="1:29" hidden="1" x14ac:dyDescent="0.3">
      <c r="A20" t="s">
        <v>152</v>
      </c>
      <c r="B20" t="s">
        <v>153</v>
      </c>
      <c r="C20" t="s">
        <v>165</v>
      </c>
      <c r="D20" t="s">
        <v>156</v>
      </c>
      <c r="E20" t="s">
        <v>155</v>
      </c>
      <c r="F20" s="1"/>
      <c r="G20" s="1"/>
      <c r="H20" s="1"/>
      <c r="I20" s="1">
        <v>1</v>
      </c>
      <c r="J20" s="1">
        <v>1.0069999694824201</v>
      </c>
      <c r="K20" s="1">
        <v>0.98500001430511397</v>
      </c>
      <c r="L20" s="1">
        <v>0.96299999952316195</v>
      </c>
      <c r="M20" s="1">
        <v>0.93700003623962402</v>
      </c>
      <c r="N20" s="1">
        <v>0.91100001335143999</v>
      </c>
      <c r="O20" s="1">
        <v>0.88275003433227495</v>
      </c>
      <c r="P20" s="1">
        <v>0.85449999570846502</v>
      </c>
      <c r="Q20" s="1">
        <v>0.82624995708465498</v>
      </c>
      <c r="R20" s="1">
        <v>0.79799997806548995</v>
      </c>
      <c r="S20" s="1">
        <v>0.771299988031386</v>
      </c>
      <c r="T20" s="1">
        <v>0.74459999799728205</v>
      </c>
      <c r="U20" s="1">
        <v>0.71790000796317999</v>
      </c>
      <c r="V20" s="1">
        <v>0.69120001792907704</v>
      </c>
      <c r="W20" s="1">
        <v>0.66449999809265103</v>
      </c>
      <c r="X20" s="1">
        <v>0.63779997825622503</v>
      </c>
      <c r="Y20" s="1">
        <v>0.61109998822212097</v>
      </c>
      <c r="Z20" s="1">
        <v>0.58439999818801802</v>
      </c>
      <c r="AA20" s="1">
        <v>0.55770000815391496</v>
      </c>
      <c r="AB20" s="1">
        <v>0.53100001811981201</v>
      </c>
      <c r="AC20" s="1">
        <v>0.53100001811981201</v>
      </c>
    </row>
    <row r="21" spans="1:29" x14ac:dyDescent="0.3">
      <c r="A21" t="s">
        <v>152</v>
      </c>
      <c r="B21" t="s">
        <v>153</v>
      </c>
      <c r="C21" t="s">
        <v>165</v>
      </c>
      <c r="D21" t="s">
        <v>158</v>
      </c>
      <c r="E21" t="s">
        <v>159</v>
      </c>
      <c r="F21" s="1"/>
      <c r="G21" s="1"/>
      <c r="H21" s="1"/>
      <c r="I21" s="1">
        <v>35.256839264068603</v>
      </c>
      <c r="J21" s="1">
        <v>38.954354225006099</v>
      </c>
      <c r="K21" s="1">
        <v>41.674031206741297</v>
      </c>
      <c r="L21" s="1">
        <v>39.988495334396298</v>
      </c>
      <c r="M21" s="1">
        <v>42.084050174178998</v>
      </c>
      <c r="N21" s="1">
        <v>51.248394552841098</v>
      </c>
      <c r="O21" s="1">
        <v>55.251667964019703</v>
      </c>
      <c r="P21" s="1">
        <v>27.2239853915023</v>
      </c>
      <c r="Q21" s="1">
        <v>19.413753690032902</v>
      </c>
      <c r="R21" s="1">
        <v>21.429795782203598</v>
      </c>
      <c r="S21" s="1">
        <v>23.181813422145801</v>
      </c>
      <c r="T21" s="1">
        <v>24.933831062088</v>
      </c>
      <c r="U21" s="1">
        <v>25.175993892879401</v>
      </c>
      <c r="V21" s="1">
        <v>25.418156723670901</v>
      </c>
      <c r="W21" s="1">
        <v>24.9970273535728</v>
      </c>
      <c r="X21" s="1">
        <v>24.5758979834747</v>
      </c>
      <c r="Y21" s="1">
        <v>25.719407416172</v>
      </c>
      <c r="Z21" s="1">
        <v>26.8629168488693</v>
      </c>
      <c r="AA21" s="1">
        <v>27.880918981227801</v>
      </c>
      <c r="AB21" s="1">
        <v>28.8989211135864</v>
      </c>
      <c r="AC21" s="1">
        <v>28.8989211135864</v>
      </c>
    </row>
    <row r="22" spans="1:29" x14ac:dyDescent="0.3">
      <c r="A22" t="s">
        <v>152</v>
      </c>
      <c r="B22" t="s">
        <v>153</v>
      </c>
      <c r="C22" t="s">
        <v>165</v>
      </c>
      <c r="D22" t="s">
        <v>166</v>
      </c>
      <c r="E22" t="s">
        <v>159</v>
      </c>
      <c r="F22" s="1"/>
      <c r="G22" s="1"/>
      <c r="H22" s="1"/>
      <c r="I22" s="1">
        <v>7.9870183115291598</v>
      </c>
      <c r="J22" s="1">
        <v>13.486003666439</v>
      </c>
      <c r="K22" s="1">
        <v>9.2819031509399395</v>
      </c>
      <c r="L22" s="1">
        <v>9.3736387148284894</v>
      </c>
      <c r="M22" s="1">
        <v>10.6377758291625</v>
      </c>
      <c r="N22" s="1">
        <v>19.700202837257301</v>
      </c>
      <c r="O22" s="1">
        <v>28.8946996465301</v>
      </c>
      <c r="P22" s="1">
        <v>42.945728085403402</v>
      </c>
      <c r="Q22" s="1">
        <v>51.517021840896597</v>
      </c>
      <c r="R22" s="1">
        <v>58.534929813384998</v>
      </c>
      <c r="S22" s="1">
        <v>62.167935348815902</v>
      </c>
      <c r="T22" s="1">
        <v>65.800940884246799</v>
      </c>
      <c r="U22" s="1">
        <v>68.648931026306101</v>
      </c>
      <c r="V22" s="1">
        <v>71.496921168365404</v>
      </c>
      <c r="W22" s="1">
        <v>73.258608249740604</v>
      </c>
      <c r="X22" s="1">
        <v>75.020295331115705</v>
      </c>
      <c r="Y22" s="1">
        <v>76.596170250930697</v>
      </c>
      <c r="Z22" s="1">
        <v>78.172045170745804</v>
      </c>
      <c r="AA22" s="1">
        <v>79.739798309097296</v>
      </c>
      <c r="AB22" s="1">
        <v>81.307551447448702</v>
      </c>
      <c r="AC22" s="1">
        <v>81.307551447448702</v>
      </c>
    </row>
    <row r="23" spans="1:29" x14ac:dyDescent="0.3">
      <c r="A23" t="s">
        <v>152</v>
      </c>
      <c r="B23" t="s">
        <v>153</v>
      </c>
      <c r="C23" t="s">
        <v>165</v>
      </c>
      <c r="D23" t="s">
        <v>167</v>
      </c>
      <c r="E23" t="s">
        <v>159</v>
      </c>
      <c r="F23" s="1"/>
      <c r="G23" s="1"/>
      <c r="H23" s="1"/>
      <c r="I23" s="1">
        <v>17.7967839082336</v>
      </c>
      <c r="J23" s="1">
        <v>17.7515774472045</v>
      </c>
      <c r="K23" s="1">
        <v>23.564554486465401</v>
      </c>
      <c r="L23" s="1">
        <v>38.171700993881203</v>
      </c>
      <c r="M23" s="1">
        <v>52.669304868163998</v>
      </c>
      <c r="N23" s="1">
        <v>69.957002668151802</v>
      </c>
      <c r="O23" s="1">
        <v>71.799210324859601</v>
      </c>
      <c r="P23" s="1">
        <v>74.846450331420897</v>
      </c>
      <c r="Q23" s="1">
        <v>76.225420646209699</v>
      </c>
      <c r="R23" s="1">
        <v>77.604374058227506</v>
      </c>
      <c r="S23" s="1">
        <v>78.241397240142803</v>
      </c>
      <c r="T23" s="1">
        <v>78.878420422058099</v>
      </c>
      <c r="U23" s="1">
        <v>79.398070762176502</v>
      </c>
      <c r="V23" s="1">
        <v>79.917721102294905</v>
      </c>
      <c r="W23" s="1">
        <v>80.183081929855305</v>
      </c>
      <c r="X23" s="1">
        <v>80.448442757415705</v>
      </c>
      <c r="Y23" s="1">
        <v>80.694247078933699</v>
      </c>
      <c r="Z23" s="1">
        <v>80.940051400451594</v>
      </c>
      <c r="AA23" s="1">
        <v>81.088056288986195</v>
      </c>
      <c r="AB23" s="1">
        <v>81.236061177520696</v>
      </c>
      <c r="AC23" s="1">
        <v>81.236061177520696</v>
      </c>
    </row>
    <row r="24" spans="1:29" x14ac:dyDescent="0.3">
      <c r="A24" t="s">
        <v>152</v>
      </c>
      <c r="B24" t="s">
        <v>153</v>
      </c>
      <c r="C24" t="s">
        <v>165</v>
      </c>
      <c r="D24" t="s">
        <v>168</v>
      </c>
      <c r="E24" t="s">
        <v>159</v>
      </c>
      <c r="F24" s="1"/>
      <c r="G24" s="1"/>
      <c r="H24" s="1"/>
      <c r="I24" s="1">
        <v>13.1204601151847</v>
      </c>
      <c r="J24" s="1">
        <v>17.5593517404747</v>
      </c>
      <c r="K24" s="1">
        <v>20.467269600677401</v>
      </c>
      <c r="L24" s="1">
        <v>21.3222772558975</v>
      </c>
      <c r="M24" s="1">
        <v>23.659896679115199</v>
      </c>
      <c r="N24" s="1">
        <v>34.801026464309601</v>
      </c>
      <c r="O24" s="1">
        <v>45.915625237579299</v>
      </c>
      <c r="P24" s="1">
        <v>64.605745947112993</v>
      </c>
      <c r="Q24" s="1">
        <v>75.517896006469698</v>
      </c>
      <c r="R24" s="1">
        <v>83.888689092407205</v>
      </c>
      <c r="S24" s="1">
        <v>88.049132919692994</v>
      </c>
      <c r="T24" s="1">
        <v>92.209576746978698</v>
      </c>
      <c r="U24" s="1">
        <v>86.1515813650512</v>
      </c>
      <c r="V24" s="1">
        <v>80.093585983123702</v>
      </c>
      <c r="W24" s="1">
        <v>80.279930581970206</v>
      </c>
      <c r="X24" s="1">
        <v>80.466275180816595</v>
      </c>
      <c r="Y24" s="1">
        <v>80.708238347625695</v>
      </c>
      <c r="Z24" s="1">
        <v>80.950201514434795</v>
      </c>
      <c r="AA24" s="1">
        <v>81.1002474125671</v>
      </c>
      <c r="AB24" s="1">
        <v>81.250293310699405</v>
      </c>
      <c r="AC24" s="1">
        <v>81.250293310699405</v>
      </c>
    </row>
    <row r="25" spans="1:29" x14ac:dyDescent="0.3">
      <c r="A25" t="s">
        <v>152</v>
      </c>
      <c r="B25" t="s">
        <v>153</v>
      </c>
      <c r="C25" t="s">
        <v>165</v>
      </c>
      <c r="D25" t="s">
        <v>160</v>
      </c>
      <c r="E25" t="s">
        <v>159</v>
      </c>
      <c r="F25" s="1"/>
      <c r="G25" s="1"/>
      <c r="H25" s="1"/>
      <c r="I25" s="1">
        <v>2.9859175457048401</v>
      </c>
      <c r="J25" s="1">
        <v>3.79803494773387</v>
      </c>
      <c r="K25" s="1">
        <v>3.2641640950918198</v>
      </c>
      <c r="L25" s="1">
        <v>3.4316887789630801</v>
      </c>
      <c r="M25" s="1">
        <v>4.8340821086597403</v>
      </c>
      <c r="N25" s="1">
        <v>18.694452044601402</v>
      </c>
      <c r="O25" s="1">
        <v>32.824729125289899</v>
      </c>
      <c r="P25" s="1">
        <v>55.687341112136799</v>
      </c>
      <c r="Q25" s="1">
        <v>69.993026698837198</v>
      </c>
      <c r="R25" s="1">
        <v>81.571412154083205</v>
      </c>
      <c r="S25" s="1">
        <v>87.367004693374597</v>
      </c>
      <c r="T25" s="1">
        <v>93.162597232666002</v>
      </c>
      <c r="U25" s="1">
        <v>97.460452136764502</v>
      </c>
      <c r="V25" s="1">
        <v>101.758307040863</v>
      </c>
      <c r="W25" s="1">
        <v>104.09250365295399</v>
      </c>
      <c r="X25" s="1">
        <v>106.426700265045</v>
      </c>
      <c r="Y25" s="1">
        <v>108.415374658126</v>
      </c>
      <c r="Z25" s="1">
        <v>110.40404905120801</v>
      </c>
      <c r="AA25" s="1">
        <v>111.658547360382</v>
      </c>
      <c r="AB25" s="1">
        <v>112.913045669555</v>
      </c>
      <c r="AC25" s="1">
        <v>112.913045669555</v>
      </c>
    </row>
    <row r="26" spans="1:29" hidden="1" x14ac:dyDescent="0.3">
      <c r="A26" t="s">
        <v>152</v>
      </c>
      <c r="B26" t="s">
        <v>153</v>
      </c>
      <c r="C26" t="s">
        <v>165</v>
      </c>
      <c r="D26" t="s">
        <v>121</v>
      </c>
      <c r="E26" t="s">
        <v>159</v>
      </c>
      <c r="F26" s="1"/>
      <c r="G26" s="1"/>
      <c r="H26" s="1"/>
      <c r="I26" s="1">
        <v>2.1562225823688501</v>
      </c>
      <c r="J26" s="1">
        <v>1.9615882307720101</v>
      </c>
      <c r="K26" s="1">
        <v>2.0505263860607101</v>
      </c>
      <c r="L26" s="1">
        <v>2.1611441938924698</v>
      </c>
      <c r="M26" s="1">
        <v>2.2619784665870601</v>
      </c>
      <c r="N26" s="1">
        <v>2.36626882773876</v>
      </c>
      <c r="O26" s="1">
        <v>2.36231648448944</v>
      </c>
      <c r="P26" s="1">
        <v>2.3107080989456099</v>
      </c>
      <c r="Q26" s="1">
        <v>2.2633045417928601</v>
      </c>
      <c r="R26" s="1">
        <v>2.2171050429677899</v>
      </c>
      <c r="S26" s="1">
        <v>2.1722504368865398</v>
      </c>
      <c r="T26" s="1">
        <v>2.1273958308053</v>
      </c>
      <c r="U26" s="1">
        <v>2.0851543535041799</v>
      </c>
      <c r="V26" s="1">
        <v>2.0429128762030602</v>
      </c>
      <c r="W26" s="1">
        <v>2.0054225301337198</v>
      </c>
      <c r="X26" s="1">
        <v>1.96793218406438</v>
      </c>
      <c r="Y26" s="1">
        <v>1.9367742366588101</v>
      </c>
      <c r="Z26" s="1">
        <v>1.90561628925323</v>
      </c>
      <c r="AA26" s="1">
        <v>1.8765902038395399</v>
      </c>
      <c r="AB26" s="1">
        <v>1.84756411842584</v>
      </c>
      <c r="AC26" s="1">
        <v>1.84756411842584</v>
      </c>
    </row>
    <row r="27" spans="1:29" hidden="1" x14ac:dyDescent="0.3">
      <c r="A27" t="s">
        <v>152</v>
      </c>
      <c r="B27" t="s">
        <v>153</v>
      </c>
      <c r="C27" t="s">
        <v>165</v>
      </c>
      <c r="D27" t="s">
        <v>123</v>
      </c>
      <c r="E27" t="s">
        <v>159</v>
      </c>
      <c r="F27" s="1"/>
      <c r="G27" s="1"/>
      <c r="H27" s="1"/>
      <c r="I27" s="1">
        <v>7.2064525726222897</v>
      </c>
      <c r="J27" s="1">
        <v>5.3614902924537597</v>
      </c>
      <c r="K27" s="1">
        <v>6.0393674718666004</v>
      </c>
      <c r="L27" s="1">
        <v>6.1220246630954698</v>
      </c>
      <c r="M27" s="1">
        <v>6.8768342764854404</v>
      </c>
      <c r="N27" s="1">
        <v>7.6309984153079897</v>
      </c>
      <c r="O27" s="1">
        <v>8.3879467574405595</v>
      </c>
      <c r="P27" s="1">
        <v>8.3329398585033392</v>
      </c>
      <c r="Q27" s="1">
        <v>8.3223486878395008</v>
      </c>
      <c r="R27" s="1">
        <v>8.4096155816459603</v>
      </c>
      <c r="S27" s="1">
        <v>8.4948110936880106</v>
      </c>
      <c r="T27" s="1">
        <v>8.5800066057300501</v>
      </c>
      <c r="U27" s="1">
        <v>8.9271850321912698</v>
      </c>
      <c r="V27" s="1">
        <v>9.2743634586524895</v>
      </c>
      <c r="W27" s="1">
        <v>9.5595718368434905</v>
      </c>
      <c r="X27" s="1">
        <v>9.8447802150344792</v>
      </c>
      <c r="Y27" s="1">
        <v>10.097597601881001</v>
      </c>
      <c r="Z27" s="1">
        <v>10.350414988727501</v>
      </c>
      <c r="AA27" s="1">
        <v>10.5846139733219</v>
      </c>
      <c r="AB27" s="1">
        <v>10.818812957916199</v>
      </c>
      <c r="AC27" s="1">
        <v>10.818812957916199</v>
      </c>
    </row>
    <row r="28" spans="1:29" hidden="1" x14ac:dyDescent="0.3">
      <c r="A28" t="s">
        <v>152</v>
      </c>
      <c r="B28" t="s">
        <v>153</v>
      </c>
      <c r="C28" t="s">
        <v>165</v>
      </c>
      <c r="D28" t="s">
        <v>125</v>
      </c>
      <c r="E28" t="s">
        <v>159</v>
      </c>
      <c r="F28" s="1"/>
      <c r="G28" s="1"/>
      <c r="H28" s="1"/>
      <c r="I28" s="1">
        <v>8.6820021516132293</v>
      </c>
      <c r="J28" s="1">
        <v>12.4154170135116</v>
      </c>
      <c r="K28" s="1">
        <v>11.0335468170738</v>
      </c>
      <c r="L28" s="1">
        <v>12.5514251603317</v>
      </c>
      <c r="M28" s="1">
        <v>13.436232400817801</v>
      </c>
      <c r="N28" s="1">
        <v>14.028939686450901</v>
      </c>
      <c r="O28" s="1">
        <v>14.6393494554328</v>
      </c>
      <c r="P28" s="1">
        <v>15.306264131431501</v>
      </c>
      <c r="Q28" s="1">
        <v>15.2121283740615</v>
      </c>
      <c r="R28" s="1">
        <v>15.118081356239299</v>
      </c>
      <c r="S28" s="1">
        <v>15.0086253498077</v>
      </c>
      <c r="T28" s="1">
        <v>14.8991693433761</v>
      </c>
      <c r="U28" s="1">
        <v>14.7251764444351</v>
      </c>
      <c r="V28" s="1">
        <v>14.551183545494</v>
      </c>
      <c r="W28" s="1">
        <v>14.412982264137201</v>
      </c>
      <c r="X28" s="1">
        <v>14.274780982780401</v>
      </c>
      <c r="Y28" s="1">
        <v>14.2257798496627</v>
      </c>
      <c r="Z28" s="1">
        <v>14.176778716545099</v>
      </c>
      <c r="AA28" s="1">
        <v>13.9964662940979</v>
      </c>
      <c r="AB28" s="1">
        <v>13.8161538716506</v>
      </c>
      <c r="AC28" s="1">
        <v>13.8161538716506</v>
      </c>
    </row>
    <row r="29" spans="1:29" hidden="1" x14ac:dyDescent="0.3">
      <c r="A29" t="s">
        <v>152</v>
      </c>
      <c r="B29" t="s">
        <v>153</v>
      </c>
      <c r="C29" t="s">
        <v>165</v>
      </c>
      <c r="D29" t="s">
        <v>127</v>
      </c>
      <c r="E29" t="s">
        <v>159</v>
      </c>
      <c r="F29" s="1"/>
      <c r="G29" s="1"/>
      <c r="H29" s="1"/>
      <c r="I29" s="1">
        <v>18.4005910322952</v>
      </c>
      <c r="J29" s="1">
        <v>19.763510053176802</v>
      </c>
      <c r="K29" s="1">
        <v>21.292889675674399</v>
      </c>
      <c r="L29" s="1">
        <v>20.9612213903427</v>
      </c>
      <c r="M29" s="1">
        <v>25.618813743858301</v>
      </c>
      <c r="N29" s="1">
        <v>40.540227133865301</v>
      </c>
      <c r="O29" s="1">
        <v>32.829214698142998</v>
      </c>
      <c r="P29" s="1">
        <v>6.3039724286365404</v>
      </c>
      <c r="Q29" s="1">
        <v>3.2789247039699498</v>
      </c>
      <c r="R29" s="1">
        <v>3.6545737353277201</v>
      </c>
      <c r="S29" s="1">
        <v>3.9802836618304198</v>
      </c>
      <c r="T29" s="1">
        <v>4.3059935883331297</v>
      </c>
      <c r="U29" s="1">
        <v>4.28000320097446</v>
      </c>
      <c r="V29" s="1">
        <v>4.2540128136157902</v>
      </c>
      <c r="W29" s="1">
        <v>4.1771367662262904</v>
      </c>
      <c r="X29" s="1">
        <v>4.1002607188367799</v>
      </c>
      <c r="Y29" s="1">
        <v>4.3313320305323497</v>
      </c>
      <c r="Z29" s="1">
        <v>4.5624033422279302</v>
      </c>
      <c r="AA29" s="1">
        <v>4.7323255785226799</v>
      </c>
      <c r="AB29" s="1">
        <v>4.9022478148174198</v>
      </c>
      <c r="AC29" s="1">
        <v>4.9022478148174198</v>
      </c>
    </row>
    <row r="30" spans="1:29" hidden="1" x14ac:dyDescent="0.3">
      <c r="A30" t="s">
        <v>152</v>
      </c>
      <c r="B30" t="s">
        <v>153</v>
      </c>
      <c r="C30" t="s">
        <v>165</v>
      </c>
      <c r="D30" t="s">
        <v>161</v>
      </c>
      <c r="E30" t="s">
        <v>159</v>
      </c>
      <c r="F30" s="1"/>
      <c r="G30" s="1"/>
      <c r="H30" s="1"/>
      <c r="I30" s="1">
        <v>6.6987297784996001</v>
      </c>
      <c r="J30" s="1">
        <v>6.7030922780513702</v>
      </c>
      <c r="K30" s="1">
        <v>7.3767664778137103</v>
      </c>
      <c r="L30" s="1">
        <v>7.7733561936950597</v>
      </c>
      <c r="M30" s="1">
        <v>11.9921494428825</v>
      </c>
      <c r="N30" s="1">
        <v>24.450215316886801</v>
      </c>
      <c r="O30" s="1">
        <v>31.203119532852099</v>
      </c>
      <c r="P30" s="1">
        <v>43.033461918258602</v>
      </c>
      <c r="Q30" s="1">
        <v>52.294811299667302</v>
      </c>
      <c r="R30" s="1">
        <v>59.902368212661699</v>
      </c>
      <c r="S30" s="1">
        <v>63.750121340751598</v>
      </c>
      <c r="T30" s="1">
        <v>67.597874468841496</v>
      </c>
      <c r="U30" s="1">
        <v>70.740031985931296</v>
      </c>
      <c r="V30" s="1">
        <v>73.882189503021195</v>
      </c>
      <c r="W30" s="1">
        <v>75.7244013854217</v>
      </c>
      <c r="X30" s="1">
        <v>77.566613267822206</v>
      </c>
      <c r="Y30" s="1">
        <v>79.134763621292095</v>
      </c>
      <c r="Z30" s="1">
        <v>80.702913974761898</v>
      </c>
      <c r="AA30" s="1">
        <v>81.786483012237497</v>
      </c>
      <c r="AB30" s="1">
        <v>82.870052049713095</v>
      </c>
      <c r="AC30" s="1">
        <v>82.870052049713095</v>
      </c>
    </row>
    <row r="31" spans="1:29" hidden="1" x14ac:dyDescent="0.3">
      <c r="A31" t="s">
        <v>152</v>
      </c>
      <c r="B31" t="s">
        <v>153</v>
      </c>
      <c r="C31" t="s">
        <v>165</v>
      </c>
      <c r="D31" t="s">
        <v>130</v>
      </c>
      <c r="E31" t="s">
        <v>159</v>
      </c>
      <c r="F31" s="1"/>
      <c r="G31" s="1"/>
      <c r="H31" s="1"/>
      <c r="I31" s="1">
        <v>49.606869270477198</v>
      </c>
      <c r="J31" s="1">
        <v>52.016025446243198</v>
      </c>
      <c r="K31" s="1">
        <v>50.849163778991702</v>
      </c>
      <c r="L31" s="1">
        <v>51.640724770431497</v>
      </c>
      <c r="M31" s="1">
        <v>53.219561900863603</v>
      </c>
      <c r="N31" s="1">
        <v>57.526476690216001</v>
      </c>
      <c r="O31" s="1">
        <v>57.293941043929998</v>
      </c>
      <c r="P31" s="1">
        <v>60.185595269164999</v>
      </c>
      <c r="Q31" s="1">
        <v>61.584603818969697</v>
      </c>
      <c r="R31" s="1">
        <v>59.862811502838099</v>
      </c>
      <c r="S31" s="1">
        <v>60.977187953300401</v>
      </c>
      <c r="T31" s="1">
        <v>62.091564403762803</v>
      </c>
      <c r="U31" s="1">
        <v>57.138997567901598</v>
      </c>
      <c r="V31" s="1">
        <v>52.1864307320403</v>
      </c>
      <c r="W31" s="1">
        <v>51.275751687698303</v>
      </c>
      <c r="X31" s="1">
        <v>50.365072643356299</v>
      </c>
      <c r="Y31" s="1">
        <v>50.068331821441603</v>
      </c>
      <c r="Z31" s="1">
        <v>49.7715909995269</v>
      </c>
      <c r="AA31" s="1">
        <v>49.429641603736798</v>
      </c>
      <c r="AB31" s="1">
        <v>49.087692207946702</v>
      </c>
      <c r="AC31" s="1">
        <v>49.087692207946702</v>
      </c>
    </row>
    <row r="32" spans="1:29" hidden="1" x14ac:dyDescent="0.3">
      <c r="A32" t="s">
        <v>152</v>
      </c>
      <c r="B32" t="s">
        <v>153</v>
      </c>
      <c r="C32" t="s">
        <v>165</v>
      </c>
      <c r="D32" t="s">
        <v>131</v>
      </c>
      <c r="E32" t="s">
        <v>159</v>
      </c>
      <c r="F32" s="1"/>
      <c r="G32" s="1"/>
      <c r="H32" s="1"/>
      <c r="I32" s="1">
        <v>28.712853297614998</v>
      </c>
      <c r="J32" s="1">
        <v>28.294792836875899</v>
      </c>
      <c r="K32" s="1">
        <v>33.837359345741199</v>
      </c>
      <c r="L32" s="1">
        <v>48.170218249664202</v>
      </c>
      <c r="M32" s="1">
        <v>62.389712381362898</v>
      </c>
      <c r="N32" s="1">
        <v>79.395450832672097</v>
      </c>
      <c r="O32" s="1">
        <v>80.951824180450402</v>
      </c>
      <c r="P32" s="1">
        <v>83.709384497680603</v>
      </c>
      <c r="Q32" s="1">
        <v>84.794804388580303</v>
      </c>
      <c r="R32" s="1">
        <v>85.876378899078304</v>
      </c>
      <c r="S32" s="1">
        <v>86.318432843246399</v>
      </c>
      <c r="T32" s="1">
        <v>86.760486787414493</v>
      </c>
      <c r="U32" s="1">
        <v>87.077464451904206</v>
      </c>
      <c r="V32" s="1">
        <v>87.394442116394004</v>
      </c>
      <c r="W32" s="1">
        <v>87.449422604751504</v>
      </c>
      <c r="X32" s="1">
        <v>87.504403093109104</v>
      </c>
      <c r="Y32" s="1">
        <v>87.532115186157199</v>
      </c>
      <c r="Z32" s="1">
        <v>87.559827279205294</v>
      </c>
      <c r="AA32" s="1">
        <v>87.482036501388507</v>
      </c>
      <c r="AB32" s="1">
        <v>87.404245723571705</v>
      </c>
      <c r="AC32" s="1">
        <v>87.404245723571705</v>
      </c>
    </row>
    <row r="33" spans="1:29" hidden="1" x14ac:dyDescent="0.3">
      <c r="A33" t="s">
        <v>152</v>
      </c>
      <c r="B33" t="s">
        <v>153</v>
      </c>
      <c r="C33" t="s">
        <v>165</v>
      </c>
      <c r="D33" t="s">
        <v>162</v>
      </c>
      <c r="E33" t="s">
        <v>159</v>
      </c>
      <c r="F33" s="1"/>
      <c r="G33" s="1"/>
      <c r="H33" s="1"/>
      <c r="I33" s="1">
        <v>6.4826241538333802</v>
      </c>
      <c r="J33" s="1">
        <v>9.7318802690124393</v>
      </c>
      <c r="K33" s="1">
        <v>12.659407456417</v>
      </c>
      <c r="L33" s="1">
        <v>13.792604085960299</v>
      </c>
      <c r="M33" s="1">
        <v>19.4955821172714</v>
      </c>
      <c r="N33" s="1">
        <v>34.891285148582398</v>
      </c>
      <c r="O33" s="1">
        <v>43.101787144317598</v>
      </c>
      <c r="P33" s="1">
        <v>58.646758546295104</v>
      </c>
      <c r="Q33" s="1">
        <v>70.482450658721902</v>
      </c>
      <c r="R33" s="1">
        <v>79.925310446472096</v>
      </c>
      <c r="S33" s="1">
        <v>84.562488478317206</v>
      </c>
      <c r="T33" s="1">
        <v>89.199666510162302</v>
      </c>
      <c r="U33" s="1">
        <v>92.536429855422895</v>
      </c>
      <c r="V33" s="1">
        <v>95.873193200683502</v>
      </c>
      <c r="W33" s="1">
        <v>97.643720431289594</v>
      </c>
      <c r="X33" s="1">
        <v>99.414247661895701</v>
      </c>
      <c r="Y33" s="1">
        <v>100.9679250177</v>
      </c>
      <c r="Z33" s="1">
        <v>102.521602373504</v>
      </c>
      <c r="AA33" s="1">
        <v>103.403686155014</v>
      </c>
      <c r="AB33" s="1">
        <v>104.285769936523</v>
      </c>
      <c r="AC33" s="1">
        <v>104.285769936523</v>
      </c>
    </row>
    <row r="34" spans="1:29" hidden="1" x14ac:dyDescent="0.3">
      <c r="A34" t="s">
        <v>152</v>
      </c>
      <c r="B34" t="s">
        <v>153</v>
      </c>
      <c r="C34" t="s">
        <v>165</v>
      </c>
      <c r="D34" t="s">
        <v>163</v>
      </c>
      <c r="E34" t="s">
        <v>159</v>
      </c>
      <c r="F34" s="1"/>
      <c r="G34" s="1"/>
      <c r="H34" s="1"/>
      <c r="I34" s="1">
        <v>5.6233168562412201</v>
      </c>
      <c r="J34" s="1">
        <v>6.5551090461921602</v>
      </c>
      <c r="K34" s="1">
        <v>6.9420261513710004</v>
      </c>
      <c r="L34" s="1">
        <v>6.8717069265460902</v>
      </c>
      <c r="M34" s="1">
        <v>7.20213232999801</v>
      </c>
      <c r="N34" s="1">
        <v>10.189265026474001</v>
      </c>
      <c r="O34" s="1">
        <v>11.453787735271399</v>
      </c>
      <c r="P34" s="1">
        <v>15.6899190018081</v>
      </c>
      <c r="Q34" s="1">
        <v>21.191885054740901</v>
      </c>
      <c r="R34" s="1">
        <v>26.571813101081801</v>
      </c>
      <c r="S34" s="1">
        <v>32.463771507091501</v>
      </c>
      <c r="T34" s="1">
        <v>38.355729913101101</v>
      </c>
      <c r="U34" s="1">
        <v>39.347816928253103</v>
      </c>
      <c r="V34" s="1">
        <v>40.339903943405098</v>
      </c>
      <c r="W34" s="1">
        <v>39.008476897735498</v>
      </c>
      <c r="X34" s="1">
        <v>37.677049852065998</v>
      </c>
      <c r="Y34" s="1">
        <v>40.817675555534301</v>
      </c>
      <c r="Z34" s="1">
        <v>43.958301259002603</v>
      </c>
      <c r="AA34" s="1">
        <v>42.786761749877897</v>
      </c>
      <c r="AB34" s="1">
        <v>41.615222240753099</v>
      </c>
      <c r="AC34" s="1">
        <v>41.615222240753099</v>
      </c>
    </row>
    <row r="35" spans="1:29" hidden="1" x14ac:dyDescent="0.3">
      <c r="A35" t="s">
        <v>152</v>
      </c>
      <c r="B35" t="s">
        <v>153</v>
      </c>
      <c r="C35" t="s">
        <v>165</v>
      </c>
      <c r="D35" t="s">
        <v>164</v>
      </c>
      <c r="E35" t="s">
        <v>159</v>
      </c>
      <c r="F35" s="1"/>
      <c r="G35" s="1"/>
      <c r="H35" s="1"/>
      <c r="I35" s="1">
        <v>2.2821714675998601</v>
      </c>
      <c r="J35" s="1">
        <v>3.0898801515626899</v>
      </c>
      <c r="K35" s="1">
        <v>3.3010485824632601</v>
      </c>
      <c r="L35" s="1">
        <v>3.8437669792985898</v>
      </c>
      <c r="M35" s="1">
        <v>9.6302576405143707</v>
      </c>
      <c r="N35" s="1">
        <v>28.827703400840701</v>
      </c>
      <c r="O35" s="1">
        <v>38.957244598846401</v>
      </c>
      <c r="P35" s="1">
        <v>58.478968964309601</v>
      </c>
      <c r="Q35" s="1">
        <v>73.792275212707494</v>
      </c>
      <c r="R35" s="1">
        <v>86.173723995056093</v>
      </c>
      <c r="S35" s="1">
        <v>92.399289222946095</v>
      </c>
      <c r="T35" s="1">
        <v>98.624854450836096</v>
      </c>
      <c r="U35" s="1">
        <v>103.240350453186</v>
      </c>
      <c r="V35" s="1">
        <v>107.855846455535</v>
      </c>
      <c r="W35" s="1">
        <v>110.360410322189</v>
      </c>
      <c r="X35" s="1">
        <v>112.864974188842</v>
      </c>
      <c r="Y35" s="1">
        <v>114.99809121147101</v>
      </c>
      <c r="Z35" s="1">
        <v>117.1312082341</v>
      </c>
      <c r="AA35" s="1">
        <v>118.47511797615</v>
      </c>
      <c r="AB35" s="1">
        <v>119.8190277182</v>
      </c>
      <c r="AC35" s="1">
        <v>119.8190277182</v>
      </c>
    </row>
    <row r="36" spans="1:29" hidden="1" x14ac:dyDescent="0.3">
      <c r="A36" t="s">
        <v>152</v>
      </c>
      <c r="B36" t="s">
        <v>153</v>
      </c>
      <c r="C36" t="s">
        <v>169</v>
      </c>
      <c r="D36" t="s">
        <v>117</v>
      </c>
      <c r="E36" t="s">
        <v>150</v>
      </c>
      <c r="F36" s="1"/>
      <c r="G36" s="1"/>
      <c r="H36" s="1"/>
      <c r="I36" s="1"/>
      <c r="J36" s="1"/>
      <c r="K36" s="1"/>
      <c r="L36" s="1"/>
      <c r="M36" s="1">
        <v>16.548410403069699</v>
      </c>
      <c r="N36" s="1">
        <v>195.501254196411</v>
      </c>
      <c r="O36" s="1">
        <v>338.63612571439</v>
      </c>
      <c r="P36" s="1">
        <v>608.25864304922095</v>
      </c>
      <c r="Q36" s="1">
        <v>731.93588664235801</v>
      </c>
      <c r="R36" s="1">
        <v>855.61305647794904</v>
      </c>
      <c r="S36" s="1">
        <v>911.22838531064201</v>
      </c>
      <c r="T36" s="1">
        <v>966.84371414333498</v>
      </c>
      <c r="U36" s="1">
        <v>1012.1907755401101</v>
      </c>
      <c r="V36" s="1">
        <v>1057.53783693688</v>
      </c>
      <c r="W36" s="1">
        <v>1080.63921672161</v>
      </c>
      <c r="X36" s="1">
        <v>1103.7405965063499</v>
      </c>
      <c r="Y36" s="1">
        <v>1125.13098561221</v>
      </c>
      <c r="Z36" s="1">
        <v>1146.5213747180701</v>
      </c>
      <c r="AA36" s="1">
        <v>1159.35585158149</v>
      </c>
      <c r="AB36" s="1">
        <v>1172.1903284449099</v>
      </c>
      <c r="AC36" s="1">
        <v>1172.1903284449099</v>
      </c>
    </row>
    <row r="37" spans="1:29" hidden="1" x14ac:dyDescent="0.3">
      <c r="A37" t="s">
        <v>152</v>
      </c>
      <c r="B37" t="s">
        <v>153</v>
      </c>
      <c r="C37" t="s">
        <v>170</v>
      </c>
      <c r="D37" t="s">
        <v>154</v>
      </c>
      <c r="E37" t="s">
        <v>155</v>
      </c>
      <c r="F37" s="1"/>
      <c r="G37" s="1"/>
      <c r="H37" s="1"/>
      <c r="I37" s="1">
        <v>1</v>
      </c>
      <c r="J37" s="1">
        <v>1.0219999551773</v>
      </c>
      <c r="K37" s="1">
        <v>1.0119999647140501</v>
      </c>
      <c r="L37" s="1">
        <v>1.0019999742507899</v>
      </c>
      <c r="M37" s="1">
        <v>0.98199999332427901</v>
      </c>
      <c r="N37" s="1">
        <v>0.962000012397766</v>
      </c>
      <c r="O37" s="1">
        <v>0.93375003337860096</v>
      </c>
      <c r="P37" s="1">
        <v>0.90549999475479004</v>
      </c>
      <c r="Q37" s="1">
        <v>0.877249956130981</v>
      </c>
      <c r="R37" s="1">
        <v>0.84899997711181596</v>
      </c>
      <c r="S37" s="1">
        <v>0.81939998269081005</v>
      </c>
      <c r="T37" s="1">
        <v>0.78979998826980502</v>
      </c>
      <c r="U37" s="1">
        <v>0.76019999384879999</v>
      </c>
      <c r="V37" s="1">
        <v>0.73059999942779497</v>
      </c>
      <c r="W37" s="1">
        <v>0.700999975204467</v>
      </c>
      <c r="X37" s="1">
        <v>0.67139995098114003</v>
      </c>
      <c r="Y37" s="1">
        <v>0.641799956560134</v>
      </c>
      <c r="Z37" s="1">
        <v>0.61219996213912897</v>
      </c>
      <c r="AA37" s="1">
        <v>0.58259996771812395</v>
      </c>
      <c r="AB37" s="1">
        <v>0.55299997329711903</v>
      </c>
      <c r="AC37" s="1">
        <v>0.55299997329711903</v>
      </c>
    </row>
    <row r="38" spans="1:29" hidden="1" x14ac:dyDescent="0.3">
      <c r="A38" t="s">
        <v>152</v>
      </c>
      <c r="B38" t="s">
        <v>153</v>
      </c>
      <c r="C38" t="s">
        <v>170</v>
      </c>
      <c r="D38" t="s">
        <v>156</v>
      </c>
      <c r="E38" t="s">
        <v>155</v>
      </c>
      <c r="F38" s="1"/>
      <c r="G38" s="1"/>
      <c r="H38" s="1"/>
      <c r="I38" s="1">
        <v>1</v>
      </c>
      <c r="J38" s="1">
        <v>1.03499996662139</v>
      </c>
      <c r="K38" s="1">
        <v>1.0149999856948799</v>
      </c>
      <c r="L38" s="1">
        <v>0.99500000476837103</v>
      </c>
      <c r="M38" s="1">
        <v>0.975499987602233</v>
      </c>
      <c r="N38" s="1">
        <v>0.95599997043609597</v>
      </c>
      <c r="O38" s="1">
        <v>0.92949998378753595</v>
      </c>
      <c r="P38" s="1">
        <v>0.90299999713897705</v>
      </c>
      <c r="Q38" s="1">
        <v>0.87650001049041704</v>
      </c>
      <c r="R38" s="1">
        <v>0.85000002384185702</v>
      </c>
      <c r="S38" s="1">
        <v>0.82140001654624795</v>
      </c>
      <c r="T38" s="1">
        <v>0.79280000925063998</v>
      </c>
      <c r="U38" s="1">
        <v>0.76420000195503102</v>
      </c>
      <c r="V38" s="1">
        <v>0.73559999465942205</v>
      </c>
      <c r="W38" s="1">
        <v>0.70700001716613703</v>
      </c>
      <c r="X38" s="1">
        <v>0.67840003967285101</v>
      </c>
      <c r="Y38" s="1">
        <v>0.64980003237724204</v>
      </c>
      <c r="Z38" s="1">
        <v>0.62120002508163397</v>
      </c>
      <c r="AA38" s="1">
        <v>0.592600017786025</v>
      </c>
      <c r="AB38" s="1">
        <v>0.56400001049041604</v>
      </c>
      <c r="AC38" s="1">
        <v>0.56400001049041604</v>
      </c>
    </row>
    <row r="39" spans="1:29" x14ac:dyDescent="0.3">
      <c r="A39" t="s">
        <v>152</v>
      </c>
      <c r="B39" t="s">
        <v>153</v>
      </c>
      <c r="C39" t="s">
        <v>170</v>
      </c>
      <c r="D39" t="s">
        <v>158</v>
      </c>
      <c r="E39" t="s">
        <v>159</v>
      </c>
      <c r="F39" s="1"/>
      <c r="G39" s="1"/>
      <c r="H39" s="1"/>
      <c r="I39" s="1">
        <v>51.174043488922102</v>
      </c>
      <c r="J39" s="1">
        <v>55.0143572849273</v>
      </c>
      <c r="K39" s="1">
        <v>57.905622746429401</v>
      </c>
      <c r="L39" s="1">
        <v>56.985811980056702</v>
      </c>
      <c r="M39" s="1">
        <v>58.636832394027699</v>
      </c>
      <c r="N39" s="1">
        <v>62.705925195465099</v>
      </c>
      <c r="O39" s="1">
        <v>54.883343906936602</v>
      </c>
      <c r="P39" s="1">
        <v>29.438366711387602</v>
      </c>
      <c r="Q39" s="1">
        <v>29.542906124305699</v>
      </c>
      <c r="R39" s="1">
        <v>33.663719292144698</v>
      </c>
      <c r="S39" s="1">
        <v>35.102645848503101</v>
      </c>
      <c r="T39" s="1">
        <v>36.541572404861398</v>
      </c>
      <c r="U39" s="1">
        <v>35.338577895336101</v>
      </c>
      <c r="V39" s="1">
        <v>34.135583385810797</v>
      </c>
      <c r="W39" s="1">
        <v>33.301582705669396</v>
      </c>
      <c r="X39" s="1">
        <v>32.467582025527904</v>
      </c>
      <c r="Y39" s="1">
        <v>33.979718708763102</v>
      </c>
      <c r="Z39" s="1">
        <v>35.4918553919982</v>
      </c>
      <c r="AA39" s="1">
        <v>36.7409279116821</v>
      </c>
      <c r="AB39" s="1">
        <v>37.9900004313659</v>
      </c>
      <c r="AC39" s="1">
        <v>37.9900004313659</v>
      </c>
    </row>
    <row r="40" spans="1:29" x14ac:dyDescent="0.3">
      <c r="A40" t="s">
        <v>152</v>
      </c>
      <c r="B40" t="s">
        <v>153</v>
      </c>
      <c r="C40" t="s">
        <v>170</v>
      </c>
      <c r="D40" t="s">
        <v>166</v>
      </c>
      <c r="E40" t="s">
        <v>159</v>
      </c>
      <c r="F40" s="1"/>
      <c r="G40" s="1"/>
      <c r="H40" s="1"/>
      <c r="I40" s="1">
        <v>9.4488116759872405</v>
      </c>
      <c r="J40" s="1">
        <v>13.7677464483642</v>
      </c>
      <c r="K40" s="1">
        <v>11.449213422870599</v>
      </c>
      <c r="L40" s="1">
        <v>11.2105061523246</v>
      </c>
      <c r="M40" s="1">
        <v>12.157335998134601</v>
      </c>
      <c r="N40" s="1">
        <v>21.124523286628701</v>
      </c>
      <c r="O40" s="1">
        <v>30.2274324312591</v>
      </c>
      <c r="P40" s="1">
        <v>44.173934134292601</v>
      </c>
      <c r="Q40" s="1">
        <v>52.704331635360703</v>
      </c>
      <c r="R40" s="1">
        <v>59.525795603332497</v>
      </c>
      <c r="S40" s="1">
        <v>62.780179068450899</v>
      </c>
      <c r="T40" s="1">
        <v>66.0345625335693</v>
      </c>
      <c r="U40" s="1">
        <v>68.708378071899403</v>
      </c>
      <c r="V40" s="1">
        <v>71.382193610229393</v>
      </c>
      <c r="W40" s="1">
        <v>73.046727789611793</v>
      </c>
      <c r="X40" s="1">
        <v>74.711261968994094</v>
      </c>
      <c r="Y40" s="1">
        <v>76.478729798049898</v>
      </c>
      <c r="Z40" s="1">
        <v>78.246197627105701</v>
      </c>
      <c r="AA40" s="1">
        <v>79.842300938110299</v>
      </c>
      <c r="AB40" s="1">
        <v>81.438404249114896</v>
      </c>
      <c r="AC40" s="1">
        <v>81.438404249114896</v>
      </c>
    </row>
    <row r="41" spans="1:29" x14ac:dyDescent="0.3">
      <c r="A41" t="s">
        <v>152</v>
      </c>
      <c r="B41" t="s">
        <v>153</v>
      </c>
      <c r="C41" t="s">
        <v>170</v>
      </c>
      <c r="D41" t="s">
        <v>167</v>
      </c>
      <c r="E41" t="s">
        <v>159</v>
      </c>
      <c r="F41" s="1"/>
      <c r="G41" s="1"/>
      <c r="H41" s="1"/>
      <c r="I41" s="1">
        <v>21.0789851087188</v>
      </c>
      <c r="J41" s="1">
        <v>20.915393752479499</v>
      </c>
      <c r="K41" s="1">
        <v>25.321895442848199</v>
      </c>
      <c r="L41" s="1">
        <v>39.765683007125801</v>
      </c>
      <c r="M41" s="1">
        <v>54.290525696868897</v>
      </c>
      <c r="N41" s="1">
        <v>71.494867481689397</v>
      </c>
      <c r="O41" s="1">
        <v>74.496512263488697</v>
      </c>
      <c r="P41" s="1">
        <v>77.479487934722897</v>
      </c>
      <c r="Q41" s="1">
        <v>78.784804424896194</v>
      </c>
      <c r="R41" s="1">
        <v>80.0901378178405</v>
      </c>
      <c r="S41" s="1">
        <v>80.649154711608801</v>
      </c>
      <c r="T41" s="1">
        <v>81.208171605377103</v>
      </c>
      <c r="U41" s="1">
        <v>81.649160674972507</v>
      </c>
      <c r="V41" s="1">
        <v>82.090149744567796</v>
      </c>
      <c r="W41" s="1">
        <v>82.275425243148803</v>
      </c>
      <c r="X41" s="1">
        <v>82.460700741729696</v>
      </c>
      <c r="Y41" s="1">
        <v>82.626301414871193</v>
      </c>
      <c r="Z41" s="1">
        <v>82.791902088012606</v>
      </c>
      <c r="AA41" s="1">
        <v>82.859158213806097</v>
      </c>
      <c r="AB41" s="1">
        <v>82.926414339599503</v>
      </c>
      <c r="AC41" s="1">
        <v>82.926414339599503</v>
      </c>
    </row>
    <row r="42" spans="1:29" x14ac:dyDescent="0.3">
      <c r="A42" t="s">
        <v>152</v>
      </c>
      <c r="B42" t="s">
        <v>153</v>
      </c>
      <c r="C42" t="s">
        <v>170</v>
      </c>
      <c r="D42" t="s">
        <v>168</v>
      </c>
      <c r="E42" t="s">
        <v>159</v>
      </c>
      <c r="F42" s="1"/>
      <c r="G42" s="1"/>
      <c r="H42" s="1"/>
      <c r="I42" s="1">
        <v>15.273275204563101</v>
      </c>
      <c r="J42" s="1">
        <v>20.127270362091</v>
      </c>
      <c r="K42" s="1">
        <v>23.516987976035999</v>
      </c>
      <c r="L42" s="1">
        <v>24.370113085136399</v>
      </c>
      <c r="M42" s="1">
        <v>26.706912723960802</v>
      </c>
      <c r="N42" s="1">
        <v>37.891465727844199</v>
      </c>
      <c r="O42" s="1">
        <v>49.178493893737702</v>
      </c>
      <c r="P42" s="1">
        <v>67.372890135497997</v>
      </c>
      <c r="Q42" s="1">
        <v>78.206755010986299</v>
      </c>
      <c r="R42" s="1">
        <v>86.603248760223295</v>
      </c>
      <c r="S42" s="1">
        <v>90.720438396530099</v>
      </c>
      <c r="T42" s="1">
        <v>94.837628032836903</v>
      </c>
      <c r="U42" s="1">
        <v>89.798193631133998</v>
      </c>
      <c r="V42" s="1">
        <v>84.758759229431107</v>
      </c>
      <c r="W42" s="1">
        <v>83.808743211288402</v>
      </c>
      <c r="X42" s="1">
        <v>82.858727193145697</v>
      </c>
      <c r="Y42" s="1">
        <v>82.886756213149994</v>
      </c>
      <c r="Z42" s="1">
        <v>82.914785233154205</v>
      </c>
      <c r="AA42" s="1">
        <v>82.9759605870819</v>
      </c>
      <c r="AB42" s="1">
        <v>83.037135941009495</v>
      </c>
      <c r="AC42" s="1">
        <v>83.037135941009495</v>
      </c>
    </row>
    <row r="43" spans="1:29" x14ac:dyDescent="0.3">
      <c r="A43" t="s">
        <v>152</v>
      </c>
      <c r="B43" t="s">
        <v>153</v>
      </c>
      <c r="C43" t="s">
        <v>170</v>
      </c>
      <c r="D43" t="s">
        <v>160</v>
      </c>
      <c r="E43" t="s">
        <v>159</v>
      </c>
      <c r="F43" s="1"/>
      <c r="G43" s="1"/>
      <c r="H43" s="1"/>
      <c r="I43" s="1">
        <v>4.6341503229904104</v>
      </c>
      <c r="J43" s="1">
        <v>4.5644903062343598</v>
      </c>
      <c r="K43" s="1">
        <v>4.2112408798217702</v>
      </c>
      <c r="L43" s="1">
        <v>4.30419793302059</v>
      </c>
      <c r="M43" s="1">
        <v>5.6413367947578399</v>
      </c>
      <c r="N43" s="1">
        <v>19.434058143691999</v>
      </c>
      <c r="O43" s="1">
        <v>33.491976574592499</v>
      </c>
      <c r="P43" s="1">
        <v>56.293166004485997</v>
      </c>
      <c r="Q43" s="1">
        <v>70.532563149032498</v>
      </c>
      <c r="R43" s="1">
        <v>82.048230872497498</v>
      </c>
      <c r="S43" s="1">
        <v>87.836880598602306</v>
      </c>
      <c r="T43" s="1">
        <v>93.625530324707</v>
      </c>
      <c r="U43" s="1">
        <v>97.916826953658997</v>
      </c>
      <c r="V43" s="1">
        <v>102.20812358261099</v>
      </c>
      <c r="W43" s="1">
        <v>104.53753671051</v>
      </c>
      <c r="X43" s="1">
        <v>106.866949838409</v>
      </c>
      <c r="Y43" s="1">
        <v>108.84296405601501</v>
      </c>
      <c r="Z43" s="1">
        <v>110.81897827362</v>
      </c>
      <c r="AA43" s="1">
        <v>112.056932995681</v>
      </c>
      <c r="AB43" s="1">
        <v>113.294887717742</v>
      </c>
      <c r="AC43" s="1">
        <v>113.294887717742</v>
      </c>
    </row>
    <row r="44" spans="1:29" hidden="1" x14ac:dyDescent="0.3">
      <c r="A44" t="s">
        <v>152</v>
      </c>
      <c r="B44" t="s">
        <v>153</v>
      </c>
      <c r="C44" t="s">
        <v>170</v>
      </c>
      <c r="D44" t="s">
        <v>121</v>
      </c>
      <c r="E44" t="s">
        <v>159</v>
      </c>
      <c r="F44" s="1"/>
      <c r="G44" s="1"/>
      <c r="H44" s="1"/>
      <c r="I44" s="1">
        <v>2.9863308712768499</v>
      </c>
      <c r="J44" s="1">
        <v>2.2614212033557801</v>
      </c>
      <c r="K44" s="1">
        <v>2.3588281751251201</v>
      </c>
      <c r="L44" s="1">
        <v>2.4564754831695499</v>
      </c>
      <c r="M44" s="1">
        <v>2.5563415440130202</v>
      </c>
      <c r="N44" s="1">
        <v>2.6561444835710502</v>
      </c>
      <c r="O44" s="1">
        <v>2.6431441398286801</v>
      </c>
      <c r="P44" s="1">
        <v>2.5933047349119098</v>
      </c>
      <c r="Q44" s="1">
        <v>2.5426067220497099</v>
      </c>
      <c r="R44" s="1">
        <v>2.4961835256147298</v>
      </c>
      <c r="S44" s="1">
        <v>2.4511909902811002</v>
      </c>
      <c r="T44" s="1">
        <v>2.4061984549474702</v>
      </c>
      <c r="U44" s="1">
        <v>2.36425330435037</v>
      </c>
      <c r="V44" s="1">
        <v>2.3223081537532799</v>
      </c>
      <c r="W44" s="1">
        <v>2.2828527285027498</v>
      </c>
      <c r="X44" s="1">
        <v>2.2433973032522201</v>
      </c>
      <c r="Y44" s="1">
        <v>2.2089305063712499</v>
      </c>
      <c r="Z44" s="1">
        <v>2.1744637094902899</v>
      </c>
      <c r="AA44" s="1">
        <v>2.1353073180282101</v>
      </c>
      <c r="AB44" s="1">
        <v>2.09615092656612</v>
      </c>
      <c r="AC44" s="1">
        <v>2.09615092656612</v>
      </c>
    </row>
    <row r="45" spans="1:29" hidden="1" x14ac:dyDescent="0.3">
      <c r="A45" t="s">
        <v>152</v>
      </c>
      <c r="B45" t="s">
        <v>153</v>
      </c>
      <c r="C45" t="s">
        <v>170</v>
      </c>
      <c r="D45" t="s">
        <v>123</v>
      </c>
      <c r="E45" t="s">
        <v>159</v>
      </c>
      <c r="F45" s="1"/>
      <c r="G45" s="1"/>
      <c r="H45" s="1"/>
      <c r="I45" s="1">
        <v>4.3613662737989403</v>
      </c>
      <c r="J45" s="1">
        <v>5.1563846742248503</v>
      </c>
      <c r="K45" s="1">
        <v>6.7470817395687099</v>
      </c>
      <c r="L45" s="1">
        <v>6.3957740189742998</v>
      </c>
      <c r="M45" s="1">
        <v>7.2159545709800703</v>
      </c>
      <c r="N45" s="1">
        <v>8.0995310784530599</v>
      </c>
      <c r="O45" s="1">
        <v>8.8803947286987306</v>
      </c>
      <c r="P45" s="1">
        <v>8.9656998446464495</v>
      </c>
      <c r="Q45" s="1">
        <v>9.0306878298568698</v>
      </c>
      <c r="R45" s="1">
        <v>8.8546433570861698</v>
      </c>
      <c r="S45" s="1">
        <v>8.7003025704860608</v>
      </c>
      <c r="T45" s="1">
        <v>8.5459617838859501</v>
      </c>
      <c r="U45" s="1">
        <v>8.6876788416099497</v>
      </c>
      <c r="V45" s="1">
        <v>8.8293958993339494</v>
      </c>
      <c r="W45" s="1">
        <v>9.1499236739444694</v>
      </c>
      <c r="X45" s="1">
        <v>9.4704514485549893</v>
      </c>
      <c r="Y45" s="1">
        <v>9.9927032307720101</v>
      </c>
      <c r="Z45" s="1">
        <v>10.514955012989001</v>
      </c>
      <c r="AA45" s="1">
        <v>10.8380335213851</v>
      </c>
      <c r="AB45" s="1">
        <v>11.1611120297813</v>
      </c>
      <c r="AC45" s="1">
        <v>11.1611120297813</v>
      </c>
    </row>
    <row r="46" spans="1:29" hidden="1" x14ac:dyDescent="0.3">
      <c r="A46" t="s">
        <v>152</v>
      </c>
      <c r="B46" t="s">
        <v>153</v>
      </c>
      <c r="C46" t="s">
        <v>170</v>
      </c>
      <c r="D46" t="s">
        <v>125</v>
      </c>
      <c r="E46" t="s">
        <v>159</v>
      </c>
      <c r="F46" s="1"/>
      <c r="G46" s="1"/>
      <c r="H46" s="1"/>
      <c r="I46" s="1">
        <v>8.4375833291053706</v>
      </c>
      <c r="J46" s="1">
        <v>12.5429843390655</v>
      </c>
      <c r="K46" s="1">
        <v>11.377985145893</v>
      </c>
      <c r="L46" s="1">
        <v>12.8774447508811</v>
      </c>
      <c r="M46" s="1">
        <v>13.740462206707001</v>
      </c>
      <c r="N46" s="1">
        <v>14.298863205757099</v>
      </c>
      <c r="O46" s="1">
        <v>14.8565437241935</v>
      </c>
      <c r="P46" s="1">
        <v>15.492142847652399</v>
      </c>
      <c r="Q46" s="1">
        <v>15.361019601650201</v>
      </c>
      <c r="R46" s="1">
        <v>15.224302594871499</v>
      </c>
      <c r="S46" s="1">
        <v>15.121659461574501</v>
      </c>
      <c r="T46" s="1">
        <v>15.0190163282775</v>
      </c>
      <c r="U46" s="1">
        <v>14.8734422694969</v>
      </c>
      <c r="V46" s="1">
        <v>14.727868210716199</v>
      </c>
      <c r="W46" s="1">
        <v>14.5804448831462</v>
      </c>
      <c r="X46" s="1">
        <v>14.4330215555763</v>
      </c>
      <c r="Y46" s="1">
        <v>14.378409758911101</v>
      </c>
      <c r="Z46" s="1">
        <v>14.3237979622459</v>
      </c>
      <c r="AA46" s="1">
        <v>14.191672170639</v>
      </c>
      <c r="AB46" s="1">
        <v>14.059546379032099</v>
      </c>
      <c r="AC46" s="1">
        <v>14.059546379032099</v>
      </c>
    </row>
    <row r="47" spans="1:29" hidden="1" x14ac:dyDescent="0.3">
      <c r="A47" t="s">
        <v>152</v>
      </c>
      <c r="B47" t="s">
        <v>153</v>
      </c>
      <c r="C47" t="s">
        <v>170</v>
      </c>
      <c r="D47" t="s">
        <v>127</v>
      </c>
      <c r="E47" t="s">
        <v>159</v>
      </c>
      <c r="F47" s="1"/>
      <c r="G47" s="1"/>
      <c r="H47" s="1"/>
      <c r="I47" s="1">
        <v>27.694186675071698</v>
      </c>
      <c r="J47" s="1">
        <v>28.514235174178999</v>
      </c>
      <c r="K47" s="1">
        <v>30.645361895522999</v>
      </c>
      <c r="L47" s="1">
        <v>30.370974988250701</v>
      </c>
      <c r="M47" s="1">
        <v>32.411441584510797</v>
      </c>
      <c r="N47" s="1">
        <v>36.896293956985403</v>
      </c>
      <c r="O47" s="1">
        <v>23.770770405464098</v>
      </c>
      <c r="P47" s="1">
        <v>3.5760939054870602</v>
      </c>
      <c r="Q47" s="1">
        <v>4.12708911388874</v>
      </c>
      <c r="R47" s="1">
        <v>5.0292494257545401</v>
      </c>
      <c r="S47" s="1">
        <v>5.2556282377052304</v>
      </c>
      <c r="T47" s="1">
        <v>5.4820070496559099</v>
      </c>
      <c r="U47" s="1">
        <v>5.2263505254936202</v>
      </c>
      <c r="V47" s="1">
        <v>4.9706940013313297</v>
      </c>
      <c r="W47" s="1">
        <v>4.8690106284999803</v>
      </c>
      <c r="X47" s="1">
        <v>4.7673272556686399</v>
      </c>
      <c r="Y47" s="1">
        <v>5.1145690675210904</v>
      </c>
      <c r="Z47" s="1">
        <v>5.46181087937354</v>
      </c>
      <c r="AA47" s="1">
        <v>5.6974492405605304</v>
      </c>
      <c r="AB47" s="1">
        <v>5.93308760174751</v>
      </c>
      <c r="AC47" s="1">
        <v>5.93308760174751</v>
      </c>
    </row>
    <row r="48" spans="1:29" hidden="1" x14ac:dyDescent="0.3">
      <c r="A48" t="s">
        <v>152</v>
      </c>
      <c r="B48" t="s">
        <v>153</v>
      </c>
      <c r="C48" t="s">
        <v>170</v>
      </c>
      <c r="D48" t="s">
        <v>161</v>
      </c>
      <c r="E48" t="s">
        <v>159</v>
      </c>
      <c r="F48" s="1"/>
      <c r="G48" s="1"/>
      <c r="H48" s="1"/>
      <c r="I48" s="1">
        <v>5.6364117498588504</v>
      </c>
      <c r="J48" s="1">
        <v>6.4333066219711297</v>
      </c>
      <c r="K48" s="1">
        <v>8.60101727828979</v>
      </c>
      <c r="L48" s="1">
        <v>8.6091005003070808</v>
      </c>
      <c r="M48" s="1">
        <v>12.7353653400039</v>
      </c>
      <c r="N48" s="1">
        <v>25.232555846748301</v>
      </c>
      <c r="O48" s="1">
        <v>32.052545047950701</v>
      </c>
      <c r="P48" s="1">
        <v>43.944001514739902</v>
      </c>
      <c r="Q48" s="1">
        <v>53.239680424041701</v>
      </c>
      <c r="R48" s="1">
        <v>60.506663404235802</v>
      </c>
      <c r="S48" s="1">
        <v>64.095514676132197</v>
      </c>
      <c r="T48" s="1">
        <v>67.6843659480285</v>
      </c>
      <c r="U48" s="1">
        <v>70.603563238601595</v>
      </c>
      <c r="V48" s="1">
        <v>73.522760529174704</v>
      </c>
      <c r="W48" s="1">
        <v>75.351534708633395</v>
      </c>
      <c r="X48" s="1">
        <v>77.180308888092</v>
      </c>
      <c r="Y48" s="1">
        <v>79.055409337158196</v>
      </c>
      <c r="Z48" s="1">
        <v>80.930509786224306</v>
      </c>
      <c r="AA48" s="1">
        <v>82.122129787292394</v>
      </c>
      <c r="AB48" s="1">
        <v>83.313749788360596</v>
      </c>
      <c r="AC48" s="1">
        <v>83.313749788360596</v>
      </c>
    </row>
    <row r="49" spans="1:29" hidden="1" x14ac:dyDescent="0.3">
      <c r="A49" t="s">
        <v>152</v>
      </c>
      <c r="B49" t="s">
        <v>153</v>
      </c>
      <c r="C49" t="s">
        <v>170</v>
      </c>
      <c r="D49" t="s">
        <v>130</v>
      </c>
      <c r="E49" t="s">
        <v>159</v>
      </c>
      <c r="F49" s="1"/>
      <c r="G49" s="1"/>
      <c r="H49" s="1"/>
      <c r="I49" s="1">
        <v>57.9283104907989</v>
      </c>
      <c r="J49" s="1">
        <v>60.262063405151302</v>
      </c>
      <c r="K49" s="1">
        <v>60.336029931030197</v>
      </c>
      <c r="L49" s="1">
        <v>60.021760935592603</v>
      </c>
      <c r="M49" s="1">
        <v>60.717424055786097</v>
      </c>
      <c r="N49" s="1">
        <v>76.551432841796796</v>
      </c>
      <c r="O49" s="1">
        <v>77.407068012390098</v>
      </c>
      <c r="P49" s="1">
        <v>77.983089093780507</v>
      </c>
      <c r="Q49" s="1">
        <v>74.807421833190901</v>
      </c>
      <c r="R49" s="1">
        <v>72.791580461425696</v>
      </c>
      <c r="S49" s="1">
        <v>68.110514384689296</v>
      </c>
      <c r="T49" s="1">
        <v>63.429448307952804</v>
      </c>
      <c r="U49" s="1">
        <v>60.271746580085697</v>
      </c>
      <c r="V49" s="1">
        <v>57.114044852218598</v>
      </c>
      <c r="W49" s="1">
        <v>55.902631706313997</v>
      </c>
      <c r="X49" s="1">
        <v>54.691218560409503</v>
      </c>
      <c r="Y49" s="1">
        <v>53.990296565589901</v>
      </c>
      <c r="Z49" s="1">
        <v>53.2893745707702</v>
      </c>
      <c r="AA49" s="1">
        <v>52.119168267707799</v>
      </c>
      <c r="AB49" s="1">
        <v>50.948961964645299</v>
      </c>
      <c r="AC49" s="1">
        <v>50.948961964645299</v>
      </c>
    </row>
    <row r="50" spans="1:29" hidden="1" x14ac:dyDescent="0.3">
      <c r="A50" t="s">
        <v>152</v>
      </c>
      <c r="B50" t="s">
        <v>153</v>
      </c>
      <c r="C50" t="s">
        <v>170</v>
      </c>
      <c r="D50" t="s">
        <v>131</v>
      </c>
      <c r="E50" t="s">
        <v>159</v>
      </c>
      <c r="F50" s="1"/>
      <c r="G50" s="1"/>
      <c r="H50" s="1"/>
      <c r="I50" s="1">
        <v>42.645775736999497</v>
      </c>
      <c r="J50" s="1">
        <v>44.992332500381401</v>
      </c>
      <c r="K50" s="1">
        <v>48.576624249801597</v>
      </c>
      <c r="L50" s="1">
        <v>62.181267409439002</v>
      </c>
      <c r="M50" s="1">
        <v>75.850052359313906</v>
      </c>
      <c r="N50" s="1">
        <v>92.1813998277282</v>
      </c>
      <c r="O50" s="1">
        <v>94.293147522125196</v>
      </c>
      <c r="P50" s="1">
        <v>96.369281078033396</v>
      </c>
      <c r="Q50" s="1">
        <v>96.750852681884695</v>
      </c>
      <c r="R50" s="1">
        <v>97.115496160583405</v>
      </c>
      <c r="S50" s="1">
        <v>96.816655169372495</v>
      </c>
      <c r="T50" s="1">
        <v>96.517814178161601</v>
      </c>
      <c r="U50" s="1">
        <v>96.067097563857999</v>
      </c>
      <c r="V50" s="1">
        <v>95.616380949554397</v>
      </c>
      <c r="W50" s="1">
        <v>94.876094513931207</v>
      </c>
      <c r="X50" s="1">
        <v>94.135808078308003</v>
      </c>
      <c r="Y50" s="1">
        <v>93.342015921096703</v>
      </c>
      <c r="Z50" s="1">
        <v>92.548223763885403</v>
      </c>
      <c r="AA50" s="1">
        <v>91.622239260406403</v>
      </c>
      <c r="AB50" s="1">
        <v>90.696254756927402</v>
      </c>
      <c r="AC50" s="1">
        <v>90.696254756927402</v>
      </c>
    </row>
    <row r="51" spans="1:29" hidden="1" x14ac:dyDescent="0.3">
      <c r="A51" t="s">
        <v>152</v>
      </c>
      <c r="B51" t="s">
        <v>153</v>
      </c>
      <c r="C51" t="s">
        <v>170</v>
      </c>
      <c r="D51" t="s">
        <v>162</v>
      </c>
      <c r="E51" t="s">
        <v>159</v>
      </c>
      <c r="F51" s="1"/>
      <c r="G51" s="1"/>
      <c r="H51" s="1"/>
      <c r="I51" s="1">
        <v>6.9081899731063796</v>
      </c>
      <c r="J51" s="1">
        <v>10.7580263677215</v>
      </c>
      <c r="K51" s="1">
        <v>13.947011955432799</v>
      </c>
      <c r="L51" s="1">
        <v>14.9977695451354</v>
      </c>
      <c r="M51" s="1">
        <v>20.612593287162699</v>
      </c>
      <c r="N51" s="1">
        <v>35.882355884628197</v>
      </c>
      <c r="O51" s="1">
        <v>43.941432293548502</v>
      </c>
      <c r="P51" s="1">
        <v>59.305831392974802</v>
      </c>
      <c r="Q51" s="1">
        <v>70.951612421874998</v>
      </c>
      <c r="R51" s="1">
        <v>80.1758602209472</v>
      </c>
      <c r="S51" s="1">
        <v>84.818362625656107</v>
      </c>
      <c r="T51" s="1">
        <v>89.4608650303649</v>
      </c>
      <c r="U51" s="1">
        <v>92.830495813827497</v>
      </c>
      <c r="V51" s="1">
        <v>96.200126597289994</v>
      </c>
      <c r="W51" s="1">
        <v>97.966123885269099</v>
      </c>
      <c r="X51" s="1">
        <v>99.732121173248203</v>
      </c>
      <c r="Y51" s="1">
        <v>101.276518907775</v>
      </c>
      <c r="Z51" s="1">
        <v>102.820916642303</v>
      </c>
      <c r="AA51" s="1">
        <v>103.756341343383</v>
      </c>
      <c r="AB51" s="1">
        <v>104.691766044464</v>
      </c>
      <c r="AC51" s="1">
        <v>104.691766044464</v>
      </c>
    </row>
    <row r="52" spans="1:29" hidden="1" x14ac:dyDescent="0.3">
      <c r="A52" t="s">
        <v>152</v>
      </c>
      <c r="B52" t="s">
        <v>153</v>
      </c>
      <c r="C52" t="s">
        <v>170</v>
      </c>
      <c r="D52" t="s">
        <v>163</v>
      </c>
      <c r="E52" t="s">
        <v>159</v>
      </c>
      <c r="F52" s="1"/>
      <c r="G52" s="1"/>
      <c r="H52" s="1"/>
      <c r="I52" s="1">
        <v>6.9875653857040403</v>
      </c>
      <c r="J52" s="1">
        <v>8.52027062839508</v>
      </c>
      <c r="K52" s="1">
        <v>8.8019748508739397</v>
      </c>
      <c r="L52" s="1">
        <v>8.2960099449348395</v>
      </c>
      <c r="M52" s="1">
        <v>8.3155949744033801</v>
      </c>
      <c r="N52" s="1">
        <v>10.7481065539932</v>
      </c>
      <c r="O52" s="1">
        <v>12.112826776409101</v>
      </c>
      <c r="P52" s="1">
        <v>17.872265344963001</v>
      </c>
      <c r="Q52" s="1">
        <v>25.0454802030563</v>
      </c>
      <c r="R52" s="1">
        <v>31.090937954597401</v>
      </c>
      <c r="S52" s="1">
        <v>36.6045912172508</v>
      </c>
      <c r="T52" s="1">
        <v>42.118244479904099</v>
      </c>
      <c r="U52" s="1">
        <v>42.439435160064598</v>
      </c>
      <c r="V52" s="1">
        <v>42.760625840225202</v>
      </c>
      <c r="W52" s="1">
        <v>41.371818112716603</v>
      </c>
      <c r="X52" s="1">
        <v>39.983010385208097</v>
      </c>
      <c r="Y52" s="1">
        <v>40.2924747679901</v>
      </c>
      <c r="Z52" s="1">
        <v>40.601939150772097</v>
      </c>
      <c r="AA52" s="1">
        <v>39.807578637886003</v>
      </c>
      <c r="AB52" s="1">
        <v>39.013218125000002</v>
      </c>
      <c r="AC52" s="1">
        <v>39.013218125000002</v>
      </c>
    </row>
    <row r="53" spans="1:29" hidden="1" x14ac:dyDescent="0.3">
      <c r="A53" t="s">
        <v>152</v>
      </c>
      <c r="B53" t="s">
        <v>153</v>
      </c>
      <c r="C53" t="s">
        <v>170</v>
      </c>
      <c r="D53" t="s">
        <v>164</v>
      </c>
      <c r="E53" t="s">
        <v>159</v>
      </c>
      <c r="F53" s="1"/>
      <c r="G53" s="1"/>
      <c r="H53" s="1"/>
      <c r="I53" s="1">
        <v>3.3032076473522101</v>
      </c>
      <c r="J53" s="1">
        <v>3.3018815721464101</v>
      </c>
      <c r="K53" s="1">
        <v>3.6347430874681401</v>
      </c>
      <c r="L53" s="1">
        <v>4.1650448143720604</v>
      </c>
      <c r="M53" s="1">
        <v>9.9514303614807105</v>
      </c>
      <c r="N53" s="1">
        <v>29.1396651680374</v>
      </c>
      <c r="O53" s="1">
        <v>39.330453556747401</v>
      </c>
      <c r="P53" s="1">
        <v>58.925121830444297</v>
      </c>
      <c r="Q53" s="1">
        <v>74.234832014312701</v>
      </c>
      <c r="R53" s="1">
        <v>86.616525886840805</v>
      </c>
      <c r="S53" s="1">
        <v>92.841706576690598</v>
      </c>
      <c r="T53" s="1">
        <v>99.066887266540505</v>
      </c>
      <c r="U53" s="1">
        <v>103.68241284873901</v>
      </c>
      <c r="V53" s="1">
        <v>108.297938430938</v>
      </c>
      <c r="W53" s="1">
        <v>110.804441890563</v>
      </c>
      <c r="X53" s="1">
        <v>113.310945350189</v>
      </c>
      <c r="Y53" s="1">
        <v>115.437529451828</v>
      </c>
      <c r="Z53" s="1">
        <v>117.564113553466</v>
      </c>
      <c r="AA53" s="1">
        <v>118.89733229286099</v>
      </c>
      <c r="AB53" s="1">
        <v>120.230551032257</v>
      </c>
      <c r="AC53" s="1">
        <v>120.230551032257</v>
      </c>
    </row>
    <row r="54" spans="1:29" hidden="1" x14ac:dyDescent="0.3">
      <c r="A54" t="s">
        <v>152</v>
      </c>
      <c r="B54" t="s">
        <v>171</v>
      </c>
      <c r="C54" t="s">
        <v>149</v>
      </c>
      <c r="D54" t="s">
        <v>154</v>
      </c>
      <c r="E54" t="s">
        <v>155</v>
      </c>
      <c r="F54" s="1"/>
      <c r="G54" s="1"/>
      <c r="H54" s="1"/>
      <c r="I54" s="1">
        <v>1</v>
      </c>
      <c r="J54" s="1">
        <v>1.0155646116403301</v>
      </c>
      <c r="K54" s="1">
        <v>1.0007968652349599</v>
      </c>
      <c r="L54" s="1">
        <v>0.98576676982135203</v>
      </c>
      <c r="M54" s="1">
        <v>0.96323359318940405</v>
      </c>
      <c r="N54" s="1">
        <v>0.94065511380771505</v>
      </c>
      <c r="O54" s="1">
        <v>0.91224460270797803</v>
      </c>
      <c r="P54" s="1">
        <v>0.88387569737738703</v>
      </c>
      <c r="Q54" s="1">
        <v>0.85554643584952095</v>
      </c>
      <c r="R54" s="1">
        <v>0.82725490968206306</v>
      </c>
      <c r="S54" s="1">
        <v>0.79967051932616495</v>
      </c>
      <c r="T54" s="1">
        <v>0.77208612897026796</v>
      </c>
      <c r="U54" s="1">
        <v>0.74458063946417097</v>
      </c>
      <c r="V54" s="1">
        <v>0.71707514995807498</v>
      </c>
      <c r="W54" s="1">
        <v>0.689645955562457</v>
      </c>
      <c r="X54" s="1">
        <v>0.66221676116683903</v>
      </c>
      <c r="Y54" s="1">
        <v>0.63486144947538903</v>
      </c>
      <c r="Z54" s="1">
        <v>0.60750613778393803</v>
      </c>
      <c r="AA54" s="1">
        <v>0.58022234435470998</v>
      </c>
      <c r="AB54" s="1">
        <v>0.55293855092548205</v>
      </c>
      <c r="AC54" s="1">
        <v>0.55293855092548205</v>
      </c>
    </row>
    <row r="55" spans="1:29" hidden="1" x14ac:dyDescent="0.3">
      <c r="A55" t="s">
        <v>152</v>
      </c>
      <c r="B55" t="s">
        <v>171</v>
      </c>
      <c r="C55" t="s">
        <v>149</v>
      </c>
      <c r="D55" t="s">
        <v>156</v>
      </c>
      <c r="E55" t="s">
        <v>155</v>
      </c>
      <c r="F55" s="1"/>
      <c r="G55" s="1"/>
      <c r="H55" s="1"/>
      <c r="I55" s="1">
        <v>1</v>
      </c>
      <c r="J55" s="1">
        <v>1.02501046690553</v>
      </c>
      <c r="K55" s="1">
        <v>1.00243939824137</v>
      </c>
      <c r="L55" s="1">
        <v>0.97968363695535599</v>
      </c>
      <c r="M55" s="1">
        <v>0.95726266654534098</v>
      </c>
      <c r="N55" s="1">
        <v>0.93479810186365597</v>
      </c>
      <c r="O55" s="1">
        <v>0.90792526374716098</v>
      </c>
      <c r="P55" s="1">
        <v>0.88108291334188704</v>
      </c>
      <c r="Q55" s="1">
        <v>0.85426956211975902</v>
      </c>
      <c r="R55" s="1">
        <v>0.82748380434001301</v>
      </c>
      <c r="S55" s="1">
        <v>0.80078733720819595</v>
      </c>
      <c r="T55" s="1">
        <v>0.774090870076379</v>
      </c>
      <c r="U55" s="1">
        <v>0.74745411298555997</v>
      </c>
      <c r="V55" s="1">
        <v>0.72081735589474205</v>
      </c>
      <c r="W55" s="1">
        <v>0.69423840230159395</v>
      </c>
      <c r="X55" s="1">
        <v>0.66765944870844596</v>
      </c>
      <c r="Y55" s="1">
        <v>0.64113644674405801</v>
      </c>
      <c r="Z55" s="1">
        <v>0.61461344477966995</v>
      </c>
      <c r="AA55" s="1">
        <v>0.58814466726324099</v>
      </c>
      <c r="AB55" s="1">
        <v>0.56167588974681204</v>
      </c>
      <c r="AC55" s="1">
        <v>0.56167588974681204</v>
      </c>
    </row>
    <row r="56" spans="1:29" hidden="1" x14ac:dyDescent="0.3">
      <c r="A56" t="s">
        <v>152</v>
      </c>
      <c r="B56" t="s">
        <v>171</v>
      </c>
      <c r="C56" t="s">
        <v>149</v>
      </c>
      <c r="D56" t="s">
        <v>117</v>
      </c>
      <c r="E56" t="s">
        <v>157</v>
      </c>
      <c r="F56" s="1"/>
      <c r="G56" s="1"/>
      <c r="H56" s="1"/>
      <c r="I56" s="1"/>
      <c r="J56" s="1"/>
      <c r="K56" s="1"/>
      <c r="L56" s="1"/>
      <c r="M56" s="1">
        <v>21.419086549733599</v>
      </c>
      <c r="N56" s="1">
        <v>97.862566042919497</v>
      </c>
      <c r="O56" s="1">
        <v>418.93117206377298</v>
      </c>
      <c r="P56" s="1">
        <v>689.77784339352399</v>
      </c>
      <c r="Q56" s="1">
        <v>754.573036431064</v>
      </c>
      <c r="R56" s="1">
        <v>882.075346372132</v>
      </c>
      <c r="S56" s="1">
        <v>1039.0852477764699</v>
      </c>
      <c r="T56" s="1">
        <v>1196.09514918082</v>
      </c>
      <c r="U56" s="1">
        <v>688.29261534399802</v>
      </c>
      <c r="V56" s="1">
        <v>180.49008150717199</v>
      </c>
      <c r="W56" s="1">
        <v>381.826027815408</v>
      </c>
      <c r="X56" s="1">
        <v>583.16197412364397</v>
      </c>
      <c r="Y56" s="1">
        <v>382.05737757887903</v>
      </c>
      <c r="Z56" s="1">
        <v>180.952781034113</v>
      </c>
      <c r="AA56" s="1">
        <v>221.196004625048</v>
      </c>
      <c r="AB56" s="1">
        <v>261.43922821598397</v>
      </c>
      <c r="AC56" s="1">
        <v>261.43922821598397</v>
      </c>
    </row>
    <row r="57" spans="1:29" x14ac:dyDescent="0.3">
      <c r="A57" t="s">
        <v>152</v>
      </c>
      <c r="B57" t="s">
        <v>171</v>
      </c>
      <c r="C57" t="s">
        <v>149</v>
      </c>
      <c r="D57" t="s">
        <v>158</v>
      </c>
      <c r="E57" t="s">
        <v>159</v>
      </c>
      <c r="F57" s="1"/>
      <c r="G57" s="1"/>
      <c r="H57" s="1"/>
      <c r="I57" s="1">
        <v>47.947469152934097</v>
      </c>
      <c r="J57" s="1">
        <v>51.831277607367703</v>
      </c>
      <c r="K57" s="1">
        <v>53.975781123370403</v>
      </c>
      <c r="L57" s="1">
        <v>53.323332598768197</v>
      </c>
      <c r="M57" s="1">
        <v>55.342858801088298</v>
      </c>
      <c r="N57" s="1">
        <v>56.828302226929303</v>
      </c>
      <c r="O57" s="1">
        <v>58.797495771652201</v>
      </c>
      <c r="P57" s="1">
        <v>28.260615167987801</v>
      </c>
      <c r="Q57" s="1">
        <v>26.880258399614</v>
      </c>
      <c r="R57" s="1">
        <v>30.4005194958117</v>
      </c>
      <c r="S57" s="1">
        <v>32.1356532003391</v>
      </c>
      <c r="T57" s="1">
        <v>33.870786904866499</v>
      </c>
      <c r="U57" s="1">
        <v>46.778227168607202</v>
      </c>
      <c r="V57" s="1">
        <v>59.685667432347898</v>
      </c>
      <c r="W57" s="1">
        <v>51.198527647090103</v>
      </c>
      <c r="X57" s="1">
        <v>42.711387861832399</v>
      </c>
      <c r="Y57" s="1">
        <v>47.997917152827497</v>
      </c>
      <c r="Z57" s="1">
        <v>53.284446443822603</v>
      </c>
      <c r="AA57" s="1">
        <v>52.724212183080702</v>
      </c>
      <c r="AB57" s="1">
        <v>52.163977922338802</v>
      </c>
      <c r="AC57" s="1">
        <v>52.163977922338802</v>
      </c>
    </row>
    <row r="58" spans="1:29" x14ac:dyDescent="0.3">
      <c r="A58" t="s">
        <v>152</v>
      </c>
      <c r="B58" t="s">
        <v>171</v>
      </c>
      <c r="C58" t="s">
        <v>149</v>
      </c>
      <c r="D58" t="s">
        <v>160</v>
      </c>
      <c r="E58" t="s">
        <v>159</v>
      </c>
      <c r="F58" s="1"/>
      <c r="G58" s="1"/>
      <c r="H58" s="1"/>
      <c r="I58" s="1">
        <v>3.7603077935316498</v>
      </c>
      <c r="J58" s="1">
        <v>4.2905641291592298</v>
      </c>
      <c r="K58" s="1">
        <v>4.1535210522356198</v>
      </c>
      <c r="L58" s="1">
        <v>4.2861212712898498</v>
      </c>
      <c r="M58" s="1">
        <v>6.0923504763570397</v>
      </c>
      <c r="N58" s="1">
        <v>12.3697750288263</v>
      </c>
      <c r="O58" s="1">
        <v>37.6536972545195</v>
      </c>
      <c r="P58" s="1">
        <v>63.786938481317499</v>
      </c>
      <c r="Q58" s="1">
        <v>73.590268791773198</v>
      </c>
      <c r="R58" s="1">
        <v>84.241628251291104</v>
      </c>
      <c r="S58" s="1">
        <v>97.669529298643099</v>
      </c>
      <c r="T58" s="1">
        <v>111.09743034599499</v>
      </c>
      <c r="U58" s="1">
        <v>66.952430287668506</v>
      </c>
      <c r="V58" s="1">
        <v>22.8074302293419</v>
      </c>
      <c r="W58" s="1">
        <v>39.623271142113097</v>
      </c>
      <c r="X58" s="1">
        <v>56.439112054884298</v>
      </c>
      <c r="Y58" s="1">
        <v>40.290537753311902</v>
      </c>
      <c r="Z58" s="1">
        <v>24.1419634517394</v>
      </c>
      <c r="AA58" s="1">
        <v>27.2168151647559</v>
      </c>
      <c r="AB58" s="1">
        <v>30.291666877772499</v>
      </c>
      <c r="AC58" s="1">
        <v>30.291666877772499</v>
      </c>
    </row>
    <row r="59" spans="1:29" hidden="1" x14ac:dyDescent="0.3">
      <c r="A59" t="s">
        <v>152</v>
      </c>
      <c r="B59" t="s">
        <v>171</v>
      </c>
      <c r="C59" t="s">
        <v>149</v>
      </c>
      <c r="D59" t="s">
        <v>121</v>
      </c>
      <c r="E59" t="s">
        <v>159</v>
      </c>
      <c r="F59" s="1"/>
      <c r="G59" s="1"/>
      <c r="H59" s="1"/>
      <c r="I59" s="1">
        <v>2.6675556036476502</v>
      </c>
      <c r="J59" s="1">
        <v>2.1536872412481398</v>
      </c>
      <c r="K59" s="1">
        <v>2.2536342379955498</v>
      </c>
      <c r="L59" s="1">
        <v>2.3491661491731102</v>
      </c>
      <c r="M59" s="1">
        <v>2.4510453764547702</v>
      </c>
      <c r="N59" s="1">
        <v>2.54798098413477</v>
      </c>
      <c r="O59" s="1">
        <v>2.55042312502641</v>
      </c>
      <c r="P59" s="1">
        <v>2.5125669193847</v>
      </c>
      <c r="Q59" s="1">
        <v>2.4847832751637302</v>
      </c>
      <c r="R59" s="1">
        <v>2.4461156085169602</v>
      </c>
      <c r="S59" s="1">
        <v>2.3989058318110099</v>
      </c>
      <c r="T59" s="1">
        <v>2.3516960551050698</v>
      </c>
      <c r="U59" s="1">
        <v>2.31433804379011</v>
      </c>
      <c r="V59" s="1">
        <v>2.2769800324751501</v>
      </c>
      <c r="W59" s="1">
        <v>2.2399828769265002</v>
      </c>
      <c r="X59" s="1">
        <v>2.2029857213778401</v>
      </c>
      <c r="Y59" s="1">
        <v>2.1703522543528502</v>
      </c>
      <c r="Z59" s="1">
        <v>2.13771878732785</v>
      </c>
      <c r="AA59" s="1">
        <v>2.10761652555236</v>
      </c>
      <c r="AB59" s="1">
        <v>2.07751426377687</v>
      </c>
      <c r="AC59" s="1">
        <v>2.07751426377687</v>
      </c>
    </row>
    <row r="60" spans="1:29" hidden="1" x14ac:dyDescent="0.3">
      <c r="A60" t="s">
        <v>152</v>
      </c>
      <c r="B60" t="s">
        <v>171</v>
      </c>
      <c r="C60" t="s">
        <v>149</v>
      </c>
      <c r="D60" t="s">
        <v>123</v>
      </c>
      <c r="E60" t="s">
        <v>159</v>
      </c>
      <c r="F60" s="1"/>
      <c r="G60" s="1"/>
      <c r="H60" s="1"/>
      <c r="I60" s="1">
        <v>4.7981493947154403</v>
      </c>
      <c r="J60" s="1">
        <v>5.0819511040347303</v>
      </c>
      <c r="K60" s="1">
        <v>6.4062688308987203</v>
      </c>
      <c r="L60" s="1">
        <v>6.1827923290106304</v>
      </c>
      <c r="M60" s="1">
        <v>6.9490934181038799</v>
      </c>
      <c r="N60" s="1">
        <v>7.8102129626930203</v>
      </c>
      <c r="O60" s="1">
        <v>8.5709770922989197</v>
      </c>
      <c r="P60" s="1">
        <v>8.6598574902625103</v>
      </c>
      <c r="Q60" s="1">
        <v>9.1115932023159694</v>
      </c>
      <c r="R60" s="1">
        <v>8.8366532773223607</v>
      </c>
      <c r="S60" s="1">
        <v>8.8488916284907795</v>
      </c>
      <c r="T60" s="1">
        <v>8.8611299796591894</v>
      </c>
      <c r="U60" s="1">
        <v>9.01271716852367</v>
      </c>
      <c r="V60" s="1">
        <v>9.1643043573881595</v>
      </c>
      <c r="W60" s="1">
        <v>9.5092168892118298</v>
      </c>
      <c r="X60" s="1">
        <v>9.8541294210355108</v>
      </c>
      <c r="Y60" s="1">
        <v>10.389273664012901</v>
      </c>
      <c r="Z60" s="1">
        <v>10.9244179069903</v>
      </c>
      <c r="AA60" s="1">
        <v>10.990249081697</v>
      </c>
      <c r="AB60" s="1">
        <v>11.0560802564036</v>
      </c>
      <c r="AC60" s="1">
        <v>11.0560802564036</v>
      </c>
    </row>
    <row r="61" spans="1:29" hidden="1" x14ac:dyDescent="0.3">
      <c r="A61" t="s">
        <v>152</v>
      </c>
      <c r="B61" t="s">
        <v>171</v>
      </c>
      <c r="C61" t="s">
        <v>149</v>
      </c>
      <c r="D61" t="s">
        <v>125</v>
      </c>
      <c r="E61" t="s">
        <v>159</v>
      </c>
      <c r="F61" s="1"/>
      <c r="G61" s="1"/>
      <c r="H61" s="1"/>
      <c r="I61" s="1">
        <v>8.4523296390989895</v>
      </c>
      <c r="J61" s="1">
        <v>12.5090943833005</v>
      </c>
      <c r="K61" s="1">
        <v>11.308790762518001</v>
      </c>
      <c r="L61" s="1">
        <v>12.8024566365422</v>
      </c>
      <c r="M61" s="1">
        <v>13.6628918991501</v>
      </c>
      <c r="N61" s="1">
        <v>14.220983037698799</v>
      </c>
      <c r="O61" s="1">
        <v>14.7728304724167</v>
      </c>
      <c r="P61" s="1">
        <v>15.4687787110292</v>
      </c>
      <c r="Q61" s="1">
        <v>15.4260733538185</v>
      </c>
      <c r="R61" s="1">
        <v>15.202916674212901</v>
      </c>
      <c r="S61" s="1">
        <v>15.132223814194701</v>
      </c>
      <c r="T61" s="1">
        <v>15.0615309541766</v>
      </c>
      <c r="U61" s="1">
        <v>14.840027690724</v>
      </c>
      <c r="V61" s="1">
        <v>14.618524427271501</v>
      </c>
      <c r="W61" s="1">
        <v>14.552025234222301</v>
      </c>
      <c r="X61" s="1">
        <v>14.485526041172999</v>
      </c>
      <c r="Y61" s="1">
        <v>14.608049836670901</v>
      </c>
      <c r="Z61" s="1">
        <v>14.730573632168801</v>
      </c>
      <c r="AA61" s="1">
        <v>15.338241163836599</v>
      </c>
      <c r="AB61" s="1">
        <v>15.9459086955044</v>
      </c>
      <c r="AC61" s="1">
        <v>15.9459086955044</v>
      </c>
    </row>
    <row r="62" spans="1:29" hidden="1" x14ac:dyDescent="0.3">
      <c r="A62" t="s">
        <v>152</v>
      </c>
      <c r="B62" t="s">
        <v>171</v>
      </c>
      <c r="C62" t="s">
        <v>149</v>
      </c>
      <c r="D62" t="s">
        <v>127</v>
      </c>
      <c r="E62" t="s">
        <v>159</v>
      </c>
      <c r="F62" s="1"/>
      <c r="G62" s="1"/>
      <c r="H62" s="1"/>
      <c r="I62" s="1">
        <v>26.1182837756159</v>
      </c>
      <c r="J62" s="1">
        <v>26.931062205072202</v>
      </c>
      <c r="K62" s="1">
        <v>28.7519956766733</v>
      </c>
      <c r="L62" s="1">
        <v>28.7733984540038</v>
      </c>
      <c r="M62" s="1">
        <v>31.536777682232</v>
      </c>
      <c r="N62" s="1">
        <v>35.990900095563802</v>
      </c>
      <c r="O62" s="1">
        <v>29.843352898019202</v>
      </c>
      <c r="P62" s="1">
        <v>4.7789379578768498</v>
      </c>
      <c r="Q62" s="1">
        <v>3.9111089451687802</v>
      </c>
      <c r="R62" s="1">
        <v>4.7263738482495201</v>
      </c>
      <c r="S62" s="1">
        <v>5.01112121182992</v>
      </c>
      <c r="T62" s="1">
        <v>5.2958685754103296</v>
      </c>
      <c r="U62" s="1">
        <v>18.565531457777599</v>
      </c>
      <c r="V62" s="1">
        <v>31.835194340144898</v>
      </c>
      <c r="W62" s="1">
        <v>23.069039246731801</v>
      </c>
      <c r="X62" s="1">
        <v>14.302884153318701</v>
      </c>
      <c r="Y62" s="1">
        <v>22.0974020376708</v>
      </c>
      <c r="Z62" s="1">
        <v>29.891919922022801</v>
      </c>
      <c r="AA62" s="1">
        <v>28.1892862035638</v>
      </c>
      <c r="AB62" s="1">
        <v>26.486652485104699</v>
      </c>
      <c r="AC62" s="1">
        <v>26.486652485104699</v>
      </c>
    </row>
    <row r="63" spans="1:29" hidden="1" x14ac:dyDescent="0.3">
      <c r="A63" t="s">
        <v>152</v>
      </c>
      <c r="B63" t="s">
        <v>171</v>
      </c>
      <c r="C63" t="s">
        <v>149</v>
      </c>
      <c r="D63" t="s">
        <v>161</v>
      </c>
      <c r="E63" t="s">
        <v>159</v>
      </c>
      <c r="F63" s="1"/>
      <c r="G63" s="1"/>
      <c r="H63" s="1"/>
      <c r="I63" s="1">
        <v>5.7969882811307398</v>
      </c>
      <c r="J63" s="1">
        <v>6.3982424485160996</v>
      </c>
      <c r="K63" s="1">
        <v>8.2258989812304293</v>
      </c>
      <c r="L63" s="1">
        <v>8.2890336711942894</v>
      </c>
      <c r="M63" s="1">
        <v>12.446453235038801</v>
      </c>
      <c r="N63" s="1">
        <v>19.719977758775801</v>
      </c>
      <c r="O63" s="1">
        <v>34.064735893400297</v>
      </c>
      <c r="P63" s="1">
        <v>48.459372158732201</v>
      </c>
      <c r="Q63" s="1">
        <v>55.297460235411798</v>
      </c>
      <c r="R63" s="1">
        <v>62.103681541422901</v>
      </c>
      <c r="S63" s="1">
        <v>70.699583669034496</v>
      </c>
      <c r="T63" s="1">
        <v>79.295485796646105</v>
      </c>
      <c r="U63" s="1">
        <v>51.023735010681598</v>
      </c>
      <c r="V63" s="1">
        <v>22.751984224717098</v>
      </c>
      <c r="W63" s="1">
        <v>33.932810972616302</v>
      </c>
      <c r="X63" s="1">
        <v>45.113637720515499</v>
      </c>
      <c r="Y63" s="1">
        <v>35.265878388836803</v>
      </c>
      <c r="Z63" s="1">
        <v>25.418119057158101</v>
      </c>
      <c r="AA63" s="1">
        <v>27.575025639280199</v>
      </c>
      <c r="AB63" s="1">
        <v>29.7319322214022</v>
      </c>
      <c r="AC63" s="1">
        <v>29.7319322214022</v>
      </c>
    </row>
    <row r="64" spans="1:29" hidden="1" x14ac:dyDescent="0.3">
      <c r="A64" t="s">
        <v>152</v>
      </c>
      <c r="B64" t="s">
        <v>171</v>
      </c>
      <c r="C64" t="s">
        <v>149</v>
      </c>
      <c r="D64" t="s">
        <v>130</v>
      </c>
      <c r="E64" t="s">
        <v>159</v>
      </c>
      <c r="F64" s="1"/>
      <c r="G64" s="1"/>
      <c r="H64" s="1"/>
      <c r="I64" s="1">
        <v>57.9283104907989</v>
      </c>
      <c r="J64" s="1">
        <v>60.262061929302398</v>
      </c>
      <c r="K64" s="1">
        <v>60.335853229558701</v>
      </c>
      <c r="L64" s="1">
        <v>60.021443098613801</v>
      </c>
      <c r="M64" s="1">
        <v>61.107562142555601</v>
      </c>
      <c r="N64" s="1">
        <v>67.975719308640194</v>
      </c>
      <c r="O64" s="1">
        <v>79.431560950548501</v>
      </c>
      <c r="P64" s="1">
        <v>80.380131646812899</v>
      </c>
      <c r="Q64" s="1">
        <v>73.575890015580498</v>
      </c>
      <c r="R64" s="1">
        <v>66.831741768779906</v>
      </c>
      <c r="S64" s="1">
        <v>63.028222747827598</v>
      </c>
      <c r="T64" s="1">
        <v>59.224703726875298</v>
      </c>
      <c r="U64" s="1">
        <v>61.987595396397801</v>
      </c>
      <c r="V64" s="1">
        <v>64.750487065920197</v>
      </c>
      <c r="W64" s="1">
        <v>61.667785089551899</v>
      </c>
      <c r="X64" s="1">
        <v>58.5850831131836</v>
      </c>
      <c r="Y64" s="1">
        <v>59.619180811218499</v>
      </c>
      <c r="Z64" s="1">
        <v>60.653278509253497</v>
      </c>
      <c r="AA64" s="1">
        <v>57.373840545703501</v>
      </c>
      <c r="AB64" s="1">
        <v>54.094402582153499</v>
      </c>
      <c r="AC64" s="1">
        <v>54.094402582153499</v>
      </c>
    </row>
    <row r="65" spans="1:29" hidden="1" x14ac:dyDescent="0.3">
      <c r="A65" t="s">
        <v>152</v>
      </c>
      <c r="B65" t="s">
        <v>171</v>
      </c>
      <c r="C65" t="s">
        <v>149</v>
      </c>
      <c r="D65" t="s">
        <v>131</v>
      </c>
      <c r="E65" t="s">
        <v>159</v>
      </c>
      <c r="F65" s="1"/>
      <c r="G65" s="1"/>
      <c r="H65" s="1"/>
      <c r="I65" s="1">
        <v>42.582596097593601</v>
      </c>
      <c r="J65" s="1">
        <v>44.004007808000601</v>
      </c>
      <c r="K65" s="1">
        <v>47.329277376962501</v>
      </c>
      <c r="L65" s="1">
        <v>61.040167924013701</v>
      </c>
      <c r="M65" s="1">
        <v>74.9978526974555</v>
      </c>
      <c r="N65" s="1">
        <v>89.732437824957202</v>
      </c>
      <c r="O65" s="1">
        <v>94.107236026982903</v>
      </c>
      <c r="P65" s="1">
        <v>96.245999719322199</v>
      </c>
      <c r="Q65" s="1">
        <v>96.108769024257398</v>
      </c>
      <c r="R65" s="1">
        <v>96.786819411517001</v>
      </c>
      <c r="S65" s="1">
        <v>97.601835898684996</v>
      </c>
      <c r="T65" s="1">
        <v>98.416852385852906</v>
      </c>
      <c r="U65" s="1">
        <v>90.892386159693601</v>
      </c>
      <c r="V65" s="1">
        <v>83.367919933534395</v>
      </c>
      <c r="W65" s="1">
        <v>84.339325589462902</v>
      </c>
      <c r="X65" s="1">
        <v>85.310731245391395</v>
      </c>
      <c r="Y65" s="1">
        <v>82.019449543636696</v>
      </c>
      <c r="Z65" s="1">
        <v>78.728167841881898</v>
      </c>
      <c r="AA65" s="1">
        <v>78.331937221361898</v>
      </c>
      <c r="AB65" s="1">
        <v>77.935706600841897</v>
      </c>
      <c r="AC65" s="1">
        <v>77.935706600841897</v>
      </c>
    </row>
    <row r="66" spans="1:29" hidden="1" x14ac:dyDescent="0.3">
      <c r="A66" t="s">
        <v>152</v>
      </c>
      <c r="B66" t="s">
        <v>171</v>
      </c>
      <c r="C66" t="s">
        <v>149</v>
      </c>
      <c r="D66" t="s">
        <v>162</v>
      </c>
      <c r="E66" t="s">
        <v>159</v>
      </c>
      <c r="F66" s="1"/>
      <c r="G66" s="1"/>
      <c r="H66" s="1"/>
      <c r="I66" s="1">
        <v>6.8555094871613402</v>
      </c>
      <c r="J66" s="1">
        <v>10.6355492654485</v>
      </c>
      <c r="K66" s="1">
        <v>13.7451915494392</v>
      </c>
      <c r="L66" s="1">
        <v>14.747027650115299</v>
      </c>
      <c r="M66" s="1">
        <v>20.316348248405099</v>
      </c>
      <c r="N66" s="1">
        <v>29.003065854908101</v>
      </c>
      <c r="O66" s="1">
        <v>46.7711198713681</v>
      </c>
      <c r="P66" s="1">
        <v>65.356387230483804</v>
      </c>
      <c r="Q66" s="1">
        <v>73.5515997616628</v>
      </c>
      <c r="R66" s="1">
        <v>82.082917714460805</v>
      </c>
      <c r="S66" s="1">
        <v>93.010414522909002</v>
      </c>
      <c r="T66" s="1">
        <v>103.937911331357</v>
      </c>
      <c r="U66" s="1">
        <v>67.817027759553596</v>
      </c>
      <c r="V66" s="1">
        <v>31.696144187750001</v>
      </c>
      <c r="W66" s="1">
        <v>45.356509165714797</v>
      </c>
      <c r="X66" s="1">
        <v>59.016874143679502</v>
      </c>
      <c r="Y66" s="1">
        <v>45.959960378430502</v>
      </c>
      <c r="Z66" s="1">
        <v>32.903046613181502</v>
      </c>
      <c r="AA66" s="1">
        <v>36.071054708616302</v>
      </c>
      <c r="AB66" s="1">
        <v>39.239062804051102</v>
      </c>
      <c r="AC66" s="1">
        <v>39.239062804051102</v>
      </c>
    </row>
    <row r="67" spans="1:29" hidden="1" x14ac:dyDescent="0.3">
      <c r="A67" t="s">
        <v>152</v>
      </c>
      <c r="B67" t="s">
        <v>171</v>
      </c>
      <c r="C67" t="s">
        <v>149</v>
      </c>
      <c r="D67" t="s">
        <v>163</v>
      </c>
      <c r="E67" t="s">
        <v>159</v>
      </c>
      <c r="F67" s="1"/>
      <c r="G67" s="1"/>
      <c r="H67" s="1"/>
      <c r="I67" s="1"/>
      <c r="J67" s="1">
        <v>6.40968097086723</v>
      </c>
      <c r="K67" s="1">
        <v>6.8162356310379399</v>
      </c>
      <c r="L67" s="1">
        <v>6.9888825745548404</v>
      </c>
      <c r="M67" s="1">
        <v>5.9983747127479203</v>
      </c>
      <c r="N67" s="1">
        <v>9.0012963091603595</v>
      </c>
      <c r="O67" s="1">
        <v>12.8235441213029</v>
      </c>
      <c r="P67" s="1">
        <v>16.6774626090059</v>
      </c>
      <c r="Q67" s="1">
        <v>23.6576023797716</v>
      </c>
      <c r="R67" s="1">
        <v>30.186056010680499</v>
      </c>
      <c r="S67" s="1">
        <v>36.818840443215201</v>
      </c>
      <c r="T67" s="1">
        <v>43.4516248757499</v>
      </c>
      <c r="U67" s="1">
        <v>34.850933219872601</v>
      </c>
      <c r="V67" s="1">
        <v>26.250241563995399</v>
      </c>
      <c r="W67" s="1">
        <v>27.240333530143001</v>
      </c>
      <c r="X67" s="1">
        <v>28.2304254962906</v>
      </c>
      <c r="Y67" s="1">
        <v>24.8103631682662</v>
      </c>
      <c r="Z67" s="1">
        <v>21.3903008402417</v>
      </c>
      <c r="AA67" s="1">
        <v>21.1979028959312</v>
      </c>
      <c r="AB67" s="1">
        <v>21.005504951620701</v>
      </c>
      <c r="AC67" s="1">
        <v>21.005504951620701</v>
      </c>
    </row>
    <row r="68" spans="1:29" hidden="1" x14ac:dyDescent="0.3">
      <c r="A68" t="s">
        <v>152</v>
      </c>
      <c r="B68" t="s">
        <v>171</v>
      </c>
      <c r="C68" t="s">
        <v>149</v>
      </c>
      <c r="D68" t="s">
        <v>164</v>
      </c>
      <c r="E68" t="s">
        <v>159</v>
      </c>
      <c r="F68" s="1"/>
      <c r="G68" s="1"/>
      <c r="H68" s="1"/>
      <c r="I68" s="1">
        <v>3.0058266937216902</v>
      </c>
      <c r="J68" s="1">
        <v>3.32217078563608</v>
      </c>
      <c r="K68" s="1">
        <v>3.4902733101817698</v>
      </c>
      <c r="L68" s="1">
        <v>3.8837822730304601</v>
      </c>
      <c r="M68" s="1">
        <v>8.8380310913070801</v>
      </c>
      <c r="N68" s="1">
        <v>18.7057255807633</v>
      </c>
      <c r="O68" s="1">
        <v>42.562432009728496</v>
      </c>
      <c r="P68" s="1">
        <v>67.026084054997199</v>
      </c>
      <c r="Q68" s="1">
        <v>77.622704835492399</v>
      </c>
      <c r="R68" s="1">
        <v>89.121424907863997</v>
      </c>
      <c r="S68" s="1">
        <v>103.550123194352</v>
      </c>
      <c r="T68" s="1">
        <v>117.97882148084101</v>
      </c>
      <c r="U68" s="1">
        <v>70.532564804783306</v>
      </c>
      <c r="V68" s="1">
        <v>23.086308128724799</v>
      </c>
      <c r="W68" s="1">
        <v>41.163532509601097</v>
      </c>
      <c r="X68" s="1">
        <v>59.2407568904774</v>
      </c>
      <c r="Y68" s="1">
        <v>41.878952573424698</v>
      </c>
      <c r="Z68" s="1">
        <v>24.517148256372</v>
      </c>
      <c r="AA68" s="1">
        <v>27.807709626069101</v>
      </c>
      <c r="AB68" s="1">
        <v>31.0982709957662</v>
      </c>
      <c r="AC68" s="1">
        <v>31.0982709957662</v>
      </c>
    </row>
    <row r="69" spans="1:29" hidden="1" x14ac:dyDescent="0.3">
      <c r="A69" t="s">
        <v>152</v>
      </c>
      <c r="B69" t="s">
        <v>171</v>
      </c>
      <c r="C69" t="s">
        <v>165</v>
      </c>
      <c r="D69" t="s">
        <v>154</v>
      </c>
      <c r="E69" t="s">
        <v>155</v>
      </c>
      <c r="F69" s="1"/>
      <c r="G69" s="1"/>
      <c r="H69" s="1"/>
      <c r="I69" s="1">
        <v>1</v>
      </c>
      <c r="J69" s="1">
        <v>1.0030000209808301</v>
      </c>
      <c r="K69" s="1">
        <v>0.986500024795532</v>
      </c>
      <c r="L69" s="1">
        <v>0.97000002861022905</v>
      </c>
      <c r="M69" s="1">
        <v>0.94500005245208696</v>
      </c>
      <c r="N69" s="1">
        <v>0.92000001668929998</v>
      </c>
      <c r="O69" s="1">
        <v>0.89025002717971802</v>
      </c>
      <c r="P69" s="1">
        <v>0.86049997806548995</v>
      </c>
      <c r="Q69" s="1">
        <v>0.83074998855590798</v>
      </c>
      <c r="R69" s="1">
        <v>0.80099999904632402</v>
      </c>
      <c r="S69" s="1">
        <v>0.77289998531341497</v>
      </c>
      <c r="T69" s="1">
        <v>0.74479997158050504</v>
      </c>
      <c r="U69" s="1">
        <v>0.71669998764991705</v>
      </c>
      <c r="V69" s="1">
        <v>0.68860000371932895</v>
      </c>
      <c r="W69" s="1">
        <v>0.66049998998641901</v>
      </c>
      <c r="X69" s="1">
        <v>0.63239997625350897</v>
      </c>
      <c r="Y69" s="1">
        <v>0.60429999232292098</v>
      </c>
      <c r="Z69" s="1">
        <v>0.57620000839233398</v>
      </c>
      <c r="AA69" s="1">
        <v>0.54809999465942305</v>
      </c>
      <c r="AB69" s="1">
        <v>0.51999998092651201</v>
      </c>
      <c r="AC69" s="1">
        <v>0.51999998092651201</v>
      </c>
    </row>
    <row r="70" spans="1:29" hidden="1" x14ac:dyDescent="0.3">
      <c r="A70" t="s">
        <v>152</v>
      </c>
      <c r="B70" t="s">
        <v>171</v>
      </c>
      <c r="C70" t="s">
        <v>165</v>
      </c>
      <c r="D70" t="s">
        <v>156</v>
      </c>
      <c r="E70" t="s">
        <v>155</v>
      </c>
      <c r="F70" s="1"/>
      <c r="G70" s="1"/>
      <c r="H70" s="1"/>
      <c r="I70" s="1">
        <v>1</v>
      </c>
      <c r="J70" s="1">
        <v>1.0069999694824201</v>
      </c>
      <c r="K70" s="1">
        <v>0.98500001430511397</v>
      </c>
      <c r="L70" s="1">
        <v>0.96299999952316195</v>
      </c>
      <c r="M70" s="1">
        <v>0.93700003623962402</v>
      </c>
      <c r="N70" s="1">
        <v>0.91100001335143999</v>
      </c>
      <c r="O70" s="1">
        <v>0.88275003433227495</v>
      </c>
      <c r="P70" s="1">
        <v>0.85449999570846502</v>
      </c>
      <c r="Q70" s="1">
        <v>0.82624995708465498</v>
      </c>
      <c r="R70" s="1">
        <v>0.79799997806548995</v>
      </c>
      <c r="S70" s="1">
        <v>0.771299988031386</v>
      </c>
      <c r="T70" s="1">
        <v>0.74459999799728205</v>
      </c>
      <c r="U70" s="1">
        <v>0.71790000796317999</v>
      </c>
      <c r="V70" s="1">
        <v>0.69120001792907704</v>
      </c>
      <c r="W70" s="1">
        <v>0.66449999809265103</v>
      </c>
      <c r="X70" s="1">
        <v>0.63779997825622503</v>
      </c>
      <c r="Y70" s="1">
        <v>0.61109998822212097</v>
      </c>
      <c r="Z70" s="1">
        <v>0.58439999818801802</v>
      </c>
      <c r="AA70" s="1">
        <v>0.55770000815391496</v>
      </c>
      <c r="AB70" s="1">
        <v>0.53100001811981201</v>
      </c>
      <c r="AC70" s="1">
        <v>0.53100001811981201</v>
      </c>
    </row>
    <row r="71" spans="1:29" x14ac:dyDescent="0.3">
      <c r="A71" t="s">
        <v>152</v>
      </c>
      <c r="B71" t="s">
        <v>171</v>
      </c>
      <c r="C71" t="s">
        <v>165</v>
      </c>
      <c r="D71" t="s">
        <v>158</v>
      </c>
      <c r="E71" t="s">
        <v>159</v>
      </c>
      <c r="F71" s="1"/>
      <c r="G71" s="1"/>
      <c r="H71" s="1"/>
      <c r="I71" s="1">
        <v>35.256839264068603</v>
      </c>
      <c r="J71" s="1">
        <v>38.954354225006099</v>
      </c>
      <c r="K71" s="1">
        <v>41.674031206741297</v>
      </c>
      <c r="L71" s="1">
        <v>39.988372789306602</v>
      </c>
      <c r="M71" s="1">
        <v>42.530612932510302</v>
      </c>
      <c r="N71" s="1">
        <v>45.502060913925099</v>
      </c>
      <c r="O71" s="1">
        <v>57.7632802861785</v>
      </c>
      <c r="P71" s="1">
        <v>32.529361653518599</v>
      </c>
      <c r="Q71" s="1">
        <v>19.9183605639648</v>
      </c>
      <c r="R71" s="1">
        <v>21.753143678512501</v>
      </c>
      <c r="S71" s="1">
        <v>23.6245984111595</v>
      </c>
      <c r="T71" s="1">
        <v>25.4960531438064</v>
      </c>
      <c r="U71" s="1">
        <v>40.245135388545897</v>
      </c>
      <c r="V71" s="1">
        <v>54.994217633285501</v>
      </c>
      <c r="W71" s="1">
        <v>45.987388064689597</v>
      </c>
      <c r="X71" s="1">
        <v>36.9805584960937</v>
      </c>
      <c r="Y71" s="1">
        <v>44.590251496772702</v>
      </c>
      <c r="Z71" s="1">
        <v>52.199944497451703</v>
      </c>
      <c r="AA71" s="1">
        <v>50.204200520401002</v>
      </c>
      <c r="AB71" s="1">
        <v>48.208456543350202</v>
      </c>
      <c r="AC71" s="1">
        <v>48.208456543350202</v>
      </c>
    </row>
    <row r="72" spans="1:29" x14ac:dyDescent="0.3">
      <c r="A72" t="s">
        <v>152</v>
      </c>
      <c r="B72" t="s">
        <v>171</v>
      </c>
      <c r="C72" t="s">
        <v>165</v>
      </c>
      <c r="D72" t="s">
        <v>166</v>
      </c>
      <c r="E72" t="s">
        <v>159</v>
      </c>
      <c r="F72" s="1"/>
      <c r="G72" s="1"/>
      <c r="H72" s="1"/>
      <c r="I72" s="1">
        <v>7.9870183115291598</v>
      </c>
      <c r="J72" s="1">
        <v>13.486003666439</v>
      </c>
      <c r="K72" s="1">
        <v>9.2819031509399395</v>
      </c>
      <c r="L72" s="1">
        <v>9.3736239249038693</v>
      </c>
      <c r="M72" s="1">
        <v>10.869364920272799</v>
      </c>
      <c r="N72" s="1">
        <v>15.364021956348401</v>
      </c>
      <c r="O72" s="1">
        <v>31.429608212814301</v>
      </c>
      <c r="P72" s="1">
        <v>47.535007889938299</v>
      </c>
      <c r="Q72" s="1">
        <v>53.491578194503703</v>
      </c>
      <c r="R72" s="1">
        <v>60.052071829681303</v>
      </c>
      <c r="S72" s="1">
        <v>68.252011706390306</v>
      </c>
      <c r="T72" s="1">
        <v>76.451951583099302</v>
      </c>
      <c r="U72" s="1">
        <v>50.189462360515499</v>
      </c>
      <c r="V72" s="1">
        <v>23.9269731379318</v>
      </c>
      <c r="W72" s="1">
        <v>34.310107665615</v>
      </c>
      <c r="X72" s="1">
        <v>44.693242193298303</v>
      </c>
      <c r="Y72" s="1">
        <v>35.298023922023702</v>
      </c>
      <c r="Z72" s="1">
        <v>25.902805650749201</v>
      </c>
      <c r="AA72" s="1">
        <v>28.022942401676101</v>
      </c>
      <c r="AB72" s="1">
        <v>30.1430791526031</v>
      </c>
      <c r="AC72" s="1">
        <v>30.1430791526031</v>
      </c>
    </row>
    <row r="73" spans="1:29" x14ac:dyDescent="0.3">
      <c r="A73" t="s">
        <v>152</v>
      </c>
      <c r="B73" t="s">
        <v>171</v>
      </c>
      <c r="C73" t="s">
        <v>165</v>
      </c>
      <c r="D73" t="s">
        <v>167</v>
      </c>
      <c r="E73" t="s">
        <v>159</v>
      </c>
      <c r="F73" s="1"/>
      <c r="G73" s="1"/>
      <c r="H73" s="1"/>
      <c r="I73" s="1">
        <v>17.7967839082336</v>
      </c>
      <c r="J73" s="1">
        <v>17.7515774472045</v>
      </c>
      <c r="K73" s="1">
        <v>23.564554486465401</v>
      </c>
      <c r="L73" s="1">
        <v>38.1716883168029</v>
      </c>
      <c r="M73" s="1">
        <v>52.763271597824101</v>
      </c>
      <c r="N73" s="1">
        <v>68.491477488784696</v>
      </c>
      <c r="O73" s="1">
        <v>72.717064595489504</v>
      </c>
      <c r="P73" s="1">
        <v>75.778274742278995</v>
      </c>
      <c r="Q73" s="1">
        <v>76.484159813232395</v>
      </c>
      <c r="R73" s="1">
        <v>77.906857596588097</v>
      </c>
      <c r="S73" s="1">
        <v>79.702908011398307</v>
      </c>
      <c r="T73" s="1">
        <v>81.498958426208404</v>
      </c>
      <c r="U73" s="1">
        <v>75.695645546264601</v>
      </c>
      <c r="V73" s="1">
        <v>69.892332666320797</v>
      </c>
      <c r="W73" s="1">
        <v>72.195064770202606</v>
      </c>
      <c r="X73" s="1">
        <v>74.497796874084401</v>
      </c>
      <c r="Y73" s="1">
        <v>72.200300403518597</v>
      </c>
      <c r="Z73" s="1">
        <v>69.902803932952807</v>
      </c>
      <c r="AA73" s="1">
        <v>70.364110133285493</v>
      </c>
      <c r="AB73" s="1">
        <v>70.825416333618094</v>
      </c>
      <c r="AC73" s="1">
        <v>70.825416333618094</v>
      </c>
    </row>
    <row r="74" spans="1:29" x14ac:dyDescent="0.3">
      <c r="A74" t="s">
        <v>152</v>
      </c>
      <c r="B74" t="s">
        <v>171</v>
      </c>
      <c r="C74" t="s">
        <v>165</v>
      </c>
      <c r="D74" t="s">
        <v>168</v>
      </c>
      <c r="E74" t="s">
        <v>159</v>
      </c>
      <c r="F74" s="1"/>
      <c r="G74" s="1"/>
      <c r="H74" s="1"/>
      <c r="I74" s="1">
        <v>13.1204601151847</v>
      </c>
      <c r="J74" s="1">
        <v>17.5593517404747</v>
      </c>
      <c r="K74" s="1">
        <v>20.467269600677401</v>
      </c>
      <c r="L74" s="1">
        <v>21.322334302749599</v>
      </c>
      <c r="M74" s="1">
        <v>23.956062806816099</v>
      </c>
      <c r="N74" s="1">
        <v>29.324082850990202</v>
      </c>
      <c r="O74" s="1">
        <v>49.396552316665598</v>
      </c>
      <c r="P74" s="1">
        <v>70.016779317779495</v>
      </c>
      <c r="Q74" s="1">
        <v>78.057064071044906</v>
      </c>
      <c r="R74" s="1">
        <v>85.745737382049498</v>
      </c>
      <c r="S74" s="1">
        <v>95.326929447631798</v>
      </c>
      <c r="T74" s="1">
        <v>104.908121513214</v>
      </c>
      <c r="U74" s="1">
        <v>83.924045463638294</v>
      </c>
      <c r="V74" s="1">
        <v>62.939969414062503</v>
      </c>
      <c r="W74" s="1">
        <v>65.662052927818294</v>
      </c>
      <c r="X74" s="1">
        <v>68.3841364415741</v>
      </c>
      <c r="Y74" s="1">
        <v>60.623951732177702</v>
      </c>
      <c r="Z74" s="1">
        <v>52.863767022781303</v>
      </c>
      <c r="AA74" s="1">
        <v>52.796079876327497</v>
      </c>
      <c r="AB74" s="1">
        <v>52.728392729873597</v>
      </c>
      <c r="AC74" s="1">
        <v>52.728392729873597</v>
      </c>
    </row>
    <row r="75" spans="1:29" x14ac:dyDescent="0.3">
      <c r="A75" t="s">
        <v>152</v>
      </c>
      <c r="B75" t="s">
        <v>171</v>
      </c>
      <c r="C75" t="s">
        <v>165</v>
      </c>
      <c r="D75" t="s">
        <v>160</v>
      </c>
      <c r="E75" t="s">
        <v>159</v>
      </c>
      <c r="F75" s="1"/>
      <c r="G75" s="1"/>
      <c r="H75" s="1"/>
      <c r="I75" s="1">
        <v>2.9859175457048401</v>
      </c>
      <c r="J75" s="1">
        <v>3.79803494773387</v>
      </c>
      <c r="K75" s="1">
        <v>3.2641640950918198</v>
      </c>
      <c r="L75" s="1">
        <v>3.4316877225399001</v>
      </c>
      <c r="M75" s="1">
        <v>5.2192629823303198</v>
      </c>
      <c r="N75" s="1">
        <v>11.4550068476295</v>
      </c>
      <c r="O75" s="1">
        <v>37.002194042968704</v>
      </c>
      <c r="P75" s="1">
        <v>63.291699175720197</v>
      </c>
      <c r="Q75" s="1">
        <v>73.212839771575901</v>
      </c>
      <c r="R75" s="1">
        <v>83.975822876891996</v>
      </c>
      <c r="S75" s="1">
        <v>97.407588720474195</v>
      </c>
      <c r="T75" s="1">
        <v>110.83935456405599</v>
      </c>
      <c r="U75" s="1">
        <v>66.717224253597195</v>
      </c>
      <c r="V75" s="1">
        <v>22.595093943138099</v>
      </c>
      <c r="W75" s="1">
        <v>39.409001789989397</v>
      </c>
      <c r="X75" s="1">
        <v>56.222909636840797</v>
      </c>
      <c r="Y75" s="1">
        <v>40.070848803958803</v>
      </c>
      <c r="Z75" s="1">
        <v>23.918787971076899</v>
      </c>
      <c r="AA75" s="1">
        <v>26.9880301033592</v>
      </c>
      <c r="AB75" s="1">
        <v>30.057272235641399</v>
      </c>
      <c r="AC75" s="1">
        <v>30.057272235641399</v>
      </c>
    </row>
    <row r="76" spans="1:29" hidden="1" x14ac:dyDescent="0.3">
      <c r="A76" t="s">
        <v>152</v>
      </c>
      <c r="B76" t="s">
        <v>171</v>
      </c>
      <c r="C76" t="s">
        <v>165</v>
      </c>
      <c r="D76" t="s">
        <v>121</v>
      </c>
      <c r="E76" t="s">
        <v>159</v>
      </c>
      <c r="F76" s="1"/>
      <c r="G76" s="1"/>
      <c r="H76" s="1"/>
      <c r="I76" s="1">
        <v>2.1562225823688501</v>
      </c>
      <c r="J76" s="1">
        <v>1.9615882307720101</v>
      </c>
      <c r="K76" s="1">
        <v>2.0505263860607101</v>
      </c>
      <c r="L76" s="1">
        <v>2.1611431374692902</v>
      </c>
      <c r="M76" s="1">
        <v>2.2619153453016199</v>
      </c>
      <c r="N76" s="1">
        <v>2.3667175434875398</v>
      </c>
      <c r="O76" s="1">
        <v>2.3665202564573198</v>
      </c>
      <c r="P76" s="1">
        <v>2.3153061808681401</v>
      </c>
      <c r="Q76" s="1">
        <v>2.2652441347646701</v>
      </c>
      <c r="R76" s="1">
        <v>2.2187335193109501</v>
      </c>
      <c r="S76" s="1">
        <v>2.1739098796343801</v>
      </c>
      <c r="T76" s="1">
        <v>2.1290862399577999</v>
      </c>
      <c r="U76" s="1">
        <v>2.0869865874695699</v>
      </c>
      <c r="V76" s="1">
        <v>2.0448869349813399</v>
      </c>
      <c r="W76" s="1">
        <v>2.0072187796843002</v>
      </c>
      <c r="X76" s="1">
        <v>1.96955062438726</v>
      </c>
      <c r="Y76" s="1">
        <v>1.9375507737278901</v>
      </c>
      <c r="Z76" s="1">
        <v>1.9055509230685199</v>
      </c>
      <c r="AA76" s="1">
        <v>1.8785996527945901</v>
      </c>
      <c r="AB76" s="1">
        <v>1.85164838252067</v>
      </c>
      <c r="AC76" s="1">
        <v>1.85164838252067</v>
      </c>
    </row>
    <row r="77" spans="1:29" hidden="1" x14ac:dyDescent="0.3">
      <c r="A77" t="s">
        <v>152</v>
      </c>
      <c r="B77" t="s">
        <v>171</v>
      </c>
      <c r="C77" t="s">
        <v>165</v>
      </c>
      <c r="D77" t="s">
        <v>123</v>
      </c>
      <c r="E77" t="s">
        <v>159</v>
      </c>
      <c r="F77" s="1"/>
      <c r="G77" s="1"/>
      <c r="H77" s="1"/>
      <c r="I77" s="1">
        <v>7.2064525726222897</v>
      </c>
      <c r="J77" s="1">
        <v>5.3614902924537597</v>
      </c>
      <c r="K77" s="1">
        <v>6.0393674718666004</v>
      </c>
      <c r="L77" s="1">
        <v>6.1220436787128403</v>
      </c>
      <c r="M77" s="1">
        <v>6.8777105795192703</v>
      </c>
      <c r="N77" s="1">
        <v>7.6535905533790496</v>
      </c>
      <c r="O77" s="1">
        <v>8.4006307024383506</v>
      </c>
      <c r="P77" s="1">
        <v>8.3631889518356299</v>
      </c>
      <c r="Q77" s="1">
        <v>8.3552398955631197</v>
      </c>
      <c r="R77" s="1">
        <v>8.4530187282943707</v>
      </c>
      <c r="S77" s="1">
        <v>8.5161621986198401</v>
      </c>
      <c r="T77" s="1">
        <v>8.5793056689453095</v>
      </c>
      <c r="U77" s="1">
        <v>8.8624138778400408</v>
      </c>
      <c r="V77" s="1">
        <v>9.1455220867347702</v>
      </c>
      <c r="W77" s="1">
        <v>9.4284575704383808</v>
      </c>
      <c r="X77" s="1">
        <v>9.7113930541419897</v>
      </c>
      <c r="Y77" s="1">
        <v>10.0095030005073</v>
      </c>
      <c r="Z77" s="1">
        <v>10.3076129468727</v>
      </c>
      <c r="AA77" s="1">
        <v>10.568308081426601</v>
      </c>
      <c r="AB77" s="1">
        <v>10.829003215980499</v>
      </c>
      <c r="AC77" s="1">
        <v>10.829003215980499</v>
      </c>
    </row>
    <row r="78" spans="1:29" hidden="1" x14ac:dyDescent="0.3">
      <c r="A78" t="s">
        <v>152</v>
      </c>
      <c r="B78" t="s">
        <v>171</v>
      </c>
      <c r="C78" t="s">
        <v>165</v>
      </c>
      <c r="D78" t="s">
        <v>125</v>
      </c>
      <c r="E78" t="s">
        <v>159</v>
      </c>
      <c r="F78" s="1"/>
      <c r="G78" s="1"/>
      <c r="H78" s="1"/>
      <c r="I78" s="1">
        <v>8.6820021516132293</v>
      </c>
      <c r="J78" s="1">
        <v>12.4154170135116</v>
      </c>
      <c r="K78" s="1">
        <v>11.033547873497</v>
      </c>
      <c r="L78" s="1">
        <v>12.5514251603317</v>
      </c>
      <c r="M78" s="1">
        <v>13.4379607091522</v>
      </c>
      <c r="N78" s="1">
        <v>14.0224268375015</v>
      </c>
      <c r="O78" s="1">
        <v>14.607966291808999</v>
      </c>
      <c r="P78" s="1">
        <v>15.341822279491399</v>
      </c>
      <c r="Q78" s="1">
        <v>15.338587511691999</v>
      </c>
      <c r="R78" s="1">
        <v>15.1420188492393</v>
      </c>
      <c r="S78" s="1">
        <v>15.059979665575</v>
      </c>
      <c r="T78" s="1">
        <v>14.9779404819107</v>
      </c>
      <c r="U78" s="1">
        <v>14.734930399723</v>
      </c>
      <c r="V78" s="1">
        <v>14.491920317535399</v>
      </c>
      <c r="W78" s="1">
        <v>14.4278038814544</v>
      </c>
      <c r="X78" s="1">
        <v>14.3636874453735</v>
      </c>
      <c r="Y78" s="1">
        <v>14.4797677534008</v>
      </c>
      <c r="Z78" s="1">
        <v>14.595848061428001</v>
      </c>
      <c r="AA78" s="1">
        <v>15.295042276124899</v>
      </c>
      <c r="AB78" s="1">
        <v>15.9942364908218</v>
      </c>
      <c r="AC78" s="1">
        <v>15.9942364908218</v>
      </c>
    </row>
    <row r="79" spans="1:29" hidden="1" x14ac:dyDescent="0.3">
      <c r="A79" t="s">
        <v>152</v>
      </c>
      <c r="B79" t="s">
        <v>171</v>
      </c>
      <c r="C79" t="s">
        <v>165</v>
      </c>
      <c r="D79" t="s">
        <v>127</v>
      </c>
      <c r="E79" t="s">
        <v>159</v>
      </c>
      <c r="F79" s="1"/>
      <c r="G79" s="1"/>
      <c r="H79" s="1"/>
      <c r="I79" s="1">
        <v>18.4005910322952</v>
      </c>
      <c r="J79" s="1">
        <v>19.763510053176802</v>
      </c>
      <c r="K79" s="1">
        <v>21.292889675674399</v>
      </c>
      <c r="L79" s="1">
        <v>20.961884824104299</v>
      </c>
      <c r="M79" s="1">
        <v>25.9525209259414</v>
      </c>
      <c r="N79" s="1">
        <v>33.576031941909697</v>
      </c>
      <c r="O79" s="1">
        <v>33.909538403587298</v>
      </c>
      <c r="P79" s="1">
        <v>11.563985350780399</v>
      </c>
      <c r="Q79" s="1">
        <v>3.3749847361755299</v>
      </c>
      <c r="R79" s="1">
        <v>3.71850159986972</v>
      </c>
      <c r="S79" s="1">
        <v>4.0683596437454197</v>
      </c>
      <c r="T79" s="1">
        <v>4.4182176876211097</v>
      </c>
      <c r="U79" s="1">
        <v>19.1614408773112</v>
      </c>
      <c r="V79" s="1">
        <v>33.904664067001299</v>
      </c>
      <c r="W79" s="1">
        <v>23.694164934463402</v>
      </c>
      <c r="X79" s="1">
        <v>13.4836658019256</v>
      </c>
      <c r="Y79" s="1">
        <v>22.917185752277302</v>
      </c>
      <c r="Z79" s="1">
        <v>32.350705702629</v>
      </c>
      <c r="AA79" s="1">
        <v>29.974370482444701</v>
      </c>
      <c r="AB79" s="1">
        <v>27.598035262260399</v>
      </c>
      <c r="AC79" s="1">
        <v>27.598035262260399</v>
      </c>
    </row>
    <row r="80" spans="1:29" hidden="1" x14ac:dyDescent="0.3">
      <c r="A80" t="s">
        <v>152</v>
      </c>
      <c r="B80" t="s">
        <v>171</v>
      </c>
      <c r="C80" t="s">
        <v>165</v>
      </c>
      <c r="D80" t="s">
        <v>161</v>
      </c>
      <c r="E80" t="s">
        <v>159</v>
      </c>
      <c r="F80" s="1"/>
      <c r="G80" s="1"/>
      <c r="H80" s="1"/>
      <c r="I80" s="1">
        <v>6.6987297784996001</v>
      </c>
      <c r="J80" s="1">
        <v>6.7030922780513702</v>
      </c>
      <c r="K80" s="1">
        <v>7.3767664778137103</v>
      </c>
      <c r="L80" s="1">
        <v>7.7733308395385698</v>
      </c>
      <c r="M80" s="1">
        <v>12.2413131901359</v>
      </c>
      <c r="N80" s="1">
        <v>19.7954245976638</v>
      </c>
      <c r="O80" s="1">
        <v>33.913060518493602</v>
      </c>
      <c r="P80" s="1">
        <v>47.931876501541097</v>
      </c>
      <c r="Q80" s="1">
        <v>54.394820019607501</v>
      </c>
      <c r="R80" s="1">
        <v>61.507396186752302</v>
      </c>
      <c r="S80" s="1">
        <v>70.254793574714597</v>
      </c>
      <c r="T80" s="1">
        <v>79.002190962676906</v>
      </c>
      <c r="U80" s="1">
        <v>50.843816164817703</v>
      </c>
      <c r="V80" s="1">
        <v>22.685441366958599</v>
      </c>
      <c r="W80" s="1">
        <v>33.860366129913302</v>
      </c>
      <c r="X80" s="1">
        <v>45.035290892867998</v>
      </c>
      <c r="Y80" s="1">
        <v>34.948576034450497</v>
      </c>
      <c r="Z80" s="1">
        <v>24.861861176032999</v>
      </c>
      <c r="AA80" s="1">
        <v>27.1427369405937</v>
      </c>
      <c r="AB80" s="1">
        <v>29.423612705154401</v>
      </c>
      <c r="AC80" s="1">
        <v>29.423612705154401</v>
      </c>
    </row>
    <row r="81" spans="1:29" hidden="1" x14ac:dyDescent="0.3">
      <c r="A81" t="s">
        <v>152</v>
      </c>
      <c r="B81" t="s">
        <v>171</v>
      </c>
      <c r="C81" t="s">
        <v>165</v>
      </c>
      <c r="D81" t="s">
        <v>130</v>
      </c>
      <c r="E81" t="s">
        <v>159</v>
      </c>
      <c r="F81" s="1"/>
      <c r="G81" s="1"/>
      <c r="H81" s="1"/>
      <c r="I81" s="1">
        <v>49.606869270477198</v>
      </c>
      <c r="J81" s="1">
        <v>52.016025446243198</v>
      </c>
      <c r="K81" s="1">
        <v>50.849163778991702</v>
      </c>
      <c r="L81" s="1">
        <v>51.640712093353201</v>
      </c>
      <c r="M81" s="1">
        <v>53.6825203470611</v>
      </c>
      <c r="N81" s="1">
        <v>56.855542323989802</v>
      </c>
      <c r="O81" s="1">
        <v>57.699375134735099</v>
      </c>
      <c r="P81" s="1">
        <v>61.500660432510301</v>
      </c>
      <c r="Q81" s="1">
        <v>63.406029518737697</v>
      </c>
      <c r="R81" s="1">
        <v>61.546145789260798</v>
      </c>
      <c r="S81" s="1">
        <v>63.765447928352302</v>
      </c>
      <c r="T81" s="1">
        <v>65.984750067443798</v>
      </c>
      <c r="U81" s="1">
        <v>62.634128562812798</v>
      </c>
      <c r="V81" s="1">
        <v>59.283507058181698</v>
      </c>
      <c r="W81" s="1">
        <v>58.623312290077202</v>
      </c>
      <c r="X81" s="1">
        <v>57.963117521972599</v>
      </c>
      <c r="Y81" s="1">
        <v>56.358267026977501</v>
      </c>
      <c r="Z81" s="1">
        <v>54.753416531982403</v>
      </c>
      <c r="AA81" s="1">
        <v>54.6284142019271</v>
      </c>
      <c r="AB81" s="1">
        <v>54.503411871871897</v>
      </c>
      <c r="AC81" s="1">
        <v>54.503411871871897</v>
      </c>
    </row>
    <row r="82" spans="1:29" hidden="1" x14ac:dyDescent="0.3">
      <c r="A82" t="s">
        <v>152</v>
      </c>
      <c r="B82" t="s">
        <v>171</v>
      </c>
      <c r="C82" t="s">
        <v>165</v>
      </c>
      <c r="D82" t="s">
        <v>131</v>
      </c>
      <c r="E82" t="s">
        <v>159</v>
      </c>
      <c r="F82" s="1"/>
      <c r="G82" s="1"/>
      <c r="H82" s="1"/>
      <c r="I82" s="1">
        <v>28.712853297614998</v>
      </c>
      <c r="J82" s="1">
        <v>28.294792836875899</v>
      </c>
      <c r="K82" s="1">
        <v>33.837359345741199</v>
      </c>
      <c r="L82" s="1">
        <v>48.170218249664202</v>
      </c>
      <c r="M82" s="1">
        <v>62.483679111022902</v>
      </c>
      <c r="N82" s="1">
        <v>77.929904524841305</v>
      </c>
      <c r="O82" s="1">
        <v>81.869661548309296</v>
      </c>
      <c r="P82" s="1">
        <v>84.641217359924298</v>
      </c>
      <c r="Q82" s="1">
        <v>85.053577361145003</v>
      </c>
      <c r="R82" s="1">
        <v>86.178870888824406</v>
      </c>
      <c r="S82" s="1">
        <v>87.779947840194694</v>
      </c>
      <c r="T82" s="1">
        <v>89.381024791564897</v>
      </c>
      <c r="U82" s="1">
        <v>83.375043461685095</v>
      </c>
      <c r="V82" s="1">
        <v>77.369062131805407</v>
      </c>
      <c r="W82" s="1">
        <v>79.461409670791596</v>
      </c>
      <c r="X82" s="1">
        <v>81.5537572097778</v>
      </c>
      <c r="Y82" s="1">
        <v>79.038168510742196</v>
      </c>
      <c r="Z82" s="1">
        <v>76.522579811706507</v>
      </c>
      <c r="AA82" s="1">
        <v>76.758090345687805</v>
      </c>
      <c r="AB82" s="1">
        <v>76.993600879669103</v>
      </c>
      <c r="AC82" s="1">
        <v>76.993600879669103</v>
      </c>
    </row>
    <row r="83" spans="1:29" hidden="1" x14ac:dyDescent="0.3">
      <c r="A83" t="s">
        <v>152</v>
      </c>
      <c r="B83" t="s">
        <v>171</v>
      </c>
      <c r="C83" t="s">
        <v>165</v>
      </c>
      <c r="D83" t="s">
        <v>162</v>
      </c>
      <c r="E83" t="s">
        <v>159</v>
      </c>
      <c r="F83" s="1"/>
      <c r="G83" s="1"/>
      <c r="H83" s="1"/>
      <c r="I83" s="1">
        <v>6.4826241538333802</v>
      </c>
      <c r="J83" s="1">
        <v>9.7318802690124393</v>
      </c>
      <c r="K83" s="1">
        <v>12.659407456417</v>
      </c>
      <c r="L83" s="1">
        <v>13.792614650192199</v>
      </c>
      <c r="M83" s="1">
        <v>19.810047607421801</v>
      </c>
      <c r="N83" s="1">
        <v>29.002505519943199</v>
      </c>
      <c r="O83" s="1">
        <v>46.486807900772</v>
      </c>
      <c r="P83" s="1">
        <v>64.790227015457106</v>
      </c>
      <c r="Q83" s="1">
        <v>73.190621079101504</v>
      </c>
      <c r="R83" s="1">
        <v>81.911039531707701</v>
      </c>
      <c r="S83" s="1">
        <v>92.825944742736795</v>
      </c>
      <c r="T83" s="1">
        <v>103.74084995376499</v>
      </c>
      <c r="U83" s="1">
        <v>67.585970692367496</v>
      </c>
      <c r="V83" s="1">
        <v>31.4310914309692</v>
      </c>
      <c r="W83" s="1">
        <v>45.1110385482406</v>
      </c>
      <c r="X83" s="1">
        <v>58.790985665511997</v>
      </c>
      <c r="Y83" s="1">
        <v>45.719974606876299</v>
      </c>
      <c r="Z83" s="1">
        <v>32.648963548240602</v>
      </c>
      <c r="AA83" s="1">
        <v>35.908615395793902</v>
      </c>
      <c r="AB83" s="1">
        <v>39.168267243347103</v>
      </c>
      <c r="AC83" s="1">
        <v>39.168267243347103</v>
      </c>
    </row>
    <row r="84" spans="1:29" hidden="1" x14ac:dyDescent="0.3">
      <c r="A84" t="s">
        <v>152</v>
      </c>
      <c r="B84" t="s">
        <v>171</v>
      </c>
      <c r="C84" t="s">
        <v>165</v>
      </c>
      <c r="D84" t="s">
        <v>163</v>
      </c>
      <c r="E84" t="s">
        <v>159</v>
      </c>
      <c r="F84" s="1"/>
      <c r="G84" s="1"/>
      <c r="H84" s="1"/>
      <c r="I84" s="1">
        <v>5.6233168562412201</v>
      </c>
      <c r="J84" s="1">
        <v>6.5551090461921602</v>
      </c>
      <c r="K84" s="1">
        <v>6.9420261513710004</v>
      </c>
      <c r="L84" s="1">
        <v>6.8720587154674497</v>
      </c>
      <c r="M84" s="1">
        <v>6.9261232849216396</v>
      </c>
      <c r="N84" s="1">
        <v>9.0967744951820304</v>
      </c>
      <c r="O84" s="1">
        <v>12.3973500641632</v>
      </c>
      <c r="P84" s="1">
        <v>15.642296500949801</v>
      </c>
      <c r="Q84" s="1">
        <v>21.309405795783899</v>
      </c>
      <c r="R84" s="1">
        <v>27.104138406600899</v>
      </c>
      <c r="S84" s="1">
        <v>33.756638050002998</v>
      </c>
      <c r="T84" s="1">
        <v>40.4091376934051</v>
      </c>
      <c r="U84" s="1">
        <v>32.871431481552101</v>
      </c>
      <c r="V84" s="1">
        <v>25.333725269698999</v>
      </c>
      <c r="W84" s="1">
        <v>26.267129033222101</v>
      </c>
      <c r="X84" s="1">
        <v>27.2005327967453</v>
      </c>
      <c r="Y84" s="1">
        <v>24.5287920735549</v>
      </c>
      <c r="Z84" s="1">
        <v>21.8570513503646</v>
      </c>
      <c r="AA84" s="1">
        <v>21.8215428541946</v>
      </c>
      <c r="AB84" s="1">
        <v>21.786034358024601</v>
      </c>
      <c r="AC84" s="1">
        <v>21.786034358024601</v>
      </c>
    </row>
    <row r="85" spans="1:29" hidden="1" x14ac:dyDescent="0.3">
      <c r="A85" t="s">
        <v>152</v>
      </c>
      <c r="B85" t="s">
        <v>171</v>
      </c>
      <c r="C85" t="s">
        <v>165</v>
      </c>
      <c r="D85" t="s">
        <v>164</v>
      </c>
      <c r="E85" t="s">
        <v>159</v>
      </c>
      <c r="F85" s="1"/>
      <c r="G85" s="1"/>
      <c r="H85" s="1"/>
      <c r="I85" s="1">
        <v>2.2821714675998601</v>
      </c>
      <c r="J85" s="1">
        <v>3.0898801515626899</v>
      </c>
      <c r="K85" s="1">
        <v>3.3010485824632601</v>
      </c>
      <c r="L85" s="1">
        <v>3.8437669792985898</v>
      </c>
      <c r="M85" s="1">
        <v>10.044326934452</v>
      </c>
      <c r="N85" s="1">
        <v>21.045297886123599</v>
      </c>
      <c r="O85" s="1">
        <v>43.448010828323298</v>
      </c>
      <c r="P85" s="1">
        <v>66.653668778228706</v>
      </c>
      <c r="Q85" s="1">
        <v>77.253573948974505</v>
      </c>
      <c r="R85" s="1">
        <v>88.758461930236706</v>
      </c>
      <c r="S85" s="1">
        <v>103.192912826385</v>
      </c>
      <c r="T85" s="1">
        <v>117.627363722534</v>
      </c>
      <c r="U85" s="1">
        <v>70.191384942169094</v>
      </c>
      <c r="V85" s="1">
        <v>22.755406161804199</v>
      </c>
      <c r="W85" s="1">
        <v>40.825664227676299</v>
      </c>
      <c r="X85" s="1">
        <v>58.895922293548502</v>
      </c>
      <c r="Y85" s="1">
        <v>41.527760965080198</v>
      </c>
      <c r="Z85" s="1">
        <v>24.159599636611901</v>
      </c>
      <c r="AA85" s="1">
        <v>27.4543395239067</v>
      </c>
      <c r="AB85" s="1">
        <v>30.7490794112014</v>
      </c>
      <c r="AC85" s="1">
        <v>30.7490794112014</v>
      </c>
    </row>
    <row r="86" spans="1:29" hidden="1" x14ac:dyDescent="0.3">
      <c r="A86" t="s">
        <v>152</v>
      </c>
      <c r="B86" t="s">
        <v>171</v>
      </c>
      <c r="C86" t="s">
        <v>169</v>
      </c>
      <c r="D86" t="s">
        <v>117</v>
      </c>
      <c r="E86" t="s">
        <v>150</v>
      </c>
      <c r="F86" s="1"/>
      <c r="G86" s="1"/>
      <c r="H86" s="1"/>
      <c r="I86" s="1"/>
      <c r="J86" s="1"/>
      <c r="K86" s="1"/>
      <c r="L86" s="1"/>
      <c r="M86" s="1">
        <v>21.3059445632836</v>
      </c>
      <c r="N86" s="1">
        <v>97.527169392182699</v>
      </c>
      <c r="O86" s="1">
        <v>418.93117206377298</v>
      </c>
      <c r="P86" s="1">
        <v>689.77784339352399</v>
      </c>
      <c r="Q86" s="1">
        <v>754.573036431064</v>
      </c>
      <c r="R86" s="1">
        <v>882.075346372132</v>
      </c>
      <c r="S86" s="1">
        <v>1039.0852477764699</v>
      </c>
      <c r="T86" s="1">
        <v>1196.09514918082</v>
      </c>
      <c r="U86" s="1">
        <v>688.29261534399802</v>
      </c>
      <c r="V86" s="1">
        <v>180.49008150717199</v>
      </c>
      <c r="W86" s="1">
        <v>381.826027815408</v>
      </c>
      <c r="X86" s="1">
        <v>583.16197412364397</v>
      </c>
      <c r="Y86" s="1">
        <v>382.05737757887903</v>
      </c>
      <c r="Z86" s="1">
        <v>180.952781034113</v>
      </c>
      <c r="AA86" s="1">
        <v>221.196004625048</v>
      </c>
      <c r="AB86" s="1">
        <v>261.43922821598397</v>
      </c>
      <c r="AC86" s="1">
        <v>261.43922821598397</v>
      </c>
    </row>
    <row r="87" spans="1:29" hidden="1" x14ac:dyDescent="0.3">
      <c r="A87" t="s">
        <v>152</v>
      </c>
      <c r="B87" t="s">
        <v>171</v>
      </c>
      <c r="C87" t="s">
        <v>170</v>
      </c>
      <c r="D87" t="s">
        <v>154</v>
      </c>
      <c r="E87" t="s">
        <v>155</v>
      </c>
      <c r="F87" s="1"/>
      <c r="G87" s="1"/>
      <c r="H87" s="1"/>
      <c r="I87" s="1">
        <v>1</v>
      </c>
      <c r="J87" s="1">
        <v>1.0219999551773</v>
      </c>
      <c r="K87" s="1">
        <v>1.0119999647140501</v>
      </c>
      <c r="L87" s="1">
        <v>1.0019999742507899</v>
      </c>
      <c r="M87" s="1">
        <v>0.98199999332427901</v>
      </c>
      <c r="N87" s="1">
        <v>0.962000012397766</v>
      </c>
      <c r="O87" s="1">
        <v>0.93375003337860096</v>
      </c>
      <c r="P87" s="1">
        <v>0.90549999475479004</v>
      </c>
      <c r="Q87" s="1">
        <v>0.877249956130981</v>
      </c>
      <c r="R87" s="1">
        <v>0.84899997711181596</v>
      </c>
      <c r="S87" s="1">
        <v>0.81939998269081005</v>
      </c>
      <c r="T87" s="1">
        <v>0.78979998826980502</v>
      </c>
      <c r="U87" s="1">
        <v>0.76019999384879999</v>
      </c>
      <c r="V87" s="1">
        <v>0.73059999942779497</v>
      </c>
      <c r="W87" s="1">
        <v>0.700999975204467</v>
      </c>
      <c r="X87" s="1">
        <v>0.67139995098114003</v>
      </c>
      <c r="Y87" s="1">
        <v>0.641799956560134</v>
      </c>
      <c r="Z87" s="1">
        <v>0.61219996213912897</v>
      </c>
      <c r="AA87" s="1">
        <v>0.58259996771812395</v>
      </c>
      <c r="AB87" s="1">
        <v>0.55299997329711903</v>
      </c>
      <c r="AC87" s="1">
        <v>0.55299997329711903</v>
      </c>
    </row>
    <row r="88" spans="1:29" hidden="1" x14ac:dyDescent="0.3">
      <c r="A88" t="s">
        <v>152</v>
      </c>
      <c r="B88" t="s">
        <v>171</v>
      </c>
      <c r="C88" t="s">
        <v>170</v>
      </c>
      <c r="D88" t="s">
        <v>156</v>
      </c>
      <c r="E88" t="s">
        <v>155</v>
      </c>
      <c r="F88" s="1"/>
      <c r="G88" s="1"/>
      <c r="H88" s="1"/>
      <c r="I88" s="1">
        <v>1</v>
      </c>
      <c r="J88" s="1">
        <v>1.03499996662139</v>
      </c>
      <c r="K88" s="1">
        <v>1.0149999856948799</v>
      </c>
      <c r="L88" s="1">
        <v>0.99500000476837103</v>
      </c>
      <c r="M88" s="1">
        <v>0.975499987602233</v>
      </c>
      <c r="N88" s="1">
        <v>0.95599997043609597</v>
      </c>
      <c r="O88" s="1">
        <v>0.92949998378753595</v>
      </c>
      <c r="P88" s="1">
        <v>0.90299999713897705</v>
      </c>
      <c r="Q88" s="1">
        <v>0.87650001049041704</v>
      </c>
      <c r="R88" s="1">
        <v>0.85000002384185702</v>
      </c>
      <c r="S88" s="1">
        <v>0.82140001654624795</v>
      </c>
      <c r="T88" s="1">
        <v>0.79280000925063998</v>
      </c>
      <c r="U88" s="1">
        <v>0.76420000195503102</v>
      </c>
      <c r="V88" s="1">
        <v>0.73559999465942205</v>
      </c>
      <c r="W88" s="1">
        <v>0.70700001716613703</v>
      </c>
      <c r="X88" s="1">
        <v>0.67840003967285101</v>
      </c>
      <c r="Y88" s="1">
        <v>0.64980003237724204</v>
      </c>
      <c r="Z88" s="1">
        <v>0.62120002508163397</v>
      </c>
      <c r="AA88" s="1">
        <v>0.592600017786025</v>
      </c>
      <c r="AB88" s="1">
        <v>0.56400001049041604</v>
      </c>
      <c r="AC88" s="1">
        <v>0.56400001049041604</v>
      </c>
    </row>
    <row r="89" spans="1:29" x14ac:dyDescent="0.3">
      <c r="A89" t="s">
        <v>152</v>
      </c>
      <c r="B89" t="s">
        <v>171</v>
      </c>
      <c r="C89" t="s">
        <v>170</v>
      </c>
      <c r="D89" t="s">
        <v>158</v>
      </c>
      <c r="E89" t="s">
        <v>159</v>
      </c>
      <c r="F89" s="1"/>
      <c r="G89" s="1"/>
      <c r="H89" s="1"/>
      <c r="I89" s="1">
        <v>51.174043488922102</v>
      </c>
      <c r="J89" s="1">
        <v>55.0143572849273</v>
      </c>
      <c r="K89" s="1">
        <v>57.905622746429401</v>
      </c>
      <c r="L89" s="1">
        <v>56.986154261169403</v>
      </c>
      <c r="M89" s="1">
        <v>58.895457467346098</v>
      </c>
      <c r="N89" s="1">
        <v>59.771037907714799</v>
      </c>
      <c r="O89" s="1">
        <v>58.339271787719703</v>
      </c>
      <c r="P89" s="1">
        <v>27.868390858650201</v>
      </c>
      <c r="Q89" s="1">
        <v>29.024770695037802</v>
      </c>
      <c r="R89" s="1">
        <v>32.856609864234898</v>
      </c>
      <c r="S89" s="1">
        <v>34.5161651211357</v>
      </c>
      <c r="T89" s="1">
        <v>36.175720378036402</v>
      </c>
      <c r="U89" s="1">
        <v>48.673436983528099</v>
      </c>
      <c r="V89" s="1">
        <v>61.171153589019703</v>
      </c>
      <c r="W89" s="1">
        <v>51.583221543502802</v>
      </c>
      <c r="X89" s="1">
        <v>41.995289497985802</v>
      </c>
      <c r="Y89" s="1">
        <v>48.088051767005901</v>
      </c>
      <c r="Z89" s="1">
        <v>54.180814036026</v>
      </c>
      <c r="AA89" s="1">
        <v>53.265966345787</v>
      </c>
      <c r="AB89" s="1">
        <v>52.351118655548099</v>
      </c>
      <c r="AC89" s="1">
        <v>52.351118655548099</v>
      </c>
    </row>
    <row r="90" spans="1:29" x14ac:dyDescent="0.3">
      <c r="A90" t="s">
        <v>152</v>
      </c>
      <c r="B90" t="s">
        <v>171</v>
      </c>
      <c r="C90" t="s">
        <v>170</v>
      </c>
      <c r="D90" t="s">
        <v>166</v>
      </c>
      <c r="E90" t="s">
        <v>159</v>
      </c>
      <c r="F90" s="1"/>
      <c r="G90" s="1"/>
      <c r="H90" s="1"/>
      <c r="I90" s="1">
        <v>9.4488116759872405</v>
      </c>
      <c r="J90" s="1">
        <v>13.7677464483642</v>
      </c>
      <c r="K90" s="1">
        <v>11.449213422870599</v>
      </c>
      <c r="L90" s="1">
        <v>11.2105061523246</v>
      </c>
      <c r="M90" s="1">
        <v>12.388265881175901</v>
      </c>
      <c r="N90" s="1">
        <v>16.7873895120048</v>
      </c>
      <c r="O90" s="1">
        <v>32.766518094825699</v>
      </c>
      <c r="P90" s="1">
        <v>48.750241062088001</v>
      </c>
      <c r="Q90" s="1">
        <v>54.646510731124799</v>
      </c>
      <c r="R90" s="1">
        <v>60.924402712326</v>
      </c>
      <c r="S90" s="1">
        <v>68.782980564536999</v>
      </c>
      <c r="T90" s="1">
        <v>76.641558416747998</v>
      </c>
      <c r="U90" s="1">
        <v>50.2483199219703</v>
      </c>
      <c r="V90" s="1">
        <v>23.855081427192601</v>
      </c>
      <c r="W90" s="1">
        <v>34.153087261600497</v>
      </c>
      <c r="X90" s="1">
        <v>44.4510930960083</v>
      </c>
      <c r="Y90" s="1">
        <v>35.317681844692203</v>
      </c>
      <c r="Z90" s="1">
        <v>26.184270593376102</v>
      </c>
      <c r="AA90" s="1">
        <v>28.403632948589301</v>
      </c>
      <c r="AB90" s="1">
        <v>30.622995303802401</v>
      </c>
      <c r="AC90" s="1">
        <v>30.622995303802401</v>
      </c>
    </row>
    <row r="91" spans="1:29" x14ac:dyDescent="0.3">
      <c r="A91" t="s">
        <v>152</v>
      </c>
      <c r="B91" t="s">
        <v>171</v>
      </c>
      <c r="C91" t="s">
        <v>170</v>
      </c>
      <c r="D91" t="s">
        <v>167</v>
      </c>
      <c r="E91" t="s">
        <v>159</v>
      </c>
      <c r="F91" s="1"/>
      <c r="G91" s="1"/>
      <c r="H91" s="1"/>
      <c r="I91" s="1">
        <v>21.0789851087188</v>
      </c>
      <c r="J91" s="1">
        <v>20.915393752479499</v>
      </c>
      <c r="K91" s="1">
        <v>25.321895442848199</v>
      </c>
      <c r="L91" s="1">
        <v>39.765737941131498</v>
      </c>
      <c r="M91" s="1">
        <v>54.381382316665601</v>
      </c>
      <c r="N91" s="1">
        <v>70.026857594985898</v>
      </c>
      <c r="O91" s="1">
        <v>75.419504976501401</v>
      </c>
      <c r="P91" s="1">
        <v>78.416552204589806</v>
      </c>
      <c r="Q91" s="1">
        <v>79.045022584381002</v>
      </c>
      <c r="R91" s="1">
        <v>80.3943200846862</v>
      </c>
      <c r="S91" s="1">
        <v>82.118871778182907</v>
      </c>
      <c r="T91" s="1">
        <v>83.8434234716796</v>
      </c>
      <c r="U91" s="1">
        <v>77.925953502120905</v>
      </c>
      <c r="V91" s="1">
        <v>72.008483532562195</v>
      </c>
      <c r="W91" s="1">
        <v>74.242560806350696</v>
      </c>
      <c r="X91" s="1">
        <v>76.476638080139097</v>
      </c>
      <c r="Y91" s="1">
        <v>74.084663571090601</v>
      </c>
      <c r="Z91" s="1">
        <v>71.692689062042206</v>
      </c>
      <c r="AA91" s="1">
        <v>72.075008613510093</v>
      </c>
      <c r="AB91" s="1">
        <v>72.457328164977994</v>
      </c>
      <c r="AC91" s="1">
        <v>72.457328164977994</v>
      </c>
    </row>
    <row r="92" spans="1:29" x14ac:dyDescent="0.3">
      <c r="A92" t="s">
        <v>152</v>
      </c>
      <c r="B92" t="s">
        <v>171</v>
      </c>
      <c r="C92" t="s">
        <v>170</v>
      </c>
      <c r="D92" t="s">
        <v>168</v>
      </c>
      <c r="E92" t="s">
        <v>159</v>
      </c>
      <c r="F92" s="1"/>
      <c r="G92" s="1"/>
      <c r="H92" s="1"/>
      <c r="I92" s="1">
        <v>15.273275204563101</v>
      </c>
      <c r="J92" s="1">
        <v>20.127270362091</v>
      </c>
      <c r="K92" s="1">
        <v>23.516998540267899</v>
      </c>
      <c r="L92" s="1">
        <v>24.370125762214599</v>
      </c>
      <c r="M92" s="1">
        <v>27.000452583618099</v>
      </c>
      <c r="N92" s="1">
        <v>32.381401134757901</v>
      </c>
      <c r="O92" s="1">
        <v>52.422101842346102</v>
      </c>
      <c r="P92" s="1">
        <v>73.043026082763603</v>
      </c>
      <c r="Q92" s="1">
        <v>80.700606746520904</v>
      </c>
      <c r="R92" s="1">
        <v>88.433590671691803</v>
      </c>
      <c r="S92" s="1">
        <v>91.195609094772294</v>
      </c>
      <c r="T92" s="1">
        <v>93.957627517852799</v>
      </c>
      <c r="U92" s="1">
        <v>80.873906631851199</v>
      </c>
      <c r="V92" s="1">
        <v>67.790185745849598</v>
      </c>
      <c r="W92" s="1">
        <v>69.982242730941707</v>
      </c>
      <c r="X92" s="1">
        <v>72.1742997160339</v>
      </c>
      <c r="Y92" s="1">
        <v>64.964120610618494</v>
      </c>
      <c r="Z92" s="1">
        <v>57.753941505203201</v>
      </c>
      <c r="AA92" s="1">
        <v>55.176750657272301</v>
      </c>
      <c r="AB92" s="1">
        <v>52.5995598093414</v>
      </c>
      <c r="AC92" s="1">
        <v>52.5995598093414</v>
      </c>
    </row>
    <row r="93" spans="1:29" x14ac:dyDescent="0.3">
      <c r="A93" t="s">
        <v>152</v>
      </c>
      <c r="B93" t="s">
        <v>171</v>
      </c>
      <c r="C93" t="s">
        <v>170</v>
      </c>
      <c r="D93" t="s">
        <v>160</v>
      </c>
      <c r="E93" t="s">
        <v>159</v>
      </c>
      <c r="F93" s="1"/>
      <c r="G93" s="1"/>
      <c r="H93" s="1"/>
      <c r="I93" s="1">
        <v>4.6341503229904104</v>
      </c>
      <c r="J93" s="1">
        <v>4.5644903062343598</v>
      </c>
      <c r="K93" s="1">
        <v>4.2112408798217702</v>
      </c>
      <c r="L93" s="1">
        <v>4.3041736352872801</v>
      </c>
      <c r="M93" s="1">
        <v>6.0265762999153099</v>
      </c>
      <c r="N93" s="1">
        <v>12.1946002696418</v>
      </c>
      <c r="O93" s="1">
        <v>37.669384445419297</v>
      </c>
      <c r="P93" s="1">
        <v>63.894798496246302</v>
      </c>
      <c r="Q93" s="1">
        <v>73.752063520507704</v>
      </c>
      <c r="R93" s="1">
        <v>84.451889421996995</v>
      </c>
      <c r="S93" s="1">
        <v>97.876640615615798</v>
      </c>
      <c r="T93" s="1">
        <v>111.301391809234</v>
      </c>
      <c r="U93" s="1">
        <v>67.171773571224193</v>
      </c>
      <c r="V93" s="1">
        <v>23.042155333213799</v>
      </c>
      <c r="W93" s="1">
        <v>39.849152059574102</v>
      </c>
      <c r="X93" s="1">
        <v>56.656148785934398</v>
      </c>
      <c r="Y93" s="1">
        <v>40.489325495433803</v>
      </c>
      <c r="Z93" s="1">
        <v>24.322502204933102</v>
      </c>
      <c r="AA93" s="1">
        <v>27.372204733943899</v>
      </c>
      <c r="AB93" s="1">
        <v>30.421907262954701</v>
      </c>
      <c r="AC93" s="1">
        <v>30.421907262954701</v>
      </c>
    </row>
    <row r="94" spans="1:29" hidden="1" x14ac:dyDescent="0.3">
      <c r="A94" t="s">
        <v>152</v>
      </c>
      <c r="B94" t="s">
        <v>171</v>
      </c>
      <c r="C94" t="s">
        <v>170</v>
      </c>
      <c r="D94" t="s">
        <v>121</v>
      </c>
      <c r="E94" t="s">
        <v>159</v>
      </c>
      <c r="F94" s="1"/>
      <c r="G94" s="1"/>
      <c r="H94" s="1"/>
      <c r="I94" s="1">
        <v>2.9863308712768499</v>
      </c>
      <c r="J94" s="1">
        <v>2.2614212033557801</v>
      </c>
      <c r="K94" s="1">
        <v>2.3588281751251201</v>
      </c>
      <c r="L94" s="1">
        <v>2.4564334903478602</v>
      </c>
      <c r="M94" s="1">
        <v>2.5563006076145101</v>
      </c>
      <c r="N94" s="1">
        <v>2.6566209304284998</v>
      </c>
      <c r="O94" s="1">
        <v>2.6469889920186902</v>
      </c>
      <c r="P94" s="1">
        <v>2.5948666565942702</v>
      </c>
      <c r="Q94" s="1">
        <v>2.5441797361755301</v>
      </c>
      <c r="R94" s="1">
        <v>2.4970952188253399</v>
      </c>
      <c r="S94" s="1">
        <v>2.4520047002410799</v>
      </c>
      <c r="T94" s="1">
        <v>2.40691418165683</v>
      </c>
      <c r="U94" s="1">
        <v>2.3640679020810098</v>
      </c>
      <c r="V94" s="1">
        <v>2.3212216225051798</v>
      </c>
      <c r="W94" s="1">
        <v>2.2828112638926501</v>
      </c>
      <c r="X94" s="1">
        <v>2.2444009052801102</v>
      </c>
      <c r="Y94" s="1">
        <v>2.2037324421048101</v>
      </c>
      <c r="Z94" s="1">
        <v>2.1630639789295101</v>
      </c>
      <c r="AA94" s="1">
        <v>2.1225627607500499</v>
      </c>
      <c r="AB94" s="1">
        <v>2.0820615425705902</v>
      </c>
      <c r="AC94" s="1">
        <v>2.0820615425705902</v>
      </c>
    </row>
    <row r="95" spans="1:29" hidden="1" x14ac:dyDescent="0.3">
      <c r="A95" t="s">
        <v>152</v>
      </c>
      <c r="B95" t="s">
        <v>171</v>
      </c>
      <c r="C95" t="s">
        <v>170</v>
      </c>
      <c r="D95" t="s">
        <v>123</v>
      </c>
      <c r="E95" t="s">
        <v>159</v>
      </c>
      <c r="F95" s="1"/>
      <c r="G95" s="1"/>
      <c r="H95" s="1"/>
      <c r="I95" s="1">
        <v>4.3613662737989403</v>
      </c>
      <c r="J95" s="1">
        <v>5.1563846742248503</v>
      </c>
      <c r="K95" s="1">
        <v>6.7470817395687099</v>
      </c>
      <c r="L95" s="1">
        <v>6.3958284247684398</v>
      </c>
      <c r="M95" s="1">
        <v>7.2137466465187003</v>
      </c>
      <c r="N95" s="1">
        <v>8.1332288652801505</v>
      </c>
      <c r="O95" s="1">
        <v>8.9014429042816108</v>
      </c>
      <c r="P95" s="1">
        <v>8.9888291739082309</v>
      </c>
      <c r="Q95" s="1">
        <v>9.0380299710082994</v>
      </c>
      <c r="R95" s="1">
        <v>8.8508360079193107</v>
      </c>
      <c r="S95" s="1">
        <v>8.6989749106454806</v>
      </c>
      <c r="T95" s="1">
        <v>8.5471138133716504</v>
      </c>
      <c r="U95" s="1">
        <v>8.6548269856500593</v>
      </c>
      <c r="V95" s="1">
        <v>8.7625401579284592</v>
      </c>
      <c r="W95" s="1">
        <v>9.0438249804019897</v>
      </c>
      <c r="X95" s="1">
        <v>9.3251098028755095</v>
      </c>
      <c r="Y95" s="1">
        <v>9.8803293834972301</v>
      </c>
      <c r="Z95" s="1">
        <v>10.435548964118899</v>
      </c>
      <c r="AA95" s="1">
        <v>10.802556717910701</v>
      </c>
      <c r="AB95" s="1">
        <v>11.1695644717025</v>
      </c>
      <c r="AC95" s="1">
        <v>11.1695644717025</v>
      </c>
    </row>
    <row r="96" spans="1:29" hidden="1" x14ac:dyDescent="0.3">
      <c r="A96" t="s">
        <v>152</v>
      </c>
      <c r="B96" t="s">
        <v>171</v>
      </c>
      <c r="C96" t="s">
        <v>170</v>
      </c>
      <c r="D96" t="s">
        <v>125</v>
      </c>
      <c r="E96" t="s">
        <v>159</v>
      </c>
      <c r="F96" s="1"/>
      <c r="G96" s="1"/>
      <c r="H96" s="1"/>
      <c r="I96" s="1">
        <v>8.4375833291053706</v>
      </c>
      <c r="J96" s="1">
        <v>12.5429843390655</v>
      </c>
      <c r="K96" s="1">
        <v>11.377985145893</v>
      </c>
      <c r="L96" s="1">
        <v>12.8774447508811</v>
      </c>
      <c r="M96" s="1">
        <v>13.741958101940099</v>
      </c>
      <c r="N96" s="1">
        <v>14.2930803452301</v>
      </c>
      <c r="O96" s="1">
        <v>14.830290551567</v>
      </c>
      <c r="P96" s="1">
        <v>15.51014324234</v>
      </c>
      <c r="Q96" s="1">
        <v>15.4676951022529</v>
      </c>
      <c r="R96" s="1">
        <v>15.241560324058501</v>
      </c>
      <c r="S96" s="1">
        <v>15.165215261373501</v>
      </c>
      <c r="T96" s="1">
        <v>15.0888701986885</v>
      </c>
      <c r="U96" s="1">
        <v>14.868052926607101</v>
      </c>
      <c r="V96" s="1">
        <v>14.6472356545257</v>
      </c>
      <c r="W96" s="1">
        <v>14.584953169097901</v>
      </c>
      <c r="X96" s="1">
        <v>14.52267068367</v>
      </c>
      <c r="Y96" s="1">
        <v>14.640500956706999</v>
      </c>
      <c r="Z96" s="1">
        <v>14.7583312297439</v>
      </c>
      <c r="AA96" s="1">
        <v>15.346308380556099</v>
      </c>
      <c r="AB96" s="1">
        <v>15.9342855313682</v>
      </c>
      <c r="AC96" s="1">
        <v>15.9342855313682</v>
      </c>
    </row>
    <row r="97" spans="1:29" hidden="1" x14ac:dyDescent="0.3">
      <c r="A97" t="s">
        <v>152</v>
      </c>
      <c r="B97" t="s">
        <v>171</v>
      </c>
      <c r="C97" t="s">
        <v>170</v>
      </c>
      <c r="D97" t="s">
        <v>127</v>
      </c>
      <c r="E97" t="s">
        <v>159</v>
      </c>
      <c r="F97" s="1"/>
      <c r="G97" s="1"/>
      <c r="H97" s="1"/>
      <c r="I97" s="1">
        <v>27.694186675071698</v>
      </c>
      <c r="J97" s="1">
        <v>28.514235174178999</v>
      </c>
      <c r="K97" s="1">
        <v>30.645361895522999</v>
      </c>
      <c r="L97" s="1">
        <v>30.374397799377402</v>
      </c>
      <c r="M97" s="1">
        <v>32.653992122612003</v>
      </c>
      <c r="N97" s="1">
        <v>36.312569437713599</v>
      </c>
      <c r="O97" s="1">
        <v>27.7679398034667</v>
      </c>
      <c r="P97" s="1">
        <v>3.5376385168361599</v>
      </c>
      <c r="Q97" s="1">
        <v>4.0039738197517396</v>
      </c>
      <c r="R97" s="1">
        <v>4.8725485897540999</v>
      </c>
      <c r="S97" s="1">
        <v>5.1410723483371701</v>
      </c>
      <c r="T97" s="1">
        <v>5.4095961069202403</v>
      </c>
      <c r="U97" s="1">
        <v>18.4106352398538</v>
      </c>
      <c r="V97" s="1">
        <v>31.411674372787399</v>
      </c>
      <c r="W97" s="1">
        <v>22.4081794039821</v>
      </c>
      <c r="X97" s="1">
        <v>13.404684435176801</v>
      </c>
      <c r="Y97" s="1">
        <v>21.195917950258199</v>
      </c>
      <c r="Z97" s="1">
        <v>28.987151465339601</v>
      </c>
      <c r="AA97" s="1">
        <v>27.2286030172538</v>
      </c>
      <c r="AB97" s="1">
        <v>25.470054569167999</v>
      </c>
      <c r="AC97" s="1">
        <v>25.470054569167999</v>
      </c>
    </row>
    <row r="98" spans="1:29" hidden="1" x14ac:dyDescent="0.3">
      <c r="A98" t="s">
        <v>152</v>
      </c>
      <c r="B98" t="s">
        <v>171</v>
      </c>
      <c r="C98" t="s">
        <v>170</v>
      </c>
      <c r="D98" t="s">
        <v>161</v>
      </c>
      <c r="E98" t="s">
        <v>159</v>
      </c>
      <c r="F98" s="1"/>
      <c r="G98" s="1"/>
      <c r="H98" s="1"/>
      <c r="I98" s="1">
        <v>5.6364117498588504</v>
      </c>
      <c r="J98" s="1">
        <v>6.4333066219711297</v>
      </c>
      <c r="K98" s="1">
        <v>8.60101727828979</v>
      </c>
      <c r="L98" s="1">
        <v>8.6091216287708203</v>
      </c>
      <c r="M98" s="1">
        <v>12.9832001068878</v>
      </c>
      <c r="N98" s="1">
        <v>20.585519273719701</v>
      </c>
      <c r="O98" s="1">
        <v>34.776023040313703</v>
      </c>
      <c r="P98" s="1">
        <v>48.867529390029901</v>
      </c>
      <c r="Q98" s="1">
        <v>55.317335229339598</v>
      </c>
      <c r="R98" s="1">
        <v>62.057775764541603</v>
      </c>
      <c r="S98" s="1">
        <v>70.571876881523096</v>
      </c>
      <c r="T98" s="1">
        <v>79.085977998504603</v>
      </c>
      <c r="U98" s="1">
        <v>50.739211253662098</v>
      </c>
      <c r="V98" s="1">
        <v>22.392444508819501</v>
      </c>
      <c r="W98" s="1">
        <v>33.5261497518539</v>
      </c>
      <c r="X98" s="1">
        <v>44.659854994888299</v>
      </c>
      <c r="Y98" s="1">
        <v>34.858500111389098</v>
      </c>
      <c r="Z98" s="1">
        <v>25.05714522789</v>
      </c>
      <c r="AA98" s="1">
        <v>27.4564164518928</v>
      </c>
      <c r="AB98" s="1">
        <v>29.855687675895599</v>
      </c>
      <c r="AC98" s="1">
        <v>29.855687675895599</v>
      </c>
    </row>
    <row r="99" spans="1:29" hidden="1" x14ac:dyDescent="0.3">
      <c r="A99" t="s">
        <v>152</v>
      </c>
      <c r="B99" t="s">
        <v>171</v>
      </c>
      <c r="C99" t="s">
        <v>170</v>
      </c>
      <c r="D99" t="s">
        <v>130</v>
      </c>
      <c r="E99" t="s">
        <v>159</v>
      </c>
      <c r="F99" s="1"/>
      <c r="G99" s="1"/>
      <c r="H99" s="1"/>
      <c r="I99" s="1">
        <v>57.9283104907989</v>
      </c>
      <c r="J99" s="1">
        <v>60.262063405151302</v>
      </c>
      <c r="K99" s="1">
        <v>60.336029931030197</v>
      </c>
      <c r="L99" s="1">
        <v>60.021760935592603</v>
      </c>
      <c r="M99" s="1">
        <v>61.187037968063301</v>
      </c>
      <c r="N99" s="1">
        <v>68.492284596099793</v>
      </c>
      <c r="O99" s="1">
        <v>80.827859257965102</v>
      </c>
      <c r="P99" s="1">
        <v>82.595838395843501</v>
      </c>
      <c r="Q99" s="1">
        <v>76.145833948974598</v>
      </c>
      <c r="R99" s="1">
        <v>73.220809428100495</v>
      </c>
      <c r="S99" s="1">
        <v>69.821081148033102</v>
      </c>
      <c r="T99" s="1">
        <v>66.421352867965695</v>
      </c>
      <c r="U99" s="1">
        <v>66.544041631240802</v>
      </c>
      <c r="V99" s="1">
        <v>66.666730394515994</v>
      </c>
      <c r="W99" s="1">
        <v>62.818330735435403</v>
      </c>
      <c r="X99" s="1">
        <v>58.969931076354897</v>
      </c>
      <c r="Y99" s="1">
        <v>60.279954988250701</v>
      </c>
      <c r="Z99" s="1">
        <v>61.589978900146399</v>
      </c>
      <c r="AA99" s="1">
        <v>59.045682957420297</v>
      </c>
      <c r="AB99" s="1">
        <v>56.501387014694203</v>
      </c>
      <c r="AC99" s="1">
        <v>56.501387014694203</v>
      </c>
    </row>
    <row r="100" spans="1:29" hidden="1" x14ac:dyDescent="0.3">
      <c r="A100" t="s">
        <v>152</v>
      </c>
      <c r="B100" t="s">
        <v>171</v>
      </c>
      <c r="C100" t="s">
        <v>170</v>
      </c>
      <c r="D100" t="s">
        <v>131</v>
      </c>
      <c r="E100" t="s">
        <v>159</v>
      </c>
      <c r="F100" s="1"/>
      <c r="G100" s="1"/>
      <c r="H100" s="1"/>
      <c r="I100" s="1">
        <v>42.645775736999497</v>
      </c>
      <c r="J100" s="1">
        <v>44.992332500381401</v>
      </c>
      <c r="K100" s="1">
        <v>48.576624249801597</v>
      </c>
      <c r="L100" s="1">
        <v>62.181322343444798</v>
      </c>
      <c r="M100" s="1">
        <v>75.940904753417897</v>
      </c>
      <c r="N100" s="1">
        <v>90.713394166717507</v>
      </c>
      <c r="O100" s="1">
        <v>95.216131783752402</v>
      </c>
      <c r="P100" s="1">
        <v>97.306336896514793</v>
      </c>
      <c r="Q100" s="1">
        <v>97.011070841369602</v>
      </c>
      <c r="R100" s="1">
        <v>97.419686878814602</v>
      </c>
      <c r="S100" s="1">
        <v>98.286376461639406</v>
      </c>
      <c r="T100" s="1">
        <v>99.153066044464097</v>
      </c>
      <c r="U100" s="1">
        <v>92.343894616699203</v>
      </c>
      <c r="V100" s="1">
        <v>85.534723188934294</v>
      </c>
      <c r="W100" s="1">
        <v>86.843246979904094</v>
      </c>
      <c r="X100" s="1">
        <v>88.151770770873995</v>
      </c>
      <c r="Y100" s="1">
        <v>84.800394980087205</v>
      </c>
      <c r="Z100" s="1">
        <v>81.4490191893005</v>
      </c>
      <c r="AA100" s="1">
        <v>80.838093885803204</v>
      </c>
      <c r="AB100" s="1">
        <v>80.227168582305893</v>
      </c>
      <c r="AC100" s="1">
        <v>80.227168582305893</v>
      </c>
    </row>
    <row r="101" spans="1:29" hidden="1" x14ac:dyDescent="0.3">
      <c r="A101" t="s">
        <v>152</v>
      </c>
      <c r="B101" t="s">
        <v>171</v>
      </c>
      <c r="C101" t="s">
        <v>170</v>
      </c>
      <c r="D101" t="s">
        <v>162</v>
      </c>
      <c r="E101" t="s">
        <v>159</v>
      </c>
      <c r="F101" s="1"/>
      <c r="G101" s="1"/>
      <c r="H101" s="1"/>
      <c r="I101" s="1">
        <v>6.9081899731063796</v>
      </c>
      <c r="J101" s="1">
        <v>10.7580263677215</v>
      </c>
      <c r="K101" s="1">
        <v>13.947011955432799</v>
      </c>
      <c r="L101" s="1">
        <v>14.9977695451354</v>
      </c>
      <c r="M101" s="1">
        <v>20.926946796455301</v>
      </c>
      <c r="N101" s="1">
        <v>29.989944273071199</v>
      </c>
      <c r="O101" s="1">
        <v>47.322409062042198</v>
      </c>
      <c r="P101" s="1">
        <v>65.460278211898796</v>
      </c>
      <c r="Q101" s="1">
        <v>73.639254426879802</v>
      </c>
      <c r="R101" s="1">
        <v>82.153974607849094</v>
      </c>
      <c r="S101" s="1">
        <v>93.072716747894205</v>
      </c>
      <c r="T101" s="1">
        <v>103.991458887939</v>
      </c>
      <c r="U101" s="1">
        <v>67.874135470848003</v>
      </c>
      <c r="V101" s="1">
        <v>31.7568120537567</v>
      </c>
      <c r="W101" s="1">
        <v>45.421688237838701</v>
      </c>
      <c r="X101" s="1">
        <v>59.086564421920698</v>
      </c>
      <c r="Y101" s="1">
        <v>46.022831062621997</v>
      </c>
      <c r="Z101" s="1">
        <v>32.959097703323302</v>
      </c>
      <c r="AA101" s="1">
        <v>36.105937287979103</v>
      </c>
      <c r="AB101" s="1">
        <v>39.252776872634797</v>
      </c>
      <c r="AC101" s="1">
        <v>39.252776872634797</v>
      </c>
    </row>
    <row r="102" spans="1:29" hidden="1" x14ac:dyDescent="0.3">
      <c r="A102" t="s">
        <v>152</v>
      </c>
      <c r="B102" t="s">
        <v>171</v>
      </c>
      <c r="C102" t="s">
        <v>170</v>
      </c>
      <c r="D102" t="s">
        <v>163</v>
      </c>
      <c r="E102" t="s">
        <v>159</v>
      </c>
      <c r="F102" s="1"/>
      <c r="G102" s="1"/>
      <c r="H102" s="1"/>
      <c r="I102" s="1">
        <v>6.9875653857040403</v>
      </c>
      <c r="J102" s="1">
        <v>8.52027062839508</v>
      </c>
      <c r="K102" s="1">
        <v>8.8019748508739397</v>
      </c>
      <c r="L102" s="1">
        <v>8.3003291311359408</v>
      </c>
      <c r="M102" s="1">
        <v>8.3495536977577203</v>
      </c>
      <c r="N102" s="1">
        <v>9.6644625104713402</v>
      </c>
      <c r="O102" s="1">
        <v>13.141961496315</v>
      </c>
      <c r="P102" s="1">
        <v>17.232081344871499</v>
      </c>
      <c r="Q102" s="1">
        <v>24.5906435383224</v>
      </c>
      <c r="R102" s="1">
        <v>31.397317581672599</v>
      </c>
      <c r="S102" s="1">
        <v>38.385606617259903</v>
      </c>
      <c r="T102" s="1">
        <v>45.373895652847203</v>
      </c>
      <c r="U102" s="1">
        <v>36.136888374519302</v>
      </c>
      <c r="V102" s="1">
        <v>26.8998810961914</v>
      </c>
      <c r="W102" s="1">
        <v>28.0517320463752</v>
      </c>
      <c r="X102" s="1">
        <v>29.203582996559099</v>
      </c>
      <c r="Y102" s="1">
        <v>25.499510816898301</v>
      </c>
      <c r="Z102" s="1">
        <v>21.795438637237499</v>
      </c>
      <c r="AA102" s="1">
        <v>21.748730998859401</v>
      </c>
      <c r="AB102" s="1">
        <v>21.702023360481199</v>
      </c>
      <c r="AC102" s="1">
        <v>21.702023360481199</v>
      </c>
    </row>
    <row r="103" spans="1:29" hidden="1" x14ac:dyDescent="0.3">
      <c r="A103" t="s">
        <v>152</v>
      </c>
      <c r="B103" t="s">
        <v>171</v>
      </c>
      <c r="C103" t="s">
        <v>170</v>
      </c>
      <c r="D103" t="s">
        <v>164</v>
      </c>
      <c r="E103" t="s">
        <v>159</v>
      </c>
      <c r="F103" s="1"/>
      <c r="G103" s="1"/>
      <c r="H103" s="1"/>
      <c r="I103" s="1">
        <v>3.3032076473522101</v>
      </c>
      <c r="J103" s="1">
        <v>3.3018815721464101</v>
      </c>
      <c r="K103" s="1">
        <v>3.6347430874681401</v>
      </c>
      <c r="L103" s="1">
        <v>4.1650191961097702</v>
      </c>
      <c r="M103" s="1">
        <v>10.3655640972328</v>
      </c>
      <c r="N103" s="1">
        <v>21.357249089088398</v>
      </c>
      <c r="O103" s="1">
        <v>43.821164852218601</v>
      </c>
      <c r="P103" s="1">
        <v>67.096876336517298</v>
      </c>
      <c r="Q103" s="1">
        <v>77.695801146545406</v>
      </c>
      <c r="R103" s="1">
        <v>89.200460940399097</v>
      </c>
      <c r="S103" s="1">
        <v>103.63446391311599</v>
      </c>
      <c r="T103" s="1">
        <v>118.068466885833</v>
      </c>
      <c r="U103" s="1">
        <v>70.631489785556695</v>
      </c>
      <c r="V103" s="1">
        <v>23.1945126852798</v>
      </c>
      <c r="W103" s="1">
        <v>41.264423187923398</v>
      </c>
      <c r="X103" s="1">
        <v>59.334333690567</v>
      </c>
      <c r="Y103" s="1">
        <v>41.957375526218399</v>
      </c>
      <c r="Z103" s="1">
        <v>24.580417361869799</v>
      </c>
      <c r="AA103" s="1">
        <v>27.861233591556498</v>
      </c>
      <c r="AB103" s="1">
        <v>31.142049821243202</v>
      </c>
      <c r="AC103" s="1">
        <v>31.142049821243202</v>
      </c>
    </row>
    <row r="104" spans="1:29" x14ac:dyDescent="0.3">
      <c r="A104" t="s">
        <v>152</v>
      </c>
      <c r="B104" t="s">
        <v>172</v>
      </c>
      <c r="C104" t="s">
        <v>149</v>
      </c>
      <c r="D104" t="s">
        <v>158</v>
      </c>
      <c r="E104" t="s">
        <v>159</v>
      </c>
      <c r="F104" s="1"/>
      <c r="G104" s="1"/>
      <c r="H104" s="1"/>
      <c r="I104" s="1">
        <v>51.780977131350198</v>
      </c>
      <c r="J104" s="1">
        <v>62.176548953219701</v>
      </c>
      <c r="K104" s="1">
        <v>65.8004353173894</v>
      </c>
      <c r="L104" s="1">
        <v>66.100445707732206</v>
      </c>
      <c r="M104" s="1">
        <v>66.644794432320197</v>
      </c>
      <c r="N104" s="1">
        <v>70.597444751077305</v>
      </c>
      <c r="O104" s="1">
        <v>72.748469200682507</v>
      </c>
      <c r="P104" s="1">
        <v>74.099921253953994</v>
      </c>
      <c r="Q104" s="1">
        <v>69.004258545478905</v>
      </c>
      <c r="R104" s="1">
        <v>65.201795533060704</v>
      </c>
      <c r="S104" s="1">
        <v>65.201795533060704</v>
      </c>
      <c r="T104" s="1"/>
      <c r="U104" s="1"/>
      <c r="V104" s="1"/>
      <c r="W104" s="1"/>
      <c r="X104" s="1"/>
      <c r="Y104" s="1"/>
      <c r="Z104" s="1"/>
      <c r="AA104" s="1"/>
      <c r="AB104" s="1"/>
      <c r="AC104" s="1"/>
    </row>
    <row r="105" spans="1:29" x14ac:dyDescent="0.3">
      <c r="A105" t="s">
        <v>152</v>
      </c>
      <c r="B105" t="s">
        <v>172</v>
      </c>
      <c r="C105" t="s">
        <v>149</v>
      </c>
      <c r="D105" t="s">
        <v>160</v>
      </c>
      <c r="E105" t="s">
        <v>159</v>
      </c>
      <c r="F105" s="1"/>
      <c r="G105" s="1"/>
      <c r="H105" s="1"/>
      <c r="I105" s="1">
        <v>10.004104926680601</v>
      </c>
      <c r="J105" s="1">
        <v>7.8634793368931302</v>
      </c>
      <c r="K105" s="1">
        <v>6.0974787415541396</v>
      </c>
      <c r="L105" s="1">
        <v>5.3812683194919497</v>
      </c>
      <c r="M105" s="1">
        <v>5.6461894963641903</v>
      </c>
      <c r="N105" s="1">
        <v>16.268870192527299</v>
      </c>
      <c r="O105" s="1">
        <v>76.850355264543595</v>
      </c>
      <c r="P105" s="1">
        <v>59.553369465395598</v>
      </c>
      <c r="Q105" s="1">
        <v>118.628369274684</v>
      </c>
      <c r="R105" s="1">
        <v>118.31992412807899</v>
      </c>
      <c r="S105" s="1">
        <v>118.31992412807899</v>
      </c>
      <c r="T105" s="1"/>
      <c r="U105" s="1"/>
      <c r="V105" s="1"/>
      <c r="W105" s="1"/>
      <c r="X105" s="1"/>
      <c r="Y105" s="1"/>
      <c r="Z105" s="1"/>
      <c r="AA105" s="1"/>
      <c r="AB105" s="1"/>
      <c r="AC105" s="1"/>
    </row>
    <row r="106" spans="1:29" hidden="1" x14ac:dyDescent="0.3">
      <c r="A106" t="s">
        <v>152</v>
      </c>
      <c r="B106" t="s">
        <v>172</v>
      </c>
      <c r="C106" t="s">
        <v>149</v>
      </c>
      <c r="D106" t="s">
        <v>121</v>
      </c>
      <c r="E106" t="s">
        <v>159</v>
      </c>
      <c r="F106" s="1"/>
      <c r="G106" s="1"/>
      <c r="H106" s="1"/>
      <c r="I106" s="1">
        <v>3.1640488935089399</v>
      </c>
      <c r="J106" s="1">
        <v>4.4382281197370999</v>
      </c>
      <c r="K106" s="1">
        <v>2.8852848447891501</v>
      </c>
      <c r="L106" s="1">
        <v>2.9672607927702099</v>
      </c>
      <c r="M106" s="1">
        <v>3.10119624585275</v>
      </c>
      <c r="N106" s="1">
        <v>3.5547680842939702</v>
      </c>
      <c r="O106" s="1">
        <v>4.2655312830927601</v>
      </c>
      <c r="P106" s="1">
        <v>4.6251278198508396</v>
      </c>
      <c r="Q106" s="1">
        <v>4.6329637127427299</v>
      </c>
      <c r="R106" s="1">
        <v>4.4052813342101302</v>
      </c>
      <c r="S106" s="1">
        <v>4.4052813342101302</v>
      </c>
      <c r="T106" s="1"/>
      <c r="U106" s="1"/>
      <c r="V106" s="1"/>
      <c r="W106" s="1"/>
      <c r="X106" s="1"/>
      <c r="Y106" s="1"/>
      <c r="Z106" s="1"/>
      <c r="AA106" s="1"/>
      <c r="AB106" s="1"/>
      <c r="AC106" s="1"/>
    </row>
    <row r="107" spans="1:29" hidden="1" x14ac:dyDescent="0.3">
      <c r="A107" t="s">
        <v>152</v>
      </c>
      <c r="B107" t="s">
        <v>172</v>
      </c>
      <c r="C107" t="s">
        <v>149</v>
      </c>
      <c r="D107" t="s">
        <v>123</v>
      </c>
      <c r="E107" t="s">
        <v>159</v>
      </c>
      <c r="F107" s="1"/>
      <c r="G107" s="1"/>
      <c r="H107" s="1"/>
      <c r="I107" s="1">
        <v>5.94007296907722</v>
      </c>
      <c r="J107" s="1">
        <v>8.1823086089175092</v>
      </c>
      <c r="K107" s="1">
        <v>6.7648103214823099</v>
      </c>
      <c r="L107" s="1">
        <v>5.1750470615284803</v>
      </c>
      <c r="M107" s="1">
        <v>5.3615613913045097</v>
      </c>
      <c r="N107" s="1">
        <v>5.9747039713839696</v>
      </c>
      <c r="O107" s="1">
        <v>7.3353713141568297</v>
      </c>
      <c r="P107" s="1">
        <v>8.91962182629252</v>
      </c>
      <c r="Q107" s="1">
        <v>9.14689127922985</v>
      </c>
      <c r="R107" s="1">
        <v>8.4035683925127191</v>
      </c>
      <c r="S107" s="1">
        <v>8.4035683925127191</v>
      </c>
      <c r="T107" s="1"/>
      <c r="U107" s="1"/>
      <c r="V107" s="1"/>
      <c r="W107" s="1"/>
      <c r="X107" s="1"/>
      <c r="Y107" s="1"/>
      <c r="Z107" s="1"/>
      <c r="AA107" s="1"/>
      <c r="AB107" s="1"/>
      <c r="AC107" s="1"/>
    </row>
    <row r="108" spans="1:29" hidden="1" x14ac:dyDescent="0.3">
      <c r="A108" t="s">
        <v>152</v>
      </c>
      <c r="B108" t="s">
        <v>172</v>
      </c>
      <c r="C108" t="s">
        <v>149</v>
      </c>
      <c r="D108" t="s">
        <v>125</v>
      </c>
      <c r="E108" t="s">
        <v>159</v>
      </c>
      <c r="F108" s="1"/>
      <c r="G108" s="1"/>
      <c r="H108" s="1"/>
      <c r="I108" s="1">
        <v>8.7272850913840596</v>
      </c>
      <c r="J108" s="1">
        <v>13.106493936004201</v>
      </c>
      <c r="K108" s="1">
        <v>8.9459507738688302</v>
      </c>
      <c r="L108" s="1">
        <v>7.6753853990108603</v>
      </c>
      <c r="M108" s="1">
        <v>7.8498095780784602</v>
      </c>
      <c r="N108" s="1">
        <v>8.5751497604005493</v>
      </c>
      <c r="O108" s="1">
        <v>10.338746466637099</v>
      </c>
      <c r="P108" s="1">
        <v>11.9611566714599</v>
      </c>
      <c r="Q108" s="1">
        <v>10.825367635993899</v>
      </c>
      <c r="R108" s="1">
        <v>9.7286566001120391</v>
      </c>
      <c r="S108" s="1">
        <v>9.7286566001120391</v>
      </c>
      <c r="T108" s="1"/>
      <c r="U108" s="1"/>
      <c r="V108" s="1"/>
      <c r="W108" s="1"/>
      <c r="X108" s="1"/>
      <c r="Y108" s="1"/>
      <c r="Z108" s="1"/>
      <c r="AA108" s="1"/>
      <c r="AB108" s="1"/>
      <c r="AC108" s="1"/>
    </row>
    <row r="109" spans="1:29" hidden="1" x14ac:dyDescent="0.3">
      <c r="A109" t="s">
        <v>152</v>
      </c>
      <c r="B109" t="s">
        <v>172</v>
      </c>
      <c r="C109" t="s">
        <v>149</v>
      </c>
      <c r="D109" t="s">
        <v>127</v>
      </c>
      <c r="E109" t="s">
        <v>159</v>
      </c>
      <c r="F109" s="1"/>
      <c r="G109" s="1"/>
      <c r="H109" s="1"/>
      <c r="I109" s="1">
        <v>29.019923448018801</v>
      </c>
      <c r="J109" s="1">
        <v>29.3554933322756</v>
      </c>
      <c r="K109" s="1">
        <v>31.992862814756201</v>
      </c>
      <c r="L109" s="1">
        <v>31.7186764526136</v>
      </c>
      <c r="M109" s="1">
        <v>32.231204077062898</v>
      </c>
      <c r="N109" s="1">
        <v>37.484927078496597</v>
      </c>
      <c r="O109" s="1">
        <v>40.739427833212297</v>
      </c>
      <c r="P109" s="1">
        <v>41.358686184325698</v>
      </c>
      <c r="Q109" s="1">
        <v>37.303769863821103</v>
      </c>
      <c r="R109" s="1">
        <v>35.560112243601502</v>
      </c>
      <c r="S109" s="1">
        <v>35.560112243601502</v>
      </c>
      <c r="T109" s="1"/>
      <c r="U109" s="1"/>
      <c r="V109" s="1"/>
      <c r="W109" s="1"/>
      <c r="X109" s="1"/>
      <c r="Y109" s="1"/>
      <c r="Z109" s="1"/>
      <c r="AA109" s="1"/>
      <c r="AB109" s="1"/>
      <c r="AC109" s="1"/>
    </row>
    <row r="110" spans="1:29" hidden="1" x14ac:dyDescent="0.3">
      <c r="A110" t="s">
        <v>152</v>
      </c>
      <c r="B110" t="s">
        <v>172</v>
      </c>
      <c r="C110" t="s">
        <v>149</v>
      </c>
      <c r="D110" t="s">
        <v>161</v>
      </c>
      <c r="E110" t="s">
        <v>159</v>
      </c>
      <c r="F110" s="1"/>
      <c r="G110" s="1"/>
      <c r="H110" s="1"/>
      <c r="I110" s="1">
        <v>5.2998342185290701</v>
      </c>
      <c r="J110" s="1">
        <v>9.6724991523630894</v>
      </c>
      <c r="K110" s="1">
        <v>10.2466477100847</v>
      </c>
      <c r="L110" s="1">
        <v>6.0509250287131904</v>
      </c>
      <c r="M110" s="1">
        <v>6.2499751771949299</v>
      </c>
      <c r="N110" s="1">
        <v>15.0085530797778</v>
      </c>
      <c r="O110" s="1">
        <v>35.976429384461099</v>
      </c>
      <c r="P110" s="1">
        <v>66.1463705744153</v>
      </c>
      <c r="Q110" s="1">
        <v>78.249579682915794</v>
      </c>
      <c r="R110" s="1">
        <v>77.519565905063303</v>
      </c>
      <c r="S110" s="1">
        <v>77.519565905063303</v>
      </c>
      <c r="T110" s="1"/>
      <c r="U110" s="1"/>
      <c r="V110" s="1"/>
      <c r="W110" s="1"/>
      <c r="X110" s="1"/>
      <c r="Y110" s="1"/>
      <c r="Z110" s="1"/>
      <c r="AA110" s="1"/>
      <c r="AB110" s="1"/>
      <c r="AC110" s="1"/>
    </row>
    <row r="111" spans="1:29" hidden="1" x14ac:dyDescent="0.3">
      <c r="A111" t="s">
        <v>152</v>
      </c>
      <c r="B111" t="s">
        <v>172</v>
      </c>
      <c r="C111" t="s">
        <v>149</v>
      </c>
      <c r="D111" t="s">
        <v>130</v>
      </c>
      <c r="E111" t="s">
        <v>159</v>
      </c>
      <c r="F111" s="1"/>
      <c r="G111" s="1"/>
      <c r="H111" s="1"/>
      <c r="I111" s="1">
        <v>51.941163073501599</v>
      </c>
      <c r="J111" s="1">
        <v>61.487911517486502</v>
      </c>
      <c r="K111" s="1">
        <v>64.312360325241102</v>
      </c>
      <c r="L111" s="1">
        <v>57.429142083435003</v>
      </c>
      <c r="M111" s="1">
        <v>56.929749714355403</v>
      </c>
      <c r="N111" s="1">
        <v>63.809545145034697</v>
      </c>
      <c r="O111" s="1">
        <v>59.799555742308897</v>
      </c>
      <c r="P111" s="1">
        <v>56.7325930851569</v>
      </c>
      <c r="Q111" s="1">
        <v>55.994979336028102</v>
      </c>
      <c r="R111" s="1">
        <v>55.315103625895503</v>
      </c>
      <c r="S111" s="1">
        <v>55.315103625895503</v>
      </c>
      <c r="T111" s="1"/>
      <c r="U111" s="1"/>
      <c r="V111" s="1"/>
      <c r="W111" s="1"/>
      <c r="X111" s="1"/>
      <c r="Y111" s="1"/>
      <c r="Z111" s="1"/>
      <c r="AA111" s="1"/>
      <c r="AB111" s="1"/>
      <c r="AC111" s="1"/>
    </row>
    <row r="112" spans="1:29" hidden="1" x14ac:dyDescent="0.3">
      <c r="A112" t="s">
        <v>152</v>
      </c>
      <c r="B112" t="s">
        <v>172</v>
      </c>
      <c r="C112" t="s">
        <v>149</v>
      </c>
      <c r="D112" t="s">
        <v>131</v>
      </c>
      <c r="E112" t="s">
        <v>159</v>
      </c>
      <c r="F112" s="1"/>
      <c r="G112" s="1"/>
      <c r="H112" s="1"/>
      <c r="I112" s="1">
        <v>26.031343353280899</v>
      </c>
      <c r="J112" s="1">
        <v>31.434820366645098</v>
      </c>
      <c r="K112" s="1">
        <v>35.840038844410799</v>
      </c>
      <c r="L112" s="1">
        <v>37.1826972454135</v>
      </c>
      <c r="M112" s="1">
        <v>37.210850615187901</v>
      </c>
      <c r="N112" s="1">
        <v>36.794436781862302</v>
      </c>
      <c r="O112" s="1">
        <v>39.541351545727302</v>
      </c>
      <c r="P112" s="1">
        <v>35.4764387249378</v>
      </c>
      <c r="Q112" s="1">
        <v>40.360460653500503</v>
      </c>
      <c r="R112" s="1">
        <v>46.062235930427399</v>
      </c>
      <c r="S112" s="1">
        <v>46.062235930427399</v>
      </c>
      <c r="T112" s="1"/>
      <c r="U112" s="1"/>
      <c r="V112" s="1"/>
      <c r="W112" s="1"/>
      <c r="X112" s="1"/>
      <c r="Y112" s="1"/>
      <c r="Z112" s="1"/>
      <c r="AA112" s="1"/>
      <c r="AB112" s="1"/>
      <c r="AC112" s="1"/>
    </row>
    <row r="113" spans="1:29" hidden="1" x14ac:dyDescent="0.3">
      <c r="A113" t="s">
        <v>152</v>
      </c>
      <c r="B113" t="s">
        <v>172</v>
      </c>
      <c r="C113" t="s">
        <v>149</v>
      </c>
      <c r="D113" t="s">
        <v>162</v>
      </c>
      <c r="E113" t="s">
        <v>159</v>
      </c>
      <c r="F113" s="1"/>
      <c r="G113" s="1"/>
      <c r="H113" s="1"/>
      <c r="I113" s="1">
        <v>6.5531082641917404</v>
      </c>
      <c r="J113" s="1">
        <v>10.5629509449052</v>
      </c>
      <c r="K113" s="1">
        <v>17.9686072932125</v>
      </c>
      <c r="L113" s="1">
        <v>8.3202974995535595</v>
      </c>
      <c r="M113" s="1">
        <v>8.5519132944014995</v>
      </c>
      <c r="N113" s="1">
        <v>20.011161089785801</v>
      </c>
      <c r="O113" s="1">
        <v>49.170305447258201</v>
      </c>
      <c r="P113" s="1">
        <v>94.474617310070499</v>
      </c>
      <c r="Q113" s="1">
        <v>97.279633088719706</v>
      </c>
      <c r="R113" s="1">
        <v>96.1248924123488</v>
      </c>
      <c r="S113" s="1">
        <v>96.1248924123488</v>
      </c>
      <c r="T113" s="1"/>
      <c r="U113" s="1"/>
      <c r="V113" s="1"/>
      <c r="W113" s="1"/>
      <c r="X113" s="1"/>
      <c r="Y113" s="1"/>
      <c r="Z113" s="1"/>
      <c r="AA113" s="1"/>
      <c r="AB113" s="1"/>
      <c r="AC113" s="1"/>
    </row>
    <row r="114" spans="1:29" hidden="1" x14ac:dyDescent="0.3">
      <c r="A114" t="s">
        <v>152</v>
      </c>
      <c r="B114" t="s">
        <v>172</v>
      </c>
      <c r="C114" t="s">
        <v>149</v>
      </c>
      <c r="D114" t="s">
        <v>163</v>
      </c>
      <c r="E114" t="s">
        <v>159</v>
      </c>
      <c r="F114" s="1"/>
      <c r="G114" s="1"/>
      <c r="H114" s="1"/>
      <c r="I114" s="1">
        <v>6.8804628517328199</v>
      </c>
      <c r="J114" s="1">
        <v>7.2039803270908997</v>
      </c>
      <c r="K114" s="1">
        <v>7.5230809005340902</v>
      </c>
      <c r="L114" s="1">
        <v>7.91261169783093</v>
      </c>
      <c r="M114" s="1">
        <v>8.3371333242093097</v>
      </c>
      <c r="N114" s="1">
        <v>8.8070750595180698</v>
      </c>
      <c r="O114" s="1">
        <v>9.2486189953726008</v>
      </c>
      <c r="P114" s="1">
        <v>8.9573057086111394</v>
      </c>
      <c r="Q114" s="1">
        <v>9.0843670157888408</v>
      </c>
      <c r="R114" s="1">
        <v>9.5572892762068893</v>
      </c>
      <c r="S114" s="1">
        <v>9.5572892762068893</v>
      </c>
      <c r="T114" s="1"/>
      <c r="U114" s="1"/>
      <c r="V114" s="1"/>
      <c r="W114" s="1"/>
      <c r="X114" s="1"/>
      <c r="Y114" s="1"/>
      <c r="Z114" s="1"/>
      <c r="AA114" s="1"/>
      <c r="AB114" s="1"/>
      <c r="AC114" s="1"/>
    </row>
    <row r="115" spans="1:29" hidden="1" x14ac:dyDescent="0.3">
      <c r="A115" t="s">
        <v>152</v>
      </c>
      <c r="B115" t="s">
        <v>172</v>
      </c>
      <c r="C115" t="s">
        <v>149</v>
      </c>
      <c r="D115" t="s">
        <v>164</v>
      </c>
      <c r="E115" t="s">
        <v>159</v>
      </c>
      <c r="F115" s="1"/>
      <c r="G115" s="1"/>
      <c r="H115" s="1"/>
      <c r="I115" s="1">
        <v>4.4430965820794803</v>
      </c>
      <c r="J115" s="1">
        <v>4.4579020673071899</v>
      </c>
      <c r="K115" s="1">
        <v>4.6685411887342898</v>
      </c>
      <c r="L115" s="1">
        <v>3.8487691482914701</v>
      </c>
      <c r="M115" s="1">
        <v>3.9369093028040898</v>
      </c>
      <c r="N115" s="1">
        <v>16.4911079884887</v>
      </c>
      <c r="O115" s="1">
        <v>59.497550377695703</v>
      </c>
      <c r="P115" s="1">
        <v>104.577842795832</v>
      </c>
      <c r="Q115" s="1">
        <v>118.429950485281</v>
      </c>
      <c r="R115" s="1">
        <v>118.13115856960199</v>
      </c>
      <c r="S115" s="1">
        <v>118.13115856960199</v>
      </c>
      <c r="T115" s="1"/>
      <c r="U115" s="1"/>
      <c r="V115" s="1"/>
      <c r="W115" s="1"/>
      <c r="X115" s="1"/>
      <c r="Y115" s="1"/>
      <c r="Z115" s="1"/>
      <c r="AA115" s="1"/>
      <c r="AB115" s="1"/>
      <c r="AC115" s="1"/>
    </row>
    <row r="116" spans="1:29" x14ac:dyDescent="0.3">
      <c r="A116" t="s">
        <v>152</v>
      </c>
      <c r="B116" t="s">
        <v>172</v>
      </c>
      <c r="C116" t="s">
        <v>165</v>
      </c>
      <c r="D116" t="s">
        <v>158</v>
      </c>
      <c r="E116" t="s">
        <v>159</v>
      </c>
      <c r="F116" s="1"/>
      <c r="G116" s="1"/>
      <c r="H116" s="1"/>
      <c r="I116" s="1">
        <v>42.487291130447304</v>
      </c>
      <c r="J116" s="1">
        <v>48.614718869934002</v>
      </c>
      <c r="K116" s="1">
        <v>51.516244313430697</v>
      </c>
      <c r="L116" s="1">
        <v>48.002994910507198</v>
      </c>
      <c r="M116" s="1">
        <v>48.305508028717</v>
      </c>
      <c r="N116" s="1">
        <v>58.272053693160998</v>
      </c>
      <c r="O116" s="1">
        <v>58.457844726257299</v>
      </c>
      <c r="P116" s="1">
        <v>58.404284070663401</v>
      </c>
      <c r="Q116" s="1">
        <v>56.032990101928704</v>
      </c>
      <c r="R116" s="1">
        <v>55.751258940658502</v>
      </c>
      <c r="S116" s="1">
        <v>55.751258940658502</v>
      </c>
      <c r="T116" s="1"/>
      <c r="U116" s="1"/>
      <c r="V116" s="1"/>
      <c r="W116" s="1"/>
      <c r="X116" s="1"/>
      <c r="Y116" s="1"/>
      <c r="Z116" s="1"/>
      <c r="AA116" s="1"/>
      <c r="AB116" s="1"/>
      <c r="AC116" s="1"/>
    </row>
    <row r="117" spans="1:29" x14ac:dyDescent="0.3">
      <c r="A117" t="s">
        <v>152</v>
      </c>
      <c r="B117" t="s">
        <v>172</v>
      </c>
      <c r="C117" t="s">
        <v>165</v>
      </c>
      <c r="D117" t="s">
        <v>166</v>
      </c>
      <c r="E117" t="s">
        <v>159</v>
      </c>
      <c r="F117" s="1"/>
      <c r="G117" s="1"/>
      <c r="H117" s="1"/>
      <c r="I117" s="1">
        <v>8.4502440327930408</v>
      </c>
      <c r="J117" s="1">
        <v>17.782883491935699</v>
      </c>
      <c r="K117" s="1">
        <v>18.49389644104</v>
      </c>
      <c r="L117" s="1">
        <v>12.3765026089859</v>
      </c>
      <c r="M117" s="1">
        <v>12.1033665067672</v>
      </c>
      <c r="N117" s="1">
        <v>23.623441627769399</v>
      </c>
      <c r="O117" s="1">
        <v>87.167311131133999</v>
      </c>
      <c r="P117" s="1">
        <v>152.34448905731199</v>
      </c>
      <c r="Q117" s="1">
        <v>150.990053114624</v>
      </c>
      <c r="R117" s="1">
        <v>149.61136169555601</v>
      </c>
      <c r="S117" s="1">
        <v>149.61136169555601</v>
      </c>
      <c r="T117" s="1"/>
      <c r="U117" s="1"/>
      <c r="V117" s="1"/>
      <c r="W117" s="1"/>
      <c r="X117" s="1"/>
      <c r="Y117" s="1"/>
      <c r="Z117" s="1"/>
      <c r="AA117" s="1"/>
      <c r="AB117" s="1"/>
      <c r="AC117" s="1"/>
    </row>
    <row r="118" spans="1:29" x14ac:dyDescent="0.3">
      <c r="A118" t="s">
        <v>152</v>
      </c>
      <c r="B118" t="s">
        <v>172</v>
      </c>
      <c r="C118" t="s">
        <v>165</v>
      </c>
      <c r="D118" t="s">
        <v>167</v>
      </c>
      <c r="E118" t="s">
        <v>159</v>
      </c>
      <c r="F118" s="1"/>
      <c r="G118" s="1"/>
      <c r="H118" s="1"/>
      <c r="I118" s="1">
        <v>13.0943844216537</v>
      </c>
      <c r="J118" s="1">
        <v>17.173170962257299</v>
      </c>
      <c r="K118" s="1">
        <v>18.464629293060302</v>
      </c>
      <c r="L118" s="1">
        <v>20.5103927951812</v>
      </c>
      <c r="M118" s="1">
        <v>21.705169388732902</v>
      </c>
      <c r="N118" s="1">
        <v>21.609791277694601</v>
      </c>
      <c r="O118" s="1">
        <v>23.628814596099801</v>
      </c>
      <c r="P118" s="1">
        <v>19.375171002388001</v>
      </c>
      <c r="Q118" s="1">
        <v>25.2809189002609</v>
      </c>
      <c r="R118" s="1">
        <v>31.403975160598701</v>
      </c>
      <c r="S118" s="1">
        <v>31.403975160598701</v>
      </c>
      <c r="T118" s="1"/>
      <c r="U118" s="1"/>
      <c r="V118" s="1"/>
      <c r="W118" s="1"/>
      <c r="X118" s="1"/>
      <c r="Y118" s="1"/>
      <c r="Z118" s="1"/>
      <c r="AA118" s="1"/>
      <c r="AB118" s="1"/>
      <c r="AC118" s="1"/>
    </row>
    <row r="119" spans="1:29" x14ac:dyDescent="0.3">
      <c r="A119" t="s">
        <v>152</v>
      </c>
      <c r="B119" t="s">
        <v>172</v>
      </c>
      <c r="C119" t="s">
        <v>165</v>
      </c>
      <c r="D119" t="s">
        <v>168</v>
      </c>
      <c r="E119" t="s">
        <v>159</v>
      </c>
      <c r="F119" s="1"/>
      <c r="G119" s="1"/>
      <c r="H119" s="1"/>
      <c r="I119" s="1">
        <v>15.6953247192573</v>
      </c>
      <c r="J119" s="1">
        <v>19.6199696090316</v>
      </c>
      <c r="K119" s="1">
        <v>21.694645300941399</v>
      </c>
      <c r="L119" s="1">
        <v>21.342638756408601</v>
      </c>
      <c r="M119" s="1">
        <v>22.471004362716599</v>
      </c>
      <c r="N119" s="1">
        <v>24.400022538413999</v>
      </c>
      <c r="O119" s="1">
        <v>38.942775826873699</v>
      </c>
      <c r="P119" s="1">
        <v>32.559336605033799</v>
      </c>
      <c r="Q119" s="1">
        <v>30.407784997787399</v>
      </c>
      <c r="R119" s="1">
        <v>34.244574566040001</v>
      </c>
      <c r="S119" s="1">
        <v>34.244574566040001</v>
      </c>
      <c r="T119" s="1"/>
      <c r="U119" s="1"/>
      <c r="V119" s="1"/>
      <c r="W119" s="1"/>
      <c r="X119" s="1"/>
      <c r="Y119" s="1"/>
      <c r="Z119" s="1"/>
      <c r="AA119" s="1"/>
      <c r="AB119" s="1"/>
      <c r="AC119" s="1"/>
    </row>
    <row r="120" spans="1:29" x14ac:dyDescent="0.3">
      <c r="A120" t="s">
        <v>152</v>
      </c>
      <c r="B120" t="s">
        <v>172</v>
      </c>
      <c r="C120" t="s">
        <v>165</v>
      </c>
      <c r="D120" t="s">
        <v>160</v>
      </c>
      <c r="E120" t="s">
        <v>159</v>
      </c>
      <c r="F120" s="1"/>
      <c r="G120" s="1"/>
      <c r="H120" s="1"/>
      <c r="I120" s="1">
        <v>6.1659058412361096</v>
      </c>
      <c r="J120" s="1">
        <v>6.7105358358287797</v>
      </c>
      <c r="K120" s="1">
        <v>7.3216011153984004</v>
      </c>
      <c r="L120" s="1">
        <v>6.52350509012222</v>
      </c>
      <c r="M120" s="1">
        <v>6.51605149632453</v>
      </c>
      <c r="N120" s="1">
        <v>17.297769738654999</v>
      </c>
      <c r="O120" s="1">
        <v>89.664475809783895</v>
      </c>
      <c r="P120" s="1">
        <v>120.88578694992</v>
      </c>
      <c r="Q120" s="1">
        <v>120.480128897399</v>
      </c>
      <c r="R120" s="1">
        <v>119.911857736511</v>
      </c>
      <c r="S120" s="1">
        <v>119.911857736511</v>
      </c>
      <c r="T120" s="1"/>
      <c r="U120" s="1"/>
      <c r="V120" s="1"/>
      <c r="W120" s="1"/>
      <c r="X120" s="1"/>
      <c r="Y120" s="1"/>
      <c r="Z120" s="1"/>
      <c r="AA120" s="1"/>
      <c r="AB120" s="1"/>
      <c r="AC120" s="1"/>
    </row>
    <row r="121" spans="1:29" hidden="1" x14ac:dyDescent="0.3">
      <c r="A121" t="s">
        <v>152</v>
      </c>
      <c r="B121" t="s">
        <v>172</v>
      </c>
      <c r="C121" t="s">
        <v>165</v>
      </c>
      <c r="D121" t="s">
        <v>121</v>
      </c>
      <c r="E121" t="s">
        <v>159</v>
      </c>
      <c r="F121" s="1"/>
      <c r="G121" s="1"/>
      <c r="H121" s="1"/>
      <c r="I121" s="1">
        <v>3.2215382118034301</v>
      </c>
      <c r="J121" s="1">
        <v>4.1595836347055402</v>
      </c>
      <c r="K121" s="1">
        <v>2.8568791508626901</v>
      </c>
      <c r="L121" s="1">
        <v>2.9100993740844698</v>
      </c>
      <c r="M121" s="1">
        <v>3.0446356592988901</v>
      </c>
      <c r="N121" s="1">
        <v>3.3860233020591699</v>
      </c>
      <c r="O121" s="1">
        <v>4.5580091499805402</v>
      </c>
      <c r="P121" s="1">
        <v>4.73959086488723</v>
      </c>
      <c r="Q121" s="1">
        <v>4.4652213885974801</v>
      </c>
      <c r="R121" s="1">
        <v>4.0930239558982802</v>
      </c>
      <c r="S121" s="1">
        <v>4.0930239558982802</v>
      </c>
      <c r="T121" s="1"/>
      <c r="U121" s="1"/>
      <c r="V121" s="1"/>
      <c r="W121" s="1"/>
      <c r="X121" s="1"/>
      <c r="Y121" s="1"/>
      <c r="Z121" s="1"/>
      <c r="AA121" s="1"/>
      <c r="AB121" s="1"/>
      <c r="AC121" s="1"/>
    </row>
    <row r="122" spans="1:29" hidden="1" x14ac:dyDescent="0.3">
      <c r="A122" t="s">
        <v>152</v>
      </c>
      <c r="B122" t="s">
        <v>172</v>
      </c>
      <c r="C122" t="s">
        <v>165</v>
      </c>
      <c r="D122" t="s">
        <v>123</v>
      </c>
      <c r="E122" t="s">
        <v>159</v>
      </c>
      <c r="F122" s="1"/>
      <c r="G122" s="1"/>
      <c r="H122" s="1"/>
      <c r="I122" s="1">
        <v>5.27775079566955</v>
      </c>
      <c r="J122" s="1">
        <v>7.3716982875728601</v>
      </c>
      <c r="K122" s="1">
        <v>5.9880025918674402</v>
      </c>
      <c r="L122" s="1">
        <v>4.1366180510377797</v>
      </c>
      <c r="M122" s="1">
        <v>4.2019314145898798</v>
      </c>
      <c r="N122" s="1">
        <v>4.6244576402473401</v>
      </c>
      <c r="O122" s="1">
        <v>6.8536869880294704</v>
      </c>
      <c r="P122" s="1">
        <v>7.4754570037555599</v>
      </c>
      <c r="Q122" s="1">
        <v>7.2044596302795396</v>
      </c>
      <c r="R122" s="1">
        <v>6.9057982310104302</v>
      </c>
      <c r="S122" s="1">
        <v>6.9057982310104302</v>
      </c>
      <c r="T122" s="1"/>
      <c r="U122" s="1"/>
      <c r="V122" s="1"/>
      <c r="W122" s="1"/>
      <c r="X122" s="1"/>
      <c r="Y122" s="1"/>
      <c r="Z122" s="1"/>
      <c r="AA122" s="1"/>
      <c r="AB122" s="1"/>
      <c r="AC122" s="1"/>
    </row>
    <row r="123" spans="1:29" hidden="1" x14ac:dyDescent="0.3">
      <c r="A123" t="s">
        <v>152</v>
      </c>
      <c r="B123" t="s">
        <v>172</v>
      </c>
      <c r="C123" t="s">
        <v>165</v>
      </c>
      <c r="D123" t="s">
        <v>125</v>
      </c>
      <c r="E123" t="s">
        <v>159</v>
      </c>
      <c r="F123" s="1"/>
      <c r="G123" s="1"/>
      <c r="H123" s="1"/>
      <c r="I123" s="1">
        <v>8.7702023953056294</v>
      </c>
      <c r="J123" s="1">
        <v>12.9693091983985</v>
      </c>
      <c r="K123" s="1">
        <v>8.3739185139369905</v>
      </c>
      <c r="L123" s="1">
        <v>7.2605710196590403</v>
      </c>
      <c r="M123" s="1">
        <v>7.3537475447749996</v>
      </c>
      <c r="N123" s="1">
        <v>7.8722759634685504</v>
      </c>
      <c r="O123" s="1">
        <v>11.492691575565299</v>
      </c>
      <c r="P123" s="1">
        <v>12.0723393577575</v>
      </c>
      <c r="Q123" s="1">
        <v>10.8854457940292</v>
      </c>
      <c r="R123" s="1">
        <v>9.8033060971260007</v>
      </c>
      <c r="S123" s="1">
        <v>9.8033060971260007</v>
      </c>
      <c r="T123" s="1"/>
      <c r="U123" s="1"/>
      <c r="V123" s="1"/>
      <c r="W123" s="1"/>
      <c r="X123" s="1"/>
      <c r="Y123" s="1"/>
      <c r="Z123" s="1"/>
      <c r="AA123" s="1"/>
      <c r="AB123" s="1"/>
      <c r="AC123" s="1"/>
    </row>
    <row r="124" spans="1:29" hidden="1" x14ac:dyDescent="0.3">
      <c r="A124" t="s">
        <v>152</v>
      </c>
      <c r="B124" t="s">
        <v>172</v>
      </c>
      <c r="C124" t="s">
        <v>165</v>
      </c>
      <c r="D124" t="s">
        <v>127</v>
      </c>
      <c r="E124" t="s">
        <v>159</v>
      </c>
      <c r="F124" s="1"/>
      <c r="G124" s="1"/>
      <c r="H124" s="1"/>
      <c r="I124" s="1">
        <v>26.584785977821301</v>
      </c>
      <c r="J124" s="1">
        <v>24.2739954778671</v>
      </c>
      <c r="K124" s="1">
        <v>26.573862562065099</v>
      </c>
      <c r="L124" s="1">
        <v>24.315523473358098</v>
      </c>
      <c r="M124" s="1">
        <v>25.732167951850801</v>
      </c>
      <c r="N124" s="1">
        <v>36.507133008956899</v>
      </c>
      <c r="O124" s="1">
        <v>37.878129441528301</v>
      </c>
      <c r="P124" s="1">
        <v>37.302192873992901</v>
      </c>
      <c r="Q124" s="1">
        <v>34.9162082844162</v>
      </c>
      <c r="R124" s="1">
        <v>35.2507120095825</v>
      </c>
      <c r="S124" s="1">
        <v>35.2507120095825</v>
      </c>
      <c r="T124" s="1"/>
      <c r="U124" s="1"/>
      <c r="V124" s="1"/>
      <c r="W124" s="1"/>
      <c r="X124" s="1"/>
      <c r="Y124" s="1"/>
      <c r="Z124" s="1"/>
      <c r="AA124" s="1"/>
      <c r="AB124" s="1"/>
      <c r="AC124" s="1"/>
    </row>
    <row r="125" spans="1:29" hidden="1" x14ac:dyDescent="0.3">
      <c r="A125" t="s">
        <v>152</v>
      </c>
      <c r="B125" t="s">
        <v>172</v>
      </c>
      <c r="C125" t="s">
        <v>165</v>
      </c>
      <c r="D125" t="s">
        <v>161</v>
      </c>
      <c r="E125" t="s">
        <v>159</v>
      </c>
      <c r="F125" s="1"/>
      <c r="G125" s="1"/>
      <c r="H125" s="1"/>
      <c r="I125" s="1">
        <v>4.57634760008811</v>
      </c>
      <c r="J125" s="1">
        <v>8.7689241232490502</v>
      </c>
      <c r="K125" s="1">
        <v>9.3455695507431003</v>
      </c>
      <c r="L125" s="1">
        <v>4.9429042611789598</v>
      </c>
      <c r="M125" s="1">
        <v>5.00823188644409</v>
      </c>
      <c r="N125" s="1">
        <v>11.702696884536699</v>
      </c>
      <c r="O125" s="1">
        <v>55.8675161995697</v>
      </c>
      <c r="P125" s="1">
        <v>76.149366628112702</v>
      </c>
      <c r="Q125" s="1">
        <v>75.866921324768001</v>
      </c>
      <c r="R125" s="1">
        <v>75.573852629852297</v>
      </c>
      <c r="S125" s="1">
        <v>75.573852629852297</v>
      </c>
      <c r="T125" s="1"/>
      <c r="U125" s="1"/>
      <c r="V125" s="1"/>
      <c r="W125" s="1"/>
      <c r="X125" s="1"/>
      <c r="Y125" s="1"/>
      <c r="Z125" s="1"/>
      <c r="AA125" s="1"/>
      <c r="AB125" s="1"/>
      <c r="AC125" s="1"/>
    </row>
    <row r="126" spans="1:29" hidden="1" x14ac:dyDescent="0.3">
      <c r="A126" t="s">
        <v>152</v>
      </c>
      <c r="B126" t="s">
        <v>172</v>
      </c>
      <c r="C126" t="s">
        <v>165</v>
      </c>
      <c r="D126" t="s">
        <v>130</v>
      </c>
      <c r="E126" t="s">
        <v>159</v>
      </c>
      <c r="F126" s="1"/>
      <c r="G126" s="1"/>
      <c r="H126" s="1"/>
      <c r="I126" s="1">
        <v>65.107838533859194</v>
      </c>
      <c r="J126" s="1">
        <v>74.0603193551635</v>
      </c>
      <c r="K126" s="1">
        <v>74.813667407073893</v>
      </c>
      <c r="L126" s="1">
        <v>65.716076296768094</v>
      </c>
      <c r="M126" s="1">
        <v>65.228118652267398</v>
      </c>
      <c r="N126" s="1">
        <v>72.149528705139105</v>
      </c>
      <c r="O126" s="1">
        <v>46.107374497451701</v>
      </c>
      <c r="P126" s="1">
        <v>54.308294734878501</v>
      </c>
      <c r="Q126" s="1">
        <v>54.015572546768098</v>
      </c>
      <c r="R126" s="1">
        <v>53.556869373168901</v>
      </c>
      <c r="S126" s="1">
        <v>53.556869373168901</v>
      </c>
      <c r="T126" s="1"/>
      <c r="U126" s="1"/>
      <c r="V126" s="1"/>
      <c r="W126" s="1"/>
      <c r="X126" s="1"/>
      <c r="Y126" s="1"/>
      <c r="Z126" s="1"/>
      <c r="AA126" s="1"/>
      <c r="AB126" s="1"/>
      <c r="AC126" s="1"/>
    </row>
    <row r="127" spans="1:29" hidden="1" x14ac:dyDescent="0.3">
      <c r="A127" t="s">
        <v>152</v>
      </c>
      <c r="B127" t="s">
        <v>172</v>
      </c>
      <c r="C127" t="s">
        <v>165</v>
      </c>
      <c r="D127" t="s">
        <v>131</v>
      </c>
      <c r="E127" t="s">
        <v>159</v>
      </c>
      <c r="F127" s="1"/>
      <c r="G127" s="1"/>
      <c r="H127" s="1"/>
      <c r="I127" s="1">
        <v>23.116240178489601</v>
      </c>
      <c r="J127" s="1">
        <v>29.3117079097747</v>
      </c>
      <c r="K127" s="1">
        <v>32.917546466522197</v>
      </c>
      <c r="L127" s="1">
        <v>35.086723438224702</v>
      </c>
      <c r="M127" s="1">
        <v>35.891550992050099</v>
      </c>
      <c r="N127" s="1">
        <v>35.398009094581496</v>
      </c>
      <c r="O127" s="1">
        <v>37.010624300003002</v>
      </c>
      <c r="P127" s="1">
        <v>32.342340943832397</v>
      </c>
      <c r="Q127" s="1">
        <v>37.825232219695998</v>
      </c>
      <c r="R127" s="1">
        <v>43.517176967239301</v>
      </c>
      <c r="S127" s="1">
        <v>43.517176967239301</v>
      </c>
      <c r="T127" s="1"/>
      <c r="U127" s="1"/>
      <c r="V127" s="1"/>
      <c r="W127" s="1"/>
      <c r="X127" s="1"/>
      <c r="Y127" s="1"/>
      <c r="Z127" s="1"/>
      <c r="AA127" s="1"/>
      <c r="AB127" s="1"/>
      <c r="AC127" s="1"/>
    </row>
    <row r="128" spans="1:29" hidden="1" x14ac:dyDescent="0.3">
      <c r="A128" t="s">
        <v>152</v>
      </c>
      <c r="B128" t="s">
        <v>172</v>
      </c>
      <c r="C128" t="s">
        <v>165</v>
      </c>
      <c r="D128" t="s">
        <v>162</v>
      </c>
      <c r="E128" t="s">
        <v>159</v>
      </c>
      <c r="F128" s="1"/>
      <c r="G128" s="1"/>
      <c r="H128" s="1"/>
      <c r="I128" s="1">
        <v>6.6147340990924803</v>
      </c>
      <c r="J128" s="1">
        <v>10.351250619468599</v>
      </c>
      <c r="K128" s="1">
        <v>17.216627986488302</v>
      </c>
      <c r="L128" s="1">
        <v>7.8481176780223798</v>
      </c>
      <c r="M128" s="1">
        <v>7.9894892853641499</v>
      </c>
      <c r="N128" s="1">
        <v>16.401098865776</v>
      </c>
      <c r="O128" s="1">
        <v>72.368402686767496</v>
      </c>
      <c r="P128" s="1">
        <v>98.415665756988503</v>
      </c>
      <c r="Q128" s="1">
        <v>97.227172768554595</v>
      </c>
      <c r="R128" s="1">
        <v>96.104575232849101</v>
      </c>
      <c r="S128" s="1">
        <v>96.104575232849101</v>
      </c>
      <c r="T128" s="1"/>
      <c r="U128" s="1"/>
      <c r="V128" s="1"/>
      <c r="W128" s="1"/>
      <c r="X128" s="1"/>
      <c r="Y128" s="1"/>
      <c r="Z128" s="1"/>
      <c r="AA128" s="1"/>
      <c r="AB128" s="1"/>
      <c r="AC128" s="1"/>
    </row>
    <row r="129" spans="1:29" hidden="1" x14ac:dyDescent="0.3">
      <c r="A129" t="s">
        <v>152</v>
      </c>
      <c r="B129" t="s">
        <v>172</v>
      </c>
      <c r="C129" t="s">
        <v>165</v>
      </c>
      <c r="D129" t="s">
        <v>163</v>
      </c>
      <c r="E129" t="s">
        <v>159</v>
      </c>
      <c r="F129" s="1"/>
      <c r="G129" s="1"/>
      <c r="H129" s="1"/>
      <c r="I129" s="1">
        <v>5.92720543744087</v>
      </c>
      <c r="J129" s="1">
        <v>6.2295532254218999</v>
      </c>
      <c r="K129" s="1">
        <v>6.5473226790904997</v>
      </c>
      <c r="L129" s="1">
        <v>6.8813018901443401</v>
      </c>
      <c r="M129" s="1">
        <v>7.2323169815158801</v>
      </c>
      <c r="N129" s="1">
        <v>7.6012389741229898</v>
      </c>
      <c r="O129" s="1">
        <v>7.8590484887409202</v>
      </c>
      <c r="P129" s="1">
        <v>7.9349995055770801</v>
      </c>
      <c r="Q129" s="1">
        <v>8.3238144750118206</v>
      </c>
      <c r="R129" s="1">
        <v>8.7484120824337008</v>
      </c>
      <c r="S129" s="1">
        <v>8.7484120824337008</v>
      </c>
      <c r="T129" s="1"/>
      <c r="U129" s="1"/>
      <c r="V129" s="1"/>
      <c r="W129" s="1"/>
      <c r="X129" s="1"/>
      <c r="Y129" s="1"/>
      <c r="Z129" s="1"/>
      <c r="AA129" s="1"/>
      <c r="AB129" s="1"/>
      <c r="AC129" s="1"/>
    </row>
    <row r="130" spans="1:29" hidden="1" x14ac:dyDescent="0.3">
      <c r="A130" t="s">
        <v>152</v>
      </c>
      <c r="B130" t="s">
        <v>172</v>
      </c>
      <c r="C130" t="s">
        <v>165</v>
      </c>
      <c r="D130" t="s">
        <v>164</v>
      </c>
      <c r="E130" t="s">
        <v>159</v>
      </c>
      <c r="F130" s="1"/>
      <c r="G130" s="1"/>
      <c r="H130" s="1"/>
      <c r="I130" s="1">
        <v>4.1707806640672596</v>
      </c>
      <c r="J130" s="1">
        <v>4.2989372096538503</v>
      </c>
      <c r="K130" s="1">
        <v>4.4935282478999996</v>
      </c>
      <c r="L130" s="1">
        <v>3.6954327508354101</v>
      </c>
      <c r="M130" s="1">
        <v>3.8006968700599599</v>
      </c>
      <c r="N130" s="1">
        <v>14.6951349382591</v>
      </c>
      <c r="O130" s="1">
        <v>87.174553968505805</v>
      </c>
      <c r="P130" s="1">
        <v>118.50857278564401</v>
      </c>
      <c r="Q130" s="1">
        <v>118.215690021209</v>
      </c>
      <c r="R130" s="1">
        <v>117.76007582901001</v>
      </c>
      <c r="S130" s="1">
        <v>117.76007582901001</v>
      </c>
      <c r="T130" s="1"/>
      <c r="U130" s="1"/>
      <c r="V130" s="1"/>
      <c r="W130" s="1"/>
      <c r="X130" s="1"/>
      <c r="Y130" s="1"/>
      <c r="Z130" s="1"/>
      <c r="AA130" s="1"/>
      <c r="AB130" s="1"/>
      <c r="AC130" s="1"/>
    </row>
    <row r="131" spans="1:29" x14ac:dyDescent="0.3">
      <c r="A131" t="s">
        <v>152</v>
      </c>
      <c r="B131" t="s">
        <v>172</v>
      </c>
      <c r="C131" t="s">
        <v>170</v>
      </c>
      <c r="D131" t="s">
        <v>158</v>
      </c>
      <c r="E131" t="s">
        <v>159</v>
      </c>
      <c r="F131" s="1"/>
      <c r="G131" s="1"/>
      <c r="H131" s="1"/>
      <c r="I131" s="1">
        <v>53.664320288391103</v>
      </c>
      <c r="J131" s="1">
        <v>64.477644071426298</v>
      </c>
      <c r="K131" s="1">
        <v>68.912107170715302</v>
      </c>
      <c r="L131" s="1">
        <v>70.232733345718302</v>
      </c>
      <c r="M131" s="1">
        <v>71.439274267883306</v>
      </c>
      <c r="N131" s="1">
        <v>74.770573792419398</v>
      </c>
      <c r="O131" s="1">
        <v>77.611929596862794</v>
      </c>
      <c r="P131" s="1">
        <v>79.519136859436003</v>
      </c>
      <c r="Q131" s="1">
        <v>73.530552706603999</v>
      </c>
      <c r="R131" s="1">
        <v>68.945870455779996</v>
      </c>
      <c r="S131" s="1">
        <v>68.945870455779996</v>
      </c>
      <c r="T131" s="1"/>
      <c r="U131" s="1"/>
      <c r="V131" s="1"/>
      <c r="W131" s="1"/>
      <c r="X131" s="1"/>
      <c r="Y131" s="1"/>
      <c r="Z131" s="1"/>
      <c r="AA131" s="1"/>
      <c r="AB131" s="1"/>
      <c r="AC131" s="1"/>
    </row>
    <row r="132" spans="1:29" x14ac:dyDescent="0.3">
      <c r="A132" t="s">
        <v>152</v>
      </c>
      <c r="B132" t="s">
        <v>172</v>
      </c>
      <c r="C132" t="s">
        <v>170</v>
      </c>
      <c r="D132" t="s">
        <v>166</v>
      </c>
      <c r="E132" t="s">
        <v>159</v>
      </c>
      <c r="F132" s="1"/>
      <c r="G132" s="1"/>
      <c r="H132" s="1"/>
      <c r="I132" s="1">
        <v>13.8930973980712</v>
      </c>
      <c r="J132" s="1">
        <v>22.478304246940599</v>
      </c>
      <c r="K132" s="1">
        <v>22.228941892127899</v>
      </c>
      <c r="L132" s="1">
        <v>16.314240807743001</v>
      </c>
      <c r="M132" s="1">
        <v>16.416595537509899</v>
      </c>
      <c r="N132" s="1">
        <v>34.121936511077799</v>
      </c>
      <c r="O132" s="1">
        <v>71.518700388793903</v>
      </c>
      <c r="P132" s="1">
        <v>160.92737811370799</v>
      </c>
      <c r="Q132" s="1">
        <v>158.62969993835401</v>
      </c>
      <c r="R132" s="1">
        <v>156.17229057708701</v>
      </c>
      <c r="S132" s="1">
        <v>156.17229057708701</v>
      </c>
      <c r="T132" s="1"/>
      <c r="U132" s="1"/>
      <c r="V132" s="1"/>
      <c r="W132" s="1"/>
      <c r="X132" s="1"/>
      <c r="Y132" s="1"/>
      <c r="Z132" s="1"/>
      <c r="AA132" s="1"/>
      <c r="AB132" s="1"/>
      <c r="AC132" s="1"/>
    </row>
    <row r="133" spans="1:29" x14ac:dyDescent="0.3">
      <c r="A133" t="s">
        <v>152</v>
      </c>
      <c r="B133" t="s">
        <v>172</v>
      </c>
      <c r="C133" t="s">
        <v>170</v>
      </c>
      <c r="D133" t="s">
        <v>167</v>
      </c>
      <c r="E133" t="s">
        <v>159</v>
      </c>
      <c r="F133" s="1"/>
      <c r="G133" s="1"/>
      <c r="H133" s="1"/>
      <c r="I133" s="1">
        <v>15.215407511634799</v>
      </c>
      <c r="J133" s="1">
        <v>18.375678460693301</v>
      </c>
      <c r="K133" s="1">
        <v>21.7146053606414</v>
      </c>
      <c r="L133" s="1">
        <v>21.736783909034699</v>
      </c>
      <c r="M133" s="1">
        <v>21.059145481262199</v>
      </c>
      <c r="N133" s="1">
        <v>21.807999508934</v>
      </c>
      <c r="O133" s="1">
        <v>25.1484349811935</v>
      </c>
      <c r="P133" s="1">
        <v>21.290286648940999</v>
      </c>
      <c r="Q133" s="1">
        <v>26.9472046292877</v>
      </c>
      <c r="R133" s="1">
        <v>33.220602586250301</v>
      </c>
      <c r="S133" s="1">
        <v>33.220602586250301</v>
      </c>
      <c r="T133" s="1"/>
      <c r="U133" s="1"/>
      <c r="V133" s="1"/>
      <c r="W133" s="1"/>
      <c r="X133" s="1"/>
      <c r="Y133" s="1"/>
      <c r="Z133" s="1"/>
      <c r="AA133" s="1"/>
      <c r="AB133" s="1"/>
      <c r="AC133" s="1"/>
    </row>
    <row r="134" spans="1:29" x14ac:dyDescent="0.3">
      <c r="A134" t="s">
        <v>152</v>
      </c>
      <c r="B134" t="s">
        <v>172</v>
      </c>
      <c r="C134" t="s">
        <v>170</v>
      </c>
      <c r="D134" t="s">
        <v>168</v>
      </c>
      <c r="E134" t="s">
        <v>159</v>
      </c>
      <c r="F134" s="1"/>
      <c r="G134" s="1"/>
      <c r="H134" s="1"/>
      <c r="I134" s="1">
        <v>19.078151284751801</v>
      </c>
      <c r="J134" s="1">
        <v>24.233473197250301</v>
      </c>
      <c r="K134" s="1">
        <v>32.347935761032097</v>
      </c>
      <c r="L134" s="1">
        <v>23.320330574035602</v>
      </c>
      <c r="M134" s="1">
        <v>22.9209011926269</v>
      </c>
      <c r="N134" s="1">
        <v>31.943300326156599</v>
      </c>
      <c r="O134" s="1">
        <v>49.407961687087997</v>
      </c>
      <c r="P134" s="1">
        <v>57.212655618209801</v>
      </c>
      <c r="Q134" s="1">
        <v>44.133933726730298</v>
      </c>
      <c r="R134" s="1">
        <v>42.371887461471502</v>
      </c>
      <c r="S134" s="1">
        <v>42.371887461471502</v>
      </c>
      <c r="T134" s="1"/>
      <c r="U134" s="1"/>
      <c r="V134" s="1"/>
      <c r="W134" s="1"/>
      <c r="X134" s="1"/>
      <c r="Y134" s="1"/>
      <c r="Z134" s="1"/>
      <c r="AA134" s="1"/>
      <c r="AB134" s="1"/>
      <c r="AC134" s="1"/>
    </row>
    <row r="135" spans="1:29" x14ac:dyDescent="0.3">
      <c r="A135" t="s">
        <v>152</v>
      </c>
      <c r="B135" t="s">
        <v>172</v>
      </c>
      <c r="C135" t="s">
        <v>170</v>
      </c>
      <c r="D135" t="s">
        <v>160</v>
      </c>
      <c r="E135" t="s">
        <v>159</v>
      </c>
      <c r="F135" s="1"/>
      <c r="G135" s="1"/>
      <c r="H135" s="1"/>
      <c r="I135" s="1">
        <v>15.0011596071434</v>
      </c>
      <c r="J135" s="1">
        <v>14.8930325810813</v>
      </c>
      <c r="K135" s="1">
        <v>15.101243027057601</v>
      </c>
      <c r="L135" s="1">
        <v>14.2421132085609</v>
      </c>
      <c r="M135" s="1">
        <v>14.0214517588996</v>
      </c>
      <c r="N135" s="1">
        <v>29.599511391525201</v>
      </c>
      <c r="O135" s="1">
        <v>65.052929882278406</v>
      </c>
      <c r="P135" s="1">
        <v>127.94264313247599</v>
      </c>
      <c r="Q135" s="1">
        <v>127.235236812133</v>
      </c>
      <c r="R135" s="1">
        <v>126.66917991424501</v>
      </c>
      <c r="S135" s="1">
        <v>126.66917991424501</v>
      </c>
      <c r="T135" s="1"/>
      <c r="U135" s="1"/>
      <c r="V135" s="1"/>
      <c r="W135" s="1"/>
      <c r="X135" s="1"/>
      <c r="Y135" s="1"/>
      <c r="Z135" s="1"/>
      <c r="AA135" s="1"/>
      <c r="AB135" s="1"/>
      <c r="AC135" s="1"/>
    </row>
    <row r="136" spans="1:29" hidden="1" x14ac:dyDescent="0.3">
      <c r="A136" t="s">
        <v>152</v>
      </c>
      <c r="B136" t="s">
        <v>172</v>
      </c>
      <c r="C136" t="s">
        <v>170</v>
      </c>
      <c r="D136" t="s">
        <v>121</v>
      </c>
      <c r="E136" t="s">
        <v>159</v>
      </c>
      <c r="F136" s="1"/>
      <c r="G136" s="1"/>
      <c r="H136" s="1"/>
      <c r="I136" s="1">
        <v>3.1197890766286802</v>
      </c>
      <c r="J136" s="1">
        <v>4.7049306765365504</v>
      </c>
      <c r="K136" s="1">
        <v>2.8992779031658098</v>
      </c>
      <c r="L136" s="1">
        <v>2.9936529403877201</v>
      </c>
      <c r="M136" s="1">
        <v>3.1253577473544998</v>
      </c>
      <c r="N136" s="1">
        <v>3.68349913040637</v>
      </c>
      <c r="O136" s="1">
        <v>4.3428825655031202</v>
      </c>
      <c r="P136" s="1">
        <v>4.9342463449478098</v>
      </c>
      <c r="Q136" s="1">
        <v>4.5519373577117896</v>
      </c>
      <c r="R136" s="1">
        <v>4.3489527731370901</v>
      </c>
      <c r="S136" s="1">
        <v>4.3489527731370901</v>
      </c>
      <c r="T136" s="1"/>
      <c r="U136" s="1"/>
      <c r="V136" s="1"/>
      <c r="W136" s="1"/>
      <c r="X136" s="1"/>
      <c r="Y136" s="1"/>
      <c r="Z136" s="1"/>
      <c r="AA136" s="1"/>
      <c r="AB136" s="1"/>
      <c r="AC136" s="1"/>
    </row>
    <row r="137" spans="1:29" hidden="1" x14ac:dyDescent="0.3">
      <c r="A137" t="s">
        <v>152</v>
      </c>
      <c r="B137" t="s">
        <v>172</v>
      </c>
      <c r="C137" t="s">
        <v>170</v>
      </c>
      <c r="D137" t="s">
        <v>123</v>
      </c>
      <c r="E137" t="s">
        <v>159</v>
      </c>
      <c r="F137" s="1"/>
      <c r="G137" s="1"/>
      <c r="H137" s="1"/>
      <c r="I137" s="1">
        <v>6.1453436203193599</v>
      </c>
      <c r="J137" s="1">
        <v>8.4487639839076998</v>
      </c>
      <c r="K137" s="1">
        <v>7.0544739482688801</v>
      </c>
      <c r="L137" s="1">
        <v>5.6087942066860199</v>
      </c>
      <c r="M137" s="1">
        <v>5.9261754248332901</v>
      </c>
      <c r="N137" s="1">
        <v>6.93879930674552</v>
      </c>
      <c r="O137" s="1">
        <v>8.7571576817893906</v>
      </c>
      <c r="P137" s="1">
        <v>11.145736846714</v>
      </c>
      <c r="Q137" s="1">
        <v>10.3181444296264</v>
      </c>
      <c r="R137" s="1">
        <v>9.4458293933296194</v>
      </c>
      <c r="S137" s="1">
        <v>9.4458293933296194</v>
      </c>
      <c r="T137" s="1"/>
      <c r="U137" s="1"/>
      <c r="V137" s="1"/>
      <c r="W137" s="1"/>
      <c r="X137" s="1"/>
      <c r="Y137" s="1"/>
      <c r="Z137" s="1"/>
      <c r="AA137" s="1"/>
      <c r="AB137" s="1"/>
      <c r="AC137" s="1"/>
    </row>
    <row r="138" spans="1:29" hidden="1" x14ac:dyDescent="0.3">
      <c r="A138" t="s">
        <v>152</v>
      </c>
      <c r="B138" t="s">
        <v>172</v>
      </c>
      <c r="C138" t="s">
        <v>170</v>
      </c>
      <c r="D138" t="s">
        <v>125</v>
      </c>
      <c r="E138" t="s">
        <v>159</v>
      </c>
      <c r="F138" s="1"/>
      <c r="G138" s="1"/>
      <c r="H138" s="1"/>
      <c r="I138" s="1">
        <v>8.7245580468654609</v>
      </c>
      <c r="J138" s="1">
        <v>13.1406652650642</v>
      </c>
      <c r="K138" s="1">
        <v>9.1030369718360902</v>
      </c>
      <c r="L138" s="1">
        <v>7.8178516819190902</v>
      </c>
      <c r="M138" s="1">
        <v>8.0049843724632197</v>
      </c>
      <c r="N138" s="1">
        <v>8.77566146212577</v>
      </c>
      <c r="O138" s="1">
        <v>10.464953447113</v>
      </c>
      <c r="P138" s="1">
        <v>12.329345990753099</v>
      </c>
      <c r="Q138" s="1">
        <v>10.944180810394201</v>
      </c>
      <c r="R138" s="1">
        <v>9.8534555622482198</v>
      </c>
      <c r="S138" s="1">
        <v>9.8534555622482198</v>
      </c>
      <c r="T138" s="1"/>
      <c r="U138" s="1"/>
      <c r="V138" s="1"/>
      <c r="W138" s="1"/>
      <c r="X138" s="1"/>
      <c r="Y138" s="1"/>
      <c r="Z138" s="1"/>
      <c r="AA138" s="1"/>
      <c r="AB138" s="1"/>
      <c r="AC138" s="1"/>
    </row>
    <row r="139" spans="1:29" hidden="1" x14ac:dyDescent="0.3">
      <c r="A139" t="s">
        <v>152</v>
      </c>
      <c r="B139" t="s">
        <v>172</v>
      </c>
      <c r="C139" t="s">
        <v>170</v>
      </c>
      <c r="D139" t="s">
        <v>127</v>
      </c>
      <c r="E139" t="s">
        <v>159</v>
      </c>
      <c r="F139" s="1"/>
      <c r="G139" s="1"/>
      <c r="H139" s="1"/>
      <c r="I139" s="1">
        <v>29.4450475316238</v>
      </c>
      <c r="J139" s="1">
        <v>29.977592573165801</v>
      </c>
      <c r="K139" s="1">
        <v>32.881556241378703</v>
      </c>
      <c r="L139" s="1">
        <v>33.491710355949301</v>
      </c>
      <c r="M139" s="1">
        <v>33.773086559028599</v>
      </c>
      <c r="N139" s="1">
        <v>38.202176689987098</v>
      </c>
      <c r="O139" s="1">
        <v>41.939679381408602</v>
      </c>
      <c r="P139" s="1">
        <v>42.962166030197103</v>
      </c>
      <c r="Q139" s="1">
        <v>37.919545456161401</v>
      </c>
      <c r="R139" s="1">
        <v>35.993740919799798</v>
      </c>
      <c r="S139" s="1">
        <v>35.993740919799798</v>
      </c>
      <c r="T139" s="1"/>
      <c r="U139" s="1"/>
      <c r="V139" s="1"/>
      <c r="W139" s="1"/>
      <c r="X139" s="1"/>
      <c r="Y139" s="1"/>
      <c r="Z139" s="1"/>
      <c r="AA139" s="1"/>
      <c r="AB139" s="1"/>
      <c r="AC139" s="1"/>
    </row>
    <row r="140" spans="1:29" hidden="1" x14ac:dyDescent="0.3">
      <c r="A140" t="s">
        <v>152</v>
      </c>
      <c r="B140" t="s">
        <v>172</v>
      </c>
      <c r="C140" t="s">
        <v>170</v>
      </c>
      <c r="D140" t="s">
        <v>161</v>
      </c>
      <c r="E140" t="s">
        <v>159</v>
      </c>
      <c r="F140" s="1"/>
      <c r="G140" s="1"/>
      <c r="H140" s="1"/>
      <c r="I140" s="1">
        <v>5.4682909792041698</v>
      </c>
      <c r="J140" s="1">
        <v>9.9078043095397899</v>
      </c>
      <c r="K140" s="1">
        <v>10.5091404597663</v>
      </c>
      <c r="L140" s="1">
        <v>6.4088784204006197</v>
      </c>
      <c r="M140" s="1">
        <v>6.7900163625335601</v>
      </c>
      <c r="N140" s="1">
        <v>16.865308117027201</v>
      </c>
      <c r="O140" s="1">
        <v>39.3783729125213</v>
      </c>
      <c r="P140" s="1">
        <v>79.997781077117907</v>
      </c>
      <c r="Q140" s="1">
        <v>79.171962394561703</v>
      </c>
      <c r="R140" s="1">
        <v>78.287837603454506</v>
      </c>
      <c r="S140" s="1">
        <v>78.287837603454506</v>
      </c>
      <c r="T140" s="1"/>
      <c r="U140" s="1"/>
      <c r="V140" s="1"/>
      <c r="W140" s="1"/>
      <c r="X140" s="1"/>
      <c r="Y140" s="1"/>
      <c r="Z140" s="1"/>
      <c r="AA140" s="1"/>
      <c r="AB140" s="1"/>
      <c r="AC140" s="1"/>
    </row>
    <row r="141" spans="1:29" hidden="1" x14ac:dyDescent="0.3">
      <c r="A141" t="s">
        <v>152</v>
      </c>
      <c r="B141" t="s">
        <v>172</v>
      </c>
      <c r="C141" t="s">
        <v>170</v>
      </c>
      <c r="D141" t="s">
        <v>130</v>
      </c>
      <c r="E141" t="s">
        <v>159</v>
      </c>
      <c r="F141" s="1"/>
      <c r="G141" s="1"/>
      <c r="H141" s="1"/>
      <c r="I141" s="1">
        <v>73.444145741271896</v>
      </c>
      <c r="J141" s="1">
        <v>85.172708091125401</v>
      </c>
      <c r="K141" s="1">
        <v>83.613824681854197</v>
      </c>
      <c r="L141" s="1">
        <v>74.796291358489896</v>
      </c>
      <c r="M141" s="1">
        <v>74.385917432861305</v>
      </c>
      <c r="N141" s="1">
        <v>59.478624195175101</v>
      </c>
      <c r="O141" s="1">
        <v>60.686162380828797</v>
      </c>
      <c r="P141" s="1">
        <v>61.829093950042697</v>
      </c>
      <c r="Q141" s="1">
        <v>60.641310877990698</v>
      </c>
      <c r="R141" s="1">
        <v>58.955305953750603</v>
      </c>
      <c r="S141" s="1">
        <v>58.955305953750603</v>
      </c>
      <c r="T141" s="1"/>
      <c r="U141" s="1"/>
      <c r="V141" s="1"/>
      <c r="W141" s="1"/>
      <c r="X141" s="1"/>
      <c r="Y141" s="1"/>
      <c r="Z141" s="1"/>
      <c r="AA141" s="1"/>
      <c r="AB141" s="1"/>
      <c r="AC141" s="1"/>
    </row>
    <row r="142" spans="1:29" hidden="1" x14ac:dyDescent="0.3">
      <c r="A142" t="s">
        <v>152</v>
      </c>
      <c r="B142" t="s">
        <v>172</v>
      </c>
      <c r="C142" t="s">
        <v>170</v>
      </c>
      <c r="D142" t="s">
        <v>131</v>
      </c>
      <c r="E142" t="s">
        <v>159</v>
      </c>
      <c r="F142" s="1"/>
      <c r="G142" s="1"/>
      <c r="H142" s="1"/>
      <c r="I142" s="1">
        <v>28.396737674446101</v>
      </c>
      <c r="J142" s="1">
        <v>33.136845130271901</v>
      </c>
      <c r="K142" s="1">
        <v>38.268439777984597</v>
      </c>
      <c r="L142" s="1">
        <v>38.460201714935202</v>
      </c>
      <c r="M142" s="1">
        <v>37.297329101638802</v>
      </c>
      <c r="N142" s="1">
        <v>37.547135154190002</v>
      </c>
      <c r="O142" s="1">
        <v>40.374698297500601</v>
      </c>
      <c r="P142" s="1">
        <v>35.989895539398098</v>
      </c>
      <c r="Q142" s="1">
        <v>41.1063389657592</v>
      </c>
      <c r="R142" s="1">
        <v>46.825454917678798</v>
      </c>
      <c r="S142" s="1">
        <v>46.825454917678798</v>
      </c>
      <c r="T142" s="1"/>
      <c r="U142" s="1"/>
      <c r="V142" s="1"/>
      <c r="W142" s="1"/>
      <c r="X142" s="1"/>
      <c r="Y142" s="1"/>
      <c r="Z142" s="1"/>
      <c r="AA142" s="1"/>
      <c r="AB142" s="1"/>
      <c r="AC142" s="1"/>
    </row>
    <row r="143" spans="1:29" hidden="1" x14ac:dyDescent="0.3">
      <c r="A143" t="s">
        <v>152</v>
      </c>
      <c r="B143" t="s">
        <v>172</v>
      </c>
      <c r="C143" t="s">
        <v>170</v>
      </c>
      <c r="D143" t="s">
        <v>162</v>
      </c>
      <c r="E143" t="s">
        <v>159</v>
      </c>
      <c r="F143" s="1"/>
      <c r="G143" s="1"/>
      <c r="H143" s="1"/>
      <c r="I143" s="1">
        <v>6.5486939163875499</v>
      </c>
      <c r="J143" s="1">
        <v>10.613111517009701</v>
      </c>
      <c r="K143" s="1">
        <v>18.186166705131502</v>
      </c>
      <c r="L143" s="1">
        <v>8.4942567356204908</v>
      </c>
      <c r="M143" s="1">
        <v>8.7492429592704699</v>
      </c>
      <c r="N143" s="1">
        <v>21.029734659728899</v>
      </c>
      <c r="O143" s="1">
        <v>48.818887440795898</v>
      </c>
      <c r="P143" s="1">
        <v>98.962630975036603</v>
      </c>
      <c r="Q143" s="1">
        <v>97.403341899261406</v>
      </c>
      <c r="R143" s="1">
        <v>96.247386744995097</v>
      </c>
      <c r="S143" s="1">
        <v>96.247386744995097</v>
      </c>
      <c r="T143" s="1"/>
      <c r="U143" s="1"/>
      <c r="V143" s="1"/>
      <c r="W143" s="1"/>
      <c r="X143" s="1"/>
      <c r="Y143" s="1"/>
      <c r="Z143" s="1"/>
      <c r="AA143" s="1"/>
      <c r="AB143" s="1"/>
      <c r="AC143" s="1"/>
    </row>
    <row r="144" spans="1:29" hidden="1" x14ac:dyDescent="0.3">
      <c r="A144" t="s">
        <v>152</v>
      </c>
      <c r="B144" t="s">
        <v>172</v>
      </c>
      <c r="C144" t="s">
        <v>170</v>
      </c>
      <c r="D144" t="s">
        <v>163</v>
      </c>
      <c r="E144" t="s">
        <v>159</v>
      </c>
      <c r="F144" s="1"/>
      <c r="G144" s="1"/>
      <c r="H144" s="1"/>
      <c r="I144" s="1">
        <v>6.9827544345092702</v>
      </c>
      <c r="J144" s="1">
        <v>7.3389449430751696</v>
      </c>
      <c r="K144" s="1">
        <v>7.7133043458271002</v>
      </c>
      <c r="L144" s="1">
        <v>8.1067601823234501</v>
      </c>
      <c r="M144" s="1">
        <v>8.5202864747428801</v>
      </c>
      <c r="N144" s="1">
        <v>8.9549063689422592</v>
      </c>
      <c r="O144" s="1">
        <v>9.4116974165725704</v>
      </c>
      <c r="P144" s="1">
        <v>9.0529086351776105</v>
      </c>
      <c r="Q144" s="1">
        <v>9.14161015167236</v>
      </c>
      <c r="R144" s="1">
        <v>9.6079248543357796</v>
      </c>
      <c r="S144" s="1">
        <v>9.6079248543357796</v>
      </c>
      <c r="T144" s="1"/>
      <c r="U144" s="1"/>
      <c r="V144" s="1"/>
      <c r="W144" s="1"/>
      <c r="X144" s="1"/>
      <c r="Y144" s="1"/>
      <c r="Z144" s="1"/>
      <c r="AA144" s="1"/>
      <c r="AB144" s="1"/>
      <c r="AC144" s="1"/>
    </row>
    <row r="145" spans="1:29" hidden="1" x14ac:dyDescent="0.3">
      <c r="A145" t="s">
        <v>152</v>
      </c>
      <c r="B145" t="s">
        <v>172</v>
      </c>
      <c r="C145" t="s">
        <v>170</v>
      </c>
      <c r="D145" t="s">
        <v>164</v>
      </c>
      <c r="E145" t="s">
        <v>159</v>
      </c>
      <c r="F145" s="1"/>
      <c r="G145" s="1"/>
      <c r="H145" s="1"/>
      <c r="I145" s="1">
        <v>4.5782496900367704</v>
      </c>
      <c r="J145" s="1">
        <v>4.4951688731098098</v>
      </c>
      <c r="K145" s="1">
        <v>4.7284424309921196</v>
      </c>
      <c r="L145" s="1">
        <v>3.8693070662736799</v>
      </c>
      <c r="M145" s="1">
        <v>3.9579760977554299</v>
      </c>
      <c r="N145" s="1">
        <v>19.8453617217254</v>
      </c>
      <c r="O145" s="1">
        <v>55.608105147399897</v>
      </c>
      <c r="P145" s="1">
        <v>118.807219394988</v>
      </c>
      <c r="Q145" s="1">
        <v>118.408990110321</v>
      </c>
      <c r="R145" s="1">
        <v>118.15232153274501</v>
      </c>
      <c r="S145" s="1">
        <v>118.15232153274501</v>
      </c>
      <c r="T145" s="1"/>
      <c r="U145" s="1"/>
      <c r="V145" s="1"/>
      <c r="W145" s="1"/>
      <c r="X145" s="1"/>
      <c r="Y145" s="1"/>
      <c r="Z145" s="1"/>
      <c r="AA145" s="1"/>
      <c r="AB145" s="1"/>
      <c r="AC145" s="1"/>
    </row>
    <row r="146" spans="1:29" x14ac:dyDescent="0.3">
      <c r="A146" t="s">
        <v>152</v>
      </c>
      <c r="B146" t="s">
        <v>173</v>
      </c>
      <c r="C146" t="s">
        <v>149</v>
      </c>
      <c r="D146" t="s">
        <v>158</v>
      </c>
      <c r="E146" t="s">
        <v>159</v>
      </c>
      <c r="F146" s="1"/>
      <c r="G146" s="1"/>
      <c r="H146" s="1"/>
      <c r="I146" s="1">
        <v>51.780977131350198</v>
      </c>
      <c r="J146" s="1">
        <v>62.176548953219701</v>
      </c>
      <c r="K146" s="1">
        <v>65.8004353173894</v>
      </c>
      <c r="L146" s="1">
        <v>66.100445707732206</v>
      </c>
      <c r="M146" s="1">
        <v>66.604451832616306</v>
      </c>
      <c r="N146" s="1">
        <v>70.4474322854946</v>
      </c>
      <c r="O146" s="1">
        <v>72.746374755560097</v>
      </c>
      <c r="P146" s="1">
        <v>74.101527527426398</v>
      </c>
      <c r="Q146" s="1">
        <v>69.130963336966005</v>
      </c>
      <c r="R146" s="1">
        <v>65.447313910072197</v>
      </c>
      <c r="S146" s="1">
        <v>65.447313910072197</v>
      </c>
      <c r="T146" s="1"/>
      <c r="U146" s="1"/>
      <c r="V146" s="1"/>
      <c r="W146" s="1"/>
      <c r="X146" s="1"/>
      <c r="Y146" s="1"/>
      <c r="Z146" s="1"/>
      <c r="AA146" s="1"/>
      <c r="AB146" s="1"/>
      <c r="AC146" s="1"/>
    </row>
    <row r="147" spans="1:29" x14ac:dyDescent="0.3">
      <c r="A147" t="s">
        <v>152</v>
      </c>
      <c r="B147" t="s">
        <v>173</v>
      </c>
      <c r="C147" t="s">
        <v>149</v>
      </c>
      <c r="D147" t="s">
        <v>160</v>
      </c>
      <c r="E147" t="s">
        <v>159</v>
      </c>
      <c r="F147" s="1"/>
      <c r="G147" s="1"/>
      <c r="H147" s="1"/>
      <c r="I147" s="1">
        <v>10.004104926680601</v>
      </c>
      <c r="J147" s="1">
        <v>7.8634793368931302</v>
      </c>
      <c r="K147" s="1">
        <v>6.0974787415541396</v>
      </c>
      <c r="L147" s="1">
        <v>5.3812683194919497</v>
      </c>
      <c r="M147" s="1">
        <v>5.64618200219856</v>
      </c>
      <c r="N147" s="1">
        <v>15.7978929144603</v>
      </c>
      <c r="O147" s="1">
        <v>77.145372256480996</v>
      </c>
      <c r="P147" s="1">
        <v>52.706203179385298</v>
      </c>
      <c r="Q147" s="1">
        <v>74.787944229236302</v>
      </c>
      <c r="R147" s="1">
        <v>118.445765021075</v>
      </c>
      <c r="S147" s="1">
        <v>118.445765021075</v>
      </c>
      <c r="T147" s="1"/>
      <c r="U147" s="1"/>
      <c r="V147" s="1"/>
      <c r="W147" s="1"/>
      <c r="X147" s="1"/>
      <c r="Y147" s="1"/>
      <c r="Z147" s="1"/>
      <c r="AA147" s="1"/>
      <c r="AB147" s="1"/>
      <c r="AC147" s="1"/>
    </row>
    <row r="148" spans="1:29" hidden="1" x14ac:dyDescent="0.3">
      <c r="A148" t="s">
        <v>152</v>
      </c>
      <c r="B148" t="s">
        <v>173</v>
      </c>
      <c r="C148" t="s">
        <v>149</v>
      </c>
      <c r="D148" t="s">
        <v>121</v>
      </c>
      <c r="E148" t="s">
        <v>159</v>
      </c>
      <c r="F148" s="1"/>
      <c r="G148" s="1"/>
      <c r="H148" s="1"/>
      <c r="I148" s="1">
        <v>3.1640488935089399</v>
      </c>
      <c r="J148" s="1">
        <v>4.4382281197370999</v>
      </c>
      <c r="K148" s="1">
        <v>2.8852848447891501</v>
      </c>
      <c r="L148" s="1">
        <v>2.9672607927702099</v>
      </c>
      <c r="M148" s="1">
        <v>3.10112483217394</v>
      </c>
      <c r="N148" s="1">
        <v>3.5513923962754701</v>
      </c>
      <c r="O148" s="1">
        <v>4.24071522894421</v>
      </c>
      <c r="P148" s="1">
        <v>4.57666497057052</v>
      </c>
      <c r="Q148" s="1">
        <v>4.5634581818523898</v>
      </c>
      <c r="R148" s="1">
        <v>4.5221413585745696</v>
      </c>
      <c r="S148" s="1">
        <v>4.5221413585745696</v>
      </c>
      <c r="T148" s="1"/>
      <c r="U148" s="1"/>
      <c r="V148" s="1"/>
      <c r="W148" s="1"/>
      <c r="X148" s="1"/>
      <c r="Y148" s="1"/>
      <c r="Z148" s="1"/>
      <c r="AA148" s="1"/>
      <c r="AB148" s="1"/>
      <c r="AC148" s="1"/>
    </row>
    <row r="149" spans="1:29" hidden="1" x14ac:dyDescent="0.3">
      <c r="A149" t="s">
        <v>152</v>
      </c>
      <c r="B149" t="s">
        <v>173</v>
      </c>
      <c r="C149" t="s">
        <v>149</v>
      </c>
      <c r="D149" t="s">
        <v>123</v>
      </c>
      <c r="E149" t="s">
        <v>159</v>
      </c>
      <c r="F149" s="1"/>
      <c r="G149" s="1"/>
      <c r="H149" s="1"/>
      <c r="I149" s="1">
        <v>5.94007296907722</v>
      </c>
      <c r="J149" s="1">
        <v>8.1823086089175092</v>
      </c>
      <c r="K149" s="1">
        <v>6.7648103214823099</v>
      </c>
      <c r="L149" s="1">
        <v>5.1750470615284803</v>
      </c>
      <c r="M149" s="1">
        <v>5.3504710567537899</v>
      </c>
      <c r="N149" s="1">
        <v>5.9249171049332503</v>
      </c>
      <c r="O149" s="1">
        <v>7.2761698067617298</v>
      </c>
      <c r="P149" s="1">
        <v>8.8542578294243004</v>
      </c>
      <c r="Q149" s="1">
        <v>8.9786966837209192</v>
      </c>
      <c r="R149" s="1">
        <v>8.66808459445026</v>
      </c>
      <c r="S149" s="1">
        <v>8.66808459445026</v>
      </c>
      <c r="T149" s="1"/>
      <c r="U149" s="1"/>
      <c r="V149" s="1"/>
      <c r="W149" s="1"/>
      <c r="X149" s="1"/>
      <c r="Y149" s="1"/>
      <c r="Z149" s="1"/>
      <c r="AA149" s="1"/>
      <c r="AB149" s="1"/>
      <c r="AC149" s="1"/>
    </row>
    <row r="150" spans="1:29" hidden="1" x14ac:dyDescent="0.3">
      <c r="A150" t="s">
        <v>152</v>
      </c>
      <c r="B150" t="s">
        <v>173</v>
      </c>
      <c r="C150" t="s">
        <v>149</v>
      </c>
      <c r="D150" t="s">
        <v>125</v>
      </c>
      <c r="E150" t="s">
        <v>159</v>
      </c>
      <c r="F150" s="1"/>
      <c r="G150" s="1"/>
      <c r="H150" s="1"/>
      <c r="I150" s="1">
        <v>8.7272850913840596</v>
      </c>
      <c r="J150" s="1">
        <v>13.106493936004201</v>
      </c>
      <c r="K150" s="1">
        <v>8.9459507738688302</v>
      </c>
      <c r="L150" s="1">
        <v>7.6753853990108603</v>
      </c>
      <c r="M150" s="1">
        <v>7.8498951089431301</v>
      </c>
      <c r="N150" s="1">
        <v>8.5695095002418498</v>
      </c>
      <c r="O150" s="1">
        <v>10.368725302696101</v>
      </c>
      <c r="P150" s="1">
        <v>12.1363005676365</v>
      </c>
      <c r="Q150" s="1">
        <v>11.0638862001605</v>
      </c>
      <c r="R150" s="1">
        <v>10.0810395775963</v>
      </c>
      <c r="S150" s="1">
        <v>10.0810395775963</v>
      </c>
      <c r="T150" s="1"/>
      <c r="U150" s="1"/>
      <c r="V150" s="1"/>
      <c r="W150" s="1"/>
      <c r="X150" s="1"/>
      <c r="Y150" s="1"/>
      <c r="Z150" s="1"/>
      <c r="AA150" s="1"/>
      <c r="AB150" s="1"/>
      <c r="AC150" s="1"/>
    </row>
    <row r="151" spans="1:29" hidden="1" x14ac:dyDescent="0.3">
      <c r="A151" t="s">
        <v>152</v>
      </c>
      <c r="B151" t="s">
        <v>173</v>
      </c>
      <c r="C151" t="s">
        <v>149</v>
      </c>
      <c r="D151" t="s">
        <v>127</v>
      </c>
      <c r="E151" t="s">
        <v>159</v>
      </c>
      <c r="F151" s="1"/>
      <c r="G151" s="1"/>
      <c r="H151" s="1"/>
      <c r="I151" s="1">
        <v>29.019923448018801</v>
      </c>
      <c r="J151" s="1">
        <v>29.3554933322756</v>
      </c>
      <c r="K151" s="1">
        <v>31.992862814756201</v>
      </c>
      <c r="L151" s="1">
        <v>31.7186764526136</v>
      </c>
      <c r="M151" s="1">
        <v>32.159561754525399</v>
      </c>
      <c r="N151" s="1">
        <v>37.311735610829302</v>
      </c>
      <c r="O151" s="1">
        <v>40.847157572020201</v>
      </c>
      <c r="P151" s="1">
        <v>41.400949051716204</v>
      </c>
      <c r="Q151" s="1">
        <v>37.369181959208198</v>
      </c>
      <c r="R151" s="1">
        <v>35.915779347646897</v>
      </c>
      <c r="S151" s="1">
        <v>35.915779347646897</v>
      </c>
      <c r="T151" s="1"/>
      <c r="U151" s="1"/>
      <c r="V151" s="1"/>
      <c r="W151" s="1"/>
      <c r="X151" s="1"/>
      <c r="Y151" s="1"/>
      <c r="Z151" s="1"/>
      <c r="AA151" s="1"/>
      <c r="AB151" s="1"/>
      <c r="AC151" s="1"/>
    </row>
    <row r="152" spans="1:29" hidden="1" x14ac:dyDescent="0.3">
      <c r="A152" t="s">
        <v>152</v>
      </c>
      <c r="B152" t="s">
        <v>173</v>
      </c>
      <c r="C152" t="s">
        <v>149</v>
      </c>
      <c r="D152" t="s">
        <v>161</v>
      </c>
      <c r="E152" t="s">
        <v>159</v>
      </c>
      <c r="F152" s="1"/>
      <c r="G152" s="1"/>
      <c r="H152" s="1"/>
      <c r="I152" s="1">
        <v>5.2998342185290701</v>
      </c>
      <c r="J152" s="1">
        <v>9.6724991523630894</v>
      </c>
      <c r="K152" s="1">
        <v>10.2466477100847</v>
      </c>
      <c r="L152" s="1">
        <v>6.0509250287131904</v>
      </c>
      <c r="M152" s="1">
        <v>6.2502289570516503</v>
      </c>
      <c r="N152" s="1">
        <v>14.7782480166479</v>
      </c>
      <c r="O152" s="1">
        <v>35.371585116777702</v>
      </c>
      <c r="P152" s="1">
        <v>63.097510388893497</v>
      </c>
      <c r="Q152" s="1">
        <v>70.685094697244907</v>
      </c>
      <c r="R152" s="1">
        <v>77.800805829778</v>
      </c>
      <c r="S152" s="1">
        <v>77.800805829778</v>
      </c>
      <c r="T152" s="1"/>
      <c r="U152" s="1"/>
      <c r="V152" s="1"/>
      <c r="W152" s="1"/>
      <c r="X152" s="1"/>
      <c r="Y152" s="1"/>
      <c r="Z152" s="1"/>
      <c r="AA152" s="1"/>
      <c r="AB152" s="1"/>
      <c r="AC152" s="1"/>
    </row>
    <row r="153" spans="1:29" hidden="1" x14ac:dyDescent="0.3">
      <c r="A153" t="s">
        <v>152</v>
      </c>
      <c r="B153" t="s">
        <v>173</v>
      </c>
      <c r="C153" t="s">
        <v>149</v>
      </c>
      <c r="D153" t="s">
        <v>130</v>
      </c>
      <c r="E153" t="s">
        <v>159</v>
      </c>
      <c r="F153" s="1"/>
      <c r="G153" s="1"/>
      <c r="H153" s="1"/>
      <c r="I153" s="1">
        <v>51.941163073501599</v>
      </c>
      <c r="J153" s="1">
        <v>61.487911517486502</v>
      </c>
      <c r="K153" s="1">
        <v>64.312360325241102</v>
      </c>
      <c r="L153" s="1">
        <v>57.429142083435003</v>
      </c>
      <c r="M153" s="1">
        <v>57.0143142776489</v>
      </c>
      <c r="N153" s="1">
        <v>60.529706106796198</v>
      </c>
      <c r="O153" s="1">
        <v>59.9295157068862</v>
      </c>
      <c r="P153" s="1">
        <v>56.982734599704798</v>
      </c>
      <c r="Q153" s="1">
        <v>56.622561650002801</v>
      </c>
      <c r="R153" s="1">
        <v>56.194311463023901</v>
      </c>
      <c r="S153" s="1">
        <v>56.194311463023901</v>
      </c>
      <c r="T153" s="1"/>
      <c r="U153" s="1"/>
      <c r="V153" s="1"/>
      <c r="W153" s="1"/>
      <c r="X153" s="1"/>
      <c r="Y153" s="1"/>
      <c r="Z153" s="1"/>
      <c r="AA153" s="1"/>
      <c r="AB153" s="1"/>
      <c r="AC153" s="1"/>
    </row>
    <row r="154" spans="1:29" hidden="1" x14ac:dyDescent="0.3">
      <c r="A154" t="s">
        <v>152</v>
      </c>
      <c r="B154" t="s">
        <v>173</v>
      </c>
      <c r="C154" t="s">
        <v>149</v>
      </c>
      <c r="D154" t="s">
        <v>131</v>
      </c>
      <c r="E154" t="s">
        <v>159</v>
      </c>
      <c r="F154" s="1"/>
      <c r="G154" s="1"/>
      <c r="H154" s="1"/>
      <c r="I154" s="1">
        <v>26.031343353280899</v>
      </c>
      <c r="J154" s="1">
        <v>31.434820366645098</v>
      </c>
      <c r="K154" s="1">
        <v>35.840038844410799</v>
      </c>
      <c r="L154" s="1">
        <v>37.1826972454135</v>
      </c>
      <c r="M154" s="1">
        <v>37.210861379023903</v>
      </c>
      <c r="N154" s="1">
        <v>36.763141585660499</v>
      </c>
      <c r="O154" s="1">
        <v>38.722749980031502</v>
      </c>
      <c r="P154" s="1">
        <v>35.118246706128403</v>
      </c>
      <c r="Q154" s="1">
        <v>37.756877562424997</v>
      </c>
      <c r="R154" s="1">
        <v>42.469230085945199</v>
      </c>
      <c r="S154" s="1">
        <v>42.469230085945199</v>
      </c>
      <c r="T154" s="1"/>
      <c r="U154" s="1"/>
      <c r="V154" s="1"/>
      <c r="W154" s="1"/>
      <c r="X154" s="1"/>
      <c r="Y154" s="1"/>
      <c r="Z154" s="1"/>
      <c r="AA154" s="1"/>
      <c r="AB154" s="1"/>
      <c r="AC154" s="1"/>
    </row>
    <row r="155" spans="1:29" hidden="1" x14ac:dyDescent="0.3">
      <c r="A155" t="s">
        <v>152</v>
      </c>
      <c r="B155" t="s">
        <v>173</v>
      </c>
      <c r="C155" t="s">
        <v>149</v>
      </c>
      <c r="D155" t="s">
        <v>162</v>
      </c>
      <c r="E155" t="s">
        <v>159</v>
      </c>
      <c r="F155" s="1"/>
      <c r="G155" s="1"/>
      <c r="H155" s="1"/>
      <c r="I155" s="1">
        <v>6.5531082641917404</v>
      </c>
      <c r="J155" s="1">
        <v>10.5629509449052</v>
      </c>
      <c r="K155" s="1">
        <v>17.9686072932125</v>
      </c>
      <c r="L155" s="1">
        <v>8.3202974995535595</v>
      </c>
      <c r="M155" s="1">
        <v>8.5519103440460302</v>
      </c>
      <c r="N155" s="1">
        <v>19.889582162740801</v>
      </c>
      <c r="O155" s="1">
        <v>48.929398588145801</v>
      </c>
      <c r="P155" s="1">
        <v>93.520407803476701</v>
      </c>
      <c r="Q155" s="1">
        <v>94.841003164137803</v>
      </c>
      <c r="R155" s="1">
        <v>96.459398072526895</v>
      </c>
      <c r="S155" s="1">
        <v>96.459398072526895</v>
      </c>
      <c r="T155" s="1"/>
      <c r="U155" s="1"/>
      <c r="V155" s="1"/>
      <c r="W155" s="1"/>
      <c r="X155" s="1"/>
      <c r="Y155" s="1"/>
      <c r="Z155" s="1"/>
      <c r="AA155" s="1"/>
      <c r="AB155" s="1"/>
      <c r="AC155" s="1"/>
    </row>
    <row r="156" spans="1:29" hidden="1" x14ac:dyDescent="0.3">
      <c r="A156" t="s">
        <v>152</v>
      </c>
      <c r="B156" t="s">
        <v>173</v>
      </c>
      <c r="C156" t="s">
        <v>149</v>
      </c>
      <c r="D156" t="s">
        <v>163</v>
      </c>
      <c r="E156" t="s">
        <v>159</v>
      </c>
      <c r="F156" s="1"/>
      <c r="G156" s="1"/>
      <c r="H156" s="1"/>
      <c r="I156" s="1">
        <v>6.8804628517328199</v>
      </c>
      <c r="J156" s="1">
        <v>7.2039803270908997</v>
      </c>
      <c r="K156" s="1">
        <v>7.5230809005340902</v>
      </c>
      <c r="L156" s="1">
        <v>7.91261169783093</v>
      </c>
      <c r="M156" s="1">
        <v>8.3378502542906503</v>
      </c>
      <c r="N156" s="1">
        <v>8.81056308073825</v>
      </c>
      <c r="O156" s="1">
        <v>9.2528190743587899</v>
      </c>
      <c r="P156" s="1">
        <v>8.9318914562338705</v>
      </c>
      <c r="Q156" s="1">
        <v>8.8790955590061102</v>
      </c>
      <c r="R156" s="1">
        <v>9.3385810795214201</v>
      </c>
      <c r="S156" s="1">
        <v>9.3385810795214201</v>
      </c>
      <c r="T156" s="1"/>
      <c r="U156" s="1"/>
      <c r="V156" s="1"/>
      <c r="W156" s="1"/>
      <c r="X156" s="1"/>
      <c r="Y156" s="1"/>
      <c r="Z156" s="1"/>
      <c r="AA156" s="1"/>
      <c r="AB156" s="1"/>
      <c r="AC156" s="1"/>
    </row>
    <row r="157" spans="1:29" hidden="1" x14ac:dyDescent="0.3">
      <c r="A157" t="s">
        <v>152</v>
      </c>
      <c r="B157" t="s">
        <v>173</v>
      </c>
      <c r="C157" t="s">
        <v>149</v>
      </c>
      <c r="D157" t="s">
        <v>164</v>
      </c>
      <c r="E157" t="s">
        <v>159</v>
      </c>
      <c r="F157" s="1"/>
      <c r="G157" s="1"/>
      <c r="H157" s="1"/>
      <c r="I157" s="1">
        <v>4.4430965820794803</v>
      </c>
      <c r="J157" s="1">
        <v>4.4579020673071899</v>
      </c>
      <c r="K157" s="1">
        <v>4.6685411887342898</v>
      </c>
      <c r="L157" s="1">
        <v>3.8487691482914701</v>
      </c>
      <c r="M157" s="1">
        <v>3.93723233581209</v>
      </c>
      <c r="N157" s="1">
        <v>16.0739596212678</v>
      </c>
      <c r="O157" s="1">
        <v>58.055128846393103</v>
      </c>
      <c r="P157" s="1">
        <v>100.43947969156299</v>
      </c>
      <c r="Q157" s="1">
        <v>108.01701047978599</v>
      </c>
      <c r="R157" s="1">
        <v>118.246317153177</v>
      </c>
      <c r="S157" s="1">
        <v>118.246317153177</v>
      </c>
      <c r="T157" s="1"/>
      <c r="U157" s="1"/>
      <c r="V157" s="1"/>
      <c r="W157" s="1"/>
      <c r="X157" s="1"/>
      <c r="Y157" s="1"/>
      <c r="Z157" s="1"/>
      <c r="AA157" s="1"/>
      <c r="AB157" s="1"/>
      <c r="AC157" s="1"/>
    </row>
    <row r="158" spans="1:29" x14ac:dyDescent="0.3">
      <c r="A158" t="s">
        <v>152</v>
      </c>
      <c r="B158" t="s">
        <v>173</v>
      </c>
      <c r="C158" t="s">
        <v>165</v>
      </c>
      <c r="D158" t="s">
        <v>158</v>
      </c>
      <c r="E158" t="s">
        <v>159</v>
      </c>
      <c r="F158" s="1"/>
      <c r="G158" s="1"/>
      <c r="H158" s="1"/>
      <c r="I158" s="1">
        <v>42.487291130447304</v>
      </c>
      <c r="J158" s="1">
        <v>48.614718869934002</v>
      </c>
      <c r="K158" s="1">
        <v>51.516244313430697</v>
      </c>
      <c r="L158" s="1">
        <v>48.002994910507198</v>
      </c>
      <c r="M158" s="1">
        <v>48.305508028717</v>
      </c>
      <c r="N158" s="1">
        <v>58.275408893203704</v>
      </c>
      <c r="O158" s="1">
        <v>58.4429576107025</v>
      </c>
      <c r="P158" s="1">
        <v>58.356728124465903</v>
      </c>
      <c r="Q158" s="1">
        <v>55.961761824951097</v>
      </c>
      <c r="R158" s="1">
        <v>55.678268549804599</v>
      </c>
      <c r="S158" s="1">
        <v>55.678268549804599</v>
      </c>
      <c r="T158" s="1"/>
      <c r="U158" s="1"/>
      <c r="V158" s="1"/>
      <c r="W158" s="1"/>
      <c r="X158" s="1"/>
      <c r="Y158" s="1"/>
      <c r="Z158" s="1"/>
      <c r="AA158" s="1"/>
      <c r="AB158" s="1"/>
      <c r="AC158" s="1"/>
    </row>
    <row r="159" spans="1:29" x14ac:dyDescent="0.3">
      <c r="A159" t="s">
        <v>152</v>
      </c>
      <c r="B159" t="s">
        <v>173</v>
      </c>
      <c r="C159" t="s">
        <v>165</v>
      </c>
      <c r="D159" t="s">
        <v>166</v>
      </c>
      <c r="E159" t="s">
        <v>159</v>
      </c>
      <c r="F159" s="1"/>
      <c r="G159" s="1"/>
      <c r="H159" s="1"/>
      <c r="I159" s="1">
        <v>8.4502440327930408</v>
      </c>
      <c r="J159" s="1">
        <v>17.782883491935699</v>
      </c>
      <c r="K159" s="1">
        <v>18.49389644104</v>
      </c>
      <c r="L159" s="1">
        <v>12.3765026089859</v>
      </c>
      <c r="M159" s="1">
        <v>12.1033665067672</v>
      </c>
      <c r="N159" s="1">
        <v>23.623431063537499</v>
      </c>
      <c r="O159" s="1">
        <v>87.186183074951103</v>
      </c>
      <c r="P159" s="1">
        <v>152.58609726592999</v>
      </c>
      <c r="Q159" s="1">
        <v>151.68881366760201</v>
      </c>
      <c r="R159" s="1">
        <v>150.356655577087</v>
      </c>
      <c r="S159" s="1">
        <v>150.356655577087</v>
      </c>
      <c r="T159" s="1"/>
      <c r="U159" s="1"/>
      <c r="V159" s="1"/>
      <c r="W159" s="1"/>
      <c r="X159" s="1"/>
      <c r="Y159" s="1"/>
      <c r="Z159" s="1"/>
      <c r="AA159" s="1"/>
      <c r="AB159" s="1"/>
      <c r="AC159" s="1"/>
    </row>
    <row r="160" spans="1:29" x14ac:dyDescent="0.3">
      <c r="A160" t="s">
        <v>152</v>
      </c>
      <c r="B160" t="s">
        <v>173</v>
      </c>
      <c r="C160" t="s">
        <v>165</v>
      </c>
      <c r="D160" t="s">
        <v>167</v>
      </c>
      <c r="E160" t="s">
        <v>159</v>
      </c>
      <c r="F160" s="1"/>
      <c r="G160" s="1"/>
      <c r="H160" s="1"/>
      <c r="I160" s="1">
        <v>13.0943844216537</v>
      </c>
      <c r="J160" s="1">
        <v>17.173170962257299</v>
      </c>
      <c r="K160" s="1">
        <v>18.464629293060302</v>
      </c>
      <c r="L160" s="1">
        <v>20.5103927951812</v>
      </c>
      <c r="M160" s="1">
        <v>21.705169388732902</v>
      </c>
      <c r="N160" s="1">
        <v>21.5872936894988</v>
      </c>
      <c r="O160" s="1">
        <v>23.236309012260399</v>
      </c>
      <c r="P160" s="1">
        <v>18.7616257693862</v>
      </c>
      <c r="Q160" s="1">
        <v>22.546663278541502</v>
      </c>
      <c r="R160" s="1">
        <v>27.554400758934001</v>
      </c>
      <c r="S160" s="1">
        <v>27.554400758934001</v>
      </c>
      <c r="T160" s="1"/>
      <c r="U160" s="1"/>
      <c r="V160" s="1"/>
      <c r="W160" s="1"/>
      <c r="X160" s="1"/>
      <c r="Y160" s="1"/>
      <c r="Z160" s="1"/>
      <c r="AA160" s="1"/>
      <c r="AB160" s="1"/>
      <c r="AC160" s="1"/>
    </row>
    <row r="161" spans="1:29" x14ac:dyDescent="0.3">
      <c r="A161" t="s">
        <v>152</v>
      </c>
      <c r="B161" t="s">
        <v>173</v>
      </c>
      <c r="C161" t="s">
        <v>165</v>
      </c>
      <c r="D161" t="s">
        <v>168</v>
      </c>
      <c r="E161" t="s">
        <v>159</v>
      </c>
      <c r="F161" s="1"/>
      <c r="G161" s="1"/>
      <c r="H161" s="1"/>
      <c r="I161" s="1">
        <v>15.6953247192573</v>
      </c>
      <c r="J161" s="1">
        <v>19.6199696090316</v>
      </c>
      <c r="K161" s="1">
        <v>21.694645300941399</v>
      </c>
      <c r="L161" s="1">
        <v>21.342638756408601</v>
      </c>
      <c r="M161" s="1">
        <v>22.471004362716599</v>
      </c>
      <c r="N161" s="1">
        <v>24.383229635429299</v>
      </c>
      <c r="O161" s="1">
        <v>38.659747377929598</v>
      </c>
      <c r="P161" s="1">
        <v>32.228843062286302</v>
      </c>
      <c r="Q161" s="1">
        <v>27.7461732601165</v>
      </c>
      <c r="R161" s="1">
        <v>30.356662566909701</v>
      </c>
      <c r="S161" s="1">
        <v>30.356662566909701</v>
      </c>
      <c r="T161" s="1"/>
      <c r="U161" s="1"/>
      <c r="V161" s="1"/>
      <c r="W161" s="1"/>
      <c r="X161" s="1"/>
      <c r="Y161" s="1"/>
      <c r="Z161" s="1"/>
      <c r="AA161" s="1"/>
      <c r="AB161" s="1"/>
      <c r="AC161" s="1"/>
    </row>
    <row r="162" spans="1:29" x14ac:dyDescent="0.3">
      <c r="A162" t="s">
        <v>152</v>
      </c>
      <c r="B162" t="s">
        <v>173</v>
      </c>
      <c r="C162" t="s">
        <v>165</v>
      </c>
      <c r="D162" t="s">
        <v>160</v>
      </c>
      <c r="E162" t="s">
        <v>159</v>
      </c>
      <c r="F162" s="1"/>
      <c r="G162" s="1"/>
      <c r="H162" s="1"/>
      <c r="I162" s="1">
        <v>6.1659058412361096</v>
      </c>
      <c r="J162" s="1">
        <v>6.7105358358287797</v>
      </c>
      <c r="K162" s="1">
        <v>7.3216011153984004</v>
      </c>
      <c r="L162" s="1">
        <v>6.52350509012222</v>
      </c>
      <c r="M162" s="1">
        <v>6.5160546655940896</v>
      </c>
      <c r="N162" s="1">
        <v>17.283579862403801</v>
      </c>
      <c r="O162" s="1">
        <v>89.668211322174002</v>
      </c>
      <c r="P162" s="1">
        <v>120.944380405578</v>
      </c>
      <c r="Q162" s="1">
        <v>120.594670525054</v>
      </c>
      <c r="R162" s="1">
        <v>119.99527291137601</v>
      </c>
      <c r="S162" s="1">
        <v>119.99527291137601</v>
      </c>
      <c r="T162" s="1"/>
      <c r="U162" s="1"/>
      <c r="V162" s="1"/>
      <c r="W162" s="1"/>
      <c r="X162" s="1"/>
      <c r="Y162" s="1"/>
      <c r="Z162" s="1"/>
      <c r="AA162" s="1"/>
      <c r="AB162" s="1"/>
      <c r="AC162" s="1"/>
    </row>
    <row r="163" spans="1:29" hidden="1" x14ac:dyDescent="0.3">
      <c r="A163" t="s">
        <v>152</v>
      </c>
      <c r="B163" t="s">
        <v>173</v>
      </c>
      <c r="C163" t="s">
        <v>165</v>
      </c>
      <c r="D163" t="s">
        <v>121</v>
      </c>
      <c r="E163" t="s">
        <v>159</v>
      </c>
      <c r="F163" s="1"/>
      <c r="G163" s="1"/>
      <c r="H163" s="1"/>
      <c r="I163" s="1">
        <v>3.2215382118034301</v>
      </c>
      <c r="J163" s="1">
        <v>4.1595836347055402</v>
      </c>
      <c r="K163" s="1">
        <v>2.8568791508626901</v>
      </c>
      <c r="L163" s="1">
        <v>2.9100993740844698</v>
      </c>
      <c r="M163" s="1">
        <v>3.0446433183670001</v>
      </c>
      <c r="N163" s="1">
        <v>3.3865150670528399</v>
      </c>
      <c r="O163" s="1">
        <v>4.5683652664852099</v>
      </c>
      <c r="P163" s="1">
        <v>4.7976629757022797</v>
      </c>
      <c r="Q163" s="1">
        <v>4.5970888847350997</v>
      </c>
      <c r="R163" s="1">
        <v>4.1760347847890804</v>
      </c>
      <c r="S163" s="1">
        <v>4.1760347847890804</v>
      </c>
      <c r="T163" s="1"/>
      <c r="U163" s="1"/>
      <c r="V163" s="1"/>
      <c r="W163" s="1"/>
      <c r="X163" s="1"/>
      <c r="Y163" s="1"/>
      <c r="Z163" s="1"/>
      <c r="AA163" s="1"/>
      <c r="AB163" s="1"/>
      <c r="AC163" s="1"/>
    </row>
    <row r="164" spans="1:29" hidden="1" x14ac:dyDescent="0.3">
      <c r="A164" t="s">
        <v>152</v>
      </c>
      <c r="B164" t="s">
        <v>173</v>
      </c>
      <c r="C164" t="s">
        <v>165</v>
      </c>
      <c r="D164" t="s">
        <v>123</v>
      </c>
      <c r="E164" t="s">
        <v>159</v>
      </c>
      <c r="F164" s="1"/>
      <c r="G164" s="1"/>
      <c r="H164" s="1"/>
      <c r="I164" s="1">
        <v>5.27775079566955</v>
      </c>
      <c r="J164" s="1">
        <v>7.3716982875728601</v>
      </c>
      <c r="K164" s="1">
        <v>5.9880025918674402</v>
      </c>
      <c r="L164" s="1">
        <v>4.1366180510377797</v>
      </c>
      <c r="M164" s="1">
        <v>4.2019258683681402</v>
      </c>
      <c r="N164" s="1">
        <v>4.6253915183448697</v>
      </c>
      <c r="O164" s="1">
        <v>6.8986890311717897</v>
      </c>
      <c r="P164" s="1">
        <v>7.7727424118232697</v>
      </c>
      <c r="Q164" s="1">
        <v>7.6699894105148303</v>
      </c>
      <c r="R164" s="1">
        <v>7.2848048393630904</v>
      </c>
      <c r="S164" s="1">
        <v>7.2848048393630904</v>
      </c>
      <c r="T164" s="1"/>
      <c r="U164" s="1"/>
      <c r="V164" s="1"/>
      <c r="W164" s="1"/>
      <c r="X164" s="1"/>
      <c r="Y164" s="1"/>
      <c r="Z164" s="1"/>
      <c r="AA164" s="1"/>
      <c r="AB164" s="1"/>
      <c r="AC164" s="1"/>
    </row>
    <row r="165" spans="1:29" hidden="1" x14ac:dyDescent="0.3">
      <c r="A165" t="s">
        <v>152</v>
      </c>
      <c r="B165" t="s">
        <v>173</v>
      </c>
      <c r="C165" t="s">
        <v>165</v>
      </c>
      <c r="D165" t="s">
        <v>125</v>
      </c>
      <c r="E165" t="s">
        <v>159</v>
      </c>
      <c r="F165" s="1"/>
      <c r="G165" s="1"/>
      <c r="H165" s="1"/>
      <c r="I165" s="1">
        <v>8.7702023953056294</v>
      </c>
      <c r="J165" s="1">
        <v>12.9693091983985</v>
      </c>
      <c r="K165" s="1">
        <v>8.3739185139369905</v>
      </c>
      <c r="L165" s="1">
        <v>7.2605710196590403</v>
      </c>
      <c r="M165" s="1">
        <v>7.3537665603923701</v>
      </c>
      <c r="N165" s="1">
        <v>7.87444955417633</v>
      </c>
      <c r="O165" s="1">
        <v>11.5655478006744</v>
      </c>
      <c r="P165" s="1">
        <v>12.3418297435569</v>
      </c>
      <c r="Q165" s="1">
        <v>11.3368659861755</v>
      </c>
      <c r="R165" s="1">
        <v>10.2207443246078</v>
      </c>
      <c r="S165" s="1">
        <v>10.2207443246078</v>
      </c>
      <c r="T165" s="1"/>
      <c r="U165" s="1"/>
      <c r="V165" s="1"/>
      <c r="W165" s="1"/>
      <c r="X165" s="1"/>
      <c r="Y165" s="1"/>
      <c r="Z165" s="1"/>
      <c r="AA165" s="1"/>
      <c r="AB165" s="1"/>
      <c r="AC165" s="1"/>
    </row>
    <row r="166" spans="1:29" hidden="1" x14ac:dyDescent="0.3">
      <c r="A166" t="s">
        <v>152</v>
      </c>
      <c r="B166" t="s">
        <v>173</v>
      </c>
      <c r="C166" t="s">
        <v>165</v>
      </c>
      <c r="D166" t="s">
        <v>127</v>
      </c>
      <c r="E166" t="s">
        <v>159</v>
      </c>
      <c r="F166" s="1"/>
      <c r="G166" s="1"/>
      <c r="H166" s="1"/>
      <c r="I166" s="1">
        <v>26.584785977821301</v>
      </c>
      <c r="J166" s="1">
        <v>24.2739954778671</v>
      </c>
      <c r="K166" s="1">
        <v>26.573862562065099</v>
      </c>
      <c r="L166" s="1">
        <v>24.315523473358098</v>
      </c>
      <c r="M166" s="1">
        <v>25.732167951850801</v>
      </c>
      <c r="N166" s="1">
        <v>36.503300305633502</v>
      </c>
      <c r="O166" s="1">
        <v>37.900415745086597</v>
      </c>
      <c r="P166" s="1">
        <v>37.319340735168403</v>
      </c>
      <c r="Q166" s="1">
        <v>34.889324427146903</v>
      </c>
      <c r="R166" s="1">
        <v>35.294988818206697</v>
      </c>
      <c r="S166" s="1">
        <v>35.294988818206697</v>
      </c>
      <c r="T166" s="1"/>
      <c r="U166" s="1"/>
      <c r="V166" s="1"/>
      <c r="W166" s="1"/>
      <c r="X166" s="1"/>
      <c r="Y166" s="1"/>
      <c r="Z166" s="1"/>
      <c r="AA166" s="1"/>
      <c r="AB166" s="1"/>
      <c r="AC166" s="1"/>
    </row>
    <row r="167" spans="1:29" hidden="1" x14ac:dyDescent="0.3">
      <c r="A167" t="s">
        <v>152</v>
      </c>
      <c r="B167" t="s">
        <v>173</v>
      </c>
      <c r="C167" t="s">
        <v>165</v>
      </c>
      <c r="D167" t="s">
        <v>161</v>
      </c>
      <c r="E167" t="s">
        <v>159</v>
      </c>
      <c r="F167" s="1"/>
      <c r="G167" s="1"/>
      <c r="H167" s="1"/>
      <c r="I167" s="1">
        <v>4.57634760008811</v>
      </c>
      <c r="J167" s="1">
        <v>8.7689241232490502</v>
      </c>
      <c r="K167" s="1">
        <v>9.3455695507431003</v>
      </c>
      <c r="L167" s="1">
        <v>4.9429042611789598</v>
      </c>
      <c r="M167" s="1">
        <v>5.0082276607513396</v>
      </c>
      <c r="N167" s="1">
        <v>11.702907112750999</v>
      </c>
      <c r="O167" s="1">
        <v>55.886079667816098</v>
      </c>
      <c r="P167" s="1">
        <v>76.292997924651999</v>
      </c>
      <c r="Q167" s="1">
        <v>76.269097406463601</v>
      </c>
      <c r="R167" s="1">
        <v>75.974152503967204</v>
      </c>
      <c r="S167" s="1">
        <v>75.974152503967204</v>
      </c>
      <c r="T167" s="1"/>
      <c r="U167" s="1"/>
      <c r="V167" s="1"/>
      <c r="W167" s="1"/>
      <c r="X167" s="1"/>
      <c r="Y167" s="1"/>
      <c r="Z167" s="1"/>
      <c r="AA167" s="1"/>
      <c r="AB167" s="1"/>
      <c r="AC167" s="1"/>
    </row>
    <row r="168" spans="1:29" hidden="1" x14ac:dyDescent="0.3">
      <c r="A168" t="s">
        <v>152</v>
      </c>
      <c r="B168" t="s">
        <v>173</v>
      </c>
      <c r="C168" t="s">
        <v>165</v>
      </c>
      <c r="D168" t="s">
        <v>130</v>
      </c>
      <c r="E168" t="s">
        <v>159</v>
      </c>
      <c r="F168" s="1"/>
      <c r="G168" s="1"/>
      <c r="H168" s="1"/>
      <c r="I168" s="1">
        <v>65.107838533859194</v>
      </c>
      <c r="J168" s="1">
        <v>74.0603193551635</v>
      </c>
      <c r="K168" s="1">
        <v>74.813667407073893</v>
      </c>
      <c r="L168" s="1">
        <v>65.716076296768094</v>
      </c>
      <c r="M168" s="1">
        <v>65.228118652267398</v>
      </c>
      <c r="N168" s="1">
        <v>72.149486448211604</v>
      </c>
      <c r="O168" s="1">
        <v>46.299466038436798</v>
      </c>
      <c r="P168" s="1">
        <v>54.542579817962597</v>
      </c>
      <c r="Q168" s="1">
        <v>54.619424040603597</v>
      </c>
      <c r="R168" s="1">
        <v>54.390953510742101</v>
      </c>
      <c r="S168" s="1">
        <v>54.390953510742101</v>
      </c>
      <c r="T168" s="1"/>
      <c r="U168" s="1"/>
      <c r="V168" s="1"/>
      <c r="W168" s="1"/>
      <c r="X168" s="1"/>
      <c r="Y168" s="1"/>
      <c r="Z168" s="1"/>
      <c r="AA168" s="1"/>
      <c r="AB168" s="1"/>
      <c r="AC168" s="1"/>
    </row>
    <row r="169" spans="1:29" hidden="1" x14ac:dyDescent="0.3">
      <c r="A169" t="s">
        <v>152</v>
      </c>
      <c r="B169" t="s">
        <v>173</v>
      </c>
      <c r="C169" t="s">
        <v>165</v>
      </c>
      <c r="D169" t="s">
        <v>131</v>
      </c>
      <c r="E169" t="s">
        <v>159</v>
      </c>
      <c r="F169" s="1"/>
      <c r="G169" s="1"/>
      <c r="H169" s="1"/>
      <c r="I169" s="1">
        <v>23.116240178489601</v>
      </c>
      <c r="J169" s="1">
        <v>29.3117079097747</v>
      </c>
      <c r="K169" s="1">
        <v>32.917546466522197</v>
      </c>
      <c r="L169" s="1">
        <v>35.086723438224702</v>
      </c>
      <c r="M169" s="1">
        <v>35.891550992050099</v>
      </c>
      <c r="N169" s="1">
        <v>35.375498829307503</v>
      </c>
      <c r="O169" s="1">
        <v>36.6181081519317</v>
      </c>
      <c r="P169" s="1">
        <v>31.728797823676999</v>
      </c>
      <c r="Q169" s="1">
        <v>35.090966033744799</v>
      </c>
      <c r="R169" s="1">
        <v>39.667604678421</v>
      </c>
      <c r="S169" s="1">
        <v>39.667604678421</v>
      </c>
      <c r="T169" s="1"/>
      <c r="U169" s="1"/>
      <c r="V169" s="1"/>
      <c r="W169" s="1"/>
      <c r="X169" s="1"/>
      <c r="Y169" s="1"/>
      <c r="Z169" s="1"/>
      <c r="AA169" s="1"/>
      <c r="AB169" s="1"/>
      <c r="AC169" s="1"/>
    </row>
    <row r="170" spans="1:29" hidden="1" x14ac:dyDescent="0.3">
      <c r="A170" t="s">
        <v>152</v>
      </c>
      <c r="B170" t="s">
        <v>173</v>
      </c>
      <c r="C170" t="s">
        <v>165</v>
      </c>
      <c r="D170" t="s">
        <v>162</v>
      </c>
      <c r="E170" t="s">
        <v>159</v>
      </c>
      <c r="F170" s="1"/>
      <c r="G170" s="1"/>
      <c r="H170" s="1"/>
      <c r="I170" s="1">
        <v>6.6147340990924803</v>
      </c>
      <c r="J170" s="1">
        <v>10.351250619468599</v>
      </c>
      <c r="K170" s="1">
        <v>17.216627986488302</v>
      </c>
      <c r="L170" s="1">
        <v>7.8481176780223798</v>
      </c>
      <c r="M170" s="1">
        <v>7.9894961521148602</v>
      </c>
      <c r="N170" s="1">
        <v>16.402250367050101</v>
      </c>
      <c r="O170" s="1">
        <v>72.397390939025797</v>
      </c>
      <c r="P170" s="1">
        <v>98.644343345794695</v>
      </c>
      <c r="Q170" s="1">
        <v>97.652007014770504</v>
      </c>
      <c r="R170" s="1">
        <v>96.540430085754394</v>
      </c>
      <c r="S170" s="1">
        <v>96.540430085754394</v>
      </c>
      <c r="T170" s="1"/>
      <c r="U170" s="1"/>
      <c r="V170" s="1"/>
      <c r="W170" s="1"/>
      <c r="X170" s="1"/>
      <c r="Y170" s="1"/>
      <c r="Z170" s="1"/>
      <c r="AA170" s="1"/>
      <c r="AB170" s="1"/>
      <c r="AC170" s="1"/>
    </row>
    <row r="171" spans="1:29" hidden="1" x14ac:dyDescent="0.3">
      <c r="A171" t="s">
        <v>152</v>
      </c>
      <c r="B171" t="s">
        <v>173</v>
      </c>
      <c r="C171" t="s">
        <v>165</v>
      </c>
      <c r="D171" t="s">
        <v>163</v>
      </c>
      <c r="E171" t="s">
        <v>159</v>
      </c>
      <c r="F171" s="1"/>
      <c r="G171" s="1"/>
      <c r="H171" s="1"/>
      <c r="I171" s="1">
        <v>5.92720543744087</v>
      </c>
      <c r="J171" s="1">
        <v>6.2295532254218999</v>
      </c>
      <c r="K171" s="1">
        <v>6.5473226790904997</v>
      </c>
      <c r="L171" s="1">
        <v>6.8813018901443401</v>
      </c>
      <c r="M171" s="1">
        <v>7.2323169815158801</v>
      </c>
      <c r="N171" s="1">
        <v>7.6012389741229898</v>
      </c>
      <c r="O171" s="1">
        <v>7.8431778431987702</v>
      </c>
      <c r="P171" s="1">
        <v>8.0451136636543197</v>
      </c>
      <c r="Q171" s="1">
        <v>8.2880587758159603</v>
      </c>
      <c r="R171" s="1">
        <v>8.7108329968166291</v>
      </c>
      <c r="S171" s="1">
        <v>8.7108329968166291</v>
      </c>
      <c r="T171" s="1"/>
      <c r="U171" s="1"/>
      <c r="V171" s="1"/>
      <c r="W171" s="1"/>
      <c r="X171" s="1"/>
      <c r="Y171" s="1"/>
      <c r="Z171" s="1"/>
      <c r="AA171" s="1"/>
      <c r="AB171" s="1"/>
      <c r="AC171" s="1"/>
    </row>
    <row r="172" spans="1:29" hidden="1" x14ac:dyDescent="0.3">
      <c r="A172" t="s">
        <v>152</v>
      </c>
      <c r="B172" t="s">
        <v>173</v>
      </c>
      <c r="C172" t="s">
        <v>165</v>
      </c>
      <c r="D172" t="s">
        <v>164</v>
      </c>
      <c r="E172" t="s">
        <v>159</v>
      </c>
      <c r="F172" s="1"/>
      <c r="G172" s="1"/>
      <c r="H172" s="1"/>
      <c r="I172" s="1">
        <v>4.1707806640672596</v>
      </c>
      <c r="J172" s="1">
        <v>4.2989372096538503</v>
      </c>
      <c r="K172" s="1">
        <v>4.4935282478999996</v>
      </c>
      <c r="L172" s="1">
        <v>3.6954327508354101</v>
      </c>
      <c r="M172" s="1">
        <v>3.8007003034353199</v>
      </c>
      <c r="N172" s="1">
        <v>14.680945062007901</v>
      </c>
      <c r="O172" s="1">
        <v>87.178281029510501</v>
      </c>
      <c r="P172" s="1">
        <v>118.567174692687</v>
      </c>
      <c r="Q172" s="1">
        <v>118.330223197479</v>
      </c>
      <c r="R172" s="1">
        <v>117.84348255249</v>
      </c>
      <c r="S172" s="1">
        <v>117.84348255249</v>
      </c>
      <c r="T172" s="1"/>
      <c r="U172" s="1"/>
      <c r="V172" s="1"/>
      <c r="W172" s="1"/>
      <c r="X172" s="1"/>
      <c r="Y172" s="1"/>
      <c r="Z172" s="1"/>
      <c r="AA172" s="1"/>
      <c r="AB172" s="1"/>
      <c r="AC172" s="1"/>
    </row>
    <row r="173" spans="1:29" x14ac:dyDescent="0.3">
      <c r="A173" t="s">
        <v>152</v>
      </c>
      <c r="B173" t="s">
        <v>173</v>
      </c>
      <c r="C173" t="s">
        <v>170</v>
      </c>
      <c r="D173" t="s">
        <v>158</v>
      </c>
      <c r="E173" t="s">
        <v>159</v>
      </c>
      <c r="F173" s="1"/>
      <c r="G173" s="1"/>
      <c r="H173" s="1"/>
      <c r="I173" s="1">
        <v>53.664320288391103</v>
      </c>
      <c r="J173" s="1">
        <v>64.477644071426298</v>
      </c>
      <c r="K173" s="1">
        <v>68.912107170715302</v>
      </c>
      <c r="L173" s="1">
        <v>70.232733345718302</v>
      </c>
      <c r="M173" s="1">
        <v>71.439274267883306</v>
      </c>
      <c r="N173" s="1">
        <v>74.788735819854693</v>
      </c>
      <c r="O173" s="1">
        <v>77.664463409118596</v>
      </c>
      <c r="P173" s="1">
        <v>79.638360554656899</v>
      </c>
      <c r="Q173" s="1">
        <v>73.737662359619094</v>
      </c>
      <c r="R173" s="1">
        <v>69.156318406066902</v>
      </c>
      <c r="S173" s="1">
        <v>69.156318406066902</v>
      </c>
      <c r="T173" s="1"/>
      <c r="U173" s="1"/>
      <c r="V173" s="1"/>
      <c r="W173" s="1"/>
      <c r="X173" s="1"/>
      <c r="Y173" s="1"/>
      <c r="Z173" s="1"/>
      <c r="AA173" s="1"/>
      <c r="AB173" s="1"/>
      <c r="AC173" s="1"/>
    </row>
    <row r="174" spans="1:29" x14ac:dyDescent="0.3">
      <c r="A174" t="s">
        <v>152</v>
      </c>
      <c r="B174" t="s">
        <v>173</v>
      </c>
      <c r="C174" t="s">
        <v>170</v>
      </c>
      <c r="D174" t="s">
        <v>166</v>
      </c>
      <c r="E174" t="s">
        <v>159</v>
      </c>
      <c r="F174" s="1"/>
      <c r="G174" s="1"/>
      <c r="H174" s="1"/>
      <c r="I174" s="1">
        <v>13.8930973980712</v>
      </c>
      <c r="J174" s="1">
        <v>22.478304246940599</v>
      </c>
      <c r="K174" s="1">
        <v>22.228941892127899</v>
      </c>
      <c r="L174" s="1">
        <v>16.314240807743001</v>
      </c>
      <c r="M174" s="1">
        <v>16.416595537509899</v>
      </c>
      <c r="N174" s="1">
        <v>34.123309861221301</v>
      </c>
      <c r="O174" s="1">
        <v>71.562968746032695</v>
      </c>
      <c r="P174" s="1">
        <v>161.22047216278</v>
      </c>
      <c r="Q174" s="1">
        <v>159.02537690460201</v>
      </c>
      <c r="R174" s="1">
        <v>156.89143587188701</v>
      </c>
      <c r="S174" s="1">
        <v>156.89143587188701</v>
      </c>
      <c r="T174" s="1"/>
      <c r="U174" s="1"/>
      <c r="V174" s="1"/>
      <c r="W174" s="1"/>
      <c r="X174" s="1"/>
      <c r="Y174" s="1"/>
      <c r="Z174" s="1"/>
      <c r="AA174" s="1"/>
      <c r="AB174" s="1"/>
      <c r="AC174" s="1"/>
    </row>
    <row r="175" spans="1:29" x14ac:dyDescent="0.3">
      <c r="A175" t="s">
        <v>152</v>
      </c>
      <c r="B175" t="s">
        <v>173</v>
      </c>
      <c r="C175" t="s">
        <v>170</v>
      </c>
      <c r="D175" t="s">
        <v>167</v>
      </c>
      <c r="E175" t="s">
        <v>159</v>
      </c>
      <c r="F175" s="1"/>
      <c r="G175" s="1"/>
      <c r="H175" s="1"/>
      <c r="I175" s="1">
        <v>15.215407511634799</v>
      </c>
      <c r="J175" s="1">
        <v>18.375678460693301</v>
      </c>
      <c r="K175" s="1">
        <v>21.7146053606414</v>
      </c>
      <c r="L175" s="1">
        <v>21.736783909034699</v>
      </c>
      <c r="M175" s="1">
        <v>21.059145481262199</v>
      </c>
      <c r="N175" s="1">
        <v>21.7775153614425</v>
      </c>
      <c r="O175" s="1">
        <v>24.254354457969601</v>
      </c>
      <c r="P175" s="1">
        <v>21.028859941329902</v>
      </c>
      <c r="Q175" s="1">
        <v>24.370334934005701</v>
      </c>
      <c r="R175" s="1">
        <v>29.706320001449502</v>
      </c>
      <c r="S175" s="1">
        <v>29.706320001449502</v>
      </c>
      <c r="T175" s="1"/>
      <c r="U175" s="1"/>
      <c r="V175" s="1"/>
      <c r="W175" s="1"/>
      <c r="X175" s="1"/>
      <c r="Y175" s="1"/>
      <c r="Z175" s="1"/>
      <c r="AA175" s="1"/>
      <c r="AB175" s="1"/>
      <c r="AC175" s="1"/>
    </row>
    <row r="176" spans="1:29" x14ac:dyDescent="0.3">
      <c r="A176" t="s">
        <v>152</v>
      </c>
      <c r="B176" t="s">
        <v>173</v>
      </c>
      <c r="C176" t="s">
        <v>170</v>
      </c>
      <c r="D176" t="s">
        <v>168</v>
      </c>
      <c r="E176" t="s">
        <v>159</v>
      </c>
      <c r="F176" s="1"/>
      <c r="G176" s="1"/>
      <c r="H176" s="1"/>
      <c r="I176" s="1">
        <v>19.078151284751801</v>
      </c>
      <c r="J176" s="1">
        <v>24.233473197250301</v>
      </c>
      <c r="K176" s="1">
        <v>32.347935761032097</v>
      </c>
      <c r="L176" s="1">
        <v>23.320330574035602</v>
      </c>
      <c r="M176" s="1">
        <v>22.9209011926269</v>
      </c>
      <c r="N176" s="1">
        <v>31.936854031867899</v>
      </c>
      <c r="O176" s="1">
        <v>48.378295586318899</v>
      </c>
      <c r="P176" s="1">
        <v>55.887943198318403</v>
      </c>
      <c r="Q176" s="1">
        <v>41.030644131545998</v>
      </c>
      <c r="R176" s="1">
        <v>38.819753233871403</v>
      </c>
      <c r="S176" s="1">
        <v>38.819753233871403</v>
      </c>
      <c r="T176" s="1"/>
      <c r="U176" s="1"/>
      <c r="V176" s="1"/>
      <c r="W176" s="1"/>
      <c r="X176" s="1"/>
      <c r="Y176" s="1"/>
      <c r="Z176" s="1"/>
      <c r="AA176" s="1"/>
      <c r="AB176" s="1"/>
      <c r="AC176" s="1"/>
    </row>
    <row r="177" spans="1:29" x14ac:dyDescent="0.3">
      <c r="A177" t="s">
        <v>152</v>
      </c>
      <c r="B177" t="s">
        <v>173</v>
      </c>
      <c r="C177" t="s">
        <v>170</v>
      </c>
      <c r="D177" t="s">
        <v>160</v>
      </c>
      <c r="E177" t="s">
        <v>159</v>
      </c>
      <c r="F177" s="1"/>
      <c r="G177" s="1"/>
      <c r="H177" s="1"/>
      <c r="I177" s="1">
        <v>15.0011596071434</v>
      </c>
      <c r="J177" s="1">
        <v>14.8930325810813</v>
      </c>
      <c r="K177" s="1">
        <v>15.101243027057601</v>
      </c>
      <c r="L177" s="1">
        <v>14.2421132085609</v>
      </c>
      <c r="M177" s="1">
        <v>14.0214623231315</v>
      </c>
      <c r="N177" s="1">
        <v>29.600253000602699</v>
      </c>
      <c r="O177" s="1">
        <v>65.059344483871399</v>
      </c>
      <c r="P177" s="1">
        <v>127.9897173497</v>
      </c>
      <c r="Q177" s="1">
        <v>127.32330024902301</v>
      </c>
      <c r="R177" s="1">
        <v>126.777298488922</v>
      </c>
      <c r="S177" s="1">
        <v>126.777298488922</v>
      </c>
      <c r="T177" s="1"/>
      <c r="U177" s="1"/>
      <c r="V177" s="1"/>
      <c r="W177" s="1"/>
      <c r="X177" s="1"/>
      <c r="Y177" s="1"/>
      <c r="Z177" s="1"/>
      <c r="AA177" s="1"/>
      <c r="AB177" s="1"/>
      <c r="AC177" s="1"/>
    </row>
    <row r="178" spans="1:29" hidden="1" x14ac:dyDescent="0.3">
      <c r="A178" t="s">
        <v>152</v>
      </c>
      <c r="B178" t="s">
        <v>173</v>
      </c>
      <c r="C178" t="s">
        <v>170</v>
      </c>
      <c r="D178" t="s">
        <v>121</v>
      </c>
      <c r="E178" t="s">
        <v>159</v>
      </c>
      <c r="F178" s="1"/>
      <c r="G178" s="1"/>
      <c r="H178" s="1"/>
      <c r="I178" s="1">
        <v>3.1197890766286802</v>
      </c>
      <c r="J178" s="1">
        <v>4.7049306765365504</v>
      </c>
      <c r="K178" s="1">
        <v>2.8992779031658098</v>
      </c>
      <c r="L178" s="1">
        <v>2.9936529403877201</v>
      </c>
      <c r="M178" s="1">
        <v>3.12537861171245</v>
      </c>
      <c r="N178" s="1">
        <v>3.6848252056121802</v>
      </c>
      <c r="O178" s="1">
        <v>4.3533982019090596</v>
      </c>
      <c r="P178" s="1">
        <v>4.9879295456314097</v>
      </c>
      <c r="Q178" s="1">
        <v>4.6528247156715397</v>
      </c>
      <c r="R178" s="1">
        <v>4.4616411704158701</v>
      </c>
      <c r="S178" s="1">
        <v>4.4616411704158701</v>
      </c>
      <c r="T178" s="1"/>
      <c r="U178" s="1"/>
      <c r="V178" s="1"/>
      <c r="W178" s="1"/>
      <c r="X178" s="1"/>
      <c r="Y178" s="1"/>
      <c r="Z178" s="1"/>
      <c r="AA178" s="1"/>
      <c r="AB178" s="1"/>
      <c r="AC178" s="1"/>
    </row>
    <row r="179" spans="1:29" hidden="1" x14ac:dyDescent="0.3">
      <c r="A179" t="s">
        <v>152</v>
      </c>
      <c r="B179" t="s">
        <v>173</v>
      </c>
      <c r="C179" t="s">
        <v>170</v>
      </c>
      <c r="D179" t="s">
        <v>123</v>
      </c>
      <c r="E179" t="s">
        <v>159</v>
      </c>
      <c r="F179" s="1"/>
      <c r="G179" s="1"/>
      <c r="H179" s="1"/>
      <c r="I179" s="1">
        <v>6.1453436203193599</v>
      </c>
      <c r="J179" s="1">
        <v>8.4487639839076998</v>
      </c>
      <c r="K179" s="1">
        <v>7.0544739482688801</v>
      </c>
      <c r="L179" s="1">
        <v>5.6087942066860199</v>
      </c>
      <c r="M179" s="1">
        <v>5.9261917993926998</v>
      </c>
      <c r="N179" s="1">
        <v>6.94151114506721</v>
      </c>
      <c r="O179" s="1">
        <v>8.8005037815856895</v>
      </c>
      <c r="P179" s="1">
        <v>11.3161960100936</v>
      </c>
      <c r="Q179" s="1">
        <v>10.5512632215118</v>
      </c>
      <c r="R179" s="1">
        <v>9.7995579076576202</v>
      </c>
      <c r="S179" s="1">
        <v>9.7995579076576202</v>
      </c>
      <c r="T179" s="1"/>
      <c r="U179" s="1"/>
      <c r="V179" s="1"/>
      <c r="W179" s="1"/>
      <c r="X179" s="1"/>
      <c r="Y179" s="1"/>
      <c r="Z179" s="1"/>
      <c r="AA179" s="1"/>
      <c r="AB179" s="1"/>
      <c r="AC179" s="1"/>
    </row>
    <row r="180" spans="1:29" hidden="1" x14ac:dyDescent="0.3">
      <c r="A180" t="s">
        <v>152</v>
      </c>
      <c r="B180" t="s">
        <v>173</v>
      </c>
      <c r="C180" t="s">
        <v>170</v>
      </c>
      <c r="D180" t="s">
        <v>125</v>
      </c>
      <c r="E180" t="s">
        <v>159</v>
      </c>
      <c r="F180" s="1"/>
      <c r="G180" s="1"/>
      <c r="H180" s="1"/>
      <c r="I180" s="1">
        <v>8.7245580468654609</v>
      </c>
      <c r="J180" s="1">
        <v>13.1406652650642</v>
      </c>
      <c r="K180" s="1">
        <v>9.1030369718360902</v>
      </c>
      <c r="L180" s="1">
        <v>7.8178516819190902</v>
      </c>
      <c r="M180" s="1">
        <v>8.0049991623878398</v>
      </c>
      <c r="N180" s="1">
        <v>8.7777806470394104</v>
      </c>
      <c r="O180" s="1">
        <v>10.505491574077601</v>
      </c>
      <c r="P180" s="1">
        <v>12.5559339744949</v>
      </c>
      <c r="Q180" s="1">
        <v>11.2688724769973</v>
      </c>
      <c r="R180" s="1">
        <v>10.1681059264564</v>
      </c>
      <c r="S180" s="1">
        <v>10.1681059264564</v>
      </c>
      <c r="T180" s="1"/>
      <c r="U180" s="1"/>
      <c r="V180" s="1"/>
      <c r="W180" s="1"/>
      <c r="X180" s="1"/>
      <c r="Y180" s="1"/>
      <c r="Z180" s="1"/>
      <c r="AA180" s="1"/>
      <c r="AB180" s="1"/>
      <c r="AC180" s="1"/>
    </row>
    <row r="181" spans="1:29" hidden="1" x14ac:dyDescent="0.3">
      <c r="A181" t="s">
        <v>152</v>
      </c>
      <c r="B181" t="s">
        <v>173</v>
      </c>
      <c r="C181" t="s">
        <v>170</v>
      </c>
      <c r="D181" t="s">
        <v>127</v>
      </c>
      <c r="E181" t="s">
        <v>159</v>
      </c>
      <c r="F181" s="1"/>
      <c r="G181" s="1"/>
      <c r="H181" s="1"/>
      <c r="I181" s="1">
        <v>29.4450475316238</v>
      </c>
      <c r="J181" s="1">
        <v>29.977592573165801</v>
      </c>
      <c r="K181" s="1">
        <v>32.881556241378703</v>
      </c>
      <c r="L181" s="1">
        <v>33.491710355949301</v>
      </c>
      <c r="M181" s="1">
        <v>33.773086559028599</v>
      </c>
      <c r="N181" s="1">
        <v>38.220820446395798</v>
      </c>
      <c r="O181" s="1">
        <v>42.081016126785201</v>
      </c>
      <c r="P181" s="1">
        <v>43.084516738052301</v>
      </c>
      <c r="Q181" s="1">
        <v>38.122006847152697</v>
      </c>
      <c r="R181" s="1">
        <v>36.304861774139397</v>
      </c>
      <c r="S181" s="1">
        <v>36.304861774139397</v>
      </c>
      <c r="T181" s="1"/>
      <c r="U181" s="1"/>
      <c r="V181" s="1"/>
      <c r="W181" s="1"/>
      <c r="X181" s="1"/>
      <c r="Y181" s="1"/>
      <c r="Z181" s="1"/>
      <c r="AA181" s="1"/>
      <c r="AB181" s="1"/>
      <c r="AC181" s="1"/>
    </row>
    <row r="182" spans="1:29" hidden="1" x14ac:dyDescent="0.3">
      <c r="A182" t="s">
        <v>152</v>
      </c>
      <c r="B182" t="s">
        <v>173</v>
      </c>
      <c r="C182" t="s">
        <v>170</v>
      </c>
      <c r="D182" t="s">
        <v>161</v>
      </c>
      <c r="E182" t="s">
        <v>159</v>
      </c>
      <c r="F182" s="1"/>
      <c r="G182" s="1"/>
      <c r="H182" s="1"/>
      <c r="I182" s="1">
        <v>5.4682909792041698</v>
      </c>
      <c r="J182" s="1">
        <v>9.9078043095397899</v>
      </c>
      <c r="K182" s="1">
        <v>10.5091404597663</v>
      </c>
      <c r="L182" s="1">
        <v>6.4088784204006197</v>
      </c>
      <c r="M182" s="1">
        <v>6.7900153061103801</v>
      </c>
      <c r="N182" s="1">
        <v>16.866482859611502</v>
      </c>
      <c r="O182" s="1">
        <v>39.406000491714401</v>
      </c>
      <c r="P182" s="1">
        <v>80.1515793904113</v>
      </c>
      <c r="Q182" s="1">
        <v>79.370637564849801</v>
      </c>
      <c r="R182" s="1">
        <v>78.635612116699207</v>
      </c>
      <c r="S182" s="1">
        <v>78.635612116699207</v>
      </c>
      <c r="T182" s="1"/>
      <c r="U182" s="1"/>
      <c r="V182" s="1"/>
      <c r="W182" s="1"/>
      <c r="X182" s="1"/>
      <c r="Y182" s="1"/>
      <c r="Z182" s="1"/>
      <c r="AA182" s="1"/>
      <c r="AB182" s="1"/>
      <c r="AC182" s="1"/>
    </row>
    <row r="183" spans="1:29" hidden="1" x14ac:dyDescent="0.3">
      <c r="A183" t="s">
        <v>152</v>
      </c>
      <c r="B183" t="s">
        <v>173</v>
      </c>
      <c r="C183" t="s">
        <v>170</v>
      </c>
      <c r="D183" t="s">
        <v>130</v>
      </c>
      <c r="E183" t="s">
        <v>159</v>
      </c>
      <c r="F183" s="1"/>
      <c r="G183" s="1"/>
      <c r="H183" s="1"/>
      <c r="I183" s="1">
        <v>73.444145741271896</v>
      </c>
      <c r="J183" s="1">
        <v>85.172708091125401</v>
      </c>
      <c r="K183" s="1">
        <v>83.613824681854197</v>
      </c>
      <c r="L183" s="1">
        <v>74.796291358489896</v>
      </c>
      <c r="M183" s="1">
        <v>74.385900530090296</v>
      </c>
      <c r="N183" s="1">
        <v>58.730490648116998</v>
      </c>
      <c r="O183" s="1">
        <v>61.275004214019702</v>
      </c>
      <c r="P183" s="1">
        <v>62.182775981750403</v>
      </c>
      <c r="Q183" s="1">
        <v>61.043275675048797</v>
      </c>
      <c r="R183" s="1">
        <v>59.6054837171936</v>
      </c>
      <c r="S183" s="1">
        <v>59.6054837171936</v>
      </c>
      <c r="T183" s="1"/>
      <c r="U183" s="1"/>
      <c r="V183" s="1"/>
      <c r="W183" s="1"/>
      <c r="X183" s="1"/>
      <c r="Y183" s="1"/>
      <c r="Z183" s="1"/>
      <c r="AA183" s="1"/>
      <c r="AB183" s="1"/>
      <c r="AC183" s="1"/>
    </row>
    <row r="184" spans="1:29" hidden="1" x14ac:dyDescent="0.3">
      <c r="A184" t="s">
        <v>152</v>
      </c>
      <c r="B184" t="s">
        <v>173</v>
      </c>
      <c r="C184" t="s">
        <v>170</v>
      </c>
      <c r="D184" t="s">
        <v>131</v>
      </c>
      <c r="E184" t="s">
        <v>159</v>
      </c>
      <c r="F184" s="1"/>
      <c r="G184" s="1"/>
      <c r="H184" s="1"/>
      <c r="I184" s="1">
        <v>28.396737674446101</v>
      </c>
      <c r="J184" s="1">
        <v>33.136845130271901</v>
      </c>
      <c r="K184" s="1">
        <v>38.268439777984597</v>
      </c>
      <c r="L184" s="1">
        <v>38.460201714935202</v>
      </c>
      <c r="M184" s="1">
        <v>37.297329101638802</v>
      </c>
      <c r="N184" s="1">
        <v>37.516638329620299</v>
      </c>
      <c r="O184" s="1">
        <v>39.480630451354898</v>
      </c>
      <c r="P184" s="1">
        <v>35.728468831787097</v>
      </c>
      <c r="Q184" s="1">
        <v>38.5294692704772</v>
      </c>
      <c r="R184" s="1">
        <v>43.311170220031698</v>
      </c>
      <c r="S184" s="1">
        <v>43.311170220031698</v>
      </c>
      <c r="T184" s="1"/>
      <c r="U184" s="1"/>
      <c r="V184" s="1"/>
      <c r="W184" s="1"/>
      <c r="X184" s="1"/>
      <c r="Y184" s="1"/>
      <c r="Z184" s="1"/>
      <c r="AA184" s="1"/>
      <c r="AB184" s="1"/>
      <c r="AC184" s="1"/>
    </row>
    <row r="185" spans="1:29" hidden="1" x14ac:dyDescent="0.3">
      <c r="A185" t="s">
        <v>152</v>
      </c>
      <c r="B185" t="s">
        <v>173</v>
      </c>
      <c r="C185" t="s">
        <v>170</v>
      </c>
      <c r="D185" t="s">
        <v>162</v>
      </c>
      <c r="E185" t="s">
        <v>159</v>
      </c>
      <c r="F185" s="1"/>
      <c r="G185" s="1"/>
      <c r="H185" s="1"/>
      <c r="I185" s="1">
        <v>6.5486939163875499</v>
      </c>
      <c r="J185" s="1">
        <v>10.613111517009701</v>
      </c>
      <c r="K185" s="1">
        <v>18.186166705131502</v>
      </c>
      <c r="L185" s="1">
        <v>8.4942567356204908</v>
      </c>
      <c r="M185" s="1">
        <v>8.7492471849632203</v>
      </c>
      <c r="N185" s="1">
        <v>21.0308206627655</v>
      </c>
      <c r="O185" s="1">
        <v>48.841642796249303</v>
      </c>
      <c r="P185" s="1">
        <v>99.163452797241206</v>
      </c>
      <c r="Q185" s="1">
        <v>97.717674280090307</v>
      </c>
      <c r="R185" s="1">
        <v>96.5688436437988</v>
      </c>
      <c r="S185" s="1">
        <v>96.5688436437988</v>
      </c>
      <c r="T185" s="1"/>
      <c r="U185" s="1"/>
      <c r="V185" s="1"/>
      <c r="W185" s="1"/>
      <c r="X185" s="1"/>
      <c r="Y185" s="1"/>
      <c r="Z185" s="1"/>
      <c r="AA185" s="1"/>
      <c r="AB185" s="1"/>
      <c r="AC185" s="1"/>
    </row>
    <row r="186" spans="1:29" hidden="1" x14ac:dyDescent="0.3">
      <c r="A186" t="s">
        <v>152</v>
      </c>
      <c r="B186" t="s">
        <v>173</v>
      </c>
      <c r="C186" t="s">
        <v>170</v>
      </c>
      <c r="D186" t="s">
        <v>163</v>
      </c>
      <c r="E186" t="s">
        <v>159</v>
      </c>
      <c r="F186" s="1"/>
      <c r="G186" s="1"/>
      <c r="H186" s="1"/>
      <c r="I186" s="1">
        <v>6.9827544345092702</v>
      </c>
      <c r="J186" s="1">
        <v>7.3389449430751696</v>
      </c>
      <c r="K186" s="1">
        <v>7.7133043458271002</v>
      </c>
      <c r="L186" s="1">
        <v>8.1067601823234501</v>
      </c>
      <c r="M186" s="1">
        <v>8.5202864747428801</v>
      </c>
      <c r="N186" s="1">
        <v>8.9549063689422592</v>
      </c>
      <c r="O186" s="1">
        <v>9.4116974165725704</v>
      </c>
      <c r="P186" s="1">
        <v>9.0128659706878604</v>
      </c>
      <c r="Q186" s="1">
        <v>8.9209529277038495</v>
      </c>
      <c r="R186" s="1">
        <v>9.3760114413070603</v>
      </c>
      <c r="S186" s="1">
        <v>9.3760114413070603</v>
      </c>
      <c r="T186" s="1"/>
      <c r="U186" s="1"/>
      <c r="V186" s="1"/>
      <c r="W186" s="1"/>
      <c r="X186" s="1"/>
      <c r="Y186" s="1"/>
      <c r="Z186" s="1"/>
      <c r="AA186" s="1"/>
      <c r="AB186" s="1"/>
      <c r="AC186" s="1"/>
    </row>
    <row r="187" spans="1:29" hidden="1" x14ac:dyDescent="0.3">
      <c r="A187" t="s">
        <v>152</v>
      </c>
      <c r="B187" t="s">
        <v>173</v>
      </c>
      <c r="C187" t="s">
        <v>170</v>
      </c>
      <c r="D187" t="s">
        <v>164</v>
      </c>
      <c r="E187" t="s">
        <v>159</v>
      </c>
      <c r="F187" s="1"/>
      <c r="G187" s="1"/>
      <c r="H187" s="1"/>
      <c r="I187" s="1">
        <v>4.5782496900367704</v>
      </c>
      <c r="J187" s="1">
        <v>4.4951688731098098</v>
      </c>
      <c r="K187" s="1">
        <v>4.7284424309921196</v>
      </c>
      <c r="L187" s="1">
        <v>3.8693070662736799</v>
      </c>
      <c r="M187" s="1">
        <v>3.9579827004003501</v>
      </c>
      <c r="N187" s="1">
        <v>19.846103330802901</v>
      </c>
      <c r="O187" s="1">
        <v>55.614507071914602</v>
      </c>
      <c r="P187" s="1">
        <v>118.854302063598</v>
      </c>
      <c r="Q187" s="1">
        <v>118.49705354721</v>
      </c>
      <c r="R187" s="1">
        <v>118.260440107421</v>
      </c>
      <c r="S187" s="1">
        <v>118.260440107421</v>
      </c>
      <c r="T187" s="1"/>
      <c r="U187" s="1"/>
      <c r="V187" s="1"/>
      <c r="W187" s="1"/>
      <c r="X187" s="1"/>
      <c r="Y187" s="1"/>
      <c r="Z187" s="1"/>
      <c r="AA187" s="1"/>
      <c r="AB187" s="1"/>
      <c r="AC187" s="1"/>
    </row>
    <row r="188" spans="1:29" hidden="1" x14ac:dyDescent="0.3">
      <c r="A188" t="s">
        <v>174</v>
      </c>
      <c r="B188" t="s">
        <v>175</v>
      </c>
      <c r="C188" t="s">
        <v>149</v>
      </c>
      <c r="D188" t="s">
        <v>154</v>
      </c>
      <c r="E188" t="s">
        <v>155</v>
      </c>
      <c r="F188" s="1">
        <v>0.96917748527407099</v>
      </c>
      <c r="G188" s="1">
        <v>0.96917748527407099</v>
      </c>
      <c r="H188" s="1">
        <v>0.96917748527407099</v>
      </c>
      <c r="I188" s="1">
        <v>1</v>
      </c>
      <c r="J188" s="1">
        <v>1.0304366509846901</v>
      </c>
      <c r="K188" s="1">
        <v>1.0153185201094099</v>
      </c>
      <c r="L188" s="1">
        <v>1.0001437638159001</v>
      </c>
      <c r="M188" s="1">
        <v>0.85054746137335902</v>
      </c>
      <c r="N188" s="1">
        <v>0.70090740319203704</v>
      </c>
      <c r="O188" s="1">
        <v>0.90325829998116702</v>
      </c>
      <c r="P188" s="1">
        <v>1.1369627135377001</v>
      </c>
      <c r="Q188" s="1">
        <v>1.32106417146863</v>
      </c>
      <c r="R188" s="1">
        <v>1.5135392084817201</v>
      </c>
      <c r="S188" s="1">
        <v>1.7866015079701301</v>
      </c>
      <c r="T188" s="1">
        <v>2.0743232572540999</v>
      </c>
      <c r="U188" s="1">
        <v>2.1698807790241301</v>
      </c>
      <c r="V188" s="1">
        <v>2.2654383007941599</v>
      </c>
      <c r="W188" s="1">
        <v>2.4937358735539399</v>
      </c>
      <c r="X188" s="1">
        <v>2.7220334463137199</v>
      </c>
      <c r="Y188" s="1">
        <v>3.0538075331533698</v>
      </c>
      <c r="Z188" s="1">
        <v>3.3855816199930202</v>
      </c>
      <c r="AA188" s="1">
        <v>3.6730793222714402</v>
      </c>
      <c r="AB188" s="1">
        <v>3.9605770245498499</v>
      </c>
      <c r="AC188" s="1">
        <v>4.1262549933858903</v>
      </c>
    </row>
    <row r="189" spans="1:29" hidden="1" x14ac:dyDescent="0.3">
      <c r="A189" t="s">
        <v>174</v>
      </c>
      <c r="B189" t="s">
        <v>175</v>
      </c>
      <c r="C189" t="s">
        <v>149</v>
      </c>
      <c r="D189" t="s">
        <v>156</v>
      </c>
      <c r="E189" t="s">
        <v>155</v>
      </c>
      <c r="F189" s="1">
        <v>0.95946428681011797</v>
      </c>
      <c r="G189" s="1">
        <v>0.95946428681011797</v>
      </c>
      <c r="H189" s="1">
        <v>0.95946428681011797</v>
      </c>
      <c r="I189" s="1">
        <v>1</v>
      </c>
      <c r="J189" s="1">
        <v>1.0400084934246301</v>
      </c>
      <c r="K189" s="1">
        <v>1.0199924443895301</v>
      </c>
      <c r="L189" s="1">
        <v>0.99996461004408999</v>
      </c>
      <c r="M189" s="1">
        <v>1.0259691964333799</v>
      </c>
      <c r="N189" s="1">
        <v>1.05197438073275</v>
      </c>
      <c r="O189" s="1">
        <v>1.1032439808852399</v>
      </c>
      <c r="P189" s="1">
        <v>1.1732052280862999</v>
      </c>
      <c r="Q189" s="1">
        <v>1.2469762986042501</v>
      </c>
      <c r="R189" s="1">
        <v>1.3256118925459399</v>
      </c>
      <c r="S189" s="1">
        <v>1.4274609262815201</v>
      </c>
      <c r="T189" s="1">
        <v>1.5325929480479099</v>
      </c>
      <c r="U189" s="1">
        <v>1.6212679259904199</v>
      </c>
      <c r="V189" s="1">
        <v>1.7099429039329299</v>
      </c>
      <c r="W189" s="1">
        <v>1.78520142195342</v>
      </c>
      <c r="X189" s="1">
        <v>1.8604599399739199</v>
      </c>
      <c r="Y189" s="1">
        <v>1.9934799167691399</v>
      </c>
      <c r="Z189" s="1">
        <v>2.1264998935643602</v>
      </c>
      <c r="AA189" s="1">
        <v>2.2274317017251102</v>
      </c>
      <c r="AB189" s="1">
        <v>2.3283635098858499</v>
      </c>
      <c r="AC189" s="1">
        <v>2.41473761583452</v>
      </c>
    </row>
    <row r="190" spans="1:29" hidden="1" x14ac:dyDescent="0.3">
      <c r="A190" t="s">
        <v>174</v>
      </c>
      <c r="B190" t="s">
        <v>175</v>
      </c>
      <c r="C190" t="s">
        <v>149</v>
      </c>
      <c r="D190" t="s">
        <v>117</v>
      </c>
      <c r="E190" t="s">
        <v>157</v>
      </c>
      <c r="F190" s="1"/>
      <c r="G190" s="1"/>
      <c r="H190" s="1"/>
      <c r="I190" s="1"/>
      <c r="J190" s="1"/>
      <c r="K190" s="1"/>
      <c r="L190" s="1"/>
      <c r="M190" s="1">
        <v>163.96281325689199</v>
      </c>
      <c r="N190" s="1">
        <v>209.26271549540201</v>
      </c>
      <c r="O190" s="1">
        <v>267.07814550546499</v>
      </c>
      <c r="P190" s="1">
        <v>340.86691285531799</v>
      </c>
      <c r="Q190" s="1">
        <v>435.042156143537</v>
      </c>
      <c r="R190" s="1">
        <v>555.23628279624199</v>
      </c>
      <c r="S190" s="1">
        <v>708.63783056388002</v>
      </c>
      <c r="T190" s="1">
        <v>904.42139763867999</v>
      </c>
      <c r="U190" s="1">
        <v>1188.8142762974301</v>
      </c>
      <c r="V190" s="1">
        <v>1473.2071549561899</v>
      </c>
      <c r="W190" s="1">
        <v>1936.4531868972001</v>
      </c>
      <c r="X190" s="1">
        <v>2399.6992188382201</v>
      </c>
      <c r="Y190" s="1">
        <v>3154.2781911429101</v>
      </c>
      <c r="Z190" s="1">
        <v>3908.8571634476002</v>
      </c>
      <c r="AA190" s="1">
        <v>5137.9867969139596</v>
      </c>
      <c r="AB190" s="1">
        <v>6367.1164303803098</v>
      </c>
      <c r="AC190" s="1">
        <v>10371.361741512799</v>
      </c>
    </row>
    <row r="191" spans="1:29" hidden="1" x14ac:dyDescent="0.3">
      <c r="A191" t="s">
        <v>174</v>
      </c>
      <c r="B191" t="s">
        <v>175</v>
      </c>
      <c r="C191" t="s">
        <v>149</v>
      </c>
      <c r="D191" t="s">
        <v>119</v>
      </c>
      <c r="E191" t="s">
        <v>159</v>
      </c>
      <c r="F191" s="1"/>
      <c r="G191" s="1"/>
      <c r="H191" s="1"/>
      <c r="I191" s="1"/>
      <c r="J191" s="1"/>
      <c r="K191" s="1"/>
      <c r="L191" s="1">
        <v>4.50260446780121</v>
      </c>
      <c r="M191" s="1">
        <v>6.3022253245941799</v>
      </c>
      <c r="N191" s="1">
        <v>6.4685894826311099</v>
      </c>
      <c r="O191" s="1">
        <v>9.9435202565909702</v>
      </c>
      <c r="P191" s="1">
        <v>9.5190449151253205</v>
      </c>
      <c r="Q191" s="1">
        <v>16.877836619956899</v>
      </c>
      <c r="R191" s="1">
        <v>18.911653591641699</v>
      </c>
      <c r="S191" s="1">
        <v>20.537170558915999</v>
      </c>
      <c r="T191" s="1">
        <v>32.548577256930898</v>
      </c>
      <c r="U191" s="1">
        <v>32.714662595325798</v>
      </c>
      <c r="V191" s="1">
        <v>32.880747933720698</v>
      </c>
      <c r="W191" s="1">
        <v>42.023306353828701</v>
      </c>
      <c r="X191" s="1">
        <v>51.165864773936697</v>
      </c>
      <c r="Y191" s="1">
        <v>67.318249571514599</v>
      </c>
      <c r="Z191" s="1">
        <v>83.470634369092593</v>
      </c>
      <c r="AA191" s="1">
        <v>106.311046446524</v>
      </c>
      <c r="AB191" s="1">
        <v>129.151458523955</v>
      </c>
      <c r="AC191" s="1">
        <v>208.73409981205299</v>
      </c>
    </row>
    <row r="192" spans="1:29" hidden="1" x14ac:dyDescent="0.3">
      <c r="A192" t="s">
        <v>174</v>
      </c>
      <c r="B192" t="s">
        <v>175</v>
      </c>
      <c r="C192" t="s">
        <v>149</v>
      </c>
      <c r="D192" t="s">
        <v>121</v>
      </c>
      <c r="E192" t="s">
        <v>159</v>
      </c>
      <c r="F192" s="1"/>
      <c r="G192" s="1"/>
      <c r="H192" s="1"/>
      <c r="I192" s="1"/>
      <c r="J192" s="1"/>
      <c r="K192" s="1">
        <v>2.5927772467442698</v>
      </c>
      <c r="L192" s="1">
        <v>4.9399674448245801</v>
      </c>
      <c r="M192" s="1"/>
      <c r="N192" s="1"/>
      <c r="O192" s="1"/>
      <c r="P192" s="1"/>
      <c r="Q192" s="1">
        <v>2.7195680941703499</v>
      </c>
      <c r="R192" s="1">
        <v>6.5026158363111897</v>
      </c>
      <c r="S192" s="1">
        <v>6.37608402221937</v>
      </c>
      <c r="T192" s="1">
        <v>7.8558914047433301</v>
      </c>
      <c r="U192" s="1"/>
      <c r="V192" s="1"/>
      <c r="W192" s="1"/>
      <c r="X192" s="1"/>
      <c r="Y192" s="1"/>
      <c r="Z192" s="1"/>
      <c r="AA192" s="1"/>
      <c r="AB192" s="1"/>
      <c r="AC192" s="1"/>
    </row>
    <row r="193" spans="1:29" hidden="1" x14ac:dyDescent="0.3">
      <c r="A193" t="s">
        <v>174</v>
      </c>
      <c r="B193" t="s">
        <v>175</v>
      </c>
      <c r="C193" t="s">
        <v>149</v>
      </c>
      <c r="D193" t="s">
        <v>123</v>
      </c>
      <c r="E193" t="s">
        <v>159</v>
      </c>
      <c r="F193" s="1"/>
      <c r="G193" s="1"/>
      <c r="H193" s="1"/>
      <c r="I193" s="1"/>
      <c r="J193" s="1"/>
      <c r="K193" s="1">
        <v>1.8939489063996</v>
      </c>
      <c r="L193" s="1">
        <v>7.0367435701534697</v>
      </c>
      <c r="M193" s="1">
        <v>3.3523589718640499</v>
      </c>
      <c r="N193" s="1">
        <v>2.7311139326348499</v>
      </c>
      <c r="O193" s="1">
        <v>2.8781865618602498</v>
      </c>
      <c r="P193" s="1">
        <v>3.1716282770644999</v>
      </c>
      <c r="Q193" s="1">
        <v>4.1972391237020297</v>
      </c>
      <c r="R193" s="1">
        <v>5.0834183618230897</v>
      </c>
      <c r="S193" s="1">
        <v>5.4621601095175603</v>
      </c>
      <c r="T193" s="1">
        <v>8.0212254196914099</v>
      </c>
      <c r="U193" s="1">
        <v>2.3549449430643299</v>
      </c>
      <c r="V193" s="1"/>
      <c r="W193" s="1"/>
      <c r="X193" s="1"/>
      <c r="Y193" s="1"/>
      <c r="Z193" s="1"/>
      <c r="AA193" s="1"/>
      <c r="AB193" s="1"/>
      <c r="AC193" s="1"/>
    </row>
    <row r="194" spans="1:29" hidden="1" x14ac:dyDescent="0.3">
      <c r="A194" t="s">
        <v>174</v>
      </c>
      <c r="B194" t="s">
        <v>175</v>
      </c>
      <c r="C194" t="s">
        <v>149</v>
      </c>
      <c r="D194" t="s">
        <v>125</v>
      </c>
      <c r="E194" t="s">
        <v>159</v>
      </c>
      <c r="F194" s="1"/>
      <c r="G194" s="1"/>
      <c r="H194" s="1"/>
      <c r="I194" s="1"/>
      <c r="J194" s="1"/>
      <c r="K194" s="1">
        <v>9.5215405001329995E-3</v>
      </c>
      <c r="L194" s="1">
        <v>7.7363876286623201</v>
      </c>
      <c r="M194" s="1">
        <v>2.6414901725564399</v>
      </c>
      <c r="N194" s="1">
        <v>2.86583480597373</v>
      </c>
      <c r="O194" s="1">
        <v>4.0825476535392697</v>
      </c>
      <c r="P194" s="1">
        <v>4.5399147333672998</v>
      </c>
      <c r="Q194" s="1">
        <v>0.51559401887398204</v>
      </c>
      <c r="R194" s="1">
        <v>0.60466681450863202</v>
      </c>
      <c r="S194" s="1">
        <v>0.71834878129744295</v>
      </c>
      <c r="T194" s="1">
        <v>0.86343897949875204</v>
      </c>
      <c r="U194" s="1"/>
      <c r="V194" s="1"/>
      <c r="W194" s="1"/>
      <c r="X194" s="1"/>
      <c r="Y194" s="1"/>
      <c r="Z194" s="1"/>
      <c r="AA194" s="1"/>
      <c r="AB194" s="1"/>
      <c r="AC194" s="1"/>
    </row>
    <row r="195" spans="1:29" hidden="1" x14ac:dyDescent="0.3">
      <c r="A195" t="s">
        <v>174</v>
      </c>
      <c r="B195" t="s">
        <v>175</v>
      </c>
      <c r="C195" t="s">
        <v>149</v>
      </c>
      <c r="D195" t="s">
        <v>127</v>
      </c>
      <c r="E195" t="s">
        <v>159</v>
      </c>
      <c r="F195" s="1"/>
      <c r="G195" s="1"/>
      <c r="H195" s="1"/>
      <c r="I195" s="1"/>
      <c r="J195" s="1"/>
      <c r="K195" s="1">
        <v>9.8449442520282204</v>
      </c>
      <c r="L195" s="1">
        <v>12.6734825554102</v>
      </c>
      <c r="M195" s="1">
        <v>18.454109205340199</v>
      </c>
      <c r="N195" s="1">
        <v>20.603651780355602</v>
      </c>
      <c r="O195" s="1">
        <v>25.959485164164899</v>
      </c>
      <c r="P195" s="1">
        <v>25.319299268811399</v>
      </c>
      <c r="Q195" s="1">
        <v>24.439698121611102</v>
      </c>
      <c r="R195" s="1">
        <v>23.876159011577201</v>
      </c>
      <c r="S195" s="1">
        <v>23.868486768202199</v>
      </c>
      <c r="T195" s="1">
        <v>26.525326557892001</v>
      </c>
      <c r="U195" s="1">
        <v>24.491470526091501</v>
      </c>
      <c r="V195" s="1">
        <v>22.4576144942911</v>
      </c>
      <c r="W195" s="1">
        <v>21.9681493430686</v>
      </c>
      <c r="X195" s="1">
        <v>21.478684191846099</v>
      </c>
      <c r="Y195" s="1">
        <v>20.883435806781499</v>
      </c>
      <c r="Z195" s="1">
        <v>20.288187421716799</v>
      </c>
      <c r="AA195" s="1">
        <v>20.3702079895771</v>
      </c>
      <c r="AB195" s="1">
        <v>20.452228557437302</v>
      </c>
      <c r="AC195" s="1">
        <v>12.4742345940059</v>
      </c>
    </row>
    <row r="196" spans="1:29" hidden="1" x14ac:dyDescent="0.3">
      <c r="A196" t="s">
        <v>174</v>
      </c>
      <c r="B196" t="s">
        <v>175</v>
      </c>
      <c r="C196" t="s">
        <v>149</v>
      </c>
      <c r="D196" t="s">
        <v>130</v>
      </c>
      <c r="E196" t="s">
        <v>159</v>
      </c>
      <c r="F196" s="1"/>
      <c r="G196" s="1"/>
      <c r="H196" s="1"/>
      <c r="I196" s="1"/>
      <c r="J196" s="1"/>
      <c r="K196" s="1"/>
      <c r="L196" s="1"/>
      <c r="M196" s="1">
        <v>12.1146682648293</v>
      </c>
      <c r="N196" s="1">
        <v>14.293279649560199</v>
      </c>
      <c r="O196" s="1">
        <v>17.670185206217901</v>
      </c>
      <c r="P196" s="1">
        <v>21.408544090175301</v>
      </c>
      <c r="Q196" s="1">
        <v>23.189913955768901</v>
      </c>
      <c r="R196" s="1">
        <v>24.345576115893401</v>
      </c>
      <c r="S196" s="1">
        <v>26.172077814160701</v>
      </c>
      <c r="T196" s="1">
        <v>23.154335952091699</v>
      </c>
      <c r="U196" s="1">
        <v>21.339747271112198</v>
      </c>
      <c r="V196" s="1">
        <v>19.525158590132602</v>
      </c>
      <c r="W196" s="1">
        <v>19.026306887843699</v>
      </c>
      <c r="X196" s="1">
        <v>18.5274551855548</v>
      </c>
      <c r="Y196" s="1">
        <v>17.981732392826299</v>
      </c>
      <c r="Z196" s="1">
        <v>17.436009600097801</v>
      </c>
      <c r="AA196" s="1">
        <v>17.470697073336002</v>
      </c>
      <c r="AB196" s="1">
        <v>17.505384546574199</v>
      </c>
      <c r="AC196" s="1">
        <v>11.442748629408101</v>
      </c>
    </row>
    <row r="197" spans="1:29" hidden="1" x14ac:dyDescent="0.3">
      <c r="A197" t="s">
        <v>174</v>
      </c>
      <c r="B197" t="s">
        <v>175</v>
      </c>
      <c r="C197" t="s">
        <v>149</v>
      </c>
      <c r="D197" t="s">
        <v>131</v>
      </c>
      <c r="E197" t="s">
        <v>159</v>
      </c>
      <c r="F197" s="1"/>
      <c r="G197" s="1"/>
      <c r="H197" s="1"/>
      <c r="I197" s="1"/>
      <c r="J197" s="1"/>
      <c r="K197" s="1">
        <v>17.415910493537101</v>
      </c>
      <c r="L197" s="1">
        <v>17.434114759080501</v>
      </c>
      <c r="M197" s="1">
        <v>18.031051204802498</v>
      </c>
      <c r="N197" s="1">
        <v>26.580561443288499</v>
      </c>
      <c r="O197" s="1">
        <v>25.667393903731401</v>
      </c>
      <c r="P197" s="1">
        <v>32.150530630271298</v>
      </c>
      <c r="Q197" s="1">
        <v>34.708619381165697</v>
      </c>
      <c r="R197" s="1">
        <v>34.888560907632296</v>
      </c>
      <c r="S197" s="1">
        <v>39.977333187671697</v>
      </c>
      <c r="T197" s="1">
        <v>45.177745834941099</v>
      </c>
      <c r="U197" s="1">
        <v>49.874279187306101</v>
      </c>
      <c r="V197" s="1">
        <v>54.570812539671202</v>
      </c>
      <c r="W197" s="1">
        <v>66.693528987017004</v>
      </c>
      <c r="X197" s="1">
        <v>78.816245434362898</v>
      </c>
      <c r="Y197" s="1">
        <v>100.88174442075101</v>
      </c>
      <c r="Z197" s="1">
        <v>122.94724340713999</v>
      </c>
      <c r="AA197" s="1">
        <v>155.31823908000399</v>
      </c>
      <c r="AB197" s="1">
        <v>187.689234752869</v>
      </c>
      <c r="AC197" s="1">
        <v>277.429964109097</v>
      </c>
    </row>
    <row r="198" spans="1:29" hidden="1" x14ac:dyDescent="0.3">
      <c r="A198" t="s">
        <v>174</v>
      </c>
      <c r="B198" t="s">
        <v>175</v>
      </c>
      <c r="C198" t="s">
        <v>149</v>
      </c>
      <c r="D198" t="s">
        <v>162</v>
      </c>
      <c r="E198" t="s">
        <v>159</v>
      </c>
      <c r="F198" s="1"/>
      <c r="G198" s="1"/>
      <c r="H198" s="1"/>
      <c r="I198" s="1"/>
      <c r="J198" s="1"/>
      <c r="K198" s="1">
        <v>5.6810599557487997E-2</v>
      </c>
      <c r="L198" s="1">
        <v>8.2600718222698308</v>
      </c>
      <c r="M198" s="1">
        <v>5.6338733686779099</v>
      </c>
      <c r="N198" s="1">
        <v>4.6347558832004001</v>
      </c>
      <c r="O198" s="1">
        <v>6.2652319359484103</v>
      </c>
      <c r="P198" s="1">
        <v>7.1762690913002798</v>
      </c>
      <c r="Q198" s="1">
        <v>0.92527933254024197</v>
      </c>
      <c r="R198" s="1"/>
      <c r="S198" s="1"/>
      <c r="T198" s="1"/>
      <c r="U198" s="1"/>
      <c r="V198" s="1"/>
      <c r="W198" s="1"/>
      <c r="X198" s="1"/>
      <c r="Y198" s="1"/>
      <c r="Z198" s="1"/>
      <c r="AA198" s="1"/>
      <c r="AB198" s="1"/>
      <c r="AC198" s="1"/>
    </row>
    <row r="199" spans="1:29" hidden="1" x14ac:dyDescent="0.3">
      <c r="A199" t="s">
        <v>174</v>
      </c>
      <c r="B199" t="s">
        <v>175</v>
      </c>
      <c r="C199" t="s">
        <v>176</v>
      </c>
      <c r="D199" t="s">
        <v>154</v>
      </c>
      <c r="E199" t="s">
        <v>155</v>
      </c>
      <c r="F199" s="1">
        <v>0.98450000000000004</v>
      </c>
      <c r="G199" s="1">
        <v>0.98450000000000004</v>
      </c>
      <c r="H199" s="1">
        <v>0.98450000000000004</v>
      </c>
      <c r="I199" s="1">
        <v>1</v>
      </c>
      <c r="J199" s="1">
        <v>1.0155000000000001</v>
      </c>
      <c r="K199" s="1">
        <v>1.0062</v>
      </c>
      <c r="L199" s="1">
        <v>0.99680000000000002</v>
      </c>
      <c r="M199" s="1">
        <v>0.91810000000000003</v>
      </c>
      <c r="N199" s="1">
        <v>0.83930000000000005</v>
      </c>
      <c r="O199" s="1">
        <v>1.01469529484375</v>
      </c>
      <c r="P199" s="1">
        <v>1.2242655595829099</v>
      </c>
      <c r="Q199" s="1">
        <v>1.4419067891105899</v>
      </c>
      <c r="R199" s="1">
        <v>1.66636883737988</v>
      </c>
      <c r="S199" s="1">
        <v>1.95053764880017</v>
      </c>
      <c r="T199" s="1">
        <v>2.2376366694712302</v>
      </c>
      <c r="U199" s="1">
        <v>2.3574998431907899</v>
      </c>
      <c r="V199" s="1">
        <v>2.47736301691035</v>
      </c>
      <c r="W199" s="1">
        <v>2.5962238521583498</v>
      </c>
      <c r="X199" s="1">
        <v>2.7150846874063501</v>
      </c>
      <c r="Y199" s="1">
        <v>2.80384662414499</v>
      </c>
      <c r="Z199" s="1">
        <v>2.8926085608836201</v>
      </c>
      <c r="AA199" s="1">
        <v>2.9778715632851198</v>
      </c>
      <c r="AB199" s="1">
        <v>3.0631345656866098</v>
      </c>
      <c r="AC199" s="1">
        <v>3.1061360958670501</v>
      </c>
    </row>
    <row r="200" spans="1:29" hidden="1" x14ac:dyDescent="0.3">
      <c r="A200" t="s">
        <v>174</v>
      </c>
      <c r="B200" t="s">
        <v>175</v>
      </c>
      <c r="C200" t="s">
        <v>176</v>
      </c>
      <c r="D200" t="s">
        <v>156</v>
      </c>
      <c r="E200" t="s">
        <v>155</v>
      </c>
      <c r="F200" s="1">
        <v>0.98040000000000005</v>
      </c>
      <c r="G200" s="1">
        <v>0.98040000000000005</v>
      </c>
      <c r="H200" s="1">
        <v>0.98040000000000005</v>
      </c>
      <c r="I200" s="1">
        <v>1</v>
      </c>
      <c r="J200" s="1">
        <v>1.0196000000000001</v>
      </c>
      <c r="K200" s="1">
        <v>1.0065</v>
      </c>
      <c r="L200" s="1">
        <v>0.99350000000000005</v>
      </c>
      <c r="M200" s="1">
        <v>1.0172000000000001</v>
      </c>
      <c r="N200" s="1">
        <v>1.0408999999999999</v>
      </c>
      <c r="O200" s="1">
        <v>1.13013374140625</v>
      </c>
      <c r="P200" s="1">
        <v>1.2265996370387999</v>
      </c>
      <c r="Q200" s="1">
        <v>1.3204987045829999</v>
      </c>
      <c r="R200" s="1">
        <v>1.4180508318632099</v>
      </c>
      <c r="S200" s="1">
        <v>1.5444198808079801</v>
      </c>
      <c r="T200" s="1">
        <v>1.67145213570068</v>
      </c>
      <c r="U200" s="1">
        <v>1.78032061161656</v>
      </c>
      <c r="V200" s="1">
        <v>1.88918908753244</v>
      </c>
      <c r="W200" s="1">
        <v>1.89778978476754</v>
      </c>
      <c r="X200" s="1">
        <v>1.9063904820026301</v>
      </c>
      <c r="Y200" s="1">
        <v>1.93189764591932</v>
      </c>
      <c r="Z200" s="1">
        <v>1.9574048098360199</v>
      </c>
      <c r="AA200" s="1">
        <v>1.99484756344702</v>
      </c>
      <c r="AB200" s="1">
        <v>2.0322903170580302</v>
      </c>
      <c r="AC200" s="1">
        <v>2.0620277952673902</v>
      </c>
    </row>
    <row r="201" spans="1:29" x14ac:dyDescent="0.3">
      <c r="A201" t="s">
        <v>174</v>
      </c>
      <c r="B201" t="s">
        <v>175</v>
      </c>
      <c r="C201" t="s">
        <v>176</v>
      </c>
      <c r="D201" t="s">
        <v>158</v>
      </c>
      <c r="E201" t="s">
        <v>159</v>
      </c>
      <c r="F201" s="1"/>
      <c r="G201" s="1"/>
      <c r="H201" s="1"/>
      <c r="I201" s="1"/>
      <c r="J201" s="1"/>
      <c r="K201" s="1">
        <v>20.4705090770608</v>
      </c>
      <c r="L201" s="1">
        <v>36.584440736476303</v>
      </c>
      <c r="M201" s="1">
        <v>42.089637624666402</v>
      </c>
      <c r="N201" s="1">
        <v>37.324398953379003</v>
      </c>
      <c r="O201" s="1">
        <v>37.547113875169998</v>
      </c>
      <c r="P201" s="1">
        <v>34.726031825972797</v>
      </c>
      <c r="Q201" s="1">
        <v>33.945394807789</v>
      </c>
      <c r="R201" s="1">
        <v>32.300071969227503</v>
      </c>
      <c r="S201" s="1">
        <v>38.161444042650501</v>
      </c>
      <c r="T201" s="1">
        <v>39.156955728468198</v>
      </c>
      <c r="U201" s="1">
        <v>35.217088492037902</v>
      </c>
      <c r="V201" s="1">
        <v>31.2772212556076</v>
      </c>
      <c r="W201" s="1">
        <v>30.4596250766491</v>
      </c>
      <c r="X201" s="1">
        <v>29.6420288976907</v>
      </c>
      <c r="Y201" s="1">
        <v>29.726118619167298</v>
      </c>
      <c r="Z201" s="1">
        <v>29.8102083406439</v>
      </c>
      <c r="AA201" s="1">
        <v>30.903014088005801</v>
      </c>
      <c r="AB201" s="1">
        <v>31.995819835367602</v>
      </c>
      <c r="AC201" s="1">
        <v>20.699520414202102</v>
      </c>
    </row>
    <row r="202" spans="1:29" x14ac:dyDescent="0.3">
      <c r="A202" t="s">
        <v>174</v>
      </c>
      <c r="B202" t="s">
        <v>175</v>
      </c>
      <c r="C202" t="s">
        <v>176</v>
      </c>
      <c r="D202" t="s">
        <v>166</v>
      </c>
      <c r="E202" t="s">
        <v>159</v>
      </c>
      <c r="F202" s="1"/>
      <c r="G202" s="1"/>
      <c r="H202" s="1"/>
      <c r="I202" s="1"/>
      <c r="J202" s="1"/>
      <c r="K202" s="1">
        <v>1.4882850293001699</v>
      </c>
      <c r="L202" s="1">
        <v>14.603313767235599</v>
      </c>
      <c r="M202" s="1">
        <v>16.711702788986798</v>
      </c>
      <c r="N202" s="1">
        <v>19.3120728901714</v>
      </c>
      <c r="O202" s="1">
        <v>20.461063918023299</v>
      </c>
      <c r="P202" s="1">
        <v>22.269254802312702</v>
      </c>
      <c r="Q202" s="1">
        <v>27.297127014443099</v>
      </c>
      <c r="R202" s="1">
        <v>35.486935287054997</v>
      </c>
      <c r="S202" s="1">
        <v>41.049906204430499</v>
      </c>
      <c r="T202" s="1">
        <v>46.571271082754798</v>
      </c>
      <c r="U202" s="1">
        <v>50.717082859712697</v>
      </c>
      <c r="V202" s="1">
        <v>54.862894636670603</v>
      </c>
      <c r="W202" s="1">
        <v>66.097156781609002</v>
      </c>
      <c r="X202" s="1">
        <v>77.331418926547499</v>
      </c>
      <c r="Y202" s="1">
        <v>103.810516367967</v>
      </c>
      <c r="Z202" s="1">
        <v>130.28961380938799</v>
      </c>
      <c r="AA202" s="1">
        <v>157.36393697338301</v>
      </c>
      <c r="AB202" s="1">
        <v>184.43826013737899</v>
      </c>
      <c r="AC202" s="1">
        <v>290.53576176696703</v>
      </c>
    </row>
    <row r="203" spans="1:29" x14ac:dyDescent="0.3">
      <c r="A203" t="s">
        <v>174</v>
      </c>
      <c r="B203" t="s">
        <v>175</v>
      </c>
      <c r="C203" t="s">
        <v>176</v>
      </c>
      <c r="D203" t="s">
        <v>167</v>
      </c>
      <c r="E203" t="s">
        <v>159</v>
      </c>
      <c r="F203" s="1"/>
      <c r="G203" s="1"/>
      <c r="H203" s="1"/>
      <c r="I203" s="1"/>
      <c r="J203" s="1"/>
      <c r="K203" s="1">
        <v>17.390939863327699</v>
      </c>
      <c r="L203" s="1">
        <v>18.578514279203102</v>
      </c>
      <c r="M203" s="1">
        <v>18.213183035154</v>
      </c>
      <c r="N203" s="1">
        <v>28.537568571237799</v>
      </c>
      <c r="O203" s="1">
        <v>25.791262700671499</v>
      </c>
      <c r="P203" s="1">
        <v>32.2963798519894</v>
      </c>
      <c r="Q203" s="1">
        <v>37.2615004498929</v>
      </c>
      <c r="R203" s="1">
        <v>35.843240570200898</v>
      </c>
      <c r="S203" s="1">
        <v>41.002918257184199</v>
      </c>
      <c r="T203" s="1">
        <v>46.017305396009299</v>
      </c>
      <c r="U203" s="1">
        <v>49.6545779697339</v>
      </c>
      <c r="V203" s="1">
        <v>53.291850543458501</v>
      </c>
      <c r="W203" s="1">
        <v>63.466328554681503</v>
      </c>
      <c r="X203" s="1">
        <v>73.640806565904498</v>
      </c>
      <c r="Y203" s="1">
        <v>98.401701853481498</v>
      </c>
      <c r="Z203" s="1">
        <v>123.162597141058</v>
      </c>
      <c r="AA203" s="1">
        <v>147.449410991647</v>
      </c>
      <c r="AB203" s="1">
        <v>171.736224842236</v>
      </c>
      <c r="AC203" s="1">
        <v>268.69240959898599</v>
      </c>
    </row>
    <row r="204" spans="1:29" x14ac:dyDescent="0.3">
      <c r="A204" t="s">
        <v>174</v>
      </c>
      <c r="B204" t="s">
        <v>175</v>
      </c>
      <c r="C204" t="s">
        <v>176</v>
      </c>
      <c r="D204" t="s">
        <v>168</v>
      </c>
      <c r="E204" t="s">
        <v>159</v>
      </c>
      <c r="F204" s="1"/>
      <c r="G204" s="1"/>
      <c r="H204" s="1"/>
      <c r="I204" s="1"/>
      <c r="J204" s="1"/>
      <c r="K204" s="1">
        <v>0.25203892694068097</v>
      </c>
      <c r="L204" s="1">
        <v>13.134944482455699</v>
      </c>
      <c r="M204" s="1">
        <v>15.776904246478599</v>
      </c>
      <c r="N204" s="1">
        <v>19.9843949640034</v>
      </c>
      <c r="O204" s="1">
        <v>24.8128751096502</v>
      </c>
      <c r="P204" s="1">
        <v>31.508663270233601</v>
      </c>
      <c r="Q204" s="1">
        <v>36.793321952000703</v>
      </c>
      <c r="R204" s="1">
        <v>40.870612320160497</v>
      </c>
      <c r="S204" s="1">
        <v>57.000349390262102</v>
      </c>
      <c r="T204" s="1">
        <v>46.017305396009299</v>
      </c>
      <c r="U204" s="1">
        <v>70.970916764831401</v>
      </c>
      <c r="V204" s="1">
        <v>95.924528133653496</v>
      </c>
      <c r="W204" s="1">
        <v>126.087738293361</v>
      </c>
      <c r="X204" s="1">
        <v>156.25094845306899</v>
      </c>
      <c r="Y204" s="1">
        <v>204.96673474600101</v>
      </c>
      <c r="Z204" s="1">
        <v>253.682521038933</v>
      </c>
      <c r="AA204" s="1">
        <v>334.13140199805099</v>
      </c>
      <c r="AB204" s="1">
        <v>414.580282957169</v>
      </c>
      <c r="AC204" s="1">
        <v>675.30759527680402</v>
      </c>
    </row>
    <row r="205" spans="1:29" x14ac:dyDescent="0.3">
      <c r="A205" t="s">
        <v>174</v>
      </c>
      <c r="B205" t="s">
        <v>175</v>
      </c>
      <c r="C205" t="s">
        <v>176</v>
      </c>
      <c r="D205" t="s">
        <v>177</v>
      </c>
      <c r="E205" t="s">
        <v>159</v>
      </c>
      <c r="F205" s="1"/>
      <c r="G205" s="1"/>
      <c r="H205" s="1"/>
      <c r="I205" s="1"/>
      <c r="J205" s="1"/>
      <c r="K205" s="1">
        <v>0.702528708</v>
      </c>
      <c r="L205" s="1">
        <v>8.0603832483081295</v>
      </c>
      <c r="M205" s="1">
        <v>8.3028891942570695</v>
      </c>
      <c r="N205" s="1">
        <v>7.6289434961296596</v>
      </c>
      <c r="O205" s="1">
        <v>8.2020100486877698</v>
      </c>
      <c r="P205" s="1">
        <v>8.8558671522790799</v>
      </c>
      <c r="Q205" s="1">
        <v>15.668303879892401</v>
      </c>
      <c r="R205" s="1">
        <v>22.450522908556</v>
      </c>
      <c r="S205" s="1">
        <v>23.326023925817001</v>
      </c>
      <c r="T205" s="1">
        <v>26.620010442645398</v>
      </c>
      <c r="U205" s="1">
        <v>29.631260298202601</v>
      </c>
      <c r="V205" s="1">
        <v>32.642510153759801</v>
      </c>
      <c r="W205" s="1">
        <v>25.3076097463792</v>
      </c>
      <c r="X205" s="1">
        <v>17.972709338998602</v>
      </c>
      <c r="Y205" s="1">
        <v>16.488264336734701</v>
      </c>
      <c r="Z205" s="1">
        <v>15.0038193344707</v>
      </c>
      <c r="AA205" s="1">
        <v>14.660961180603801</v>
      </c>
      <c r="AB205" s="1">
        <v>14.3181030267369</v>
      </c>
      <c r="AC205" s="1">
        <v>1.93526071853265</v>
      </c>
    </row>
    <row r="206" spans="1:29" x14ac:dyDescent="0.3">
      <c r="A206" t="s">
        <v>174</v>
      </c>
      <c r="B206" t="s">
        <v>175</v>
      </c>
      <c r="C206" t="s">
        <v>176</v>
      </c>
      <c r="D206" t="s">
        <v>160</v>
      </c>
      <c r="E206" t="s">
        <v>159</v>
      </c>
      <c r="F206" s="1"/>
      <c r="G206" s="1"/>
      <c r="H206" s="1"/>
      <c r="I206" s="1"/>
      <c r="J206" s="1"/>
      <c r="K206" s="1">
        <v>3.91095634786025</v>
      </c>
      <c r="L206" s="1">
        <v>10.1146427663694</v>
      </c>
      <c r="M206" s="1">
        <v>19.641770650137701</v>
      </c>
      <c r="N206" s="1">
        <v>23.570052267462</v>
      </c>
      <c r="O206" s="1">
        <v>29.045211723863201</v>
      </c>
      <c r="P206" s="1">
        <v>34.798121138423198</v>
      </c>
      <c r="Q206" s="1">
        <v>27.297127014443099</v>
      </c>
      <c r="R206" s="1">
        <v>35.486935287054997</v>
      </c>
      <c r="S206" s="1">
        <v>41.049906204430499</v>
      </c>
      <c r="T206" s="1">
        <v>52.282741686572997</v>
      </c>
      <c r="U206" s="1">
        <v>59.140438292316702</v>
      </c>
      <c r="V206" s="1">
        <v>65.9981348980604</v>
      </c>
      <c r="W206" s="1">
        <v>71.116030812405398</v>
      </c>
      <c r="X206" s="1">
        <v>76.233926726750497</v>
      </c>
      <c r="Y206" s="1">
        <v>100.994822014327</v>
      </c>
      <c r="Z206" s="1">
        <v>125.755717301904</v>
      </c>
      <c r="AA206" s="1">
        <v>150.04253115249301</v>
      </c>
      <c r="AB206" s="1">
        <v>174.32934500308201</v>
      </c>
      <c r="AC206" s="1">
        <v>258.917916491136</v>
      </c>
    </row>
    <row r="207" spans="1:29" hidden="1" x14ac:dyDescent="0.3">
      <c r="A207" t="s">
        <v>174</v>
      </c>
      <c r="B207" t="s">
        <v>175</v>
      </c>
      <c r="C207" t="s">
        <v>176</v>
      </c>
      <c r="D207" t="s">
        <v>119</v>
      </c>
      <c r="E207" t="s">
        <v>159</v>
      </c>
      <c r="F207" s="1"/>
      <c r="G207" s="1"/>
      <c r="H207" s="1"/>
      <c r="I207" s="1"/>
      <c r="J207" s="1"/>
      <c r="K207" s="1"/>
      <c r="L207" s="1">
        <v>7.3578545403081304</v>
      </c>
      <c r="M207" s="1">
        <v>7.6003604862570704</v>
      </c>
      <c r="N207" s="1">
        <v>6.9264147881296596</v>
      </c>
      <c r="O207" s="1">
        <v>7.4994813406877698</v>
      </c>
      <c r="P207" s="1">
        <v>8.1533384442790702</v>
      </c>
      <c r="Q207" s="1">
        <v>14.9657751718924</v>
      </c>
      <c r="R207" s="1">
        <v>21.747994200556001</v>
      </c>
      <c r="S207" s="1">
        <v>22.623495217816998</v>
      </c>
      <c r="T207" s="1">
        <v>25.917481734645399</v>
      </c>
      <c r="U207" s="1">
        <v>28.928731590202599</v>
      </c>
      <c r="V207" s="1">
        <v>31.939981445759798</v>
      </c>
      <c r="W207" s="1">
        <v>40.128908858429298</v>
      </c>
      <c r="X207" s="1">
        <v>48.317836271098699</v>
      </c>
      <c r="Y207" s="1">
        <v>66.977110770470304</v>
      </c>
      <c r="Z207" s="1">
        <v>85.636385269841895</v>
      </c>
      <c r="AA207" s="1">
        <v>103.476081816112</v>
      </c>
      <c r="AB207" s="1">
        <v>121.31577836238201</v>
      </c>
      <c r="AC207" s="1">
        <v>196.378626486071</v>
      </c>
    </row>
    <row r="208" spans="1:29" hidden="1" x14ac:dyDescent="0.3">
      <c r="A208" t="s">
        <v>174</v>
      </c>
      <c r="B208" t="s">
        <v>175</v>
      </c>
      <c r="C208" t="s">
        <v>176</v>
      </c>
      <c r="D208" t="s">
        <v>121</v>
      </c>
      <c r="E208" t="s">
        <v>159</v>
      </c>
      <c r="F208" s="1"/>
      <c r="G208" s="1"/>
      <c r="H208" s="1"/>
      <c r="I208" s="1"/>
      <c r="J208" s="1"/>
      <c r="K208" s="1">
        <v>2.8714694940844798</v>
      </c>
      <c r="L208" s="1">
        <v>8.6285555630102095</v>
      </c>
      <c r="M208" s="1">
        <v>2.3398525208889498</v>
      </c>
      <c r="N208" s="1">
        <v>2.3806569498405601</v>
      </c>
      <c r="O208" s="1">
        <v>2.6381211414560899</v>
      </c>
      <c r="P208" s="1">
        <v>3.6099225183439101</v>
      </c>
      <c r="Q208" s="1">
        <v>3.6134875523679</v>
      </c>
      <c r="R208" s="1">
        <v>4.0533732935397104</v>
      </c>
      <c r="S208" s="1">
        <v>5.7710506528394303</v>
      </c>
      <c r="T208" s="1">
        <v>8.2739838297292092</v>
      </c>
      <c r="U208" s="1"/>
      <c r="V208" s="1"/>
      <c r="W208" s="1"/>
      <c r="X208" s="1"/>
      <c r="Y208" s="1"/>
      <c r="Z208" s="1"/>
      <c r="AA208" s="1"/>
      <c r="AB208" s="1"/>
      <c r="AC208" s="1"/>
    </row>
    <row r="209" spans="1:29" hidden="1" x14ac:dyDescent="0.3">
      <c r="A209" t="s">
        <v>174</v>
      </c>
      <c r="B209" t="s">
        <v>175</v>
      </c>
      <c r="C209" t="s">
        <v>176</v>
      </c>
      <c r="D209" t="s">
        <v>123</v>
      </c>
      <c r="E209" t="s">
        <v>159</v>
      </c>
      <c r="F209" s="1"/>
      <c r="G209" s="1"/>
      <c r="H209" s="1"/>
      <c r="I209" s="1"/>
      <c r="J209" s="1"/>
      <c r="K209" s="1">
        <v>0.55350237946702896</v>
      </c>
      <c r="L209" s="1">
        <v>12.612234029035999</v>
      </c>
      <c r="M209" s="1">
        <v>4.67232756231612</v>
      </c>
      <c r="N209" s="1">
        <v>3.1820242827437699</v>
      </c>
      <c r="O209" s="1">
        <v>2.8781865618602498</v>
      </c>
      <c r="P209" s="1">
        <v>3.5342635994720699</v>
      </c>
      <c r="Q209" s="1">
        <v>4.3191658751359503</v>
      </c>
      <c r="R209" s="1">
        <v>6.2508365498121297</v>
      </c>
      <c r="S209" s="1">
        <v>5.5224773992788299</v>
      </c>
      <c r="T209" s="1">
        <v>9.2056698412443492</v>
      </c>
      <c r="U209" s="1">
        <v>1.4167260235821699</v>
      </c>
      <c r="V209" s="1"/>
      <c r="W209" s="1"/>
      <c r="X209" s="1"/>
      <c r="Y209" s="1"/>
      <c r="Z209" s="1"/>
      <c r="AA209" s="1"/>
      <c r="AB209" s="1"/>
      <c r="AC209" s="1"/>
    </row>
    <row r="210" spans="1:29" hidden="1" x14ac:dyDescent="0.3">
      <c r="A210" t="s">
        <v>174</v>
      </c>
      <c r="B210" t="s">
        <v>175</v>
      </c>
      <c r="C210" t="s">
        <v>176</v>
      </c>
      <c r="D210" t="s">
        <v>125</v>
      </c>
      <c r="E210" t="s">
        <v>159</v>
      </c>
      <c r="F210" s="1"/>
      <c r="G210" s="1"/>
      <c r="H210" s="1"/>
      <c r="I210" s="1"/>
      <c r="J210" s="1"/>
      <c r="K210" s="1">
        <v>7.8400009121397995E-2</v>
      </c>
      <c r="L210" s="1">
        <v>12.1314492752934</v>
      </c>
      <c r="M210" s="1">
        <v>2.6414901725564399</v>
      </c>
      <c r="N210" s="1">
        <v>2.86583480597373</v>
      </c>
      <c r="O210" s="1">
        <v>4.0825476535392697</v>
      </c>
      <c r="P210" s="1">
        <v>4.5399147333672998</v>
      </c>
      <c r="Q210" s="1">
        <v>0.51559401887398204</v>
      </c>
      <c r="R210" s="1">
        <v>0.60466681450862403</v>
      </c>
      <c r="S210" s="1">
        <v>0.71834878129744295</v>
      </c>
      <c r="T210" s="1">
        <v>0.86343897949875204</v>
      </c>
      <c r="U210" s="1"/>
      <c r="V210" s="1"/>
      <c r="W210" s="1"/>
      <c r="X210" s="1"/>
      <c r="Y210" s="1"/>
      <c r="Z210" s="1"/>
      <c r="AA210" s="1"/>
      <c r="AB210" s="1"/>
      <c r="AC210" s="1"/>
    </row>
    <row r="211" spans="1:29" hidden="1" x14ac:dyDescent="0.3">
      <c r="A211" t="s">
        <v>174</v>
      </c>
      <c r="B211" t="s">
        <v>175</v>
      </c>
      <c r="C211" t="s">
        <v>176</v>
      </c>
      <c r="D211" t="s">
        <v>127</v>
      </c>
      <c r="E211" t="s">
        <v>159</v>
      </c>
      <c r="F211" s="1"/>
      <c r="G211" s="1"/>
      <c r="H211" s="1"/>
      <c r="I211" s="1"/>
      <c r="J211" s="1"/>
      <c r="K211" s="1">
        <v>9.60092400363515</v>
      </c>
      <c r="L211" s="1">
        <v>20.670724370973499</v>
      </c>
      <c r="M211" s="1">
        <v>25.9173204928478</v>
      </c>
      <c r="N211" s="1">
        <v>22.489254655348599</v>
      </c>
      <c r="O211" s="1">
        <v>24.8121610777143</v>
      </c>
      <c r="P211" s="1">
        <v>21.387541271594799</v>
      </c>
      <c r="Q211" s="1">
        <v>21.037493185929598</v>
      </c>
      <c r="R211" s="1">
        <v>20.1723906738249</v>
      </c>
      <c r="S211" s="1">
        <v>23.7555066546457</v>
      </c>
      <c r="T211" s="1">
        <v>24.629356990679501</v>
      </c>
      <c r="U211" s="1">
        <v>22.226097144465999</v>
      </c>
      <c r="V211" s="1">
        <v>19.822837298252502</v>
      </c>
      <c r="W211" s="1">
        <v>18.9152295888399</v>
      </c>
      <c r="X211" s="1">
        <v>18.007621879427401</v>
      </c>
      <c r="Y211" s="1">
        <v>17.898997075214901</v>
      </c>
      <c r="Z211" s="1">
        <v>17.7903722710025</v>
      </c>
      <c r="AA211" s="1">
        <v>17.591977446870199</v>
      </c>
      <c r="AB211" s="1">
        <v>17.393582622737998</v>
      </c>
      <c r="AC211" s="1">
        <v>12.6866788461602</v>
      </c>
    </row>
    <row r="212" spans="1:29" hidden="1" x14ac:dyDescent="0.3">
      <c r="A212" t="s">
        <v>174</v>
      </c>
      <c r="B212" t="s">
        <v>175</v>
      </c>
      <c r="C212" t="s">
        <v>176</v>
      </c>
      <c r="D212" t="s">
        <v>130</v>
      </c>
      <c r="E212" t="s">
        <v>159</v>
      </c>
      <c r="F212" s="1"/>
      <c r="G212" s="1"/>
      <c r="H212" s="1"/>
      <c r="I212" s="1"/>
      <c r="J212" s="1"/>
      <c r="K212" s="1">
        <v>0.37787020246702901</v>
      </c>
      <c r="L212" s="1">
        <v>12.8681334850884</v>
      </c>
      <c r="M212" s="1">
        <v>20.075752932136499</v>
      </c>
      <c r="N212" s="1">
        <v>14.733922504317301</v>
      </c>
      <c r="O212" s="1">
        <v>17.670185206217901</v>
      </c>
      <c r="P212" s="1">
        <v>17.572969209390699</v>
      </c>
      <c r="Q212" s="1">
        <v>19.217511176836201</v>
      </c>
      <c r="R212" s="1">
        <v>24.928402883943601</v>
      </c>
      <c r="S212" s="1">
        <v>27.118656333892201</v>
      </c>
      <c r="T212" s="1">
        <v>21.903852415597701</v>
      </c>
      <c r="U212" s="1">
        <v>20.490281222305601</v>
      </c>
      <c r="V212" s="1">
        <v>19.076710029013501</v>
      </c>
      <c r="W212" s="1">
        <v>18.209131266285901</v>
      </c>
      <c r="X212" s="1">
        <v>17.341552503558301</v>
      </c>
      <c r="Y212" s="1">
        <v>17.3844376508032</v>
      </c>
      <c r="Z212" s="1">
        <v>17.427322798048099</v>
      </c>
      <c r="AA212" s="1">
        <v>17.517287269481901</v>
      </c>
      <c r="AB212" s="1">
        <v>17.607251740915601</v>
      </c>
      <c r="AC212" s="1">
        <v>12.873903546403399</v>
      </c>
    </row>
    <row r="213" spans="1:29" hidden="1" x14ac:dyDescent="0.3">
      <c r="A213" t="s">
        <v>174</v>
      </c>
      <c r="B213" t="s">
        <v>175</v>
      </c>
      <c r="C213" t="s">
        <v>176</v>
      </c>
      <c r="D213" t="s">
        <v>131</v>
      </c>
      <c r="E213" t="s">
        <v>159</v>
      </c>
      <c r="F213" s="1"/>
      <c r="G213" s="1"/>
      <c r="H213" s="1"/>
      <c r="I213" s="1"/>
      <c r="J213" s="1"/>
      <c r="K213" s="1">
        <v>17.2170304646944</v>
      </c>
      <c r="L213" s="1">
        <v>18.392729136410999</v>
      </c>
      <c r="M213" s="1">
        <v>18.031051204802498</v>
      </c>
      <c r="N213" s="1">
        <v>28.2521928855254</v>
      </c>
      <c r="O213" s="1">
        <v>25.533350073664799</v>
      </c>
      <c r="P213" s="1">
        <v>31.973416053469499</v>
      </c>
      <c r="Q213" s="1">
        <v>36.888885445394003</v>
      </c>
      <c r="R213" s="1">
        <v>35.484808164498901</v>
      </c>
      <c r="S213" s="1">
        <v>40.592889074612401</v>
      </c>
      <c r="T213" s="1">
        <v>45.557132342049201</v>
      </c>
      <c r="U213" s="1">
        <v>49.158032190036501</v>
      </c>
      <c r="V213" s="1">
        <v>52.7589320380239</v>
      </c>
      <c r="W213" s="1">
        <v>62.831665269134703</v>
      </c>
      <c r="X213" s="1">
        <v>72.904398500245406</v>
      </c>
      <c r="Y213" s="1">
        <v>97.417684834946698</v>
      </c>
      <c r="Z213" s="1">
        <v>121.93097116964699</v>
      </c>
      <c r="AA213" s="1">
        <v>145.97491688173099</v>
      </c>
      <c r="AB213" s="1">
        <v>170.01886259381399</v>
      </c>
      <c r="AC213" s="1">
        <v>266.00548550299601</v>
      </c>
    </row>
    <row r="214" spans="1:29" hidden="1" x14ac:dyDescent="0.3">
      <c r="A214" t="s">
        <v>174</v>
      </c>
      <c r="B214" t="s">
        <v>175</v>
      </c>
      <c r="C214" t="s">
        <v>176</v>
      </c>
      <c r="D214" t="s">
        <v>162</v>
      </c>
      <c r="E214" t="s">
        <v>159</v>
      </c>
      <c r="F214" s="1"/>
      <c r="G214" s="1"/>
      <c r="H214" s="1"/>
      <c r="I214" s="1"/>
      <c r="J214" s="1"/>
      <c r="K214" s="1">
        <v>0.24989602411253101</v>
      </c>
      <c r="L214" s="1">
        <v>13.003595037631101</v>
      </c>
      <c r="M214" s="1">
        <v>3.5897787803677299</v>
      </c>
      <c r="N214" s="1">
        <v>4.4317052021229699</v>
      </c>
      <c r="O214" s="1">
        <v>4.9701923164858899</v>
      </c>
      <c r="P214" s="1">
        <v>6.1854085882302199</v>
      </c>
      <c r="Q214" s="1">
        <v>4.5079249392561902</v>
      </c>
      <c r="R214" s="1"/>
      <c r="S214" s="1">
        <v>4.4401606232125399</v>
      </c>
      <c r="T214" s="1"/>
      <c r="U214" s="1"/>
      <c r="V214" s="1"/>
      <c r="W214" s="1"/>
      <c r="X214" s="1"/>
      <c r="Y214" s="1"/>
      <c r="Z214" s="1"/>
      <c r="AA214" s="1"/>
      <c r="AB214" s="1"/>
      <c r="AC214" s="1"/>
    </row>
    <row r="215" spans="1:29" hidden="1" x14ac:dyDescent="0.3">
      <c r="A215" t="s">
        <v>174</v>
      </c>
      <c r="B215" t="s">
        <v>175</v>
      </c>
      <c r="C215" t="s">
        <v>178</v>
      </c>
      <c r="D215" t="s">
        <v>117</v>
      </c>
      <c r="E215" t="s">
        <v>150</v>
      </c>
      <c r="F215" s="1"/>
      <c r="G215" s="1"/>
      <c r="H215" s="1"/>
      <c r="I215" s="1"/>
      <c r="J215" s="1"/>
      <c r="K215" s="1"/>
      <c r="L215" s="1"/>
      <c r="M215" s="1">
        <v>163.96281325689199</v>
      </c>
      <c r="N215" s="1">
        <v>209.26271549540201</v>
      </c>
      <c r="O215" s="1">
        <v>267.07814550546499</v>
      </c>
      <c r="P215" s="1">
        <v>340.86691285531799</v>
      </c>
      <c r="Q215" s="1">
        <v>435.042156143537</v>
      </c>
      <c r="R215" s="1">
        <v>555.23628279624199</v>
      </c>
      <c r="S215" s="1">
        <v>708.63783056388002</v>
      </c>
      <c r="T215" s="1">
        <v>904.42139763867999</v>
      </c>
      <c r="U215" s="1">
        <v>1188.8142762974301</v>
      </c>
      <c r="V215" s="1">
        <v>1473.2071549561899</v>
      </c>
      <c r="W215" s="1">
        <v>1936.4531868972001</v>
      </c>
      <c r="X215" s="1">
        <v>2399.6992188382201</v>
      </c>
      <c r="Y215" s="1">
        <v>3154.2781911429101</v>
      </c>
      <c r="Z215" s="1">
        <v>3908.8571634476002</v>
      </c>
      <c r="AA215" s="1">
        <v>5137.9867969139596</v>
      </c>
      <c r="AB215" s="1">
        <v>6367.1164303803098</v>
      </c>
      <c r="AC215" s="1">
        <v>10371.361741512799</v>
      </c>
    </row>
    <row r="216" spans="1:29" hidden="1" x14ac:dyDescent="0.3">
      <c r="A216" t="s">
        <v>174</v>
      </c>
      <c r="B216" t="s">
        <v>175</v>
      </c>
      <c r="C216" t="s">
        <v>179</v>
      </c>
      <c r="D216" t="s">
        <v>154</v>
      </c>
      <c r="E216" t="s">
        <v>155</v>
      </c>
      <c r="F216" s="1">
        <v>0.96430000000000005</v>
      </c>
      <c r="G216" s="1">
        <v>0.96430000000000005</v>
      </c>
      <c r="H216" s="1">
        <v>0.96430000000000005</v>
      </c>
      <c r="I216" s="1">
        <v>1</v>
      </c>
      <c r="J216" s="1">
        <v>1.0357000000000001</v>
      </c>
      <c r="K216" s="1">
        <v>1.0185</v>
      </c>
      <c r="L216" s="1">
        <v>1.0013000000000001</v>
      </c>
      <c r="M216" s="1">
        <v>0.82720000000000005</v>
      </c>
      <c r="N216" s="1">
        <v>0.65310000000000001</v>
      </c>
      <c r="O216" s="1">
        <v>0.86408097524999905</v>
      </c>
      <c r="P216" s="1">
        <v>1.10571372861596</v>
      </c>
      <c r="Q216" s="1">
        <v>1.2792744459007801</v>
      </c>
      <c r="R216" s="1">
        <v>1.46244449309695</v>
      </c>
      <c r="S216" s="1">
        <v>1.7320648717023299</v>
      </c>
      <c r="T216" s="1">
        <v>2.02039040844637</v>
      </c>
      <c r="U216" s="1">
        <v>2.1069861060144999</v>
      </c>
      <c r="V216" s="1">
        <v>2.1935818035826302</v>
      </c>
      <c r="W216" s="1">
        <v>2.4590053536240899</v>
      </c>
      <c r="X216" s="1">
        <v>2.7244289036655398</v>
      </c>
      <c r="Y216" s="1">
        <v>3.1476990884646199</v>
      </c>
      <c r="Z216" s="1">
        <v>3.5709692732636902</v>
      </c>
      <c r="AA216" s="1">
        <v>3.9569548891465001</v>
      </c>
      <c r="AB216" s="1">
        <v>4.3429405050293202</v>
      </c>
      <c r="AC216" s="1">
        <v>4.5456824764601196</v>
      </c>
    </row>
    <row r="217" spans="1:29" hidden="1" x14ac:dyDescent="0.3">
      <c r="A217" t="s">
        <v>174</v>
      </c>
      <c r="B217" t="s">
        <v>175</v>
      </c>
      <c r="C217" t="s">
        <v>179</v>
      </c>
      <c r="D217" t="s">
        <v>156</v>
      </c>
      <c r="E217" t="s">
        <v>155</v>
      </c>
      <c r="F217" s="1">
        <v>0.95279999999999998</v>
      </c>
      <c r="G217" s="1">
        <v>0.95279999999999998</v>
      </c>
      <c r="H217" s="1">
        <v>0.95279999999999998</v>
      </c>
      <c r="I217" s="1">
        <v>1</v>
      </c>
      <c r="J217" s="1">
        <v>1.0471999999999999</v>
      </c>
      <c r="K217" s="1">
        <v>1.0246999999999999</v>
      </c>
      <c r="L217" s="1">
        <v>1.0022</v>
      </c>
      <c r="M217" s="1">
        <v>1.0289999999999999</v>
      </c>
      <c r="N217" s="1">
        <v>1.0558000000000001</v>
      </c>
      <c r="O217" s="1">
        <v>1.093790487625</v>
      </c>
      <c r="P217" s="1">
        <v>1.1540933530920101</v>
      </c>
      <c r="Q217" s="1">
        <v>1.22155082182384</v>
      </c>
      <c r="R217" s="1">
        <v>1.2947072745805699</v>
      </c>
      <c r="S217" s="1">
        <v>1.38855219066669</v>
      </c>
      <c r="T217" s="1">
        <v>1.4867358964342601</v>
      </c>
      <c r="U217" s="1">
        <v>1.5679512436531999</v>
      </c>
      <c r="V217" s="1">
        <v>1.64916659087214</v>
      </c>
      <c r="W217" s="1">
        <v>1.74689640889925</v>
      </c>
      <c r="X217" s="1">
        <v>1.84462622692636</v>
      </c>
      <c r="Y217" s="1">
        <v>2.0173580439394398</v>
      </c>
      <c r="Z217" s="1">
        <v>2.1900898609525199</v>
      </c>
      <c r="AA217" s="1">
        <v>2.3222990168919502</v>
      </c>
      <c r="AB217" s="1">
        <v>2.45450817283138</v>
      </c>
      <c r="AC217" s="1">
        <v>2.5597561942138198</v>
      </c>
    </row>
    <row r="218" spans="1:29" x14ac:dyDescent="0.3">
      <c r="A218" t="s">
        <v>174</v>
      </c>
      <c r="B218" t="s">
        <v>175</v>
      </c>
      <c r="C218" t="s">
        <v>179</v>
      </c>
      <c r="D218" t="s">
        <v>158</v>
      </c>
      <c r="E218" t="s">
        <v>159</v>
      </c>
      <c r="F218" s="1"/>
      <c r="G218" s="1"/>
      <c r="H218" s="1"/>
      <c r="I218" s="1"/>
      <c r="J218" s="1"/>
      <c r="K218" s="1">
        <v>12.009204199506</v>
      </c>
      <c r="L218" s="1">
        <v>21.553576932594702</v>
      </c>
      <c r="M218" s="1">
        <v>25.182478011474799</v>
      </c>
      <c r="N218" s="1">
        <v>33.235295424861</v>
      </c>
      <c r="O218" s="1">
        <v>36.182024935368098</v>
      </c>
      <c r="P218" s="1">
        <v>35.808429621362201</v>
      </c>
      <c r="Q218" s="1">
        <v>34.3944685268483</v>
      </c>
      <c r="R218" s="1">
        <v>33.808780868252803</v>
      </c>
      <c r="S218" s="1">
        <v>33.203518121073103</v>
      </c>
      <c r="T218" s="1">
        <v>37.910665997663898</v>
      </c>
      <c r="U218" s="1">
        <v>34.666837287328804</v>
      </c>
      <c r="V218" s="1">
        <v>31.423008576993698</v>
      </c>
      <c r="W218" s="1">
        <v>31.085700175283801</v>
      </c>
      <c r="X218" s="1">
        <v>30.7483917735739</v>
      </c>
      <c r="Y218" s="1">
        <v>30.4293481466724</v>
      </c>
      <c r="Z218" s="1">
        <v>30.110304519770899</v>
      </c>
      <c r="AA218" s="1">
        <v>30.9576229364577</v>
      </c>
      <c r="AB218" s="1">
        <v>31.8049413531444</v>
      </c>
      <c r="AC218" s="1">
        <v>18.252030393409498</v>
      </c>
    </row>
    <row r="219" spans="1:29" x14ac:dyDescent="0.3">
      <c r="A219" t="s">
        <v>174</v>
      </c>
      <c r="B219" t="s">
        <v>175</v>
      </c>
      <c r="C219" t="s">
        <v>179</v>
      </c>
      <c r="D219" t="s">
        <v>166</v>
      </c>
      <c r="E219" t="s">
        <v>159</v>
      </c>
      <c r="F219" s="1"/>
      <c r="G219" s="1"/>
      <c r="H219" s="1"/>
      <c r="I219" s="1"/>
      <c r="J219" s="1"/>
      <c r="K219" s="1">
        <v>3.5072174017906801</v>
      </c>
      <c r="L219" s="1">
        <v>7.8714771141116904</v>
      </c>
      <c r="M219" s="1">
        <v>14.920646167896001</v>
      </c>
      <c r="N219" s="1">
        <v>17.2277175196702</v>
      </c>
      <c r="O219" s="1">
        <v>21.115529403458201</v>
      </c>
      <c r="P219" s="1">
        <v>25.040771720085299</v>
      </c>
      <c r="Q219" s="1">
        <v>29.865093668673001</v>
      </c>
      <c r="R219" s="1">
        <v>34.125052405716602</v>
      </c>
      <c r="S219" s="1">
        <v>40.057458243176796</v>
      </c>
      <c r="T219" s="1">
        <v>46.062643841161098</v>
      </c>
      <c r="U219" s="1">
        <v>50.764781274027698</v>
      </c>
      <c r="V219" s="1">
        <v>55.466918706894397</v>
      </c>
      <c r="W219" s="1">
        <v>68.721233388483299</v>
      </c>
      <c r="X219" s="1">
        <v>81.975548070072094</v>
      </c>
      <c r="Y219" s="1">
        <v>103.412504781889</v>
      </c>
      <c r="Z219" s="1">
        <v>124.849461493706</v>
      </c>
      <c r="AA219" s="1">
        <v>160.05542749118899</v>
      </c>
      <c r="AB219" s="1">
        <v>195.26139348867301</v>
      </c>
      <c r="AC219" s="1">
        <v>306.05500590266502</v>
      </c>
    </row>
    <row r="220" spans="1:29" x14ac:dyDescent="0.3">
      <c r="A220" t="s">
        <v>174</v>
      </c>
      <c r="B220" t="s">
        <v>175</v>
      </c>
      <c r="C220" t="s">
        <v>179</v>
      </c>
      <c r="D220" t="s">
        <v>167</v>
      </c>
      <c r="E220" t="s">
        <v>159</v>
      </c>
      <c r="F220" s="1"/>
      <c r="G220" s="1"/>
      <c r="H220" s="1"/>
      <c r="I220" s="1"/>
      <c r="J220" s="1"/>
      <c r="K220" s="1">
        <v>17.626548820391999</v>
      </c>
      <c r="L220" s="1">
        <v>17.503970038619599</v>
      </c>
      <c r="M220" s="1">
        <v>18.213183035154</v>
      </c>
      <c r="N220" s="1">
        <v>26.3389051269695</v>
      </c>
      <c r="O220" s="1">
        <v>26.320469690751398</v>
      </c>
      <c r="P220" s="1">
        <v>32.645277002375799</v>
      </c>
      <c r="Q220" s="1">
        <v>32.760664456665097</v>
      </c>
      <c r="R220" s="1">
        <v>34.650998926932303</v>
      </c>
      <c r="S220" s="1">
        <v>39.983756975937801</v>
      </c>
      <c r="T220" s="1">
        <v>45.477263291421302</v>
      </c>
      <c r="U220" s="1">
        <v>50.5990631655378</v>
      </c>
      <c r="V220" s="1">
        <v>55.720863039654297</v>
      </c>
      <c r="W220" s="1">
        <v>68.642518540349698</v>
      </c>
      <c r="X220" s="1">
        <v>81.564174041045007</v>
      </c>
      <c r="Y220" s="1">
        <v>103.041632976637</v>
      </c>
      <c r="Z220" s="1">
        <v>124.51909191223</v>
      </c>
      <c r="AA220" s="1">
        <v>159.89024270045101</v>
      </c>
      <c r="AB220" s="1">
        <v>195.26139348867301</v>
      </c>
      <c r="AC220" s="1">
        <v>284.00077538777998</v>
      </c>
    </row>
    <row r="221" spans="1:29" x14ac:dyDescent="0.3">
      <c r="A221" t="s">
        <v>174</v>
      </c>
      <c r="B221" t="s">
        <v>175</v>
      </c>
      <c r="C221" t="s">
        <v>179</v>
      </c>
      <c r="D221" t="s">
        <v>168</v>
      </c>
      <c r="E221" t="s">
        <v>159</v>
      </c>
      <c r="F221" s="1"/>
      <c r="G221" s="1"/>
      <c r="H221" s="1"/>
      <c r="I221" s="1"/>
      <c r="J221" s="1"/>
      <c r="K221" s="1">
        <v>2.6664293940078999E-2</v>
      </c>
      <c r="L221" s="1">
        <v>7.5822263496790603</v>
      </c>
      <c r="M221" s="1">
        <v>18.213183035154</v>
      </c>
      <c r="N221" s="1">
        <v>20.223456650182399</v>
      </c>
      <c r="O221" s="1">
        <v>26.320469690751398</v>
      </c>
      <c r="P221" s="1">
        <v>32.645277002375799</v>
      </c>
      <c r="Q221" s="1">
        <v>32.760664456665097</v>
      </c>
      <c r="R221" s="1">
        <v>34.650998926932303</v>
      </c>
      <c r="S221" s="1">
        <v>39.983756975937801</v>
      </c>
      <c r="T221" s="1">
        <v>45.477263291421302</v>
      </c>
      <c r="U221" s="1">
        <v>50.5990631655378</v>
      </c>
      <c r="V221" s="1">
        <v>55.720863039654297</v>
      </c>
      <c r="W221" s="1">
        <v>68.642518540349698</v>
      </c>
      <c r="X221" s="1">
        <v>81.564174041045007</v>
      </c>
      <c r="Y221" s="1">
        <v>109.22543961098501</v>
      </c>
      <c r="Z221" s="1">
        <v>136.88670518092599</v>
      </c>
      <c r="AA221" s="1">
        <v>167.37060941522199</v>
      </c>
      <c r="AB221" s="1">
        <v>197.85451364951899</v>
      </c>
      <c r="AC221" s="1">
        <v>284.00077538777998</v>
      </c>
    </row>
    <row r="222" spans="1:29" x14ac:dyDescent="0.3">
      <c r="A222" t="s">
        <v>174</v>
      </c>
      <c r="B222" t="s">
        <v>175</v>
      </c>
      <c r="C222" t="s">
        <v>179</v>
      </c>
      <c r="D222" t="s">
        <v>177</v>
      </c>
      <c r="E222" t="s">
        <v>159</v>
      </c>
      <c r="F222" s="1"/>
      <c r="G222" s="1"/>
      <c r="H222" s="1"/>
      <c r="I222" s="1"/>
      <c r="J222" s="1"/>
      <c r="K222" s="1">
        <v>0.702528708</v>
      </c>
      <c r="L222" s="1">
        <v>4.4514425946293201</v>
      </c>
      <c r="M222" s="1">
        <v>6.6484941392505101</v>
      </c>
      <c r="N222" s="1">
        <v>7.0410121088917199</v>
      </c>
      <c r="O222" s="1">
        <v>11.373928845021</v>
      </c>
      <c r="P222" s="1">
        <v>10.6415458236033</v>
      </c>
      <c r="Q222" s="1">
        <v>18.223354133929099</v>
      </c>
      <c r="R222" s="1">
        <v>18.651640500472698</v>
      </c>
      <c r="S222" s="1">
        <v>20.520790958456001</v>
      </c>
      <c r="T222" s="1">
        <v>35.531552834716798</v>
      </c>
      <c r="U222" s="1">
        <v>34.714889820377799</v>
      </c>
      <c r="V222" s="1">
        <v>33.8982268060387</v>
      </c>
      <c r="W222" s="1">
        <v>43.342337831027301</v>
      </c>
      <c r="X222" s="1">
        <v>52.786448856015802</v>
      </c>
      <c r="Y222" s="1">
        <v>68.135506881181598</v>
      </c>
      <c r="Z222" s="1">
        <v>83.484564906347401</v>
      </c>
      <c r="AA222" s="1">
        <v>107.91030959476301</v>
      </c>
      <c r="AB222" s="1">
        <v>132.33605428317901</v>
      </c>
      <c r="AC222" s="1">
        <v>213.55708868821401</v>
      </c>
    </row>
    <row r="223" spans="1:29" x14ac:dyDescent="0.3">
      <c r="A223" t="s">
        <v>174</v>
      </c>
      <c r="B223" t="s">
        <v>175</v>
      </c>
      <c r="C223" t="s">
        <v>179</v>
      </c>
      <c r="D223" t="s">
        <v>160</v>
      </c>
      <c r="E223" t="s">
        <v>159</v>
      </c>
      <c r="F223" s="1"/>
      <c r="G223" s="1"/>
      <c r="H223" s="1"/>
      <c r="I223" s="1"/>
      <c r="J223" s="1"/>
      <c r="K223" s="1">
        <v>3.4566469469132501</v>
      </c>
      <c r="L223" s="1">
        <v>4.8070568668408198</v>
      </c>
      <c r="M223" s="1">
        <v>8.08367431054333</v>
      </c>
      <c r="N223" s="1">
        <v>9.6142483951503106</v>
      </c>
      <c r="O223" s="1">
        <v>19.215874066131502</v>
      </c>
      <c r="P223" s="1">
        <v>32.200716640691198</v>
      </c>
      <c r="Q223" s="1">
        <v>33.493926502212098</v>
      </c>
      <c r="R223" s="1">
        <v>34.125052405716602</v>
      </c>
      <c r="S223" s="1">
        <v>40.451326031300098</v>
      </c>
      <c r="T223" s="1">
        <v>45.477263291421302</v>
      </c>
      <c r="U223" s="1">
        <v>56.782869799885802</v>
      </c>
      <c r="V223" s="1">
        <v>68.088476308350295</v>
      </c>
      <c r="W223" s="1">
        <v>76.122885255120593</v>
      </c>
      <c r="X223" s="1">
        <v>84.157294201891006</v>
      </c>
      <c r="Y223" s="1">
        <v>105.634753137483</v>
      </c>
      <c r="Z223" s="1">
        <v>127.11221207307599</v>
      </c>
      <c r="AA223" s="1">
        <v>162.483362861297</v>
      </c>
      <c r="AB223" s="1">
        <v>197.85451364951899</v>
      </c>
      <c r="AC223" s="1">
        <v>274.22628227992999</v>
      </c>
    </row>
    <row r="224" spans="1:29" hidden="1" x14ac:dyDescent="0.3">
      <c r="A224" t="s">
        <v>174</v>
      </c>
      <c r="B224" t="s">
        <v>175</v>
      </c>
      <c r="C224" t="s">
        <v>179</v>
      </c>
      <c r="D224" t="s">
        <v>119</v>
      </c>
      <c r="E224" t="s">
        <v>159</v>
      </c>
      <c r="F224" s="1"/>
      <c r="G224" s="1"/>
      <c r="H224" s="1"/>
      <c r="I224" s="1"/>
      <c r="J224" s="1"/>
      <c r="K224" s="1"/>
      <c r="L224" s="1">
        <v>3.7489138866293201</v>
      </c>
      <c r="M224" s="1">
        <v>5.9459654312505199</v>
      </c>
      <c r="N224" s="1">
        <v>6.3384834008917199</v>
      </c>
      <c r="O224" s="1">
        <v>10.671400137020999</v>
      </c>
      <c r="P224" s="1">
        <v>9.9390171156032991</v>
      </c>
      <c r="Q224" s="1">
        <v>17.5208254259291</v>
      </c>
      <c r="R224" s="1">
        <v>17.949111792472699</v>
      </c>
      <c r="S224" s="1">
        <v>19.818262250456002</v>
      </c>
      <c r="T224" s="1">
        <v>34.829024126716803</v>
      </c>
      <c r="U224" s="1">
        <v>34.012361112377803</v>
      </c>
      <c r="V224" s="1">
        <v>33.195698098038697</v>
      </c>
      <c r="W224" s="1">
        <v>42.639809123027298</v>
      </c>
      <c r="X224" s="1">
        <v>52.0839201480158</v>
      </c>
      <c r="Y224" s="1">
        <v>67.432978173181596</v>
      </c>
      <c r="Z224" s="1">
        <v>82.782036198347399</v>
      </c>
      <c r="AA224" s="1">
        <v>107.207780886763</v>
      </c>
      <c r="AB224" s="1">
        <v>131.633525575178</v>
      </c>
      <c r="AC224" s="1">
        <v>212.85455998021399</v>
      </c>
    </row>
    <row r="225" spans="1:29" hidden="1" x14ac:dyDescent="0.3">
      <c r="A225" t="s">
        <v>174</v>
      </c>
      <c r="B225" t="s">
        <v>175</v>
      </c>
      <c r="C225" t="s">
        <v>179</v>
      </c>
      <c r="D225" t="s">
        <v>121</v>
      </c>
      <c r="E225" t="s">
        <v>159</v>
      </c>
      <c r="F225" s="1"/>
      <c r="G225" s="1"/>
      <c r="H225" s="1"/>
      <c r="I225" s="1"/>
      <c r="J225" s="1"/>
      <c r="K225" s="1">
        <v>2.4533674473287999</v>
      </c>
      <c r="L225" s="1">
        <v>3.89930175089878</v>
      </c>
      <c r="M225" s="1"/>
      <c r="N225" s="1"/>
      <c r="O225" s="1"/>
      <c r="P225" s="1"/>
      <c r="Q225" s="1">
        <v>2.6937366573644099</v>
      </c>
      <c r="R225" s="1">
        <v>6.5620751744884096</v>
      </c>
      <c r="S225" s="1">
        <v>6.3975921633641999</v>
      </c>
      <c r="T225" s="1">
        <v>7.1274110904481596</v>
      </c>
      <c r="U225" s="1"/>
      <c r="V225" s="1"/>
      <c r="W225" s="1"/>
      <c r="X225" s="1"/>
      <c r="Y225" s="1"/>
      <c r="Z225" s="1"/>
      <c r="AA225" s="1"/>
      <c r="AB225" s="1"/>
      <c r="AC225" s="1"/>
    </row>
    <row r="226" spans="1:29" hidden="1" x14ac:dyDescent="0.3">
      <c r="A226" t="s">
        <v>174</v>
      </c>
      <c r="B226" t="s">
        <v>175</v>
      </c>
      <c r="C226" t="s">
        <v>179</v>
      </c>
      <c r="D226" t="s">
        <v>123</v>
      </c>
      <c r="E226" t="s">
        <v>159</v>
      </c>
      <c r="F226" s="1"/>
      <c r="G226" s="1"/>
      <c r="H226" s="1"/>
      <c r="I226" s="1"/>
      <c r="J226" s="1"/>
      <c r="K226" s="1">
        <v>2.08178556814743</v>
      </c>
      <c r="L226" s="1">
        <v>6.1466662528389397</v>
      </c>
      <c r="M226" s="1">
        <v>3.10147350649267</v>
      </c>
      <c r="N226" s="1">
        <v>2.6311700144965</v>
      </c>
      <c r="O226" s="1">
        <v>2.8781865618602498</v>
      </c>
      <c r="P226" s="1">
        <v>3.0614313107896001</v>
      </c>
      <c r="Q226" s="1">
        <v>4.1637597774071002</v>
      </c>
      <c r="R226" s="1">
        <v>4.7997409601576599</v>
      </c>
      <c r="S226" s="1">
        <v>5.44717414735159</v>
      </c>
      <c r="T226" s="1">
        <v>7.7863872096824096</v>
      </c>
      <c r="U226" s="1">
        <v>2.4830368124838098</v>
      </c>
      <c r="V226" s="1"/>
      <c r="W226" s="1"/>
      <c r="X226" s="1"/>
      <c r="Y226" s="1"/>
      <c r="Z226" s="1"/>
      <c r="AA226" s="1"/>
      <c r="AB226" s="1"/>
      <c r="AC226" s="1"/>
    </row>
    <row r="227" spans="1:29" hidden="1" x14ac:dyDescent="0.3">
      <c r="A227" t="s">
        <v>174</v>
      </c>
      <c r="B227" t="s">
        <v>175</v>
      </c>
      <c r="C227" t="s">
        <v>179</v>
      </c>
      <c r="D227" t="s">
        <v>125</v>
      </c>
      <c r="E227" t="s">
        <v>159</v>
      </c>
      <c r="F227" s="1"/>
      <c r="G227" s="1"/>
      <c r="H227" s="1"/>
      <c r="I227" s="1"/>
      <c r="J227" s="1"/>
      <c r="K227" s="1"/>
      <c r="L227" s="1">
        <v>6.9917935053197899</v>
      </c>
      <c r="M227" s="1">
        <v>2.6414901725564399</v>
      </c>
      <c r="N227" s="1">
        <v>2.86583480597373</v>
      </c>
      <c r="O227" s="1">
        <v>4.0825476535392697</v>
      </c>
      <c r="P227" s="1">
        <v>4.5399147333672998</v>
      </c>
      <c r="Q227" s="1">
        <v>0.51559401887398204</v>
      </c>
      <c r="R227" s="1">
        <v>0.60466681450863202</v>
      </c>
      <c r="S227" s="1">
        <v>0.71834878129744295</v>
      </c>
      <c r="T227" s="1">
        <v>0.86343897949875204</v>
      </c>
      <c r="U227" s="1"/>
      <c r="V227" s="1"/>
      <c r="W227" s="1"/>
      <c r="X227" s="1"/>
      <c r="Y227" s="1"/>
      <c r="Z227" s="1"/>
      <c r="AA227" s="1"/>
      <c r="AB227" s="1"/>
      <c r="AC227" s="1"/>
    </row>
    <row r="228" spans="1:29" hidden="1" x14ac:dyDescent="0.3">
      <c r="A228" t="s">
        <v>174</v>
      </c>
      <c r="B228" t="s">
        <v>175</v>
      </c>
      <c r="C228" t="s">
        <v>179</v>
      </c>
      <c r="D228" t="s">
        <v>127</v>
      </c>
      <c r="E228" t="s">
        <v>159</v>
      </c>
      <c r="F228" s="1"/>
      <c r="G228" s="1"/>
      <c r="H228" s="1"/>
      <c r="I228" s="1"/>
      <c r="J228" s="1"/>
      <c r="K228" s="1">
        <v>9.8830979652564803</v>
      </c>
      <c r="L228" s="1">
        <v>11.721127143734799</v>
      </c>
      <c r="M228" s="1">
        <v>17.3841277938544</v>
      </c>
      <c r="N228" s="1">
        <v>20.320751590517101</v>
      </c>
      <c r="O228" s="1">
        <v>26.1512720411435</v>
      </c>
      <c r="P228" s="1">
        <v>26.031842255848101</v>
      </c>
      <c r="Q228" s="1">
        <v>25.074274238611999</v>
      </c>
      <c r="R228" s="1">
        <v>24.550118191622399</v>
      </c>
      <c r="S228" s="1">
        <v>23.8879418302113</v>
      </c>
      <c r="T228" s="1">
        <v>26.841894194944199</v>
      </c>
      <c r="U228" s="1">
        <v>24.881503519979301</v>
      </c>
      <c r="V228" s="1">
        <v>22.921112845014498</v>
      </c>
      <c r="W228" s="1">
        <v>22.549677325131402</v>
      </c>
      <c r="X228" s="1">
        <v>22.178241805248401</v>
      </c>
      <c r="Y228" s="1">
        <v>21.455310686943101</v>
      </c>
      <c r="Z228" s="1">
        <v>20.7323795686378</v>
      </c>
      <c r="AA228" s="1">
        <v>20.832713422198299</v>
      </c>
      <c r="AB228" s="1">
        <v>20.933047275758799</v>
      </c>
      <c r="AC228" s="1">
        <v>12.444457734597099</v>
      </c>
    </row>
    <row r="229" spans="1:29" hidden="1" x14ac:dyDescent="0.3">
      <c r="A229" t="s">
        <v>174</v>
      </c>
      <c r="B229" t="s">
        <v>175</v>
      </c>
      <c r="C229" t="s">
        <v>179</v>
      </c>
      <c r="D229" t="s">
        <v>130</v>
      </c>
      <c r="E229" t="s">
        <v>159</v>
      </c>
      <c r="F229" s="1"/>
      <c r="G229" s="1"/>
      <c r="H229" s="1"/>
      <c r="I229" s="1"/>
      <c r="J229" s="1"/>
      <c r="K229" s="1">
        <v>2.1576807104812299</v>
      </c>
      <c r="L229" s="1">
        <v>5.97103407583894</v>
      </c>
      <c r="M229" s="1">
        <v>12.1146682648293</v>
      </c>
      <c r="N229" s="1">
        <v>14.18306823607</v>
      </c>
      <c r="O229" s="1">
        <v>17.670185206217901</v>
      </c>
      <c r="P229" s="1">
        <v>21.988710385395098</v>
      </c>
      <c r="Q229" s="1">
        <v>23.798245579940801</v>
      </c>
      <c r="R229" s="1">
        <v>24.251603740825701</v>
      </c>
      <c r="S229" s="1">
        <v>26.019855661813001</v>
      </c>
      <c r="T229" s="1">
        <v>23.330574693821099</v>
      </c>
      <c r="U229" s="1">
        <v>21.4568408170053</v>
      </c>
      <c r="V229" s="1">
        <v>19.583106940189399</v>
      </c>
      <c r="W229" s="1">
        <v>19.1200850361543</v>
      </c>
      <c r="X229" s="1">
        <v>18.657063132119202</v>
      </c>
      <c r="Y229" s="1">
        <v>18.0470344917895</v>
      </c>
      <c r="Z229" s="1">
        <v>17.437005851459801</v>
      </c>
      <c r="AA229" s="1">
        <v>17.4648771180259</v>
      </c>
      <c r="AB229" s="1">
        <v>17.492748384592002</v>
      </c>
      <c r="AC229" s="1">
        <v>11.321087749090299</v>
      </c>
    </row>
    <row r="230" spans="1:29" hidden="1" x14ac:dyDescent="0.3">
      <c r="A230" t="s">
        <v>174</v>
      </c>
      <c r="B230" t="s">
        <v>175</v>
      </c>
      <c r="C230" t="s">
        <v>179</v>
      </c>
      <c r="D230" t="s">
        <v>131</v>
      </c>
      <c r="E230" t="s">
        <v>159</v>
      </c>
      <c r="F230" s="1"/>
      <c r="G230" s="1"/>
      <c r="H230" s="1"/>
      <c r="I230" s="1"/>
      <c r="J230" s="1"/>
      <c r="K230" s="1">
        <v>17.4502833321881</v>
      </c>
      <c r="L230" s="1">
        <v>17.328930338233398</v>
      </c>
      <c r="M230" s="1">
        <v>18.031051204802498</v>
      </c>
      <c r="N230" s="1">
        <v>26.075516075699799</v>
      </c>
      <c r="O230" s="1">
        <v>26.057264993843901</v>
      </c>
      <c r="P230" s="1">
        <v>32.3188242323521</v>
      </c>
      <c r="Q230" s="1">
        <v>32.433057812098497</v>
      </c>
      <c r="R230" s="1">
        <v>34.304488937663002</v>
      </c>
      <c r="S230" s="1">
        <v>39.583919406178403</v>
      </c>
      <c r="T230" s="1">
        <v>45.022490658507103</v>
      </c>
      <c r="U230" s="1">
        <v>50.093072533882498</v>
      </c>
      <c r="V230" s="1">
        <v>55.163654409257802</v>
      </c>
      <c r="W230" s="1">
        <v>67.956093354946205</v>
      </c>
      <c r="X230" s="1">
        <v>80.748532300634494</v>
      </c>
      <c r="Y230" s="1">
        <v>102.01121664687101</v>
      </c>
      <c r="Z230" s="1">
        <v>123.27390099310701</v>
      </c>
      <c r="AA230" s="1">
        <v>158.29134027344699</v>
      </c>
      <c r="AB230" s="1">
        <v>193.308779553786</v>
      </c>
      <c r="AC230" s="1">
        <v>281.16076763390203</v>
      </c>
    </row>
    <row r="231" spans="1:29" hidden="1" x14ac:dyDescent="0.3">
      <c r="A231" t="s">
        <v>174</v>
      </c>
      <c r="B231" t="s">
        <v>175</v>
      </c>
      <c r="C231" t="s">
        <v>179</v>
      </c>
      <c r="D231" t="s">
        <v>162</v>
      </c>
      <c r="E231" t="s">
        <v>159</v>
      </c>
      <c r="F231" s="1"/>
      <c r="G231" s="1"/>
      <c r="H231" s="1"/>
      <c r="I231" s="1"/>
      <c r="J231" s="1"/>
      <c r="K231" s="1">
        <v>2.64375869326E-2</v>
      </c>
      <c r="L231" s="1">
        <v>7.5064040861822701</v>
      </c>
      <c r="M231" s="1">
        <v>6.0016947811564396</v>
      </c>
      <c r="N231" s="1">
        <v>4.6683762714401897</v>
      </c>
      <c r="O231" s="1">
        <v>6.4627109517760601</v>
      </c>
      <c r="P231" s="1">
        <v>7.3106561830510604</v>
      </c>
      <c r="Q231" s="1">
        <v>0.51559401887398204</v>
      </c>
      <c r="R231" s="1"/>
      <c r="S231" s="1"/>
      <c r="T231" s="1"/>
      <c r="U231" s="1"/>
      <c r="V231" s="1"/>
      <c r="W231" s="1"/>
      <c r="X231" s="1"/>
      <c r="Y231" s="1"/>
      <c r="Z231" s="1"/>
      <c r="AA231" s="1"/>
      <c r="AB231" s="1"/>
      <c r="AC231" s="1"/>
    </row>
    <row r="232" spans="1:29" hidden="1" x14ac:dyDescent="0.3">
      <c r="A232" t="s">
        <v>174</v>
      </c>
      <c r="B232" t="s">
        <v>180</v>
      </c>
      <c r="C232" t="s">
        <v>149</v>
      </c>
      <c r="D232" t="s">
        <v>154</v>
      </c>
      <c r="E232" t="s">
        <v>155</v>
      </c>
      <c r="F232" s="1">
        <v>0.96917748527407099</v>
      </c>
      <c r="G232" s="1">
        <v>0.96917748527407099</v>
      </c>
      <c r="H232" s="1">
        <v>0.96917748527407099</v>
      </c>
      <c r="I232" s="1">
        <v>1</v>
      </c>
      <c r="J232" s="1">
        <v>1.0304366509846901</v>
      </c>
      <c r="K232" s="1">
        <v>1.0153185201094099</v>
      </c>
      <c r="L232" s="1">
        <v>1.0001437638159001</v>
      </c>
      <c r="M232" s="1">
        <v>0.92325754462720699</v>
      </c>
      <c r="N232" s="1">
        <v>0.84427507192846896</v>
      </c>
      <c r="O232" s="1">
        <v>1.1900043874169799</v>
      </c>
      <c r="P232" s="1">
        <v>1.53110749939638</v>
      </c>
      <c r="Q232" s="1">
        <v>1.8014148778086501</v>
      </c>
      <c r="R232" s="1">
        <v>1.93106789053479</v>
      </c>
      <c r="S232" s="1">
        <v>1.97294672731929</v>
      </c>
      <c r="T232" s="1">
        <v>1.97302346477108</v>
      </c>
      <c r="U232" s="1">
        <v>1.79938725512956</v>
      </c>
      <c r="V232" s="1">
        <v>1.62575104548803</v>
      </c>
      <c r="W232" s="1">
        <v>1.59677207437367</v>
      </c>
      <c r="X232" s="1">
        <v>1.56779310325931</v>
      </c>
      <c r="Y232" s="1">
        <v>1.52532520391757</v>
      </c>
      <c r="Z232" s="1">
        <v>1.48285730457583</v>
      </c>
      <c r="AA232" s="1">
        <v>1.4529069184961401</v>
      </c>
      <c r="AB232" s="1">
        <v>1.4229565324164499</v>
      </c>
      <c r="AC232" s="1">
        <v>1.3399568794636501</v>
      </c>
    </row>
    <row r="233" spans="1:29" hidden="1" x14ac:dyDescent="0.3">
      <c r="A233" t="s">
        <v>174</v>
      </c>
      <c r="B233" t="s">
        <v>180</v>
      </c>
      <c r="C233" t="s">
        <v>149</v>
      </c>
      <c r="D233" t="s">
        <v>156</v>
      </c>
      <c r="E233" t="s">
        <v>155</v>
      </c>
      <c r="F233" s="1">
        <v>0.95946428681011797</v>
      </c>
      <c r="G233" s="1">
        <v>0.95946428681011797</v>
      </c>
      <c r="H233" s="1">
        <v>0.95946428681011797</v>
      </c>
      <c r="I233" s="1">
        <v>1</v>
      </c>
      <c r="J233" s="1">
        <v>1.0400084934246301</v>
      </c>
      <c r="K233" s="1">
        <v>1.0199924443895301</v>
      </c>
      <c r="L233" s="1">
        <v>0.99996461004408999</v>
      </c>
      <c r="M233" s="1">
        <v>1.1308891684557001</v>
      </c>
      <c r="N233" s="1">
        <v>1.25600870925949</v>
      </c>
      <c r="O233" s="1">
        <v>1.3626462826908401</v>
      </c>
      <c r="P233" s="1">
        <v>1.4679170361607301</v>
      </c>
      <c r="Q233" s="1">
        <v>1.56896989612085</v>
      </c>
      <c r="R233" s="1">
        <v>1.5823330498066299</v>
      </c>
      <c r="S233" s="1">
        <v>1.53760633087978</v>
      </c>
      <c r="T233" s="1">
        <v>1.48584630091361</v>
      </c>
      <c r="U233" s="1">
        <v>1.40932827219724</v>
      </c>
      <c r="V233" s="1">
        <v>1.33281024348087</v>
      </c>
      <c r="W233" s="1">
        <v>1.2723357241662601</v>
      </c>
      <c r="X233" s="1">
        <v>1.2118612048516599</v>
      </c>
      <c r="Y233" s="1">
        <v>1.17459876673807</v>
      </c>
      <c r="Z233" s="1">
        <v>1.13733632862448</v>
      </c>
      <c r="AA233" s="1">
        <v>1.1117108534235201</v>
      </c>
      <c r="AB233" s="1">
        <v>1.0860853782225599</v>
      </c>
      <c r="AC233" s="1">
        <v>1.04692435251472</v>
      </c>
    </row>
    <row r="234" spans="1:29" hidden="1" x14ac:dyDescent="0.3">
      <c r="A234" t="s">
        <v>174</v>
      </c>
      <c r="B234" t="s">
        <v>180</v>
      </c>
      <c r="C234" t="s">
        <v>149</v>
      </c>
      <c r="D234" t="s">
        <v>117</v>
      </c>
      <c r="E234" t="s">
        <v>157</v>
      </c>
      <c r="F234" s="1"/>
      <c r="G234" s="1"/>
      <c r="H234" s="1"/>
      <c r="I234" s="1"/>
      <c r="J234" s="1"/>
      <c r="K234" s="1"/>
      <c r="L234" s="1"/>
      <c r="M234" s="1">
        <v>1456.40329279354</v>
      </c>
      <c r="N234" s="1">
        <v>1185.7636292347199</v>
      </c>
      <c r="O234" s="1">
        <v>1336.7873489371</v>
      </c>
      <c r="P234" s="1">
        <v>1949.82987670996</v>
      </c>
      <c r="Q234" s="1">
        <v>2261.9828871663799</v>
      </c>
      <c r="R234" s="1">
        <v>2411.9626776804898</v>
      </c>
      <c r="S234" s="1">
        <v>356.28930429878301</v>
      </c>
      <c r="T234" s="1">
        <v>375.41275837804801</v>
      </c>
      <c r="U234" s="1">
        <v>304.35862585639501</v>
      </c>
      <c r="V234" s="1">
        <v>233.30449333474201</v>
      </c>
      <c r="W234" s="1">
        <v>218.885988346836</v>
      </c>
      <c r="X234" s="1">
        <v>204.46748335893</v>
      </c>
      <c r="Y234" s="1">
        <v>221.536258332231</v>
      </c>
      <c r="Z234" s="1">
        <v>238.60503330553101</v>
      </c>
      <c r="AA234" s="1">
        <v>256.17080649055799</v>
      </c>
      <c r="AB234" s="1">
        <v>273.73657967558597</v>
      </c>
      <c r="AC234" s="1">
        <v>293.78747376380301</v>
      </c>
    </row>
    <row r="235" spans="1:29" hidden="1" x14ac:dyDescent="0.3">
      <c r="A235" t="s">
        <v>174</v>
      </c>
      <c r="B235" t="s">
        <v>180</v>
      </c>
      <c r="C235" t="s">
        <v>149</v>
      </c>
      <c r="D235" t="s">
        <v>119</v>
      </c>
      <c r="E235" t="s">
        <v>159</v>
      </c>
      <c r="F235" s="1"/>
      <c r="G235" s="1"/>
      <c r="H235" s="1"/>
      <c r="I235" s="1"/>
      <c r="J235" s="1"/>
      <c r="K235" s="1"/>
      <c r="L235" s="1">
        <v>4.50260446780121</v>
      </c>
      <c r="M235" s="1">
        <v>18.888012902312099</v>
      </c>
      <c r="N235" s="1">
        <v>18.578084969450799</v>
      </c>
      <c r="O235" s="1">
        <v>26.994682439159199</v>
      </c>
      <c r="P235" s="1">
        <v>40.805127136754699</v>
      </c>
      <c r="Q235" s="1">
        <v>47.308395949367402</v>
      </c>
      <c r="R235" s="1">
        <v>58.403009345213597</v>
      </c>
      <c r="S235" s="1">
        <v>15.2876676151288</v>
      </c>
      <c r="T235" s="1">
        <v>16.3589000212752</v>
      </c>
      <c r="U235" s="1">
        <v>15.2737316747316</v>
      </c>
      <c r="V235" s="1">
        <v>14.188563328188</v>
      </c>
      <c r="W235" s="1">
        <v>13.2964895949354</v>
      </c>
      <c r="X235" s="1">
        <v>12.4044158616828</v>
      </c>
      <c r="Y235" s="1">
        <v>13.2358383019969</v>
      </c>
      <c r="Z235" s="1">
        <v>14.067260742310999</v>
      </c>
      <c r="AA235" s="1">
        <v>15.334120253873399</v>
      </c>
      <c r="AB235" s="1">
        <v>16.600979765435699</v>
      </c>
      <c r="AC235" s="1">
        <v>22.650890526943499</v>
      </c>
    </row>
    <row r="236" spans="1:29" hidden="1" x14ac:dyDescent="0.3">
      <c r="A236" t="s">
        <v>174</v>
      </c>
      <c r="B236" t="s">
        <v>180</v>
      </c>
      <c r="C236" t="s">
        <v>149</v>
      </c>
      <c r="D236" t="s">
        <v>121</v>
      </c>
      <c r="E236" t="s">
        <v>159</v>
      </c>
      <c r="F236" s="1"/>
      <c r="G236" s="1"/>
      <c r="H236" s="1"/>
      <c r="I236" s="1"/>
      <c r="J236" s="1"/>
      <c r="K236" s="1">
        <v>2.5927772467442698</v>
      </c>
      <c r="L236" s="1">
        <v>4.9399674448245801</v>
      </c>
      <c r="M236" s="1"/>
      <c r="N236" s="1"/>
      <c r="O236" s="1"/>
      <c r="P236" s="1"/>
      <c r="Q236" s="1"/>
      <c r="R236" s="1">
        <v>12.0279189245565</v>
      </c>
      <c r="S236" s="1">
        <v>4.9557985364340498</v>
      </c>
      <c r="T236" s="1">
        <v>5.3469211430622599</v>
      </c>
      <c r="U236" s="1">
        <v>4.8778626301246897</v>
      </c>
      <c r="V236" s="1">
        <v>4.4088041171871204</v>
      </c>
      <c r="W236" s="1">
        <v>4.4110543814323204</v>
      </c>
      <c r="X236" s="1">
        <v>4.4133046456775098</v>
      </c>
      <c r="Y236" s="1">
        <v>4.1427593970092804</v>
      </c>
      <c r="Z236" s="1">
        <v>3.8722141483410399</v>
      </c>
      <c r="AA236" s="1">
        <v>4.2078481327082402</v>
      </c>
      <c r="AB236" s="1">
        <v>4.5434821170754303</v>
      </c>
      <c r="AC236" s="1">
        <v>2.7610178974060799</v>
      </c>
    </row>
    <row r="237" spans="1:29" hidden="1" x14ac:dyDescent="0.3">
      <c r="A237" t="s">
        <v>174</v>
      </c>
      <c r="B237" t="s">
        <v>180</v>
      </c>
      <c r="C237" t="s">
        <v>149</v>
      </c>
      <c r="D237" t="s">
        <v>123</v>
      </c>
      <c r="E237" t="s">
        <v>159</v>
      </c>
      <c r="F237" s="1"/>
      <c r="G237" s="1"/>
      <c r="H237" s="1"/>
      <c r="I237" s="1"/>
      <c r="J237" s="1"/>
      <c r="K237" s="1">
        <v>1.8939489063996</v>
      </c>
      <c r="L237" s="1">
        <v>7.0367435701534697</v>
      </c>
      <c r="M237" s="1"/>
      <c r="N237" s="1"/>
      <c r="O237" s="1"/>
      <c r="P237" s="1"/>
      <c r="Q237" s="1"/>
      <c r="R237" s="1">
        <v>0.57200173129054299</v>
      </c>
      <c r="S237" s="1">
        <v>7.87651270369612</v>
      </c>
      <c r="T237" s="1">
        <v>10.7859324159393</v>
      </c>
      <c r="U237" s="1">
        <v>8.9971372712027495</v>
      </c>
      <c r="V237" s="1">
        <v>7.2083421264661496</v>
      </c>
      <c r="W237" s="1">
        <v>6.8450144075703703</v>
      </c>
      <c r="X237" s="1">
        <v>6.4816866886745998</v>
      </c>
      <c r="Y237" s="1">
        <v>6.4472706913340696</v>
      </c>
      <c r="Z237" s="1">
        <v>6.4128546939935402</v>
      </c>
      <c r="AA237" s="1">
        <v>7.0328008312837902</v>
      </c>
      <c r="AB237" s="1">
        <v>7.6527469685740304</v>
      </c>
      <c r="AC237" s="1">
        <v>3.3821212779443899</v>
      </c>
    </row>
    <row r="238" spans="1:29" hidden="1" x14ac:dyDescent="0.3">
      <c r="A238" t="s">
        <v>174</v>
      </c>
      <c r="B238" t="s">
        <v>180</v>
      </c>
      <c r="C238" t="s">
        <v>149</v>
      </c>
      <c r="D238" t="s">
        <v>125</v>
      </c>
      <c r="E238" t="s">
        <v>159</v>
      </c>
      <c r="F238" s="1"/>
      <c r="G238" s="1"/>
      <c r="H238" s="1"/>
      <c r="I238" s="1"/>
      <c r="J238" s="1"/>
      <c r="K238" s="1">
        <v>9.5215405001329995E-3</v>
      </c>
      <c r="L238" s="1">
        <v>7.7363876286623201</v>
      </c>
      <c r="M238" s="1">
        <v>1.2724986557940501</v>
      </c>
      <c r="N238" s="1">
        <v>1.0719345174775401</v>
      </c>
      <c r="O238" s="1">
        <v>1.18385433665393</v>
      </c>
      <c r="P238" s="1">
        <v>1.63816448734402</v>
      </c>
      <c r="Q238" s="1">
        <v>1.86949310614966</v>
      </c>
      <c r="R238" s="1">
        <v>1.80648112460369</v>
      </c>
      <c r="S238" s="1">
        <v>0.51282806003898695</v>
      </c>
      <c r="T238" s="1">
        <v>0.588992207997589</v>
      </c>
      <c r="U238" s="1">
        <v>2.1748850896579901</v>
      </c>
      <c r="V238" s="1">
        <v>3.7607779713184</v>
      </c>
      <c r="W238" s="1">
        <v>4.2224044456257603</v>
      </c>
      <c r="X238" s="1">
        <v>4.6840309199331198</v>
      </c>
      <c r="Y238" s="1">
        <v>4.2116134656443798</v>
      </c>
      <c r="Z238" s="1">
        <v>3.7391960113556402</v>
      </c>
      <c r="AA238" s="1">
        <v>3.9935829439071999</v>
      </c>
      <c r="AB238" s="1">
        <v>4.2479698764587601</v>
      </c>
      <c r="AC238" s="1">
        <v>1.5763678538130701</v>
      </c>
    </row>
    <row r="239" spans="1:29" hidden="1" x14ac:dyDescent="0.3">
      <c r="A239" t="s">
        <v>174</v>
      </c>
      <c r="B239" t="s">
        <v>180</v>
      </c>
      <c r="C239" t="s">
        <v>149</v>
      </c>
      <c r="D239" t="s">
        <v>127</v>
      </c>
      <c r="E239" t="s">
        <v>159</v>
      </c>
      <c r="F239" s="1"/>
      <c r="G239" s="1"/>
      <c r="H239" s="1"/>
      <c r="I239" s="1"/>
      <c r="J239" s="1"/>
      <c r="K239" s="1">
        <v>9.8449442520282204</v>
      </c>
      <c r="L239" s="1">
        <v>12.6734825554102</v>
      </c>
      <c r="M239" s="1">
        <v>37.5301083471117</v>
      </c>
      <c r="N239" s="1">
        <v>28.954934551119202</v>
      </c>
      <c r="O239" s="1">
        <v>26.836286273803001</v>
      </c>
      <c r="P239" s="1">
        <v>25.813156793790402</v>
      </c>
      <c r="Q239" s="1">
        <v>24.999685853466701</v>
      </c>
      <c r="R239" s="1">
        <v>24.6054300330693</v>
      </c>
      <c r="S239" s="1">
        <v>23.790738532125101</v>
      </c>
      <c r="T239" s="1">
        <v>27.0696612040677</v>
      </c>
      <c r="U239" s="1">
        <v>23.098605366729</v>
      </c>
      <c r="V239" s="1">
        <v>19.127549529390301</v>
      </c>
      <c r="W239" s="1">
        <v>18.147122027852099</v>
      </c>
      <c r="X239" s="1">
        <v>17.166694526313901</v>
      </c>
      <c r="Y239" s="1">
        <v>17.543152507382</v>
      </c>
      <c r="Z239" s="1">
        <v>17.9196104884501</v>
      </c>
      <c r="AA239" s="1">
        <v>19.2991238913079</v>
      </c>
      <c r="AB239" s="1">
        <v>20.6786372941657</v>
      </c>
      <c r="AC239" s="1">
        <v>11.173788513666601</v>
      </c>
    </row>
    <row r="240" spans="1:29" hidden="1" x14ac:dyDescent="0.3">
      <c r="A240" t="s">
        <v>174</v>
      </c>
      <c r="B240" t="s">
        <v>180</v>
      </c>
      <c r="C240" t="s">
        <v>149</v>
      </c>
      <c r="D240" t="s">
        <v>130</v>
      </c>
      <c r="E240" t="s">
        <v>159</v>
      </c>
      <c r="F240" s="1"/>
      <c r="G240" s="1"/>
      <c r="H240" s="1"/>
      <c r="I240" s="1"/>
      <c r="J240" s="1"/>
      <c r="K240" s="1"/>
      <c r="L240" s="1"/>
      <c r="M240" s="1">
        <v>18.940542457192599</v>
      </c>
      <c r="N240" s="1">
        <v>32.924537153674798</v>
      </c>
      <c r="O240" s="1">
        <v>40.023550555778002</v>
      </c>
      <c r="P240" s="1">
        <v>29.429567003914201</v>
      </c>
      <c r="Q240" s="1">
        <v>22.846304765921101</v>
      </c>
      <c r="R240" s="1">
        <v>26.0065515751904</v>
      </c>
      <c r="S240" s="1">
        <v>21.307725994068701</v>
      </c>
      <c r="T240" s="1">
        <v>23.444137895701701</v>
      </c>
      <c r="U240" s="1">
        <v>20.3909121809094</v>
      </c>
      <c r="V240" s="1">
        <v>17.337686466117098</v>
      </c>
      <c r="W240" s="1">
        <v>16.647552442178998</v>
      </c>
      <c r="X240" s="1">
        <v>15.9574184182409</v>
      </c>
      <c r="Y240" s="1">
        <v>16.436672750756799</v>
      </c>
      <c r="Z240" s="1">
        <v>16.915927083272699</v>
      </c>
      <c r="AA240" s="1">
        <v>17.469965624741601</v>
      </c>
      <c r="AB240" s="1">
        <v>18.0240041662104</v>
      </c>
      <c r="AC240" s="1">
        <v>11.062528444846301</v>
      </c>
    </row>
    <row r="241" spans="1:29" hidden="1" x14ac:dyDescent="0.3">
      <c r="A241" t="s">
        <v>174</v>
      </c>
      <c r="B241" t="s">
        <v>180</v>
      </c>
      <c r="C241" t="s">
        <v>149</v>
      </c>
      <c r="D241" t="s">
        <v>131</v>
      </c>
      <c r="E241" t="s">
        <v>159</v>
      </c>
      <c r="F241" s="1"/>
      <c r="G241" s="1"/>
      <c r="H241" s="1"/>
      <c r="I241" s="1"/>
      <c r="J241" s="1"/>
      <c r="K241" s="1">
        <v>17.415910493537101</v>
      </c>
      <c r="L241" s="1">
        <v>17.434114759080501</v>
      </c>
      <c r="M241" s="1">
        <v>68.910165872478501</v>
      </c>
      <c r="N241" s="1">
        <v>41.169945937378998</v>
      </c>
      <c r="O241" s="1">
        <v>41.620198728782697</v>
      </c>
      <c r="P241" s="1">
        <v>75.381268512310797</v>
      </c>
      <c r="Q241" s="1">
        <v>112.665694158805</v>
      </c>
      <c r="R241" s="1">
        <v>87.804230301098798</v>
      </c>
      <c r="S241" s="1">
        <v>28.572781274049099</v>
      </c>
      <c r="T241" s="1">
        <v>30.646349051132599</v>
      </c>
      <c r="U241" s="1">
        <v>26.4522500313474</v>
      </c>
      <c r="V241" s="1">
        <v>22.258151011562202</v>
      </c>
      <c r="W241" s="1">
        <v>21.663560977464702</v>
      </c>
      <c r="X241" s="1">
        <v>21.068970943367098</v>
      </c>
      <c r="Y241" s="1">
        <v>22.797487864910298</v>
      </c>
      <c r="Z241" s="1">
        <v>24.526004786453498</v>
      </c>
      <c r="AA241" s="1">
        <v>25.552521632332901</v>
      </c>
      <c r="AB241" s="1">
        <v>26.5790384782124</v>
      </c>
      <c r="AC241" s="1">
        <v>22.202949061925299</v>
      </c>
    </row>
    <row r="242" spans="1:29" hidden="1" x14ac:dyDescent="0.3">
      <c r="A242" t="s">
        <v>174</v>
      </c>
      <c r="B242" t="s">
        <v>180</v>
      </c>
      <c r="C242" t="s">
        <v>149</v>
      </c>
      <c r="D242" t="s">
        <v>162</v>
      </c>
      <c r="E242" t="s">
        <v>159</v>
      </c>
      <c r="F242" s="1"/>
      <c r="G242" s="1"/>
      <c r="H242" s="1"/>
      <c r="I242" s="1"/>
      <c r="J242" s="1"/>
      <c r="K242" s="1">
        <v>5.6810599557487997E-2</v>
      </c>
      <c r="L242" s="1">
        <v>8.2600718222698308</v>
      </c>
      <c r="M242" s="1"/>
      <c r="N242" s="1"/>
      <c r="O242" s="1"/>
      <c r="P242" s="1"/>
      <c r="Q242" s="1"/>
      <c r="R242" s="1"/>
      <c r="S242" s="1">
        <v>1.9041680747555301</v>
      </c>
      <c r="T242" s="1">
        <v>2.59108299564712</v>
      </c>
      <c r="U242" s="1">
        <v>3.9104211267306099</v>
      </c>
      <c r="V242" s="1">
        <v>5.2297592578141101</v>
      </c>
      <c r="W242" s="1">
        <v>5.5835880212977704</v>
      </c>
      <c r="X242" s="1">
        <v>5.9374167847814201</v>
      </c>
      <c r="Y242" s="1">
        <v>5.4696043514861303</v>
      </c>
      <c r="Z242" s="1">
        <v>5.0017919181908299</v>
      </c>
      <c r="AA242" s="1">
        <v>5.1935783423330397</v>
      </c>
      <c r="AB242" s="1">
        <v>5.3853647664752398</v>
      </c>
      <c r="AC242" s="1">
        <v>2.85443991016749</v>
      </c>
    </row>
    <row r="243" spans="1:29" hidden="1" x14ac:dyDescent="0.3">
      <c r="A243" t="s">
        <v>174</v>
      </c>
      <c r="B243" t="s">
        <v>180</v>
      </c>
      <c r="C243" t="s">
        <v>176</v>
      </c>
      <c r="D243" t="s">
        <v>154</v>
      </c>
      <c r="E243" t="s">
        <v>155</v>
      </c>
      <c r="F243" s="1">
        <v>0.98450000000000004</v>
      </c>
      <c r="G243" s="1">
        <v>0.98450000000000004</v>
      </c>
      <c r="H243" s="1">
        <v>0.98450000000000004</v>
      </c>
      <c r="I243" s="1">
        <v>1</v>
      </c>
      <c r="J243" s="1">
        <v>1.0155000000000001</v>
      </c>
      <c r="K243" s="1">
        <v>1.0062</v>
      </c>
      <c r="L243" s="1">
        <v>0.99680000000000002</v>
      </c>
      <c r="M243" s="1">
        <v>1.0039</v>
      </c>
      <c r="N243" s="1">
        <v>0.99333229121875</v>
      </c>
      <c r="O243" s="1">
        <v>1.1907811505961501</v>
      </c>
      <c r="P243" s="1">
        <v>1.37412837305973</v>
      </c>
      <c r="Q243" s="1">
        <v>1.5305821370055499</v>
      </c>
      <c r="R243" s="1">
        <v>1.6827096825710099</v>
      </c>
      <c r="S243" s="1">
        <v>1.72946776202646</v>
      </c>
      <c r="T243" s="1">
        <v>1.7193255106621499</v>
      </c>
      <c r="U243" s="1">
        <v>1.6233022818496301</v>
      </c>
      <c r="V243" s="1">
        <v>1.5272790530371001</v>
      </c>
      <c r="W243" s="1">
        <v>1.4880524741134</v>
      </c>
      <c r="X243" s="1">
        <v>1.4488258951897099</v>
      </c>
      <c r="Y243" s="1">
        <v>1.4125955894237401</v>
      </c>
      <c r="Z243" s="1">
        <v>1.37636528365778</v>
      </c>
      <c r="AA243" s="1">
        <v>1.3982363856497999</v>
      </c>
      <c r="AB243" s="1">
        <v>1.42010748764182</v>
      </c>
      <c r="AC243" s="1">
        <v>1.41187859038213</v>
      </c>
    </row>
    <row r="244" spans="1:29" hidden="1" x14ac:dyDescent="0.3">
      <c r="A244" t="s">
        <v>174</v>
      </c>
      <c r="B244" t="s">
        <v>180</v>
      </c>
      <c r="C244" t="s">
        <v>176</v>
      </c>
      <c r="D244" t="s">
        <v>156</v>
      </c>
      <c r="E244" t="s">
        <v>155</v>
      </c>
      <c r="F244" s="1">
        <v>0.98040000000000005</v>
      </c>
      <c r="G244" s="1">
        <v>0.98040000000000005</v>
      </c>
      <c r="H244" s="1">
        <v>0.98040000000000005</v>
      </c>
      <c r="I244" s="1">
        <v>1</v>
      </c>
      <c r="J244" s="1">
        <v>1.0196000000000001</v>
      </c>
      <c r="K244" s="1">
        <v>1.0065</v>
      </c>
      <c r="L244" s="1">
        <v>0.99350000000000005</v>
      </c>
      <c r="M244" s="1">
        <v>1.1053999999999999</v>
      </c>
      <c r="N244" s="1">
        <v>1.1989536340312501</v>
      </c>
      <c r="O244" s="1">
        <v>1.26324068439799</v>
      </c>
      <c r="P244" s="1">
        <v>1.3228827974842701</v>
      </c>
      <c r="Q244" s="1">
        <v>1.3717763011867601</v>
      </c>
      <c r="R244" s="1">
        <v>1.4164761831124</v>
      </c>
      <c r="S244" s="1">
        <v>1.4011967708398301</v>
      </c>
      <c r="T244" s="1">
        <v>1.3615430903158099</v>
      </c>
      <c r="U244" s="1">
        <v>1.3149798005414299</v>
      </c>
      <c r="V244" s="1">
        <v>1.26841651076705</v>
      </c>
      <c r="W244" s="1">
        <v>1.2334278547791599</v>
      </c>
      <c r="X244" s="1">
        <v>1.1984391987912799</v>
      </c>
      <c r="Y244" s="1">
        <v>1.17615958151844</v>
      </c>
      <c r="Z244" s="1">
        <v>1.1538799642455999</v>
      </c>
      <c r="AA244" s="1">
        <v>1.1543660641045801</v>
      </c>
      <c r="AB244" s="1">
        <v>1.1548521639635601</v>
      </c>
      <c r="AC244" s="1">
        <v>1.1407870253652199</v>
      </c>
    </row>
    <row r="245" spans="1:29" x14ac:dyDescent="0.3">
      <c r="A245" t="s">
        <v>174</v>
      </c>
      <c r="B245" t="s">
        <v>180</v>
      </c>
      <c r="C245" t="s">
        <v>176</v>
      </c>
      <c r="D245" t="s">
        <v>158</v>
      </c>
      <c r="E245" t="s">
        <v>159</v>
      </c>
      <c r="F245" s="1"/>
      <c r="G245" s="1"/>
      <c r="H245" s="1"/>
      <c r="I245" s="1"/>
      <c r="J245" s="1"/>
      <c r="K245" s="1">
        <v>20.4705090770608</v>
      </c>
      <c r="L245" s="1">
        <v>36.584440736476303</v>
      </c>
      <c r="M245" s="1">
        <v>138.97609725460401</v>
      </c>
      <c r="N245" s="1">
        <v>45.891524979292498</v>
      </c>
      <c r="O245" s="1">
        <v>38.574419213246799</v>
      </c>
      <c r="P245" s="1">
        <v>37.027463288299998</v>
      </c>
      <c r="Q245" s="1">
        <v>35.659546619515901</v>
      </c>
      <c r="R245" s="1">
        <v>35.285974809703902</v>
      </c>
      <c r="S245" s="1">
        <v>36.182513989074302</v>
      </c>
      <c r="T245" s="1">
        <v>37.968758395732301</v>
      </c>
      <c r="U245" s="1">
        <v>33.622489836766697</v>
      </c>
      <c r="V245" s="1">
        <v>29.276221277801</v>
      </c>
      <c r="W245" s="1">
        <v>28.966462287387699</v>
      </c>
      <c r="X245" s="1">
        <v>28.6567032969743</v>
      </c>
      <c r="Y245" s="1">
        <v>28.955620327913898</v>
      </c>
      <c r="Z245" s="1">
        <v>29.254537358853501</v>
      </c>
      <c r="AA245" s="1">
        <v>31.482873846972399</v>
      </c>
      <c r="AB245" s="1">
        <v>33.711210335091202</v>
      </c>
      <c r="AC245" s="1">
        <v>20.561033651793299</v>
      </c>
    </row>
    <row r="246" spans="1:29" x14ac:dyDescent="0.3">
      <c r="A246" t="s">
        <v>174</v>
      </c>
      <c r="B246" t="s">
        <v>180</v>
      </c>
      <c r="C246" t="s">
        <v>176</v>
      </c>
      <c r="D246" t="s">
        <v>166</v>
      </c>
      <c r="E246" t="s">
        <v>159</v>
      </c>
      <c r="F246" s="1"/>
      <c r="G246" s="1"/>
      <c r="H246" s="1"/>
      <c r="I246" s="1"/>
      <c r="J246" s="1"/>
      <c r="K246" s="1">
        <v>1.4882850293001699</v>
      </c>
      <c r="L246" s="1">
        <v>14.603313767235599</v>
      </c>
      <c r="M246" s="1">
        <v>78.762820448404298</v>
      </c>
      <c r="N246" s="1">
        <v>61.886964998545899</v>
      </c>
      <c r="O246" s="1">
        <v>60.437658216035899</v>
      </c>
      <c r="P246" s="1">
        <v>71.2854779056116</v>
      </c>
      <c r="Q246" s="1">
        <v>81.552702264883607</v>
      </c>
      <c r="R246" s="1">
        <v>92.254090997371407</v>
      </c>
      <c r="S246" s="1">
        <v>28.815252152465298</v>
      </c>
      <c r="T246" s="1">
        <v>31.746934897735699</v>
      </c>
      <c r="U246" s="1">
        <v>26.6042555076817</v>
      </c>
      <c r="V246" s="1">
        <v>21.461576117627601</v>
      </c>
      <c r="W246" s="1">
        <v>20.600134424253099</v>
      </c>
      <c r="X246" s="1">
        <v>19.738692730878501</v>
      </c>
      <c r="Y246" s="1">
        <v>20.3531090128002</v>
      </c>
      <c r="Z246" s="1">
        <v>20.967525294721899</v>
      </c>
      <c r="AA246" s="1">
        <v>22.640890125496298</v>
      </c>
      <c r="AB246" s="1">
        <v>24.314254956270702</v>
      </c>
      <c r="AC246" s="1">
        <v>19.9019755789285</v>
      </c>
    </row>
    <row r="247" spans="1:29" x14ac:dyDescent="0.3">
      <c r="A247" t="s">
        <v>174</v>
      </c>
      <c r="B247" t="s">
        <v>180</v>
      </c>
      <c r="C247" t="s">
        <v>176</v>
      </c>
      <c r="D247" t="s">
        <v>167</v>
      </c>
      <c r="E247" t="s">
        <v>159</v>
      </c>
      <c r="F247" s="1"/>
      <c r="G247" s="1"/>
      <c r="H247" s="1"/>
      <c r="I247" s="1"/>
      <c r="J247" s="1"/>
      <c r="K247" s="1">
        <v>17.390939863327699</v>
      </c>
      <c r="L247" s="1">
        <v>18.578514279203102</v>
      </c>
      <c r="M247" s="1">
        <v>73.476309121758902</v>
      </c>
      <c r="N247" s="1">
        <v>83.666490213467299</v>
      </c>
      <c r="O247" s="1">
        <v>81.744906223578198</v>
      </c>
      <c r="P247" s="1">
        <v>120.407189910252</v>
      </c>
      <c r="Q247" s="1">
        <v>122.24143213160001</v>
      </c>
      <c r="R247" s="1">
        <v>86.588943043063097</v>
      </c>
      <c r="S247" s="1">
        <v>29.6043163818489</v>
      </c>
      <c r="T247" s="1">
        <v>31.850841930358001</v>
      </c>
      <c r="U247" s="1">
        <v>27.0656884452236</v>
      </c>
      <c r="V247" s="1">
        <v>22.280534960089199</v>
      </c>
      <c r="W247" s="1">
        <v>21.911086346084002</v>
      </c>
      <c r="X247" s="1">
        <v>21.541637732078701</v>
      </c>
      <c r="Y247" s="1">
        <v>22.907033812673198</v>
      </c>
      <c r="Z247" s="1">
        <v>24.272429893267802</v>
      </c>
      <c r="AA247" s="1">
        <v>26.191666150336498</v>
      </c>
      <c r="AB247" s="1">
        <v>28.110902407405199</v>
      </c>
      <c r="AC247" s="1">
        <v>20.950034652061699</v>
      </c>
    </row>
    <row r="248" spans="1:29" x14ac:dyDescent="0.3">
      <c r="A248" t="s">
        <v>174</v>
      </c>
      <c r="B248" t="s">
        <v>180</v>
      </c>
      <c r="C248" t="s">
        <v>176</v>
      </c>
      <c r="D248" t="s">
        <v>168</v>
      </c>
      <c r="E248" t="s">
        <v>159</v>
      </c>
      <c r="F248" s="1"/>
      <c r="G248" s="1"/>
      <c r="H248" s="1"/>
      <c r="I248" s="1"/>
      <c r="J248" s="1"/>
      <c r="K248" s="1">
        <v>0.25203892694068097</v>
      </c>
      <c r="L248" s="1">
        <v>13.134944482455699</v>
      </c>
      <c r="M248" s="1">
        <v>107.569330307304</v>
      </c>
      <c r="N248" s="1">
        <v>86.206293627452297</v>
      </c>
      <c r="O248" s="1">
        <v>99.065894195392502</v>
      </c>
      <c r="P248" s="1">
        <v>156.069248238038</v>
      </c>
      <c r="Q248" s="1">
        <v>181.93913562875301</v>
      </c>
      <c r="R248" s="1">
        <v>191.464608696141</v>
      </c>
      <c r="S248" s="1">
        <v>29.6043163818489</v>
      </c>
      <c r="T248" s="1">
        <v>32.542877114257699</v>
      </c>
      <c r="U248" s="1">
        <v>27.604950537776102</v>
      </c>
      <c r="V248" s="1">
        <v>22.6670239612945</v>
      </c>
      <c r="W248" s="1">
        <v>21.837460713432701</v>
      </c>
      <c r="X248" s="1">
        <v>21.007897465570998</v>
      </c>
      <c r="Y248" s="1">
        <v>21.577623361152799</v>
      </c>
      <c r="Z248" s="1">
        <v>22.1473492567345</v>
      </c>
      <c r="AA248" s="1">
        <v>23.8022075500098</v>
      </c>
      <c r="AB248" s="1">
        <v>25.4570658432851</v>
      </c>
      <c r="AC248" s="1">
        <v>23.768915359312398</v>
      </c>
    </row>
    <row r="249" spans="1:29" x14ac:dyDescent="0.3">
      <c r="A249" t="s">
        <v>174</v>
      </c>
      <c r="B249" t="s">
        <v>180</v>
      </c>
      <c r="C249" t="s">
        <v>176</v>
      </c>
      <c r="D249" t="s">
        <v>177</v>
      </c>
      <c r="E249" t="s">
        <v>159</v>
      </c>
      <c r="F249" s="1"/>
      <c r="G249" s="1"/>
      <c r="H249" s="1"/>
      <c r="I249" s="1"/>
      <c r="J249" s="1"/>
      <c r="K249" s="1">
        <v>0.702528708</v>
      </c>
      <c r="L249" s="1">
        <v>8.0603832483081295</v>
      </c>
      <c r="M249" s="1">
        <v>31.550239858129899</v>
      </c>
      <c r="N249" s="1">
        <v>31.177597153663701</v>
      </c>
      <c r="O249" s="1">
        <v>35.191076650386798</v>
      </c>
      <c r="P249" s="1">
        <v>44.308911803875297</v>
      </c>
      <c r="Q249" s="1">
        <v>22.742652461515199</v>
      </c>
      <c r="R249" s="1">
        <v>55.517634009109898</v>
      </c>
      <c r="S249" s="1">
        <v>16.706794966075702</v>
      </c>
      <c r="T249" s="1">
        <v>14.8223789648432</v>
      </c>
      <c r="U249" s="1">
        <v>12.771540961451301</v>
      </c>
      <c r="V249" s="1">
        <v>10.7207029580594</v>
      </c>
      <c r="W249" s="1">
        <v>10.6593102326249</v>
      </c>
      <c r="X249" s="1">
        <v>10.597917507190401</v>
      </c>
      <c r="Y249" s="1">
        <v>12.7325300727779</v>
      </c>
      <c r="Z249" s="1">
        <v>14.8671426383653</v>
      </c>
      <c r="AA249" s="1">
        <v>15.8636035481939</v>
      </c>
      <c r="AB249" s="1">
        <v>16.860064458022499</v>
      </c>
      <c r="AC249" s="1">
        <v>15.734088324888701</v>
      </c>
    </row>
    <row r="250" spans="1:29" x14ac:dyDescent="0.3">
      <c r="A250" t="s">
        <v>174</v>
      </c>
      <c r="B250" t="s">
        <v>180</v>
      </c>
      <c r="C250" t="s">
        <v>176</v>
      </c>
      <c r="D250" t="s">
        <v>160</v>
      </c>
      <c r="E250" t="s">
        <v>159</v>
      </c>
      <c r="F250" s="1"/>
      <c r="G250" s="1"/>
      <c r="H250" s="1"/>
      <c r="I250" s="1"/>
      <c r="J250" s="1"/>
      <c r="K250" s="1">
        <v>3.91095634786025</v>
      </c>
      <c r="L250" s="1">
        <v>10.1146427663694</v>
      </c>
      <c r="M250" s="1">
        <v>151.56062540416701</v>
      </c>
      <c r="N250" s="1">
        <v>127.72000933835901</v>
      </c>
      <c r="O250" s="1">
        <v>139.30801288646401</v>
      </c>
      <c r="P250" s="1">
        <v>194.36433800437001</v>
      </c>
      <c r="Q250" s="1">
        <v>219.66858195823201</v>
      </c>
      <c r="R250" s="1">
        <v>240.367328787319</v>
      </c>
      <c r="S250" s="1"/>
      <c r="T250" s="1">
        <v>41.579932364187499</v>
      </c>
      <c r="U250" s="1">
        <v>28.363394842936099</v>
      </c>
      <c r="V250" s="1">
        <v>15.146857321684699</v>
      </c>
      <c r="W250" s="1">
        <v>15.0492356092383</v>
      </c>
      <c r="X250" s="1">
        <v>14.9516138967918</v>
      </c>
      <c r="Y250" s="1">
        <v>18.4513610481748</v>
      </c>
      <c r="Z250" s="1">
        <v>21.951108199557801</v>
      </c>
      <c r="AA250" s="1">
        <v>26.3270377276509</v>
      </c>
      <c r="AB250" s="1">
        <v>30.702967255744099</v>
      </c>
      <c r="AC250" s="1">
        <v>14.8527859751997</v>
      </c>
    </row>
    <row r="251" spans="1:29" hidden="1" x14ac:dyDescent="0.3">
      <c r="A251" t="s">
        <v>174</v>
      </c>
      <c r="B251" t="s">
        <v>180</v>
      </c>
      <c r="C251" t="s">
        <v>176</v>
      </c>
      <c r="D251" t="s">
        <v>119</v>
      </c>
      <c r="E251" t="s">
        <v>159</v>
      </c>
      <c r="F251" s="1"/>
      <c r="G251" s="1"/>
      <c r="H251" s="1"/>
      <c r="I251" s="1"/>
      <c r="J251" s="1"/>
      <c r="K251" s="1"/>
      <c r="L251" s="1">
        <v>7.3578545403081304</v>
      </c>
      <c r="M251" s="1">
        <v>30.8477111501299</v>
      </c>
      <c r="N251" s="1">
        <v>30.475068445663702</v>
      </c>
      <c r="O251" s="1">
        <v>34.488547942386802</v>
      </c>
      <c r="P251" s="1">
        <v>43.606383095875302</v>
      </c>
      <c r="Q251" s="1">
        <v>49.353544090478998</v>
      </c>
      <c r="R251" s="1">
        <v>58.200956590454702</v>
      </c>
      <c r="S251" s="1">
        <v>16.004266258075699</v>
      </c>
      <c r="T251" s="1">
        <v>14.1198502568432</v>
      </c>
      <c r="U251" s="1">
        <v>12.0690122534513</v>
      </c>
      <c r="V251" s="1">
        <v>10.018174250059401</v>
      </c>
      <c r="W251" s="1">
        <v>9.9567815246249491</v>
      </c>
      <c r="X251" s="1">
        <v>9.8953887991904192</v>
      </c>
      <c r="Y251" s="1">
        <v>12.030001364777901</v>
      </c>
      <c r="Z251" s="1">
        <v>14.1646139303654</v>
      </c>
      <c r="AA251" s="1">
        <v>15.1610748401939</v>
      </c>
      <c r="AB251" s="1">
        <v>16.1575357500225</v>
      </c>
      <c r="AC251" s="1">
        <v>15.0315596168887</v>
      </c>
    </row>
    <row r="252" spans="1:29" hidden="1" x14ac:dyDescent="0.3">
      <c r="A252" t="s">
        <v>174</v>
      </c>
      <c r="B252" t="s">
        <v>180</v>
      </c>
      <c r="C252" t="s">
        <v>176</v>
      </c>
      <c r="D252" t="s">
        <v>121</v>
      </c>
      <c r="E252" t="s">
        <v>159</v>
      </c>
      <c r="F252" s="1"/>
      <c r="G252" s="1"/>
      <c r="H252" s="1"/>
      <c r="I252" s="1"/>
      <c r="J252" s="1"/>
      <c r="K252" s="1">
        <v>2.8714694940844798</v>
      </c>
      <c r="L252" s="1">
        <v>8.6285555630102095</v>
      </c>
      <c r="M252" s="1">
        <v>4.4053967756902299</v>
      </c>
      <c r="N252" s="1">
        <v>11.746932289348401</v>
      </c>
      <c r="O252" s="1">
        <v>10.197425931398501</v>
      </c>
      <c r="P252" s="1">
        <v>11.5144351807765</v>
      </c>
      <c r="Q252" s="1">
        <v>14.0569944198163</v>
      </c>
      <c r="R252" s="1">
        <v>11.3875350447149</v>
      </c>
      <c r="S252" s="1">
        <v>6.6082074625975498</v>
      </c>
      <c r="T252" s="1">
        <v>5.3469211430622599</v>
      </c>
      <c r="U252" s="1">
        <v>4.8778626301246897</v>
      </c>
      <c r="V252" s="1">
        <v>4.4088041171871204</v>
      </c>
      <c r="W252" s="1">
        <v>4.45991253539977</v>
      </c>
      <c r="X252" s="1">
        <v>4.5110209536124097</v>
      </c>
      <c r="Y252" s="1">
        <v>4.1916175509767299</v>
      </c>
      <c r="Z252" s="1">
        <v>3.8722141483410399</v>
      </c>
      <c r="AA252" s="1">
        <v>4.3385796817511997</v>
      </c>
      <c r="AB252" s="1">
        <v>4.8049452151613501</v>
      </c>
      <c r="AC252" s="1">
        <v>2.7610178974060799</v>
      </c>
    </row>
    <row r="253" spans="1:29" hidden="1" x14ac:dyDescent="0.3">
      <c r="A253" t="s">
        <v>174</v>
      </c>
      <c r="B253" t="s">
        <v>180</v>
      </c>
      <c r="C253" t="s">
        <v>176</v>
      </c>
      <c r="D253" t="s">
        <v>123</v>
      </c>
      <c r="E253" t="s">
        <v>159</v>
      </c>
      <c r="F253" s="1"/>
      <c r="G253" s="1"/>
      <c r="H253" s="1"/>
      <c r="I253" s="1"/>
      <c r="J253" s="1"/>
      <c r="K253" s="1">
        <v>0.55350237946702896</v>
      </c>
      <c r="L253" s="1">
        <v>12.612234029035999</v>
      </c>
      <c r="M253" s="1"/>
      <c r="N253" s="1"/>
      <c r="O253" s="1">
        <v>2.18633725773892</v>
      </c>
      <c r="P253" s="1"/>
      <c r="Q253" s="1">
        <v>0.42888487011262499</v>
      </c>
      <c r="R253" s="1"/>
      <c r="S253" s="1">
        <v>7.7843418814164496</v>
      </c>
      <c r="T253" s="1">
        <v>10.7859324159393</v>
      </c>
      <c r="U253" s="1">
        <v>8.7118428894972499</v>
      </c>
      <c r="V253" s="1">
        <v>6.6377533630551504</v>
      </c>
      <c r="W253" s="1">
        <v>6.2644403529383004</v>
      </c>
      <c r="X253" s="1">
        <v>5.8911273428214503</v>
      </c>
      <c r="Y253" s="1">
        <v>5.7676500094596399</v>
      </c>
      <c r="Z253" s="1">
        <v>5.6441726760978401</v>
      </c>
      <c r="AA253" s="1">
        <v>6.5224967917322596</v>
      </c>
      <c r="AB253" s="1">
        <v>7.4008209073666897</v>
      </c>
      <c r="AC253" s="1">
        <v>3.9676631797828299</v>
      </c>
    </row>
    <row r="254" spans="1:29" hidden="1" x14ac:dyDescent="0.3">
      <c r="A254" t="s">
        <v>174</v>
      </c>
      <c r="B254" t="s">
        <v>180</v>
      </c>
      <c r="C254" t="s">
        <v>176</v>
      </c>
      <c r="D254" t="s">
        <v>125</v>
      </c>
      <c r="E254" t="s">
        <v>159</v>
      </c>
      <c r="F254" s="1"/>
      <c r="G254" s="1"/>
      <c r="H254" s="1"/>
      <c r="I254" s="1"/>
      <c r="J254" s="1"/>
      <c r="K254" s="1">
        <v>7.8400009121397995E-2</v>
      </c>
      <c r="L254" s="1">
        <v>12.1314492752934</v>
      </c>
      <c r="M254" s="1">
        <v>1.2724986557940501</v>
      </c>
      <c r="N254" s="1">
        <v>1.0719345174775501</v>
      </c>
      <c r="O254" s="1">
        <v>1.18385433665393</v>
      </c>
      <c r="P254" s="1">
        <v>1.63816448734402</v>
      </c>
      <c r="Q254" s="1">
        <v>1.86949310614966</v>
      </c>
      <c r="R254" s="1"/>
      <c r="S254" s="1">
        <v>1.5450741408145301</v>
      </c>
      <c r="T254" s="1">
        <v>2.8592082603833102</v>
      </c>
      <c r="U254" s="1">
        <v>3.3894437533295299</v>
      </c>
      <c r="V254" s="1">
        <v>3.9196792462757499</v>
      </c>
      <c r="W254" s="1">
        <v>4.3018550831044404</v>
      </c>
      <c r="X254" s="1">
        <v>4.6840309199331198</v>
      </c>
      <c r="Y254" s="1">
        <v>4.2116134656443798</v>
      </c>
      <c r="Z254" s="1">
        <v>3.7391960113556402</v>
      </c>
      <c r="AA254" s="1">
        <v>3.9935829439071999</v>
      </c>
      <c r="AB254" s="1">
        <v>4.2479698764587601</v>
      </c>
      <c r="AC254" s="1">
        <v>1.5763678538130701</v>
      </c>
    </row>
    <row r="255" spans="1:29" hidden="1" x14ac:dyDescent="0.3">
      <c r="A255" t="s">
        <v>174</v>
      </c>
      <c r="B255" t="s">
        <v>180</v>
      </c>
      <c r="C255" t="s">
        <v>176</v>
      </c>
      <c r="D255" t="s">
        <v>127</v>
      </c>
      <c r="E255" t="s">
        <v>159</v>
      </c>
      <c r="F255" s="1"/>
      <c r="G255" s="1"/>
      <c r="H255" s="1"/>
      <c r="I255" s="1"/>
      <c r="J255" s="1"/>
      <c r="K255" s="1">
        <v>9.60092400363515</v>
      </c>
      <c r="L255" s="1">
        <v>20.670724370973499</v>
      </c>
      <c r="M255" s="1">
        <v>109.958178391684</v>
      </c>
      <c r="N255" s="1">
        <v>32.414025149095103</v>
      </c>
      <c r="O255" s="1">
        <v>26.7262367035576</v>
      </c>
      <c r="P255" s="1">
        <v>25.714113959456299</v>
      </c>
      <c r="Q255" s="1">
        <v>24.528403062772298</v>
      </c>
      <c r="R255" s="1">
        <v>24.9490954393961</v>
      </c>
      <c r="S255" s="1">
        <v>21.988056274954001</v>
      </c>
      <c r="T255" s="1">
        <v>23.805130158382202</v>
      </c>
      <c r="U255" s="1">
        <v>20.375797896874499</v>
      </c>
      <c r="V255" s="1">
        <v>16.946465635366799</v>
      </c>
      <c r="W255" s="1">
        <v>16.321059101579401</v>
      </c>
      <c r="X255" s="1">
        <v>15.695652567791999</v>
      </c>
      <c r="Y255" s="1">
        <v>15.9603076875536</v>
      </c>
      <c r="Z255" s="1">
        <v>16.224962807315201</v>
      </c>
      <c r="AA255" s="1">
        <v>17.832590007149701</v>
      </c>
      <c r="AB255" s="1">
        <v>19.440217206984101</v>
      </c>
      <c r="AC255" s="1">
        <v>12.4146856820311</v>
      </c>
    </row>
    <row r="256" spans="1:29" hidden="1" x14ac:dyDescent="0.3">
      <c r="A256" t="s">
        <v>174</v>
      </c>
      <c r="B256" t="s">
        <v>180</v>
      </c>
      <c r="C256" t="s">
        <v>176</v>
      </c>
      <c r="D256" t="s">
        <v>130</v>
      </c>
      <c r="E256" t="s">
        <v>159</v>
      </c>
      <c r="F256" s="1"/>
      <c r="G256" s="1"/>
      <c r="H256" s="1"/>
      <c r="I256" s="1"/>
      <c r="J256" s="1"/>
      <c r="K256" s="1">
        <v>0.37787020246702901</v>
      </c>
      <c r="L256" s="1">
        <v>12.8681334850884</v>
      </c>
      <c r="M256" s="1">
        <v>79.710706183174395</v>
      </c>
      <c r="N256" s="1">
        <v>55.617951665776097</v>
      </c>
      <c r="O256" s="1">
        <v>30.142220019173902</v>
      </c>
      <c r="P256" s="1">
        <v>21.9281629802745</v>
      </c>
      <c r="Q256" s="1">
        <v>15.9331824207664</v>
      </c>
      <c r="R256" s="1">
        <v>27.117085333587902</v>
      </c>
      <c r="S256" s="1">
        <v>23.1076234722767</v>
      </c>
      <c r="T256" s="1">
        <v>23.437767580145199</v>
      </c>
      <c r="U256" s="1">
        <v>20.1633172406212</v>
      </c>
      <c r="V256" s="1">
        <v>16.888866901097298</v>
      </c>
      <c r="W256" s="1">
        <v>16.4564319048282</v>
      </c>
      <c r="X256" s="1">
        <v>16.023996908559099</v>
      </c>
      <c r="Y256" s="1">
        <v>16.300133645357501</v>
      </c>
      <c r="Z256" s="1">
        <v>16.576270382155901</v>
      </c>
      <c r="AA256" s="1">
        <v>17.904684496202801</v>
      </c>
      <c r="AB256" s="1">
        <v>19.233098610249701</v>
      </c>
      <c r="AC256" s="1">
        <v>12.914491748298101</v>
      </c>
    </row>
    <row r="257" spans="1:29" hidden="1" x14ac:dyDescent="0.3">
      <c r="A257" t="s">
        <v>174</v>
      </c>
      <c r="B257" t="s">
        <v>180</v>
      </c>
      <c r="C257" t="s">
        <v>176</v>
      </c>
      <c r="D257" t="s">
        <v>131</v>
      </c>
      <c r="E257" t="s">
        <v>159</v>
      </c>
      <c r="F257" s="1"/>
      <c r="G257" s="1"/>
      <c r="H257" s="1"/>
      <c r="I257" s="1"/>
      <c r="J257" s="1"/>
      <c r="K257" s="1">
        <v>17.2170304646944</v>
      </c>
      <c r="L257" s="1">
        <v>18.392729136410999</v>
      </c>
      <c r="M257" s="1">
        <v>72.741546030541301</v>
      </c>
      <c r="N257" s="1">
        <v>82.829825311332598</v>
      </c>
      <c r="O257" s="1">
        <v>80.927457161342403</v>
      </c>
      <c r="P257" s="1">
        <v>119.203118011149</v>
      </c>
      <c r="Q257" s="1">
        <v>121.019017810284</v>
      </c>
      <c r="R257" s="1">
        <v>85.723053612632498</v>
      </c>
      <c r="S257" s="1">
        <v>29.308273218030401</v>
      </c>
      <c r="T257" s="1">
        <v>31.5323335110544</v>
      </c>
      <c r="U257" s="1">
        <v>26.795031560771399</v>
      </c>
      <c r="V257" s="1">
        <v>22.057729610488401</v>
      </c>
      <c r="W257" s="1">
        <v>21.6919754826231</v>
      </c>
      <c r="X257" s="1">
        <v>21.326221354757902</v>
      </c>
      <c r="Y257" s="1">
        <v>22.677963474546502</v>
      </c>
      <c r="Z257" s="1">
        <v>24.029705594335098</v>
      </c>
      <c r="AA257" s="1">
        <v>25.929749488833099</v>
      </c>
      <c r="AB257" s="1">
        <v>27.829793383331101</v>
      </c>
      <c r="AC257" s="1">
        <v>20.740534305541001</v>
      </c>
    </row>
    <row r="258" spans="1:29" hidden="1" x14ac:dyDescent="0.3">
      <c r="A258" t="s">
        <v>174</v>
      </c>
      <c r="B258" t="s">
        <v>180</v>
      </c>
      <c r="C258" t="s">
        <v>176</v>
      </c>
      <c r="D258" t="s">
        <v>162</v>
      </c>
      <c r="E258" t="s">
        <v>159</v>
      </c>
      <c r="F258" s="1"/>
      <c r="G258" s="1"/>
      <c r="H258" s="1"/>
      <c r="I258" s="1"/>
      <c r="J258" s="1"/>
      <c r="K258" s="1">
        <v>0.24989602411253101</v>
      </c>
      <c r="L258" s="1">
        <v>13.003595037631101</v>
      </c>
      <c r="M258" s="1"/>
      <c r="N258" s="1"/>
      <c r="O258" s="1"/>
      <c r="P258" s="1">
        <v>11.4566155839007</v>
      </c>
      <c r="Q258" s="1">
        <v>14.166270838949</v>
      </c>
      <c r="R258" s="1">
        <v>12.5930163722812</v>
      </c>
      <c r="S258" s="1">
        <v>3.1686202918033199</v>
      </c>
      <c r="T258" s="1">
        <v>4.6747770092305796</v>
      </c>
      <c r="U258" s="1">
        <v>4.9992134751264699</v>
      </c>
      <c r="V258" s="1">
        <v>5.3236499410223601</v>
      </c>
      <c r="W258" s="1">
        <v>5.56021569742878</v>
      </c>
      <c r="X258" s="1">
        <v>5.7967814538351998</v>
      </c>
      <c r="Y258" s="1">
        <v>5.1085360303232301</v>
      </c>
      <c r="Z258" s="1">
        <v>4.4202906068112497</v>
      </c>
      <c r="AA258" s="1">
        <v>4.7698633023250103</v>
      </c>
      <c r="AB258" s="1">
        <v>5.1194359978387602</v>
      </c>
      <c r="AC258" s="1">
        <v>1.9771057041988001</v>
      </c>
    </row>
    <row r="259" spans="1:29" hidden="1" x14ac:dyDescent="0.3">
      <c r="A259" t="s">
        <v>174</v>
      </c>
      <c r="B259" t="s">
        <v>180</v>
      </c>
      <c r="C259" t="s">
        <v>178</v>
      </c>
      <c r="D259" t="s">
        <v>117</v>
      </c>
      <c r="E259" t="s">
        <v>150</v>
      </c>
      <c r="F259" s="1"/>
      <c r="G259" s="1"/>
      <c r="H259" s="1"/>
      <c r="I259" s="1"/>
      <c r="J259" s="1"/>
      <c r="K259" s="1"/>
      <c r="L259" s="1"/>
      <c r="M259" s="1">
        <v>1456.40329279354</v>
      </c>
      <c r="N259" s="1">
        <v>1185.7636292347199</v>
      </c>
      <c r="O259" s="1">
        <v>1336.7873489371</v>
      </c>
      <c r="P259" s="1">
        <v>1949.82987670996</v>
      </c>
      <c r="Q259" s="1">
        <v>2261.9828871663799</v>
      </c>
      <c r="R259" s="1">
        <v>2411.9626776804898</v>
      </c>
      <c r="S259" s="1">
        <v>356.28930429878301</v>
      </c>
      <c r="T259" s="1">
        <v>375.41275837804898</v>
      </c>
      <c r="U259" s="1">
        <v>304.35862585639501</v>
      </c>
      <c r="V259" s="1">
        <v>233.30449333474201</v>
      </c>
      <c r="W259" s="1">
        <v>218.885988346836</v>
      </c>
      <c r="X259" s="1">
        <v>204.46748335893</v>
      </c>
      <c r="Y259" s="1">
        <v>221.53625833223001</v>
      </c>
      <c r="Z259" s="1">
        <v>238.60503330553101</v>
      </c>
      <c r="AA259" s="1">
        <v>256.17080649055799</v>
      </c>
      <c r="AB259" s="1">
        <v>273.73657967558597</v>
      </c>
      <c r="AC259" s="1">
        <v>293.78747376380301</v>
      </c>
    </row>
    <row r="260" spans="1:29" hidden="1" x14ac:dyDescent="0.3">
      <c r="A260" t="s">
        <v>174</v>
      </c>
      <c r="B260" t="s">
        <v>180</v>
      </c>
      <c r="C260" t="s">
        <v>179</v>
      </c>
      <c r="D260" t="s">
        <v>154</v>
      </c>
      <c r="E260" t="s">
        <v>155</v>
      </c>
      <c r="F260" s="1">
        <v>0.96430000000000005</v>
      </c>
      <c r="G260" s="1">
        <v>0.96430000000000005</v>
      </c>
      <c r="H260" s="1">
        <v>0.96430000000000005</v>
      </c>
      <c r="I260" s="1">
        <v>1</v>
      </c>
      <c r="J260" s="1">
        <v>1.0357000000000001</v>
      </c>
      <c r="K260" s="1">
        <v>1.0185</v>
      </c>
      <c r="L260" s="1">
        <v>1.0013000000000001</v>
      </c>
      <c r="M260" s="1">
        <v>0.89380000000000004</v>
      </c>
      <c r="N260" s="1">
        <v>0.7863</v>
      </c>
      <c r="O260" s="1">
        <v>1.1897</v>
      </c>
      <c r="P260" s="1">
        <v>1.593</v>
      </c>
      <c r="Q260" s="1">
        <v>1.9056999999999999</v>
      </c>
      <c r="R260" s="1">
        <v>2.0202773450625</v>
      </c>
      <c r="S260" s="1">
        <v>2.0544818825016198</v>
      </c>
      <c r="T260" s="1">
        <v>2.0520234912544502</v>
      </c>
      <c r="U260" s="1">
        <v>1.85258832064644</v>
      </c>
      <c r="V260" s="1">
        <v>1.65315315003842</v>
      </c>
      <c r="W260" s="1">
        <v>1.6249990892169599</v>
      </c>
      <c r="X260" s="1">
        <v>1.5968450283955</v>
      </c>
      <c r="Y260" s="1">
        <v>1.55130851529541</v>
      </c>
      <c r="Z260" s="1">
        <v>1.50577200219531</v>
      </c>
      <c r="AA260" s="1">
        <v>1.4646592066586299</v>
      </c>
      <c r="AB260" s="1">
        <v>1.42354641112194</v>
      </c>
      <c r="AC260" s="1">
        <v>1.3252183381664999</v>
      </c>
    </row>
    <row r="261" spans="1:29" hidden="1" x14ac:dyDescent="0.3">
      <c r="A261" t="s">
        <v>174</v>
      </c>
      <c r="B261" t="s">
        <v>180</v>
      </c>
      <c r="C261" t="s">
        <v>179</v>
      </c>
      <c r="D261" t="s">
        <v>156</v>
      </c>
      <c r="E261" t="s">
        <v>155</v>
      </c>
      <c r="F261" s="1">
        <v>0.95279999999999998</v>
      </c>
      <c r="G261" s="1">
        <v>0.95279999999999998</v>
      </c>
      <c r="H261" s="1">
        <v>0.95279999999999998</v>
      </c>
      <c r="I261" s="1">
        <v>1</v>
      </c>
      <c r="J261" s="1">
        <v>1.0471999999999999</v>
      </c>
      <c r="K261" s="1">
        <v>1.0246999999999999</v>
      </c>
      <c r="L261" s="1">
        <v>1.0022</v>
      </c>
      <c r="M261" s="1">
        <v>1.1402000000000001</v>
      </c>
      <c r="N261" s="1">
        <v>1.2782</v>
      </c>
      <c r="O261" s="1">
        <v>1.4016</v>
      </c>
      <c r="P261" s="1">
        <v>1.5250999999999999</v>
      </c>
      <c r="Q261" s="1">
        <v>1.6449</v>
      </c>
      <c r="R261" s="1">
        <v>1.641908292875</v>
      </c>
      <c r="S261" s="1">
        <v>1.58328655887333</v>
      </c>
      <c r="T261" s="1">
        <v>1.5245535776974799</v>
      </c>
      <c r="U261" s="1">
        <v>1.43764143172963</v>
      </c>
      <c r="V261" s="1">
        <v>1.3507292857617901</v>
      </c>
      <c r="W261" s="1">
        <v>1.2829340797451001</v>
      </c>
      <c r="X261" s="1">
        <v>1.2151388737284099</v>
      </c>
      <c r="Y261" s="1">
        <v>1.1744576912615201</v>
      </c>
      <c r="Z261" s="1">
        <v>1.1337765087946301</v>
      </c>
      <c r="AA261" s="1">
        <v>1.1028120552913301</v>
      </c>
      <c r="AB261" s="1">
        <v>1.0718476017880201</v>
      </c>
      <c r="AC261" s="1">
        <v>1.0276895642650801</v>
      </c>
    </row>
    <row r="262" spans="1:29" x14ac:dyDescent="0.3">
      <c r="A262" t="s">
        <v>174</v>
      </c>
      <c r="B262" t="s">
        <v>180</v>
      </c>
      <c r="C262" t="s">
        <v>179</v>
      </c>
      <c r="D262" t="s">
        <v>158</v>
      </c>
      <c r="E262" t="s">
        <v>159</v>
      </c>
      <c r="F262" s="1"/>
      <c r="G262" s="1"/>
      <c r="H262" s="1"/>
      <c r="I262" s="1"/>
      <c r="J262" s="1"/>
      <c r="K262" s="1">
        <v>12.009204199506</v>
      </c>
      <c r="L262" s="1">
        <v>21.553576932594702</v>
      </c>
      <c r="M262" s="1">
        <v>35.666880319332698</v>
      </c>
      <c r="N262" s="1">
        <v>38.894927475555299</v>
      </c>
      <c r="O262" s="1">
        <v>36.703899850209297</v>
      </c>
      <c r="P262" s="1">
        <v>35.652638061085099</v>
      </c>
      <c r="Q262" s="1">
        <v>34.5219187934335</v>
      </c>
      <c r="R262" s="1">
        <v>33.943462840906498</v>
      </c>
      <c r="S262" s="1">
        <v>33.345764996011297</v>
      </c>
      <c r="T262" s="1">
        <v>38.971336673398497</v>
      </c>
      <c r="U262" s="1">
        <v>34.040650521659003</v>
      </c>
      <c r="V262" s="1">
        <v>29.109964369919499</v>
      </c>
      <c r="W262" s="1">
        <v>28.7692168531586</v>
      </c>
      <c r="X262" s="1">
        <v>28.428469336397601</v>
      </c>
      <c r="Y262" s="1">
        <v>28.221553155861201</v>
      </c>
      <c r="Z262" s="1">
        <v>28.014636975324699</v>
      </c>
      <c r="AA262" s="1">
        <v>29.838003075476198</v>
      </c>
      <c r="AB262" s="1">
        <v>31.661369175627701</v>
      </c>
      <c r="AC262" s="1">
        <v>17.6887212237475</v>
      </c>
    </row>
    <row r="263" spans="1:29" x14ac:dyDescent="0.3">
      <c r="A263" t="s">
        <v>174</v>
      </c>
      <c r="B263" t="s">
        <v>180</v>
      </c>
      <c r="C263" t="s">
        <v>179</v>
      </c>
      <c r="D263" t="s">
        <v>166</v>
      </c>
      <c r="E263" t="s">
        <v>159</v>
      </c>
      <c r="F263" s="1"/>
      <c r="G263" s="1"/>
      <c r="H263" s="1"/>
      <c r="I263" s="1"/>
      <c r="J263" s="1"/>
      <c r="K263" s="1">
        <v>3.5072174017906801</v>
      </c>
      <c r="L263" s="1">
        <v>7.8714771141116904</v>
      </c>
      <c r="M263" s="1">
        <v>24.6902166178504</v>
      </c>
      <c r="N263" s="1">
        <v>27.3465194092792</v>
      </c>
      <c r="O263" s="1">
        <v>47.279429771099302</v>
      </c>
      <c r="P263" s="1">
        <v>63.569446079819798</v>
      </c>
      <c r="Q263" s="1">
        <v>80.211204295661503</v>
      </c>
      <c r="R263" s="1">
        <v>91.002642194365393</v>
      </c>
      <c r="S263" s="1">
        <v>27.479294918629702</v>
      </c>
      <c r="T263" s="1">
        <v>30.801001698553002</v>
      </c>
      <c r="U263" s="1">
        <v>26.682985297443398</v>
      </c>
      <c r="V263" s="1">
        <v>22.564968896333799</v>
      </c>
      <c r="W263" s="1">
        <v>21.243970672659099</v>
      </c>
      <c r="X263" s="1">
        <v>19.922972448984499</v>
      </c>
      <c r="Y263" s="1">
        <v>20.698414598025501</v>
      </c>
      <c r="Z263" s="1">
        <v>21.473856747066399</v>
      </c>
      <c r="AA263" s="1">
        <v>22.548522337252599</v>
      </c>
      <c r="AB263" s="1">
        <v>23.623187927438799</v>
      </c>
      <c r="AC263" s="1">
        <v>18.285298854019601</v>
      </c>
    </row>
    <row r="264" spans="1:29" x14ac:dyDescent="0.3">
      <c r="A264" t="s">
        <v>174</v>
      </c>
      <c r="B264" t="s">
        <v>180</v>
      </c>
      <c r="C264" t="s">
        <v>179</v>
      </c>
      <c r="D264" t="s">
        <v>167</v>
      </c>
      <c r="E264" t="s">
        <v>159</v>
      </c>
      <c r="F264" s="1"/>
      <c r="G264" s="1"/>
      <c r="H264" s="1"/>
      <c r="I264" s="1"/>
      <c r="J264" s="1"/>
      <c r="K264" s="1">
        <v>17.626548820391999</v>
      </c>
      <c r="L264" s="1">
        <v>17.503970038619599</v>
      </c>
      <c r="M264" s="1">
        <v>69.324165635563006</v>
      </c>
      <c r="N264" s="1">
        <v>35.004178645634802</v>
      </c>
      <c r="O264" s="1">
        <v>31.594502594983702</v>
      </c>
      <c r="P264" s="1">
        <v>59.7200992860569</v>
      </c>
      <c r="Q264" s="1">
        <v>104.499940529399</v>
      </c>
      <c r="R264" s="1">
        <v>90.866149058428505</v>
      </c>
      <c r="S264" s="1">
        <v>28.255068611911099</v>
      </c>
      <c r="T264" s="1">
        <v>30.535461876564799</v>
      </c>
      <c r="U264" s="1">
        <v>26.550215386449299</v>
      </c>
      <c r="V264" s="1">
        <v>22.564968896333799</v>
      </c>
      <c r="W264" s="1">
        <v>21.859350338233</v>
      </c>
      <c r="X264" s="1">
        <v>21.153731780132301</v>
      </c>
      <c r="Y264" s="1">
        <v>23.2084611257165</v>
      </c>
      <c r="Z264" s="1">
        <v>25.263190471300799</v>
      </c>
      <c r="AA264" s="1">
        <v>25.494473171267401</v>
      </c>
      <c r="AB264" s="1">
        <v>25.725755871234</v>
      </c>
      <c r="AC264" s="1">
        <v>24.7711064133027</v>
      </c>
    </row>
    <row r="265" spans="1:29" x14ac:dyDescent="0.3">
      <c r="A265" t="s">
        <v>174</v>
      </c>
      <c r="B265" t="s">
        <v>180</v>
      </c>
      <c r="C265" t="s">
        <v>179</v>
      </c>
      <c r="D265" t="s">
        <v>168</v>
      </c>
      <c r="E265" t="s">
        <v>159</v>
      </c>
      <c r="F265" s="1"/>
      <c r="G265" s="1"/>
      <c r="H265" s="1"/>
      <c r="I265" s="1"/>
      <c r="J265" s="1"/>
      <c r="K265" s="1">
        <v>2.6664293940078999E-2</v>
      </c>
      <c r="L265" s="1">
        <v>7.5822263496790603</v>
      </c>
      <c r="M265" s="1">
        <v>66.461489538414</v>
      </c>
      <c r="N265" s="1">
        <v>30.541115134039</v>
      </c>
      <c r="O265" s="1">
        <v>35.2009383267361</v>
      </c>
      <c r="P265" s="1">
        <v>59.555182065495501</v>
      </c>
      <c r="Q265" s="1">
        <v>104.499940529399</v>
      </c>
      <c r="R265" s="1">
        <v>90.866149058428505</v>
      </c>
      <c r="S265" s="1">
        <v>28.255068611911099</v>
      </c>
      <c r="T265" s="1">
        <v>30.311479458542099</v>
      </c>
      <c r="U265" s="1">
        <v>26.438224177437899</v>
      </c>
      <c r="V265" s="1">
        <v>22.564968896333799</v>
      </c>
      <c r="W265" s="1">
        <v>21.859350338233</v>
      </c>
      <c r="X265" s="1">
        <v>21.153731780132301</v>
      </c>
      <c r="Y265" s="1">
        <v>21.9442966954505</v>
      </c>
      <c r="Z265" s="1">
        <v>22.7348616107688</v>
      </c>
      <c r="AA265" s="1">
        <v>24.230308741001402</v>
      </c>
      <c r="AB265" s="1">
        <v>25.725755871234</v>
      </c>
      <c r="AC265" s="1">
        <v>24.655390066578398</v>
      </c>
    </row>
    <row r="266" spans="1:29" x14ac:dyDescent="0.3">
      <c r="A266" t="s">
        <v>174</v>
      </c>
      <c r="B266" t="s">
        <v>180</v>
      </c>
      <c r="C266" t="s">
        <v>179</v>
      </c>
      <c r="D266" t="s">
        <v>177</v>
      </c>
      <c r="E266" t="s">
        <v>159</v>
      </c>
      <c r="F266" s="1"/>
      <c r="G266" s="1"/>
      <c r="H266" s="1"/>
      <c r="I266" s="1"/>
      <c r="J266" s="1"/>
      <c r="K266" s="1">
        <v>0.702528708</v>
      </c>
      <c r="L266" s="1">
        <v>4.4514425946293201</v>
      </c>
      <c r="M266" s="1">
        <v>16.013619525497099</v>
      </c>
      <c r="N266" s="1">
        <v>15.3544593923521</v>
      </c>
      <c r="O266" s="1">
        <v>25.234099159206998</v>
      </c>
      <c r="P266" s="1">
        <v>40.589003470239</v>
      </c>
      <c r="Q266" s="1">
        <v>47.383207644973403</v>
      </c>
      <c r="R266" s="1">
        <v>59.168419749528198</v>
      </c>
      <c r="S266" s="1">
        <v>15.749992487602301</v>
      </c>
      <c r="T266" s="1">
        <v>17.846574635141501</v>
      </c>
      <c r="U266" s="1">
        <v>17.1862765055353</v>
      </c>
      <c r="V266" s="1">
        <v>16.525978375929199</v>
      </c>
      <c r="W266" s="1">
        <v>15.3125374764508</v>
      </c>
      <c r="X266" s="1">
        <v>14.0990965769723</v>
      </c>
      <c r="Y266" s="1">
        <v>14.413906036676201</v>
      </c>
      <c r="Z266" s="1">
        <v>14.728715496380101</v>
      </c>
      <c r="AA266" s="1">
        <v>16.113538784590499</v>
      </c>
      <c r="AB266" s="1">
        <v>17.498362072800902</v>
      </c>
      <c r="AC266" s="1">
        <v>26.760567769435099</v>
      </c>
    </row>
    <row r="267" spans="1:29" x14ac:dyDescent="0.3">
      <c r="A267" t="s">
        <v>174</v>
      </c>
      <c r="B267" t="s">
        <v>180</v>
      </c>
      <c r="C267" t="s">
        <v>179</v>
      </c>
      <c r="D267" t="s">
        <v>160</v>
      </c>
      <c r="E267" t="s">
        <v>159</v>
      </c>
      <c r="F267" s="1"/>
      <c r="G267" s="1"/>
      <c r="H267" s="1"/>
      <c r="I267" s="1"/>
      <c r="J267" s="1"/>
      <c r="K267" s="1">
        <v>3.4566469469132501</v>
      </c>
      <c r="L267" s="1">
        <v>4.8070568668408198</v>
      </c>
      <c r="M267" s="1">
        <v>15.608281106646199</v>
      </c>
      <c r="N267" s="1">
        <v>15.2132703784941</v>
      </c>
      <c r="O267" s="1">
        <v>60.4828297591731</v>
      </c>
      <c r="P267" s="1">
        <v>60.791526282125197</v>
      </c>
      <c r="Q267" s="1">
        <v>206.58475814988299</v>
      </c>
      <c r="R267" s="1">
        <v>78.151049365547195</v>
      </c>
      <c r="S267" s="1"/>
      <c r="T267" s="1">
        <v>41.579932364187499</v>
      </c>
      <c r="U267" s="1">
        <v>34.386042164779703</v>
      </c>
      <c r="V267" s="1">
        <v>27.192151965371899</v>
      </c>
      <c r="W267" s="1">
        <v>23.557562207178201</v>
      </c>
      <c r="X267" s="1">
        <v>19.922972448984499</v>
      </c>
      <c r="Y267" s="1">
        <v>20.698414598025501</v>
      </c>
      <c r="Z267" s="1">
        <v>21.473856747066399</v>
      </c>
      <c r="AA267" s="1">
        <v>22.548522337252599</v>
      </c>
      <c r="AB267" s="1">
        <v>23.623187927438799</v>
      </c>
      <c r="AC267" s="1">
        <v>18.285298854019601</v>
      </c>
    </row>
    <row r="268" spans="1:29" hidden="1" x14ac:dyDescent="0.3">
      <c r="A268" t="s">
        <v>174</v>
      </c>
      <c r="B268" t="s">
        <v>180</v>
      </c>
      <c r="C268" t="s">
        <v>179</v>
      </c>
      <c r="D268" t="s">
        <v>119</v>
      </c>
      <c r="E268" t="s">
        <v>159</v>
      </c>
      <c r="F268" s="1"/>
      <c r="G268" s="1"/>
      <c r="H268" s="1"/>
      <c r="I268" s="1"/>
      <c r="J268" s="1"/>
      <c r="K268" s="1"/>
      <c r="L268" s="1">
        <v>3.7489138866293201</v>
      </c>
      <c r="M268" s="1">
        <v>15.311090817497099</v>
      </c>
      <c r="N268" s="1">
        <v>14.6519306843521</v>
      </c>
      <c r="O268" s="1">
        <v>24.531570451206999</v>
      </c>
      <c r="P268" s="1">
        <v>39.886474762238997</v>
      </c>
      <c r="Q268" s="1">
        <v>46.680678936973401</v>
      </c>
      <c r="R268" s="1">
        <v>58.465891041528202</v>
      </c>
      <c r="S268" s="1">
        <v>15.0474637796023</v>
      </c>
      <c r="T268" s="1">
        <v>17.144045927141399</v>
      </c>
      <c r="U268" s="1">
        <v>16.483747797535301</v>
      </c>
      <c r="V268" s="1">
        <v>15.8234496679292</v>
      </c>
      <c r="W268" s="1">
        <v>14.6100087684508</v>
      </c>
      <c r="X268" s="1">
        <v>13.3965678689723</v>
      </c>
      <c r="Y268" s="1">
        <v>13.7113773286762</v>
      </c>
      <c r="Z268" s="1">
        <v>14.0261867883801</v>
      </c>
      <c r="AA268" s="1">
        <v>15.4110100765905</v>
      </c>
      <c r="AB268" s="1">
        <v>16.795833364800899</v>
      </c>
      <c r="AC268" s="1">
        <v>26.0580390614351</v>
      </c>
    </row>
    <row r="269" spans="1:29" hidden="1" x14ac:dyDescent="0.3">
      <c r="A269" t="s">
        <v>174</v>
      </c>
      <c r="B269" t="s">
        <v>180</v>
      </c>
      <c r="C269" t="s">
        <v>179</v>
      </c>
      <c r="D269" t="s">
        <v>121</v>
      </c>
      <c r="E269" t="s">
        <v>159</v>
      </c>
      <c r="F269" s="1"/>
      <c r="G269" s="1"/>
      <c r="H269" s="1"/>
      <c r="I269" s="1"/>
      <c r="J269" s="1"/>
      <c r="K269" s="1">
        <v>2.4533674473287999</v>
      </c>
      <c r="L269" s="1">
        <v>3.89930175089878</v>
      </c>
      <c r="M269" s="1"/>
      <c r="N269" s="1"/>
      <c r="O269" s="1"/>
      <c r="P269" s="1"/>
      <c r="Q269" s="1"/>
      <c r="R269" s="1">
        <v>13.1438568147149</v>
      </c>
      <c r="S269" s="1">
        <v>4.8192700790907201</v>
      </c>
      <c r="T269" s="1">
        <v>5.3469211430622599</v>
      </c>
      <c r="U269" s="1">
        <v>4.8778626301246897</v>
      </c>
      <c r="V269" s="1">
        <v>4.4088041171871204</v>
      </c>
      <c r="W269" s="1">
        <v>4.3268706921914504</v>
      </c>
      <c r="X269" s="1">
        <v>4.2449372671957697</v>
      </c>
      <c r="Y269" s="1">
        <v>4.0585757077684104</v>
      </c>
      <c r="Z269" s="1">
        <v>3.8722141483410399</v>
      </c>
      <c r="AA269" s="1">
        <v>3.9825940356582699</v>
      </c>
      <c r="AB269" s="1">
        <v>4.0929739229755002</v>
      </c>
      <c r="AC269" s="1">
        <v>2.7610178974060799</v>
      </c>
    </row>
    <row r="270" spans="1:29" hidden="1" x14ac:dyDescent="0.3">
      <c r="A270" t="s">
        <v>174</v>
      </c>
      <c r="B270" t="s">
        <v>180</v>
      </c>
      <c r="C270" t="s">
        <v>179</v>
      </c>
      <c r="D270" t="s">
        <v>123</v>
      </c>
      <c r="E270" t="s">
        <v>159</v>
      </c>
      <c r="F270" s="1"/>
      <c r="G270" s="1"/>
      <c r="H270" s="1"/>
      <c r="I270" s="1"/>
      <c r="J270" s="1"/>
      <c r="K270" s="1">
        <v>2.08178556814743</v>
      </c>
      <c r="L270" s="1">
        <v>6.1466662528389397</v>
      </c>
      <c r="M270" s="1"/>
      <c r="N270" s="1"/>
      <c r="O270" s="1"/>
      <c r="P270" s="1"/>
      <c r="Q270" s="1"/>
      <c r="R270" s="1">
        <v>0.76770876730387205</v>
      </c>
      <c r="S270" s="1">
        <v>7.8860301514624496</v>
      </c>
      <c r="T270" s="1">
        <v>10.7859324159393</v>
      </c>
      <c r="U270" s="1">
        <v>9.0186901137641797</v>
      </c>
      <c r="V270" s="1">
        <v>7.25144781158901</v>
      </c>
      <c r="W270" s="1">
        <v>6.8865966398028</v>
      </c>
      <c r="X270" s="1">
        <v>6.5217454680165901</v>
      </c>
      <c r="Y270" s="1">
        <v>6.4999197152347001</v>
      </c>
      <c r="Z270" s="1">
        <v>6.47809396245282</v>
      </c>
      <c r="AA270" s="1">
        <v>7.0782448565896896</v>
      </c>
      <c r="AB270" s="1">
        <v>7.6783957507265503</v>
      </c>
      <c r="AC270" s="1">
        <v>3.3004391205132499</v>
      </c>
    </row>
    <row r="271" spans="1:29" hidden="1" x14ac:dyDescent="0.3">
      <c r="A271" t="s">
        <v>174</v>
      </c>
      <c r="B271" t="s">
        <v>180</v>
      </c>
      <c r="C271" t="s">
        <v>179</v>
      </c>
      <c r="D271" t="s">
        <v>125</v>
      </c>
      <c r="E271" t="s">
        <v>159</v>
      </c>
      <c r="F271" s="1"/>
      <c r="G271" s="1"/>
      <c r="H271" s="1"/>
      <c r="I271" s="1"/>
      <c r="J271" s="1"/>
      <c r="K271" s="1"/>
      <c r="L271" s="1">
        <v>6.9917935053197899</v>
      </c>
      <c r="M271" s="1">
        <v>1.2724986557940501</v>
      </c>
      <c r="N271" s="1">
        <v>1.0719345174775401</v>
      </c>
      <c r="O271" s="1">
        <v>1.18385433665393</v>
      </c>
      <c r="P271" s="1">
        <v>1.63816448734402</v>
      </c>
      <c r="Q271" s="1">
        <v>1.86949310614966</v>
      </c>
      <c r="R271" s="1">
        <v>1.9806392960828101</v>
      </c>
      <c r="S271" s="1">
        <v>0.45723229294471901</v>
      </c>
      <c r="T271" s="1">
        <v>0.471404196052368</v>
      </c>
      <c r="U271" s="1">
        <v>2.1119737083987098</v>
      </c>
      <c r="V271" s="1">
        <v>3.75254322074505</v>
      </c>
      <c r="W271" s="1">
        <v>4.2182870703390796</v>
      </c>
      <c r="X271" s="1">
        <v>4.6840309199331198</v>
      </c>
      <c r="Y271" s="1">
        <v>4.2116134656443798</v>
      </c>
      <c r="Z271" s="1">
        <v>3.7391960113556402</v>
      </c>
      <c r="AA271" s="1">
        <v>3.9935829439071999</v>
      </c>
      <c r="AB271" s="1">
        <v>4.2479698764587601</v>
      </c>
      <c r="AC271" s="1">
        <v>1.5763678538130701</v>
      </c>
    </row>
    <row r="272" spans="1:29" hidden="1" x14ac:dyDescent="0.3">
      <c r="A272" t="s">
        <v>174</v>
      </c>
      <c r="B272" t="s">
        <v>180</v>
      </c>
      <c r="C272" t="s">
        <v>179</v>
      </c>
      <c r="D272" t="s">
        <v>127</v>
      </c>
      <c r="E272" t="s">
        <v>159</v>
      </c>
      <c r="F272" s="1"/>
      <c r="G272" s="1"/>
      <c r="H272" s="1"/>
      <c r="I272" s="1"/>
      <c r="J272" s="1"/>
      <c r="K272" s="1">
        <v>9.8830979652564803</v>
      </c>
      <c r="L272" s="1">
        <v>11.721127143734799</v>
      </c>
      <c r="M272" s="1">
        <v>29.1535454974853</v>
      </c>
      <c r="N272" s="1">
        <v>28.5397833966009</v>
      </c>
      <c r="O272" s="1">
        <v>26.853388147742201</v>
      </c>
      <c r="P272" s="1">
        <v>25.828816714358599</v>
      </c>
      <c r="Q272" s="1">
        <v>25.0738244916061</v>
      </c>
      <c r="R272" s="1">
        <v>24.553101076698201</v>
      </c>
      <c r="S272" s="1">
        <v>24.0830164209716</v>
      </c>
      <c r="T272" s="1">
        <v>27.628088156980599</v>
      </c>
      <c r="U272" s="1">
        <v>23.583649174567999</v>
      </c>
      <c r="V272" s="1">
        <v>19.539210192155299</v>
      </c>
      <c r="W272" s="1">
        <v>18.4693218139188</v>
      </c>
      <c r="X272" s="1">
        <v>17.399433435682301</v>
      </c>
      <c r="Y272" s="1">
        <v>17.783302149444101</v>
      </c>
      <c r="Z272" s="1">
        <v>18.1671708632059</v>
      </c>
      <c r="AA272" s="1">
        <v>19.509320660439801</v>
      </c>
      <c r="AB272" s="1">
        <v>20.851470457673599</v>
      </c>
      <c r="AC272" s="1">
        <v>11.0029466916024</v>
      </c>
    </row>
    <row r="273" spans="1:29" hidden="1" x14ac:dyDescent="0.3">
      <c r="A273" t="s">
        <v>174</v>
      </c>
      <c r="B273" t="s">
        <v>180</v>
      </c>
      <c r="C273" t="s">
        <v>179</v>
      </c>
      <c r="D273" t="s">
        <v>130</v>
      </c>
      <c r="E273" t="s">
        <v>159</v>
      </c>
      <c r="F273" s="1"/>
      <c r="G273" s="1"/>
      <c r="H273" s="1"/>
      <c r="I273" s="1"/>
      <c r="J273" s="1"/>
      <c r="K273" s="1">
        <v>2.1576807104812299</v>
      </c>
      <c r="L273" s="1">
        <v>5.97103407583894</v>
      </c>
      <c r="M273" s="1">
        <v>18.940542457192599</v>
      </c>
      <c r="N273" s="1">
        <v>23.284914108077398</v>
      </c>
      <c r="O273" s="1">
        <v>42.035683632912502</v>
      </c>
      <c r="P273" s="1">
        <v>30.0453304659314</v>
      </c>
      <c r="Q273" s="1">
        <v>23.451474194539301</v>
      </c>
      <c r="R273" s="1">
        <v>25.869439052552899</v>
      </c>
      <c r="S273" s="1">
        <v>21.059437996990201</v>
      </c>
      <c r="T273" s="1">
        <v>23.445074232379302</v>
      </c>
      <c r="U273" s="1">
        <v>20.428733842800099</v>
      </c>
      <c r="V273" s="1">
        <v>17.412393453220901</v>
      </c>
      <c r="W273" s="1">
        <v>16.679331108055599</v>
      </c>
      <c r="X273" s="1">
        <v>15.9462687628904</v>
      </c>
      <c r="Y273" s="1">
        <v>16.453770954731102</v>
      </c>
      <c r="Z273" s="1">
        <v>16.961273146571699</v>
      </c>
      <c r="AA273" s="1">
        <v>17.418676672899899</v>
      </c>
      <c r="AB273" s="1">
        <v>17.876080199227999</v>
      </c>
      <c r="AC273" s="1">
        <v>10.8409155419799</v>
      </c>
    </row>
    <row r="274" spans="1:29" hidden="1" x14ac:dyDescent="0.3">
      <c r="A274" t="s">
        <v>174</v>
      </c>
      <c r="B274" t="s">
        <v>180</v>
      </c>
      <c r="C274" t="s">
        <v>179</v>
      </c>
      <c r="D274" t="s">
        <v>131</v>
      </c>
      <c r="E274" t="s">
        <v>159</v>
      </c>
      <c r="F274" s="1"/>
      <c r="G274" s="1"/>
      <c r="H274" s="1"/>
      <c r="I274" s="1"/>
      <c r="J274" s="1"/>
      <c r="K274" s="1">
        <v>17.4502833321881</v>
      </c>
      <c r="L274" s="1">
        <v>17.328930338233398</v>
      </c>
      <c r="M274" s="1">
        <v>68.630923979207395</v>
      </c>
      <c r="N274" s="1">
        <v>34.6541368591785</v>
      </c>
      <c r="O274" s="1">
        <v>31.2785575690339</v>
      </c>
      <c r="P274" s="1">
        <v>59.1228982931964</v>
      </c>
      <c r="Q274" s="1">
        <v>103.45494112410501</v>
      </c>
      <c r="R274" s="1">
        <v>89.957487567844197</v>
      </c>
      <c r="S274" s="1">
        <v>27.972517925792001</v>
      </c>
      <c r="T274" s="1">
        <v>30.230107257799101</v>
      </c>
      <c r="U274" s="1">
        <v>26.284713232584799</v>
      </c>
      <c r="V274" s="1">
        <v>22.339319207370401</v>
      </c>
      <c r="W274" s="1">
        <v>21.640756834850698</v>
      </c>
      <c r="X274" s="1">
        <v>20.9421944623309</v>
      </c>
      <c r="Y274" s="1">
        <v>22.9763765144593</v>
      </c>
      <c r="Z274" s="1">
        <v>25.0105585665878</v>
      </c>
      <c r="AA274" s="1">
        <v>25.2395284395547</v>
      </c>
      <c r="AB274" s="1">
        <v>25.468498312521699</v>
      </c>
      <c r="AC274" s="1">
        <v>24.5233953491697</v>
      </c>
    </row>
    <row r="275" spans="1:29" hidden="1" x14ac:dyDescent="0.3">
      <c r="A275" t="s">
        <v>174</v>
      </c>
      <c r="B275" t="s">
        <v>180</v>
      </c>
      <c r="C275" t="s">
        <v>179</v>
      </c>
      <c r="D275" t="s">
        <v>162</v>
      </c>
      <c r="E275" t="s">
        <v>159</v>
      </c>
      <c r="F275" s="1"/>
      <c r="G275" s="1"/>
      <c r="H275" s="1"/>
      <c r="I275" s="1"/>
      <c r="J275" s="1"/>
      <c r="K275" s="1">
        <v>2.64375869326E-2</v>
      </c>
      <c r="L275" s="1">
        <v>7.5064040861822701</v>
      </c>
      <c r="M275" s="1"/>
      <c r="N275" s="1"/>
      <c r="O275" s="1"/>
      <c r="P275" s="1"/>
      <c r="Q275" s="1"/>
      <c r="R275" s="1"/>
      <c r="S275" s="1">
        <v>1.8328649995649</v>
      </c>
      <c r="T275" s="1">
        <v>2.46569333007213</v>
      </c>
      <c r="U275" s="1">
        <v>3.8441543783916901</v>
      </c>
      <c r="V275" s="1">
        <v>5.2226154267112497</v>
      </c>
      <c r="W275" s="1">
        <v>5.5818864259810503</v>
      </c>
      <c r="X275" s="1">
        <v>5.9411574252508403</v>
      </c>
      <c r="Y275" s="1">
        <v>5.4715426312780302</v>
      </c>
      <c r="Z275" s="1">
        <v>5.0019278373052201</v>
      </c>
      <c r="AA275" s="1">
        <v>5.1936834814067199</v>
      </c>
      <c r="AB275" s="1">
        <v>5.3854391255082197</v>
      </c>
      <c r="AC275" s="1">
        <v>2.8547156643921601</v>
      </c>
    </row>
    <row r="276" spans="1:29" hidden="1" x14ac:dyDescent="0.3">
      <c r="A276" t="s">
        <v>174</v>
      </c>
      <c r="B276" t="s">
        <v>181</v>
      </c>
      <c r="C276" t="s">
        <v>149</v>
      </c>
      <c r="D276" t="s">
        <v>154</v>
      </c>
      <c r="E276" t="s">
        <v>155</v>
      </c>
      <c r="F276" s="1">
        <v>0.96917748527407099</v>
      </c>
      <c r="G276" s="1">
        <v>0.96917748527407099</v>
      </c>
      <c r="H276" s="1">
        <v>0.96917748527407099</v>
      </c>
      <c r="I276" s="1">
        <v>1</v>
      </c>
      <c r="J276" s="1">
        <v>1.0304366509846901</v>
      </c>
      <c r="K276" s="1">
        <v>1.0153185201094099</v>
      </c>
      <c r="L276" s="1">
        <v>1.0001437638159001</v>
      </c>
      <c r="M276" s="1">
        <v>0.92263402018377505</v>
      </c>
      <c r="N276" s="1">
        <v>0.83311842070792597</v>
      </c>
      <c r="O276" s="1">
        <v>1.1409342057831899</v>
      </c>
      <c r="P276" s="1">
        <v>1.42787548288498</v>
      </c>
      <c r="Q276" s="1">
        <v>1.6221754041849401</v>
      </c>
      <c r="R276" s="1">
        <v>1.7673132819999899</v>
      </c>
      <c r="S276" s="1">
        <v>1.8672034072474999</v>
      </c>
      <c r="T276" s="1">
        <v>1.8686804925962801</v>
      </c>
      <c r="U276" s="1">
        <v>1.7237121485801801</v>
      </c>
      <c r="V276" s="1">
        <v>1.57874380456409</v>
      </c>
      <c r="W276" s="1">
        <v>1.54864952000152</v>
      </c>
      <c r="X276" s="1">
        <v>1.51855523543896</v>
      </c>
      <c r="Y276" s="1">
        <v>1.4780383332010401</v>
      </c>
      <c r="Z276" s="1">
        <v>1.4375214309631199</v>
      </c>
      <c r="AA276" s="1">
        <v>1.4130675447541801</v>
      </c>
      <c r="AB276" s="1">
        <v>1.38861365854523</v>
      </c>
      <c r="AC276" s="1">
        <v>1.3193113865264601</v>
      </c>
    </row>
    <row r="277" spans="1:29" hidden="1" x14ac:dyDescent="0.3">
      <c r="A277" t="s">
        <v>174</v>
      </c>
      <c r="B277" t="s">
        <v>181</v>
      </c>
      <c r="C277" t="s">
        <v>149</v>
      </c>
      <c r="D277" t="s">
        <v>156</v>
      </c>
      <c r="E277" t="s">
        <v>155</v>
      </c>
      <c r="F277" s="1">
        <v>0.95946428681011797</v>
      </c>
      <c r="G277" s="1">
        <v>0.95946428681011797</v>
      </c>
      <c r="H277" s="1">
        <v>0.95946428681011797</v>
      </c>
      <c r="I277" s="1">
        <v>1</v>
      </c>
      <c r="J277" s="1">
        <v>1.0400084934246301</v>
      </c>
      <c r="K277" s="1">
        <v>1.0199924443895301</v>
      </c>
      <c r="L277" s="1">
        <v>0.99996461004408999</v>
      </c>
      <c r="M277" s="1">
        <v>1.13051191988915</v>
      </c>
      <c r="N277" s="1">
        <v>1.2374600123508299</v>
      </c>
      <c r="O277" s="1">
        <v>1.31357155603422</v>
      </c>
      <c r="P277" s="1">
        <v>1.38346193720064</v>
      </c>
      <c r="Q277" s="1">
        <v>1.4420143685901801</v>
      </c>
      <c r="R277" s="1">
        <v>1.47668811804221</v>
      </c>
      <c r="S277" s="1">
        <v>1.46744647491361</v>
      </c>
      <c r="T277" s="1">
        <v>1.41650134950755</v>
      </c>
      <c r="U277" s="1">
        <v>1.3454051785899499</v>
      </c>
      <c r="V277" s="1">
        <v>1.27430900767235</v>
      </c>
      <c r="W277" s="1">
        <v>1.22319470941472</v>
      </c>
      <c r="X277" s="1">
        <v>1.1720804111570899</v>
      </c>
      <c r="Y277" s="1">
        <v>1.1384954043023301</v>
      </c>
      <c r="Z277" s="1">
        <v>1.10491039744757</v>
      </c>
      <c r="AA277" s="1">
        <v>1.0855865967790299</v>
      </c>
      <c r="AB277" s="1">
        <v>1.0662627961105</v>
      </c>
      <c r="AC277" s="1">
        <v>1.0349985302766</v>
      </c>
    </row>
    <row r="278" spans="1:29" hidden="1" x14ac:dyDescent="0.3">
      <c r="A278" t="s">
        <v>174</v>
      </c>
      <c r="B278" t="s">
        <v>181</v>
      </c>
      <c r="C278" t="s">
        <v>149</v>
      </c>
      <c r="D278" t="s">
        <v>117</v>
      </c>
      <c r="E278" t="s">
        <v>157</v>
      </c>
      <c r="F278" s="1"/>
      <c r="G278" s="1"/>
      <c r="H278" s="1"/>
      <c r="I278" s="1"/>
      <c r="J278" s="1"/>
      <c r="K278" s="1"/>
      <c r="L278" s="1"/>
      <c r="M278" s="1">
        <v>626.477187975633</v>
      </c>
      <c r="N278" s="1">
        <v>531.60700310118705</v>
      </c>
      <c r="O278" s="1">
        <v>677.32707112652304</v>
      </c>
      <c r="P278" s="1">
        <v>1003.80053817466</v>
      </c>
      <c r="Q278" s="1">
        <v>890.727339424462</v>
      </c>
      <c r="R278" s="1">
        <v>1070.1862939249299</v>
      </c>
      <c r="S278" s="1">
        <v>896.72650011307201</v>
      </c>
      <c r="T278" s="1">
        <v>360.570472912421</v>
      </c>
      <c r="U278" s="1">
        <v>305.40394101802701</v>
      </c>
      <c r="V278" s="1">
        <v>250.237409123633</v>
      </c>
      <c r="W278" s="1">
        <v>231.94459035822999</v>
      </c>
      <c r="X278" s="1">
        <v>213.65177159282601</v>
      </c>
      <c r="Y278" s="1">
        <v>228.72685186781001</v>
      </c>
      <c r="Z278" s="1">
        <v>243.80193214279399</v>
      </c>
      <c r="AA278" s="1">
        <v>268.50268597237903</v>
      </c>
      <c r="AB278" s="1">
        <v>293.20343980196401</v>
      </c>
      <c r="AC278" s="1">
        <v>287.30165691490299</v>
      </c>
    </row>
    <row r="279" spans="1:29" hidden="1" x14ac:dyDescent="0.3">
      <c r="A279" t="s">
        <v>174</v>
      </c>
      <c r="B279" t="s">
        <v>181</v>
      </c>
      <c r="C279" t="s">
        <v>149</v>
      </c>
      <c r="D279" t="s">
        <v>119</v>
      </c>
      <c r="E279" t="s">
        <v>159</v>
      </c>
      <c r="F279" s="1"/>
      <c r="G279" s="1"/>
      <c r="H279" s="1"/>
      <c r="I279" s="1"/>
      <c r="J279" s="1"/>
      <c r="K279" s="1"/>
      <c r="L279" s="1">
        <v>4.50260446780121</v>
      </c>
      <c r="M279" s="1">
        <v>17.1284857968393</v>
      </c>
      <c r="N279" s="1">
        <v>12.6748239325426</v>
      </c>
      <c r="O279" s="1">
        <v>16.672637949659499</v>
      </c>
      <c r="P279" s="1">
        <v>31.1855269444405</v>
      </c>
      <c r="Q279" s="1">
        <v>25.804345257877799</v>
      </c>
      <c r="R279" s="1">
        <v>29.394020963016199</v>
      </c>
      <c r="S279" s="1">
        <v>26.118765186268099</v>
      </c>
      <c r="T279" s="1">
        <v>21.069913522039801</v>
      </c>
      <c r="U279" s="1">
        <v>19.5167596446929</v>
      </c>
      <c r="V279" s="1">
        <v>17.9636057673459</v>
      </c>
      <c r="W279" s="1">
        <v>15.8569562131123</v>
      </c>
      <c r="X279" s="1">
        <v>13.750306658878801</v>
      </c>
      <c r="Y279" s="1">
        <v>14.008579444090699</v>
      </c>
      <c r="Z279" s="1">
        <v>14.2668522293027</v>
      </c>
      <c r="AA279" s="1">
        <v>15.5426378728661</v>
      </c>
      <c r="AB279" s="1">
        <v>16.818423516429501</v>
      </c>
      <c r="AC279" s="1">
        <v>22.4060644211478</v>
      </c>
    </row>
    <row r="280" spans="1:29" hidden="1" x14ac:dyDescent="0.3">
      <c r="A280" t="s">
        <v>174</v>
      </c>
      <c r="B280" t="s">
        <v>181</v>
      </c>
      <c r="C280" t="s">
        <v>149</v>
      </c>
      <c r="D280" t="s">
        <v>121</v>
      </c>
      <c r="E280" t="s">
        <v>159</v>
      </c>
      <c r="F280" s="1"/>
      <c r="G280" s="1"/>
      <c r="H280" s="1"/>
      <c r="I280" s="1"/>
      <c r="J280" s="1"/>
      <c r="K280" s="1">
        <v>2.5927772467442698</v>
      </c>
      <c r="L280" s="1">
        <v>4.9399674448245801</v>
      </c>
      <c r="M280" s="1"/>
      <c r="N280" s="1"/>
      <c r="O280" s="1"/>
      <c r="P280" s="1"/>
      <c r="Q280" s="1">
        <v>5.5301316662682103</v>
      </c>
      <c r="R280" s="1">
        <v>8.4306910794872696</v>
      </c>
      <c r="S280" s="1">
        <v>9.6417580476098799</v>
      </c>
      <c r="T280" s="1">
        <v>5.0652242262411402</v>
      </c>
      <c r="U280" s="1">
        <v>4.8842184601908096</v>
      </c>
      <c r="V280" s="1">
        <v>4.7032126941404799</v>
      </c>
      <c r="W280" s="1">
        <v>4.1437784626001299</v>
      </c>
      <c r="X280" s="1">
        <v>3.58434423105978</v>
      </c>
      <c r="Y280" s="1">
        <v>3.70329696556822</v>
      </c>
      <c r="Z280" s="1">
        <v>3.82224970007666</v>
      </c>
      <c r="AA280" s="1">
        <v>3.9973088552972</v>
      </c>
      <c r="AB280" s="1">
        <v>4.1723680105177401</v>
      </c>
      <c r="AC280" s="1">
        <v>3.5342666555089801</v>
      </c>
    </row>
    <row r="281" spans="1:29" hidden="1" x14ac:dyDescent="0.3">
      <c r="A281" t="s">
        <v>174</v>
      </c>
      <c r="B281" t="s">
        <v>181</v>
      </c>
      <c r="C281" t="s">
        <v>149</v>
      </c>
      <c r="D281" t="s">
        <v>123</v>
      </c>
      <c r="E281" t="s">
        <v>159</v>
      </c>
      <c r="F281" s="1"/>
      <c r="G281" s="1"/>
      <c r="H281" s="1"/>
      <c r="I281" s="1"/>
      <c r="J281" s="1"/>
      <c r="K281" s="1">
        <v>1.8939489063996</v>
      </c>
      <c r="L281" s="1">
        <v>7.0367435701534697</v>
      </c>
      <c r="M281" s="1"/>
      <c r="N281" s="1"/>
      <c r="O281" s="1"/>
      <c r="P281" s="1">
        <v>2.0283347442026298</v>
      </c>
      <c r="Q281" s="1">
        <v>2.17418919931833</v>
      </c>
      <c r="R281" s="1">
        <v>3.1173329491229298</v>
      </c>
      <c r="S281" s="1">
        <v>6.0826364266237398</v>
      </c>
      <c r="T281" s="1">
        <v>12.114744132945599</v>
      </c>
      <c r="U281" s="1">
        <v>9.1940270024477808</v>
      </c>
      <c r="V281" s="1">
        <v>6.2733098719499303</v>
      </c>
      <c r="W281" s="1">
        <v>6.0878736355893297</v>
      </c>
      <c r="X281" s="1">
        <v>5.90243739922873</v>
      </c>
      <c r="Y281" s="1">
        <v>6.1636921543656804</v>
      </c>
      <c r="Z281" s="1">
        <v>6.4249469095026397</v>
      </c>
      <c r="AA281" s="1">
        <v>6.6940683702029196</v>
      </c>
      <c r="AB281" s="1">
        <v>6.9631898309032003</v>
      </c>
      <c r="AC281" s="1">
        <v>3.9591236741951001</v>
      </c>
    </row>
    <row r="282" spans="1:29" hidden="1" x14ac:dyDescent="0.3">
      <c r="A282" t="s">
        <v>174</v>
      </c>
      <c r="B282" t="s">
        <v>181</v>
      </c>
      <c r="C282" t="s">
        <v>149</v>
      </c>
      <c r="D282" t="s">
        <v>125</v>
      </c>
      <c r="E282" t="s">
        <v>159</v>
      </c>
      <c r="F282" s="1"/>
      <c r="G282" s="1"/>
      <c r="H282" s="1"/>
      <c r="I282" s="1"/>
      <c r="J282" s="1"/>
      <c r="K282" s="1">
        <v>9.5215405001329995E-3</v>
      </c>
      <c r="L282" s="1">
        <v>7.7363876286623201</v>
      </c>
      <c r="M282" s="1">
        <v>7.8537573192518604</v>
      </c>
      <c r="N282" s="1">
        <v>0.58715575918598195</v>
      </c>
      <c r="O282" s="1">
        <v>0.69514517764228101</v>
      </c>
      <c r="P282" s="1">
        <v>0.93708632086082799</v>
      </c>
      <c r="Q282" s="1">
        <v>0.85329066291545497</v>
      </c>
      <c r="R282" s="1">
        <v>0.98628310792248897</v>
      </c>
      <c r="S282" s="1">
        <v>0.84854955665807597</v>
      </c>
      <c r="T282" s="1">
        <v>0.46860399040464501</v>
      </c>
      <c r="U282" s="1">
        <v>1.59988603808691</v>
      </c>
      <c r="V282" s="1">
        <v>2.73116808576918</v>
      </c>
      <c r="W282" s="1">
        <v>3.8304801123779302</v>
      </c>
      <c r="X282" s="1">
        <v>4.9297921389866799</v>
      </c>
      <c r="Y282" s="1">
        <v>4.3901627875290501</v>
      </c>
      <c r="Z282" s="1">
        <v>3.8505334360714198</v>
      </c>
      <c r="AA282" s="1">
        <v>3.9305935716815199</v>
      </c>
      <c r="AB282" s="1">
        <v>4.0106537072916204</v>
      </c>
      <c r="AC282" s="1">
        <v>2.0153381010543798</v>
      </c>
    </row>
    <row r="283" spans="1:29" hidden="1" x14ac:dyDescent="0.3">
      <c r="A283" t="s">
        <v>174</v>
      </c>
      <c r="B283" t="s">
        <v>181</v>
      </c>
      <c r="C283" t="s">
        <v>149</v>
      </c>
      <c r="D283" t="s">
        <v>127</v>
      </c>
      <c r="E283" t="s">
        <v>159</v>
      </c>
      <c r="F283" s="1"/>
      <c r="G283" s="1"/>
      <c r="H283" s="1"/>
      <c r="I283" s="1"/>
      <c r="J283" s="1"/>
      <c r="K283" s="1">
        <v>9.8449442520282204</v>
      </c>
      <c r="L283" s="1">
        <v>12.6734825554102</v>
      </c>
      <c r="M283" s="1">
        <v>33.409978348796997</v>
      </c>
      <c r="N283" s="1">
        <v>29.191850281425999</v>
      </c>
      <c r="O283" s="1">
        <v>26.416323352064801</v>
      </c>
      <c r="P283" s="1">
        <v>25.522685270541</v>
      </c>
      <c r="Q283" s="1">
        <v>24.820131123657301</v>
      </c>
      <c r="R283" s="1">
        <v>24.556301484602098</v>
      </c>
      <c r="S283" s="1">
        <v>23.688654180391701</v>
      </c>
      <c r="T283" s="1">
        <v>27.659399498621699</v>
      </c>
      <c r="U283" s="1">
        <v>22.9958664621503</v>
      </c>
      <c r="V283" s="1">
        <v>18.332333425679</v>
      </c>
      <c r="W283" s="1">
        <v>17.697370160235302</v>
      </c>
      <c r="X283" s="1">
        <v>17.062406894791501</v>
      </c>
      <c r="Y283" s="1">
        <v>17.576636369035899</v>
      </c>
      <c r="Z283" s="1">
        <v>18.090865843280401</v>
      </c>
      <c r="AA283" s="1">
        <v>19.183027804681601</v>
      </c>
      <c r="AB283" s="1">
        <v>20.275189766082701</v>
      </c>
      <c r="AC283" s="1">
        <v>11.943219922490799</v>
      </c>
    </row>
    <row r="284" spans="1:29" hidden="1" x14ac:dyDescent="0.3">
      <c r="A284" t="s">
        <v>174</v>
      </c>
      <c r="B284" t="s">
        <v>181</v>
      </c>
      <c r="C284" t="s">
        <v>149</v>
      </c>
      <c r="D284" t="s">
        <v>130</v>
      </c>
      <c r="E284" t="s">
        <v>159</v>
      </c>
      <c r="F284" s="1"/>
      <c r="G284" s="1"/>
      <c r="H284" s="1"/>
      <c r="I284" s="1"/>
      <c r="J284" s="1"/>
      <c r="K284" s="1"/>
      <c r="L284" s="1"/>
      <c r="M284" s="1">
        <v>18.992323946893499</v>
      </c>
      <c r="N284" s="1">
        <v>21.63016546159</v>
      </c>
      <c r="O284" s="1">
        <v>29.7337006059686</v>
      </c>
      <c r="P284" s="1">
        <v>40.563288732767802</v>
      </c>
      <c r="Q284" s="1">
        <v>27.314807075175999</v>
      </c>
      <c r="R284" s="1">
        <v>33.2512550589204</v>
      </c>
      <c r="S284" s="1">
        <v>21.178835427018601</v>
      </c>
      <c r="T284" s="1">
        <v>23.67462444969</v>
      </c>
      <c r="U284" s="1">
        <v>20.336517314213001</v>
      </c>
      <c r="V284" s="1">
        <v>16.998410178735998</v>
      </c>
      <c r="W284" s="1">
        <v>16.895291336013798</v>
      </c>
      <c r="X284" s="1">
        <v>16.792172493291499</v>
      </c>
      <c r="Y284" s="1">
        <v>17.031698858264601</v>
      </c>
      <c r="Z284" s="1">
        <v>17.2712252232377</v>
      </c>
      <c r="AA284" s="1">
        <v>17.815662407650301</v>
      </c>
      <c r="AB284" s="1">
        <v>18.360099592063001</v>
      </c>
      <c r="AC284" s="1">
        <v>11.496271481159299</v>
      </c>
    </row>
    <row r="285" spans="1:29" hidden="1" x14ac:dyDescent="0.3">
      <c r="A285" t="s">
        <v>174</v>
      </c>
      <c r="B285" t="s">
        <v>181</v>
      </c>
      <c r="C285" t="s">
        <v>149</v>
      </c>
      <c r="D285" t="s">
        <v>131</v>
      </c>
      <c r="E285" t="s">
        <v>159</v>
      </c>
      <c r="F285" s="1"/>
      <c r="G285" s="1"/>
      <c r="H285" s="1"/>
      <c r="I285" s="1"/>
      <c r="J285" s="1"/>
      <c r="K285" s="1">
        <v>17.415910493537101</v>
      </c>
      <c r="L285" s="1">
        <v>17.434114759080501</v>
      </c>
      <c r="M285" s="1">
        <v>57.711386832059098</v>
      </c>
      <c r="N285" s="1">
        <v>45.455261555168399</v>
      </c>
      <c r="O285" s="1">
        <v>38.807844848081899</v>
      </c>
      <c r="P285" s="1">
        <v>72.842099304357703</v>
      </c>
      <c r="Q285" s="1">
        <v>55.744886629044302</v>
      </c>
      <c r="R285" s="1">
        <v>47.370612903877699</v>
      </c>
      <c r="S285" s="1">
        <v>43.997653546370998</v>
      </c>
      <c r="T285" s="1">
        <v>30.430885362595799</v>
      </c>
      <c r="U285" s="1">
        <v>26.275671613016499</v>
      </c>
      <c r="V285" s="1">
        <v>22.1204578634371</v>
      </c>
      <c r="W285" s="1">
        <v>22.2236185856835</v>
      </c>
      <c r="X285" s="1">
        <v>22.32677930793</v>
      </c>
      <c r="Y285" s="1">
        <v>23.200962877460601</v>
      </c>
      <c r="Z285" s="1">
        <v>24.075146446991301</v>
      </c>
      <c r="AA285" s="1">
        <v>25.942337298502402</v>
      </c>
      <c r="AB285" s="1">
        <v>27.809528150013499</v>
      </c>
      <c r="AC285" s="1">
        <v>21.9568446796629</v>
      </c>
    </row>
    <row r="286" spans="1:29" hidden="1" x14ac:dyDescent="0.3">
      <c r="A286" t="s">
        <v>174</v>
      </c>
      <c r="B286" t="s">
        <v>181</v>
      </c>
      <c r="C286" t="s">
        <v>149</v>
      </c>
      <c r="D286" t="s">
        <v>162</v>
      </c>
      <c r="E286" t="s">
        <v>159</v>
      </c>
      <c r="F286" s="1"/>
      <c r="G286" s="1"/>
      <c r="H286" s="1"/>
      <c r="I286" s="1"/>
      <c r="J286" s="1"/>
      <c r="K286" s="1">
        <v>5.6810599557487997E-2</v>
      </c>
      <c r="L286" s="1">
        <v>8.2600718222698308</v>
      </c>
      <c r="M286" s="1">
        <v>11.7024284531565</v>
      </c>
      <c r="N286" s="1"/>
      <c r="O286" s="1"/>
      <c r="P286" s="1"/>
      <c r="Q286" s="1"/>
      <c r="R286" s="1"/>
      <c r="S286" s="1"/>
      <c r="T286" s="1">
        <v>2.8112146028274001</v>
      </c>
      <c r="U286" s="1">
        <v>3.6254023080277999</v>
      </c>
      <c r="V286" s="1">
        <v>4.4395900132281998</v>
      </c>
      <c r="W286" s="1">
        <v>5.1011501309561504</v>
      </c>
      <c r="X286" s="1">
        <v>5.7627102486841002</v>
      </c>
      <c r="Y286" s="1">
        <v>5.3188572565652397</v>
      </c>
      <c r="Z286" s="1">
        <v>4.8750042644463703</v>
      </c>
      <c r="AA286" s="1">
        <v>5.1865359931717201</v>
      </c>
      <c r="AB286" s="1">
        <v>5.4980677218970602</v>
      </c>
      <c r="AC286" s="1">
        <v>3.4197799091110901</v>
      </c>
    </row>
    <row r="287" spans="1:29" hidden="1" x14ac:dyDescent="0.3">
      <c r="A287" t="s">
        <v>174</v>
      </c>
      <c r="B287" t="s">
        <v>181</v>
      </c>
      <c r="C287" t="s">
        <v>176</v>
      </c>
      <c r="D287" t="s">
        <v>154</v>
      </c>
      <c r="E287" t="s">
        <v>155</v>
      </c>
      <c r="F287" s="1">
        <v>0.98450000000000004</v>
      </c>
      <c r="G287" s="1">
        <v>0.98450000000000004</v>
      </c>
      <c r="H287" s="1">
        <v>0.98450000000000004</v>
      </c>
      <c r="I287" s="1">
        <v>1</v>
      </c>
      <c r="J287" s="1">
        <v>1.0155000000000001</v>
      </c>
      <c r="K287" s="1">
        <v>1.0062</v>
      </c>
      <c r="L287" s="1">
        <v>0.99680000000000002</v>
      </c>
      <c r="M287" s="1">
        <v>1.0039</v>
      </c>
      <c r="N287" s="1">
        <v>0.99260839021874903</v>
      </c>
      <c r="O287" s="1">
        <v>1.1886143300680401</v>
      </c>
      <c r="P287" s="1">
        <v>1.3699420446549799</v>
      </c>
      <c r="Q287" s="1">
        <v>1.5820331603365201</v>
      </c>
      <c r="R287" s="1">
        <v>1.79595721615302</v>
      </c>
      <c r="S287" s="1">
        <v>1.98631532332738</v>
      </c>
      <c r="T287" s="1">
        <v>1.9571317127453201</v>
      </c>
      <c r="U287" s="1">
        <v>1.81958241528575</v>
      </c>
      <c r="V287" s="1">
        <v>1.68203311782618</v>
      </c>
      <c r="W287" s="1">
        <v>1.62762933371206</v>
      </c>
      <c r="X287" s="1">
        <v>1.5732255495979399</v>
      </c>
      <c r="Y287" s="1">
        <v>1.5207179650126099</v>
      </c>
      <c r="Z287" s="1">
        <v>1.4682103804272699</v>
      </c>
      <c r="AA287" s="1">
        <v>1.4756388841800701</v>
      </c>
      <c r="AB287" s="1">
        <v>1.48306738793287</v>
      </c>
      <c r="AC287" s="1">
        <v>1.4495750083771499</v>
      </c>
    </row>
    <row r="288" spans="1:29" hidden="1" x14ac:dyDescent="0.3">
      <c r="A288" t="s">
        <v>174</v>
      </c>
      <c r="B288" t="s">
        <v>181</v>
      </c>
      <c r="C288" t="s">
        <v>176</v>
      </c>
      <c r="D288" t="s">
        <v>156</v>
      </c>
      <c r="E288" t="s">
        <v>155</v>
      </c>
      <c r="F288" s="1">
        <v>0.98040000000000005</v>
      </c>
      <c r="G288" s="1">
        <v>0.98040000000000005</v>
      </c>
      <c r="H288" s="1">
        <v>0.98040000000000005</v>
      </c>
      <c r="I288" s="1">
        <v>1</v>
      </c>
      <c r="J288" s="1">
        <v>1.0196000000000001</v>
      </c>
      <c r="K288" s="1">
        <v>1.0065</v>
      </c>
      <c r="L288" s="1">
        <v>0.99350000000000005</v>
      </c>
      <c r="M288" s="1">
        <v>1.1053999999999999</v>
      </c>
      <c r="N288" s="1">
        <v>1.19832022065625</v>
      </c>
      <c r="O288" s="1">
        <v>1.26163563215494</v>
      </c>
      <c r="P288" s="1">
        <v>1.32003824100411</v>
      </c>
      <c r="Q288" s="1">
        <v>1.4068618875272401</v>
      </c>
      <c r="R288" s="1">
        <v>1.4957698809370299</v>
      </c>
      <c r="S288" s="1">
        <v>1.5570232652499101</v>
      </c>
      <c r="T288" s="1">
        <v>1.5012232916297501</v>
      </c>
      <c r="U288" s="1">
        <v>1.4351706426794999</v>
      </c>
      <c r="V288" s="1">
        <v>1.3691179937292499</v>
      </c>
      <c r="W288" s="1">
        <v>1.3198306306788701</v>
      </c>
      <c r="X288" s="1">
        <v>1.27054326762849</v>
      </c>
      <c r="Y288" s="1">
        <v>1.2382748447243901</v>
      </c>
      <c r="Z288" s="1">
        <v>1.2060064218202899</v>
      </c>
      <c r="AA288" s="1">
        <v>1.19769826753044</v>
      </c>
      <c r="AB288" s="1">
        <v>1.1893901132406</v>
      </c>
      <c r="AC288" s="1">
        <v>1.16146617140292</v>
      </c>
    </row>
    <row r="289" spans="1:29" x14ac:dyDescent="0.3">
      <c r="A289" t="s">
        <v>174</v>
      </c>
      <c r="B289" t="s">
        <v>181</v>
      </c>
      <c r="C289" t="s">
        <v>176</v>
      </c>
      <c r="D289" t="s">
        <v>158</v>
      </c>
      <c r="E289" t="s">
        <v>159</v>
      </c>
      <c r="F289" s="1"/>
      <c r="G289" s="1"/>
      <c r="H289" s="1"/>
      <c r="I289" s="1"/>
      <c r="J289" s="1"/>
      <c r="K289" s="1">
        <v>20.4705090770608</v>
      </c>
      <c r="L289" s="1">
        <v>36.584440736476303</v>
      </c>
      <c r="M289" s="1">
        <v>89.538148398871101</v>
      </c>
      <c r="N289" s="1">
        <v>46.213187597023598</v>
      </c>
      <c r="O289" s="1">
        <v>37.068773988089099</v>
      </c>
      <c r="P289" s="1">
        <v>37.100901212787598</v>
      </c>
      <c r="Q289" s="1">
        <v>34.9253417227116</v>
      </c>
      <c r="R289" s="1">
        <v>37.593119595842403</v>
      </c>
      <c r="S289" s="1">
        <v>34.646007479086499</v>
      </c>
      <c r="T289" s="1">
        <v>38.483586997346698</v>
      </c>
      <c r="U289" s="1">
        <v>33.649689331039497</v>
      </c>
      <c r="V289" s="1">
        <v>28.815791664732402</v>
      </c>
      <c r="W289" s="1">
        <v>28.531785766083999</v>
      </c>
      <c r="X289" s="1">
        <v>28.2477798674357</v>
      </c>
      <c r="Y289" s="1">
        <v>28.750901184989299</v>
      </c>
      <c r="Z289" s="1">
        <v>29.254022502542998</v>
      </c>
      <c r="AA289" s="1">
        <v>31.4830690800894</v>
      </c>
      <c r="AB289" s="1">
        <v>33.712115657635799</v>
      </c>
      <c r="AC289" s="1">
        <v>20.561055171905998</v>
      </c>
    </row>
    <row r="290" spans="1:29" x14ac:dyDescent="0.3">
      <c r="A290" t="s">
        <v>174</v>
      </c>
      <c r="B290" t="s">
        <v>181</v>
      </c>
      <c r="C290" t="s">
        <v>176</v>
      </c>
      <c r="D290" t="s">
        <v>166</v>
      </c>
      <c r="E290" t="s">
        <v>159</v>
      </c>
      <c r="F290" s="1"/>
      <c r="G290" s="1"/>
      <c r="H290" s="1"/>
      <c r="I290" s="1"/>
      <c r="J290" s="1"/>
      <c r="K290" s="1">
        <v>1.4882850293001699</v>
      </c>
      <c r="L290" s="1">
        <v>14.603313767235599</v>
      </c>
      <c r="M290" s="1">
        <v>46.280048127976301</v>
      </c>
      <c r="N290" s="1">
        <v>33.487863564643703</v>
      </c>
      <c r="O290" s="1">
        <v>36.986924868184403</v>
      </c>
      <c r="P290" s="1">
        <v>47.655728025946502</v>
      </c>
      <c r="Q290" s="1">
        <v>43.973034471271099</v>
      </c>
      <c r="R290" s="1">
        <v>51.046319693150998</v>
      </c>
      <c r="S290" s="1">
        <v>44.195811759055402</v>
      </c>
      <c r="T290" s="1">
        <v>29.766391669908501</v>
      </c>
      <c r="U290" s="1">
        <v>25.451524874956</v>
      </c>
      <c r="V290" s="1">
        <v>21.1366580800035</v>
      </c>
      <c r="W290" s="1">
        <v>20.478347550719299</v>
      </c>
      <c r="X290" s="1">
        <v>19.820037021434999</v>
      </c>
      <c r="Y290" s="1">
        <v>20.6040150565501</v>
      </c>
      <c r="Z290" s="1">
        <v>21.387993091665201</v>
      </c>
      <c r="AA290" s="1">
        <v>22.983693191213401</v>
      </c>
      <c r="AB290" s="1">
        <v>24.579393290761502</v>
      </c>
      <c r="AC290" s="1">
        <v>19.858592408823998</v>
      </c>
    </row>
    <row r="291" spans="1:29" x14ac:dyDescent="0.3">
      <c r="A291" t="s">
        <v>174</v>
      </c>
      <c r="B291" t="s">
        <v>181</v>
      </c>
      <c r="C291" t="s">
        <v>176</v>
      </c>
      <c r="D291" t="s">
        <v>167</v>
      </c>
      <c r="E291" t="s">
        <v>159</v>
      </c>
      <c r="F291" s="1"/>
      <c r="G291" s="1"/>
      <c r="H291" s="1"/>
      <c r="I291" s="1"/>
      <c r="J291" s="1"/>
      <c r="K291" s="1">
        <v>17.390939863327699</v>
      </c>
      <c r="L291" s="1">
        <v>18.578514279203102</v>
      </c>
      <c r="M291" s="1">
        <v>58.720623738306998</v>
      </c>
      <c r="N291" s="1">
        <v>48.158749429740098</v>
      </c>
      <c r="O291" s="1">
        <v>52.441797267838801</v>
      </c>
      <c r="P291" s="1">
        <v>73.858288491160906</v>
      </c>
      <c r="Q291" s="1">
        <v>66.301331344826806</v>
      </c>
      <c r="R291" s="1">
        <v>42.899141463197601</v>
      </c>
      <c r="S291" s="1">
        <v>43.342671153350501</v>
      </c>
      <c r="T291" s="1">
        <v>29.766391669908501</v>
      </c>
      <c r="U291" s="1">
        <v>25.493261285573599</v>
      </c>
      <c r="V291" s="1">
        <v>21.220130901238601</v>
      </c>
      <c r="W291" s="1">
        <v>22.432678618512799</v>
      </c>
      <c r="X291" s="1">
        <v>23.645226335786901</v>
      </c>
      <c r="Y291" s="1">
        <v>23.937746979617401</v>
      </c>
      <c r="Z291" s="1">
        <v>24.230267623447901</v>
      </c>
      <c r="AA291" s="1">
        <v>26.221778894086999</v>
      </c>
      <c r="AB291" s="1">
        <v>28.2132901647261</v>
      </c>
      <c r="AC291" s="1">
        <v>20.898703857340799</v>
      </c>
    </row>
    <row r="292" spans="1:29" x14ac:dyDescent="0.3">
      <c r="A292" t="s">
        <v>174</v>
      </c>
      <c r="B292" t="s">
        <v>181</v>
      </c>
      <c r="C292" t="s">
        <v>176</v>
      </c>
      <c r="D292" t="s">
        <v>168</v>
      </c>
      <c r="E292" t="s">
        <v>159</v>
      </c>
      <c r="F292" s="1"/>
      <c r="G292" s="1"/>
      <c r="H292" s="1"/>
      <c r="I292" s="1"/>
      <c r="J292" s="1"/>
      <c r="K292" s="1">
        <v>0.25203892694068097</v>
      </c>
      <c r="L292" s="1">
        <v>13.134944482455699</v>
      </c>
      <c r="M292" s="1">
        <v>58.301292669670303</v>
      </c>
      <c r="N292" s="1">
        <v>45.720331737095002</v>
      </c>
      <c r="O292" s="1">
        <v>50.452425739458</v>
      </c>
      <c r="P292" s="1">
        <v>75.813006001490706</v>
      </c>
      <c r="Q292" s="1">
        <v>71.486462359673197</v>
      </c>
      <c r="R292" s="1">
        <v>86.942996801795005</v>
      </c>
      <c r="S292" s="1">
        <v>44.2466643780648</v>
      </c>
      <c r="T292" s="1">
        <v>29.902611378203201</v>
      </c>
      <c r="U292" s="1">
        <v>26.124790783375801</v>
      </c>
      <c r="V292" s="1">
        <v>22.3469701885485</v>
      </c>
      <c r="W292" s="1">
        <v>21.718133953944498</v>
      </c>
      <c r="X292" s="1">
        <v>21.0892977193405</v>
      </c>
      <c r="Y292" s="1">
        <v>21.896346445396901</v>
      </c>
      <c r="Z292" s="1">
        <v>22.703395171453302</v>
      </c>
      <c r="AA292" s="1">
        <v>25.379461411790501</v>
      </c>
      <c r="AB292" s="1">
        <v>28.055527652127701</v>
      </c>
      <c r="AC292" s="1">
        <v>23.858548230199698</v>
      </c>
    </row>
    <row r="293" spans="1:29" x14ac:dyDescent="0.3">
      <c r="A293" t="s">
        <v>174</v>
      </c>
      <c r="B293" t="s">
        <v>181</v>
      </c>
      <c r="C293" t="s">
        <v>176</v>
      </c>
      <c r="D293" t="s">
        <v>177</v>
      </c>
      <c r="E293" t="s">
        <v>159</v>
      </c>
      <c r="F293" s="1"/>
      <c r="G293" s="1"/>
      <c r="H293" s="1"/>
      <c r="I293" s="1"/>
      <c r="J293" s="1"/>
      <c r="K293" s="1">
        <v>0.702528708</v>
      </c>
      <c r="L293" s="1">
        <v>8.0603832483081295</v>
      </c>
      <c r="M293" s="1">
        <v>21.029483061140301</v>
      </c>
      <c r="N293" s="1">
        <v>17.287118061110501</v>
      </c>
      <c r="O293" s="1">
        <v>20.2257429130761</v>
      </c>
      <c r="P293" s="1">
        <v>25.4033769060723</v>
      </c>
      <c r="Q293" s="1">
        <v>27.159304553331999</v>
      </c>
      <c r="R293" s="1">
        <v>31.318701026115399</v>
      </c>
      <c r="S293" s="1">
        <v>26.842795958478501</v>
      </c>
      <c r="T293" s="1">
        <v>15.466158589444101</v>
      </c>
      <c r="U293" s="1">
        <v>12.3207559067883</v>
      </c>
      <c r="V293" s="1">
        <v>9.1753532241325093</v>
      </c>
      <c r="W293" s="1">
        <v>11.7736979188901</v>
      </c>
      <c r="X293" s="1">
        <v>14.3720426136478</v>
      </c>
      <c r="Y293" s="1">
        <v>14.6120930122988</v>
      </c>
      <c r="Z293" s="1">
        <v>14.852143410949701</v>
      </c>
      <c r="AA293" s="1">
        <v>15.848778192218401</v>
      </c>
      <c r="AB293" s="1">
        <v>16.8454129734872</v>
      </c>
      <c r="AC293" s="1">
        <v>15.971329397275699</v>
      </c>
    </row>
    <row r="294" spans="1:29" x14ac:dyDescent="0.3">
      <c r="A294" t="s">
        <v>174</v>
      </c>
      <c r="B294" t="s">
        <v>181</v>
      </c>
      <c r="C294" t="s">
        <v>176</v>
      </c>
      <c r="D294" t="s">
        <v>160</v>
      </c>
      <c r="E294" t="s">
        <v>159</v>
      </c>
      <c r="F294" s="1"/>
      <c r="G294" s="1"/>
      <c r="H294" s="1"/>
      <c r="I294" s="1"/>
      <c r="J294" s="1"/>
      <c r="K294" s="1">
        <v>3.91095634786025</v>
      </c>
      <c r="L294" s="1">
        <v>10.1146427663694</v>
      </c>
      <c r="M294" s="1">
        <v>66.5806056460505</v>
      </c>
      <c r="N294" s="1">
        <v>58.397137507109001</v>
      </c>
      <c r="O294" s="1">
        <v>71.102062783110398</v>
      </c>
      <c r="P294" s="1">
        <v>102.028727326709</v>
      </c>
      <c r="Q294" s="1">
        <v>46.7509542689657</v>
      </c>
      <c r="R294" s="1">
        <v>53.824239490845599</v>
      </c>
      <c r="S294" s="1">
        <v>46.973731556750003</v>
      </c>
      <c r="T294" s="1">
        <v>35.669063281389299</v>
      </c>
      <c r="U294" s="1">
        <v>29.699420761119399</v>
      </c>
      <c r="V294" s="1">
        <v>23.729778240849502</v>
      </c>
      <c r="W294" s="1">
        <v>21.616660713940099</v>
      </c>
      <c r="X294" s="1">
        <v>19.5035431870308</v>
      </c>
      <c r="Y294" s="1">
        <v>20.445768139348001</v>
      </c>
      <c r="Z294" s="1">
        <v>21.387993091665201</v>
      </c>
      <c r="AA294" s="1">
        <v>22.983693191213401</v>
      </c>
      <c r="AB294" s="1">
        <v>24.579393290761502</v>
      </c>
      <c r="AC294" s="1">
        <v>19.858592408823998</v>
      </c>
    </row>
    <row r="295" spans="1:29" hidden="1" x14ac:dyDescent="0.3">
      <c r="A295" t="s">
        <v>174</v>
      </c>
      <c r="B295" t="s">
        <v>181</v>
      </c>
      <c r="C295" t="s">
        <v>176</v>
      </c>
      <c r="D295" t="s">
        <v>119</v>
      </c>
      <c r="E295" t="s">
        <v>159</v>
      </c>
      <c r="F295" s="1"/>
      <c r="G295" s="1"/>
      <c r="H295" s="1"/>
      <c r="I295" s="1"/>
      <c r="J295" s="1"/>
      <c r="K295" s="1"/>
      <c r="L295" s="1">
        <v>7.3578545403081304</v>
      </c>
      <c r="M295" s="1">
        <v>20.326954353140302</v>
      </c>
      <c r="N295" s="1">
        <v>16.584589353110498</v>
      </c>
      <c r="O295" s="1">
        <v>19.523214205076101</v>
      </c>
      <c r="P295" s="1">
        <v>24.7008481980724</v>
      </c>
      <c r="Q295" s="1">
        <v>26.456775845332</v>
      </c>
      <c r="R295" s="1">
        <v>30.6161723181154</v>
      </c>
      <c r="S295" s="1">
        <v>26.140267250478502</v>
      </c>
      <c r="T295" s="1">
        <v>14.7636298814441</v>
      </c>
      <c r="U295" s="1">
        <v>11.618227198788301</v>
      </c>
      <c r="V295" s="1">
        <v>8.4728245161325102</v>
      </c>
      <c r="W295" s="1">
        <v>11.071169210890099</v>
      </c>
      <c r="X295" s="1">
        <v>13.669513905647801</v>
      </c>
      <c r="Y295" s="1">
        <v>13.909564304298801</v>
      </c>
      <c r="Z295" s="1">
        <v>14.1496147029497</v>
      </c>
      <c r="AA295" s="1">
        <v>15.1462494842184</v>
      </c>
      <c r="AB295" s="1">
        <v>16.142884265487101</v>
      </c>
      <c r="AC295" s="1">
        <v>15.2688006892757</v>
      </c>
    </row>
    <row r="296" spans="1:29" hidden="1" x14ac:dyDescent="0.3">
      <c r="A296" t="s">
        <v>174</v>
      </c>
      <c r="B296" t="s">
        <v>181</v>
      </c>
      <c r="C296" t="s">
        <v>176</v>
      </c>
      <c r="D296" t="s">
        <v>121</v>
      </c>
      <c r="E296" t="s">
        <v>159</v>
      </c>
      <c r="F296" s="1"/>
      <c r="G296" s="1"/>
      <c r="H296" s="1"/>
      <c r="I296" s="1"/>
      <c r="J296" s="1"/>
      <c r="K296" s="1">
        <v>2.8714694940844798</v>
      </c>
      <c r="L296" s="1">
        <v>8.6285555630102095</v>
      </c>
      <c r="M296" s="1">
        <v>2.8246234119769902</v>
      </c>
      <c r="N296" s="1">
        <v>5.7826192899012003</v>
      </c>
      <c r="O296" s="1">
        <v>5.2334402586973496</v>
      </c>
      <c r="P296" s="1">
        <v>7.6440379026585896</v>
      </c>
      <c r="Q296" s="1">
        <v>5.72115627725639</v>
      </c>
      <c r="R296" s="1">
        <v>7.2287408978488603</v>
      </c>
      <c r="S296" s="1">
        <v>10.5896189042189</v>
      </c>
      <c r="T296" s="1">
        <v>5.0652242262411402</v>
      </c>
      <c r="U296" s="1">
        <v>5.0326183410604797</v>
      </c>
      <c r="V296" s="1">
        <v>5.00001245587982</v>
      </c>
      <c r="W296" s="1">
        <v>4.2921783434698</v>
      </c>
      <c r="X296" s="1">
        <v>3.58434423105978</v>
      </c>
      <c r="Y296" s="1">
        <v>3.70329696556822</v>
      </c>
      <c r="Z296" s="1">
        <v>3.82224970007666</v>
      </c>
      <c r="AA296" s="1">
        <v>3.9973088552972</v>
      </c>
      <c r="AB296" s="1">
        <v>4.1723680105177401</v>
      </c>
      <c r="AC296" s="1">
        <v>3.8770481152309699</v>
      </c>
    </row>
    <row r="297" spans="1:29" hidden="1" x14ac:dyDescent="0.3">
      <c r="A297" t="s">
        <v>174</v>
      </c>
      <c r="B297" t="s">
        <v>181</v>
      </c>
      <c r="C297" t="s">
        <v>176</v>
      </c>
      <c r="D297" t="s">
        <v>123</v>
      </c>
      <c r="E297" t="s">
        <v>159</v>
      </c>
      <c r="F297" s="1"/>
      <c r="G297" s="1"/>
      <c r="H297" s="1"/>
      <c r="I297" s="1"/>
      <c r="J297" s="1"/>
      <c r="K297" s="1">
        <v>0.55350237946702896</v>
      </c>
      <c r="L297" s="1">
        <v>12.612234029035999</v>
      </c>
      <c r="M297" s="1">
        <v>5.1121112982236303</v>
      </c>
      <c r="N297" s="1"/>
      <c r="O297" s="1">
        <v>0.36877442757911799</v>
      </c>
      <c r="P297" s="1">
        <v>4.3945788958421996</v>
      </c>
      <c r="Q297" s="1">
        <v>5.6035421178492797</v>
      </c>
      <c r="R297" s="1">
        <v>4.4628989033106397</v>
      </c>
      <c r="S297" s="1">
        <v>4.8757044448041702</v>
      </c>
      <c r="T297" s="1">
        <v>8.62182461052112</v>
      </c>
      <c r="U297" s="1">
        <v>7.0060161499962996</v>
      </c>
      <c r="V297" s="1">
        <v>5.3902076894714703</v>
      </c>
      <c r="W297" s="1">
        <v>5.4270337923493903</v>
      </c>
      <c r="X297" s="1">
        <v>5.4638598952272996</v>
      </c>
      <c r="Y297" s="1">
        <v>5.7939675739384802</v>
      </c>
      <c r="Z297" s="1">
        <v>6.1240752526496696</v>
      </c>
      <c r="AA297" s="1">
        <v>6.4510598364199003</v>
      </c>
      <c r="AB297" s="1">
        <v>6.7780444201901204</v>
      </c>
      <c r="AC297" s="1">
        <v>4.2348308975761402</v>
      </c>
    </row>
    <row r="298" spans="1:29" hidden="1" x14ac:dyDescent="0.3">
      <c r="A298" t="s">
        <v>174</v>
      </c>
      <c r="B298" t="s">
        <v>181</v>
      </c>
      <c r="C298" t="s">
        <v>176</v>
      </c>
      <c r="D298" t="s">
        <v>125</v>
      </c>
      <c r="E298" t="s">
        <v>159</v>
      </c>
      <c r="F298" s="1"/>
      <c r="G298" s="1"/>
      <c r="H298" s="1"/>
      <c r="I298" s="1"/>
      <c r="J298" s="1"/>
      <c r="K298" s="1">
        <v>7.8400009121397995E-2</v>
      </c>
      <c r="L298" s="1">
        <v>12.1314492752934</v>
      </c>
      <c r="M298" s="1">
        <v>7.8537573192518604</v>
      </c>
      <c r="N298" s="1">
        <v>0.58715575918598195</v>
      </c>
      <c r="O298" s="1">
        <v>0.69514517764228101</v>
      </c>
      <c r="P298" s="1">
        <v>0.93708632086082799</v>
      </c>
      <c r="Q298" s="1">
        <v>0.85329066291545497</v>
      </c>
      <c r="R298" s="1">
        <v>0.98628310792248897</v>
      </c>
      <c r="S298" s="1"/>
      <c r="T298" s="1">
        <v>1.47752488647354</v>
      </c>
      <c r="U298" s="1">
        <v>2.1043464861213601</v>
      </c>
      <c r="V298" s="1">
        <v>2.73116808576918</v>
      </c>
      <c r="W298" s="1">
        <v>3.7599688546352401</v>
      </c>
      <c r="X298" s="1">
        <v>4.7887696235013104</v>
      </c>
      <c r="Y298" s="1">
        <v>4.1968763664309501</v>
      </c>
      <c r="Z298" s="1">
        <v>3.6049831093606</v>
      </c>
      <c r="AA298" s="1">
        <v>4.0505532726589903</v>
      </c>
      <c r="AB298" s="1">
        <v>4.4961234359573803</v>
      </c>
      <c r="AC298" s="1">
        <v>2.0153381010543798</v>
      </c>
    </row>
    <row r="299" spans="1:29" hidden="1" x14ac:dyDescent="0.3">
      <c r="A299" t="s">
        <v>174</v>
      </c>
      <c r="B299" t="s">
        <v>181</v>
      </c>
      <c r="C299" t="s">
        <v>176</v>
      </c>
      <c r="D299" t="s">
        <v>127</v>
      </c>
      <c r="E299" t="s">
        <v>159</v>
      </c>
      <c r="F299" s="1"/>
      <c r="G299" s="1"/>
      <c r="H299" s="1"/>
      <c r="I299" s="1"/>
      <c r="J299" s="1"/>
      <c r="K299" s="1">
        <v>9.60092400363515</v>
      </c>
      <c r="L299" s="1">
        <v>20.670724370973499</v>
      </c>
      <c r="M299" s="1">
        <v>66.535815637347895</v>
      </c>
      <c r="N299" s="1">
        <v>32.666571706704701</v>
      </c>
      <c r="O299" s="1">
        <v>24.495491357970401</v>
      </c>
      <c r="P299" s="1">
        <v>24.8407042340787</v>
      </c>
      <c r="Q299" s="1">
        <v>23.3686057526618</v>
      </c>
      <c r="R299" s="1">
        <v>24.5919334706171</v>
      </c>
      <c r="S299" s="1">
        <v>21.3120831099531</v>
      </c>
      <c r="T299" s="1">
        <v>22.330981447497201</v>
      </c>
      <c r="U299" s="1">
        <v>19.173092060488401</v>
      </c>
      <c r="V299" s="1">
        <v>16.0152026734796</v>
      </c>
      <c r="W299" s="1">
        <v>15.744789735828499</v>
      </c>
      <c r="X299" s="1">
        <v>15.474376798177399</v>
      </c>
      <c r="Y299" s="1">
        <v>15.849370390754601</v>
      </c>
      <c r="Z299" s="1">
        <v>16.224363983331699</v>
      </c>
      <c r="AA299" s="1">
        <v>17.832778305742501</v>
      </c>
      <c r="AB299" s="1">
        <v>19.4411926281532</v>
      </c>
      <c r="AC299" s="1">
        <v>12.4146856820311</v>
      </c>
    </row>
    <row r="300" spans="1:29" hidden="1" x14ac:dyDescent="0.3">
      <c r="A300" t="s">
        <v>174</v>
      </c>
      <c r="B300" t="s">
        <v>181</v>
      </c>
      <c r="C300" t="s">
        <v>176</v>
      </c>
      <c r="D300" t="s">
        <v>130</v>
      </c>
      <c r="E300" t="s">
        <v>159</v>
      </c>
      <c r="F300" s="1"/>
      <c r="G300" s="1"/>
      <c r="H300" s="1"/>
      <c r="I300" s="1"/>
      <c r="J300" s="1"/>
      <c r="K300" s="1">
        <v>0.37787020246702901</v>
      </c>
      <c r="L300" s="1">
        <v>12.8681334850884</v>
      </c>
      <c r="M300" s="1">
        <v>47.887330186087098</v>
      </c>
      <c r="N300" s="1">
        <v>29.616761915777101</v>
      </c>
      <c r="O300" s="1">
        <v>27.173857282740101</v>
      </c>
      <c r="P300" s="1">
        <v>24.5642992998933</v>
      </c>
      <c r="Q300" s="1">
        <v>22.8417460384455</v>
      </c>
      <c r="R300" s="1">
        <v>25.043322587267198</v>
      </c>
      <c r="S300" s="1">
        <v>21.882457553799401</v>
      </c>
      <c r="T300" s="1">
        <v>22.645698329325</v>
      </c>
      <c r="U300" s="1">
        <v>19.6078843624746</v>
      </c>
      <c r="V300" s="1">
        <v>16.570070395624299</v>
      </c>
      <c r="W300" s="1">
        <v>16.3316118152818</v>
      </c>
      <c r="X300" s="1">
        <v>16.0931532349394</v>
      </c>
      <c r="Y300" s="1">
        <v>16.334415203543401</v>
      </c>
      <c r="Z300" s="1">
        <v>16.575677172147302</v>
      </c>
      <c r="AA300" s="1">
        <v>17.9048161620555</v>
      </c>
      <c r="AB300" s="1">
        <v>19.233955151963801</v>
      </c>
      <c r="AC300" s="1">
        <v>12.914491748298101</v>
      </c>
    </row>
    <row r="301" spans="1:29" hidden="1" x14ac:dyDescent="0.3">
      <c r="A301" t="s">
        <v>174</v>
      </c>
      <c r="B301" t="s">
        <v>181</v>
      </c>
      <c r="C301" t="s">
        <v>176</v>
      </c>
      <c r="D301" t="s">
        <v>131</v>
      </c>
      <c r="E301" t="s">
        <v>159</v>
      </c>
      <c r="F301" s="1"/>
      <c r="G301" s="1"/>
      <c r="H301" s="1"/>
      <c r="I301" s="1"/>
      <c r="J301" s="1"/>
      <c r="K301" s="1">
        <v>17.2170304646944</v>
      </c>
      <c r="L301" s="1">
        <v>18.392729136410999</v>
      </c>
      <c r="M301" s="1">
        <v>58.133417500923997</v>
      </c>
      <c r="N301" s="1">
        <v>47.677161935442697</v>
      </c>
      <c r="O301" s="1">
        <v>51.917379295160501</v>
      </c>
      <c r="P301" s="1">
        <v>73.119705606249298</v>
      </c>
      <c r="Q301" s="1">
        <v>65.638318031378603</v>
      </c>
      <c r="R301" s="1">
        <v>42.4701500485656</v>
      </c>
      <c r="S301" s="1">
        <v>42.909244441817002</v>
      </c>
      <c r="T301" s="1">
        <v>29.4687277532094</v>
      </c>
      <c r="U301" s="1">
        <v>25.238328672717799</v>
      </c>
      <c r="V301" s="1">
        <v>21.007929592226201</v>
      </c>
      <c r="W301" s="1">
        <v>22.208351832327601</v>
      </c>
      <c r="X301" s="1">
        <v>23.4087740724291</v>
      </c>
      <c r="Y301" s="1">
        <v>23.698369509821202</v>
      </c>
      <c r="Z301" s="1">
        <v>23.987964947213399</v>
      </c>
      <c r="AA301" s="1">
        <v>25.959561105146101</v>
      </c>
      <c r="AB301" s="1">
        <v>27.931157263078799</v>
      </c>
      <c r="AC301" s="1">
        <v>20.689716818767401</v>
      </c>
    </row>
    <row r="302" spans="1:29" hidden="1" x14ac:dyDescent="0.3">
      <c r="A302" t="s">
        <v>174</v>
      </c>
      <c r="B302" t="s">
        <v>181</v>
      </c>
      <c r="C302" t="s">
        <v>176</v>
      </c>
      <c r="D302" t="s">
        <v>162</v>
      </c>
      <c r="E302" t="s">
        <v>159</v>
      </c>
      <c r="F302" s="1"/>
      <c r="G302" s="1"/>
      <c r="H302" s="1"/>
      <c r="I302" s="1"/>
      <c r="J302" s="1"/>
      <c r="K302" s="1">
        <v>0.24989602411253101</v>
      </c>
      <c r="L302" s="1">
        <v>13.003595037631101</v>
      </c>
      <c r="M302" s="1">
        <v>11.7559225733938</v>
      </c>
      <c r="N302" s="1">
        <v>6.2610523356112404</v>
      </c>
      <c r="O302" s="1">
        <v>0.25487297077857102</v>
      </c>
      <c r="P302" s="1">
        <v>1.40967425155426</v>
      </c>
      <c r="Q302" s="1">
        <v>5.4221661827457499</v>
      </c>
      <c r="R302" s="1">
        <v>7.5578832247515697</v>
      </c>
      <c r="S302" s="1">
        <v>2.5702077948839799</v>
      </c>
      <c r="T302" s="1">
        <v>3.1498385376535398</v>
      </c>
      <c r="U302" s="1">
        <v>3.4571643393553302</v>
      </c>
      <c r="V302" s="1">
        <v>3.7644901410571201</v>
      </c>
      <c r="W302" s="1">
        <v>4.4840199786847199</v>
      </c>
      <c r="X302" s="1">
        <v>5.2035498163123197</v>
      </c>
      <c r="Y302" s="1">
        <v>4.8965241378739899</v>
      </c>
      <c r="Z302" s="1">
        <v>4.5894984594356698</v>
      </c>
      <c r="AA302" s="1">
        <v>5.4265993926292202</v>
      </c>
      <c r="AB302" s="1">
        <v>6.2637003258227697</v>
      </c>
      <c r="AC302" s="1">
        <v>2.5416830850659</v>
      </c>
    </row>
    <row r="303" spans="1:29" hidden="1" x14ac:dyDescent="0.3">
      <c r="A303" t="s">
        <v>174</v>
      </c>
      <c r="B303" t="s">
        <v>181</v>
      </c>
      <c r="C303" t="s">
        <v>178</v>
      </c>
      <c r="D303" t="s">
        <v>117</v>
      </c>
      <c r="E303" t="s">
        <v>150</v>
      </c>
      <c r="F303" s="1"/>
      <c r="G303" s="1"/>
      <c r="H303" s="1"/>
      <c r="I303" s="1"/>
      <c r="J303" s="1"/>
      <c r="K303" s="1"/>
      <c r="L303" s="1"/>
      <c r="M303" s="1">
        <v>626.477187975633</v>
      </c>
      <c r="N303" s="1">
        <v>531.60700310118705</v>
      </c>
      <c r="O303" s="1">
        <v>677.32707112652304</v>
      </c>
      <c r="P303" s="1">
        <v>1003.80053817466</v>
      </c>
      <c r="Q303" s="1">
        <v>890.727339424462</v>
      </c>
      <c r="R303" s="1">
        <v>1070.1862939249299</v>
      </c>
      <c r="S303" s="1">
        <v>896.72650011307201</v>
      </c>
      <c r="T303" s="1">
        <v>360.570472912421</v>
      </c>
      <c r="U303" s="1">
        <v>305.40394101802701</v>
      </c>
      <c r="V303" s="1">
        <v>250.237409123633</v>
      </c>
      <c r="W303" s="1">
        <v>231.94459035822999</v>
      </c>
      <c r="X303" s="1">
        <v>213.65177159282601</v>
      </c>
      <c r="Y303" s="1">
        <v>228.72685186781001</v>
      </c>
      <c r="Z303" s="1">
        <v>243.80193214279299</v>
      </c>
      <c r="AA303" s="1">
        <v>268.50268597237903</v>
      </c>
      <c r="AB303" s="1">
        <v>293.20343980196401</v>
      </c>
      <c r="AC303" s="1">
        <v>287.30165691490299</v>
      </c>
    </row>
    <row r="304" spans="1:29" hidden="1" x14ac:dyDescent="0.3">
      <c r="A304" t="s">
        <v>174</v>
      </c>
      <c r="B304" t="s">
        <v>181</v>
      </c>
      <c r="C304" t="s">
        <v>179</v>
      </c>
      <c r="D304" t="s">
        <v>154</v>
      </c>
      <c r="E304" t="s">
        <v>155</v>
      </c>
      <c r="F304" s="1">
        <v>0.96430000000000005</v>
      </c>
      <c r="G304" s="1">
        <v>0.96430000000000005</v>
      </c>
      <c r="H304" s="1">
        <v>0.96430000000000005</v>
      </c>
      <c r="I304" s="1">
        <v>1</v>
      </c>
      <c r="J304" s="1">
        <v>1.0357000000000001</v>
      </c>
      <c r="K304" s="1">
        <v>1.0185</v>
      </c>
      <c r="L304" s="1">
        <v>1.0013000000000001</v>
      </c>
      <c r="M304" s="1">
        <v>0.89290000000000003</v>
      </c>
      <c r="N304" s="1">
        <v>0.77151502581249898</v>
      </c>
      <c r="O304" s="1">
        <v>1.1223519302525899</v>
      </c>
      <c r="P304" s="1">
        <v>1.4506825534843699</v>
      </c>
      <c r="Q304" s="1">
        <v>1.6373528296064599</v>
      </c>
      <c r="R304" s="1">
        <v>1.75703887982365</v>
      </c>
      <c r="S304" s="1">
        <v>1.8276958401919301</v>
      </c>
      <c r="T304" s="1">
        <v>1.84123320256387</v>
      </c>
      <c r="U304" s="1">
        <v>1.69564439462441</v>
      </c>
      <c r="V304" s="1">
        <v>1.5500555866849499</v>
      </c>
      <c r="W304" s="1">
        <v>1.5276116439419001</v>
      </c>
      <c r="X304" s="1">
        <v>1.50516770119885</v>
      </c>
      <c r="Y304" s="1">
        <v>1.46801210649891</v>
      </c>
      <c r="Z304" s="1">
        <v>1.43085651179897</v>
      </c>
      <c r="AA304" s="1">
        <v>1.39990008269286</v>
      </c>
      <c r="AB304" s="1">
        <v>1.3689436535867501</v>
      </c>
      <c r="AC304" s="1">
        <v>1.2925256502459099</v>
      </c>
    </row>
    <row r="305" spans="1:29" hidden="1" x14ac:dyDescent="0.3">
      <c r="A305" t="s">
        <v>174</v>
      </c>
      <c r="B305" t="s">
        <v>181</v>
      </c>
      <c r="C305" t="s">
        <v>179</v>
      </c>
      <c r="D305" t="s">
        <v>156</v>
      </c>
      <c r="E305" t="s">
        <v>155</v>
      </c>
      <c r="F305" s="1">
        <v>0.95279999999999998</v>
      </c>
      <c r="G305" s="1">
        <v>0.95279999999999998</v>
      </c>
      <c r="H305" s="1">
        <v>0.95279999999999998</v>
      </c>
      <c r="I305" s="1">
        <v>1</v>
      </c>
      <c r="J305" s="1">
        <v>1.0471999999999999</v>
      </c>
      <c r="K305" s="1">
        <v>1.0246999999999999</v>
      </c>
      <c r="L305" s="1">
        <v>1.0022</v>
      </c>
      <c r="M305" s="1">
        <v>1.1396999999999999</v>
      </c>
      <c r="N305" s="1">
        <v>1.2525778536250001</v>
      </c>
      <c r="O305" s="1">
        <v>1.3338124354768901</v>
      </c>
      <c r="P305" s="1">
        <v>1.40843039688511</v>
      </c>
      <c r="Q305" s="1">
        <v>1.45530520907556</v>
      </c>
      <c r="R305" s="1">
        <v>1.46984360760703</v>
      </c>
      <c r="S305" s="1">
        <v>1.43773524897329</v>
      </c>
      <c r="T305" s="1">
        <v>1.3902112913984801</v>
      </c>
      <c r="U305" s="1">
        <v>1.3190937300724499</v>
      </c>
      <c r="V305" s="1">
        <v>1.2479761687464199</v>
      </c>
      <c r="W305" s="1">
        <v>1.19797261693553</v>
      </c>
      <c r="X305" s="1">
        <v>1.1479690651246299</v>
      </c>
      <c r="Y305" s="1">
        <v>1.1154618900431399</v>
      </c>
      <c r="Z305" s="1">
        <v>1.0829547149616501</v>
      </c>
      <c r="AA305" s="1">
        <v>1.0617881133328799</v>
      </c>
      <c r="AB305" s="1">
        <v>1.04062151170411</v>
      </c>
      <c r="AC305" s="1">
        <v>1.00899335066386</v>
      </c>
    </row>
    <row r="306" spans="1:29" x14ac:dyDescent="0.3">
      <c r="A306" t="s">
        <v>174</v>
      </c>
      <c r="B306" t="s">
        <v>181</v>
      </c>
      <c r="C306" t="s">
        <v>179</v>
      </c>
      <c r="D306" t="s">
        <v>158</v>
      </c>
      <c r="E306" t="s">
        <v>159</v>
      </c>
      <c r="F306" s="1"/>
      <c r="G306" s="1"/>
      <c r="H306" s="1"/>
      <c r="I306" s="1"/>
      <c r="J306" s="1"/>
      <c r="K306" s="1">
        <v>12.009204199506</v>
      </c>
      <c r="L306" s="1">
        <v>21.553576932594702</v>
      </c>
      <c r="M306" s="1">
        <v>35.624736933816301</v>
      </c>
      <c r="N306" s="1">
        <v>39.134035122560697</v>
      </c>
      <c r="O306" s="1">
        <v>36.459703596859697</v>
      </c>
      <c r="P306" s="1">
        <v>35.346970108788497</v>
      </c>
      <c r="Q306" s="1">
        <v>34.438667537592003</v>
      </c>
      <c r="R306" s="1">
        <v>33.861644520527399</v>
      </c>
      <c r="S306" s="1">
        <v>33.3846674322021</v>
      </c>
      <c r="T306" s="1">
        <v>40.219836069756397</v>
      </c>
      <c r="U306" s="1">
        <v>34.199357203990097</v>
      </c>
      <c r="V306" s="1">
        <v>28.1788783382239</v>
      </c>
      <c r="W306" s="1">
        <v>27.996956483545599</v>
      </c>
      <c r="X306" s="1">
        <v>27.815034628867199</v>
      </c>
      <c r="Y306" s="1">
        <v>27.9167715967641</v>
      </c>
      <c r="Z306" s="1">
        <v>28.018508564660898</v>
      </c>
      <c r="AA306" s="1">
        <v>29.682883570670899</v>
      </c>
      <c r="AB306" s="1">
        <v>31.347258576680801</v>
      </c>
      <c r="AC306" s="1">
        <v>18.0121827758535</v>
      </c>
    </row>
    <row r="307" spans="1:29" x14ac:dyDescent="0.3">
      <c r="A307" t="s">
        <v>174</v>
      </c>
      <c r="B307" t="s">
        <v>181</v>
      </c>
      <c r="C307" t="s">
        <v>179</v>
      </c>
      <c r="D307" t="s">
        <v>166</v>
      </c>
      <c r="E307" t="s">
        <v>159</v>
      </c>
      <c r="F307" s="1"/>
      <c r="G307" s="1"/>
      <c r="H307" s="1"/>
      <c r="I307" s="1"/>
      <c r="J307" s="1"/>
      <c r="K307" s="1">
        <v>3.5072174017906801</v>
      </c>
      <c r="L307" s="1">
        <v>7.8714771141116904</v>
      </c>
      <c r="M307" s="1">
        <v>23.112507866354999</v>
      </c>
      <c r="N307" s="1">
        <v>24.308514178707501</v>
      </c>
      <c r="O307" s="1">
        <v>34.033405102149203</v>
      </c>
      <c r="P307" s="1">
        <v>53.639538364964203</v>
      </c>
      <c r="Q307" s="1">
        <v>44.769430136034202</v>
      </c>
      <c r="R307" s="1">
        <v>54.766844926417797</v>
      </c>
      <c r="S307" s="1">
        <v>44.408814556365698</v>
      </c>
      <c r="T307" s="1">
        <v>31.5936409132173</v>
      </c>
      <c r="U307" s="1">
        <v>26.7100544738412</v>
      </c>
      <c r="V307" s="1">
        <v>21.826468034465101</v>
      </c>
      <c r="W307" s="1">
        <v>21.108824043804098</v>
      </c>
      <c r="X307" s="1">
        <v>20.391180053143199</v>
      </c>
      <c r="Y307" s="1">
        <v>21.1172453976708</v>
      </c>
      <c r="Z307" s="1">
        <v>21.843310742198401</v>
      </c>
      <c r="AA307" s="1">
        <v>22.944050327686799</v>
      </c>
      <c r="AB307" s="1">
        <v>24.044789913175201</v>
      </c>
      <c r="AC307" s="1">
        <v>18.665878994215301</v>
      </c>
    </row>
    <row r="308" spans="1:29" x14ac:dyDescent="0.3">
      <c r="A308" t="s">
        <v>174</v>
      </c>
      <c r="B308" t="s">
        <v>181</v>
      </c>
      <c r="C308" t="s">
        <v>179</v>
      </c>
      <c r="D308" t="s">
        <v>167</v>
      </c>
      <c r="E308" t="s">
        <v>159</v>
      </c>
      <c r="F308" s="1"/>
      <c r="G308" s="1"/>
      <c r="H308" s="1"/>
      <c r="I308" s="1"/>
      <c r="J308" s="1"/>
      <c r="K308" s="1">
        <v>17.626548820391999</v>
      </c>
      <c r="L308" s="1">
        <v>17.503970038619599</v>
      </c>
      <c r="M308" s="1">
        <v>58.238702797544498</v>
      </c>
      <c r="N308" s="1">
        <v>45.482646754139701</v>
      </c>
      <c r="O308" s="1">
        <v>34.263311193906397</v>
      </c>
      <c r="P308" s="1">
        <v>73.215064735760606</v>
      </c>
      <c r="Q308" s="1">
        <v>44.769430136034202</v>
      </c>
      <c r="R308" s="1">
        <v>54.315329453689102</v>
      </c>
      <c r="S308" s="1">
        <v>45.458616318438096</v>
      </c>
      <c r="T308" s="1">
        <v>31.322434051276801</v>
      </c>
      <c r="U308" s="1">
        <v>27.175789928987399</v>
      </c>
      <c r="V308" s="1">
        <v>23.0291458066981</v>
      </c>
      <c r="W308" s="1">
        <v>22.341743381134201</v>
      </c>
      <c r="X308" s="1">
        <v>21.654340955570301</v>
      </c>
      <c r="Y308" s="1">
        <v>23.266117545671801</v>
      </c>
      <c r="Z308" s="1">
        <v>24.877894135773399</v>
      </c>
      <c r="AA308" s="1">
        <v>26.3763519832318</v>
      </c>
      <c r="AB308" s="1">
        <v>27.8748098306903</v>
      </c>
      <c r="AC308" s="1">
        <v>24.745928320000001</v>
      </c>
    </row>
    <row r="309" spans="1:29" x14ac:dyDescent="0.3">
      <c r="A309" t="s">
        <v>174</v>
      </c>
      <c r="B309" t="s">
        <v>181</v>
      </c>
      <c r="C309" t="s">
        <v>179</v>
      </c>
      <c r="D309" t="s">
        <v>168</v>
      </c>
      <c r="E309" t="s">
        <v>159</v>
      </c>
      <c r="F309" s="1"/>
      <c r="G309" s="1"/>
      <c r="H309" s="1"/>
      <c r="I309" s="1"/>
      <c r="J309" s="1"/>
      <c r="K309" s="1">
        <v>2.6664293940078999E-2</v>
      </c>
      <c r="L309" s="1">
        <v>7.5822263496790603</v>
      </c>
      <c r="M309" s="1">
        <v>58.238702797544498</v>
      </c>
      <c r="N309" s="1">
        <v>36.996389469486701</v>
      </c>
      <c r="O309" s="1">
        <v>34.263311193906397</v>
      </c>
      <c r="P309" s="1">
        <v>73.215064735760606</v>
      </c>
      <c r="Q309" s="1">
        <v>44.769430136034202</v>
      </c>
      <c r="R309" s="1">
        <v>53.705688415066</v>
      </c>
      <c r="S309" s="1">
        <v>47.317459095451198</v>
      </c>
      <c r="T309" s="1">
        <v>29.557571674864501</v>
      </c>
      <c r="U309" s="1">
        <v>26.293358740781301</v>
      </c>
      <c r="V309" s="1">
        <v>23.0291458066981</v>
      </c>
      <c r="W309" s="1">
        <v>22.341743381134201</v>
      </c>
      <c r="X309" s="1">
        <v>21.654340955570301</v>
      </c>
      <c r="Y309" s="1">
        <v>22.323232045300301</v>
      </c>
      <c r="Z309" s="1">
        <v>22.992123135030401</v>
      </c>
      <c r="AA309" s="1">
        <v>25.134791216090601</v>
      </c>
      <c r="AB309" s="1">
        <v>27.277459297150699</v>
      </c>
      <c r="AC309" s="1">
        <v>24.745928320000001</v>
      </c>
    </row>
    <row r="310" spans="1:29" x14ac:dyDescent="0.3">
      <c r="A310" t="s">
        <v>174</v>
      </c>
      <c r="B310" t="s">
        <v>181</v>
      </c>
      <c r="C310" t="s">
        <v>179</v>
      </c>
      <c r="D310" t="s">
        <v>177</v>
      </c>
      <c r="E310" t="s">
        <v>159</v>
      </c>
      <c r="F310" s="1"/>
      <c r="G310" s="1"/>
      <c r="H310" s="1"/>
      <c r="I310" s="1"/>
      <c r="J310" s="1"/>
      <c r="K310" s="1">
        <v>0.702528708</v>
      </c>
      <c r="L310" s="1">
        <v>4.4514425946293201</v>
      </c>
      <c r="M310" s="1">
        <v>16.843530188626399</v>
      </c>
      <c r="N310" s="1">
        <v>12.066702055110699</v>
      </c>
      <c r="O310" s="1">
        <v>16.3767823499123</v>
      </c>
      <c r="P310" s="1">
        <v>34.252937508097197</v>
      </c>
      <c r="Q310" s="1">
        <v>26.257338689437901</v>
      </c>
      <c r="R310" s="1">
        <v>29.609296725766001</v>
      </c>
      <c r="S310" s="1">
        <v>26.812102490641099</v>
      </c>
      <c r="T310" s="1">
        <v>24.521188087571101</v>
      </c>
      <c r="U310" s="1">
        <v>23.829983485007102</v>
      </c>
      <c r="V310" s="1">
        <v>23.138778882443098</v>
      </c>
      <c r="W310" s="1">
        <v>18.814039157587199</v>
      </c>
      <c r="X310" s="1">
        <v>14.489299432731199</v>
      </c>
      <c r="Y310" s="1">
        <v>14.7565476842283</v>
      </c>
      <c r="Z310" s="1">
        <v>15.0237959357253</v>
      </c>
      <c r="AA310" s="1">
        <v>16.429905208617601</v>
      </c>
      <c r="AB310" s="1">
        <v>17.836014481509899</v>
      </c>
      <c r="AC310" s="1">
        <v>26.428157967460901</v>
      </c>
    </row>
    <row r="311" spans="1:29" x14ac:dyDescent="0.3">
      <c r="A311" t="s">
        <v>174</v>
      </c>
      <c r="B311" t="s">
        <v>181</v>
      </c>
      <c r="C311" t="s">
        <v>179</v>
      </c>
      <c r="D311" t="s">
        <v>160</v>
      </c>
      <c r="E311" t="s">
        <v>159</v>
      </c>
      <c r="F311" s="1"/>
      <c r="G311" s="1"/>
      <c r="H311" s="1"/>
      <c r="I311" s="1"/>
      <c r="J311" s="1"/>
      <c r="K311" s="1">
        <v>3.4566469469132501</v>
      </c>
      <c r="L311" s="1">
        <v>4.8070568668408198</v>
      </c>
      <c r="M311" s="1">
        <v>12.6670122703575</v>
      </c>
      <c r="N311" s="1">
        <v>14.4818874542723</v>
      </c>
      <c r="O311" s="1">
        <v>48.721345376990698</v>
      </c>
      <c r="P311" s="1">
        <v>73.215064735760606</v>
      </c>
      <c r="Q311" s="1">
        <v>44.769430136034202</v>
      </c>
      <c r="R311" s="1">
        <v>79.794263168294705</v>
      </c>
      <c r="S311" s="1">
        <v>55.902330350650303</v>
      </c>
      <c r="T311" s="1">
        <v>30.998570994894202</v>
      </c>
      <c r="U311" s="1">
        <v>27.058324716993202</v>
      </c>
      <c r="V311" s="1">
        <v>23.118078439092098</v>
      </c>
      <c r="W311" s="1">
        <v>21.754629246117599</v>
      </c>
      <c r="X311" s="1">
        <v>20.391180053143199</v>
      </c>
      <c r="Y311" s="1">
        <v>21.1172453976708</v>
      </c>
      <c r="Z311" s="1">
        <v>21.843310742198401</v>
      </c>
      <c r="AA311" s="1">
        <v>22.944050327686799</v>
      </c>
      <c r="AB311" s="1">
        <v>24.044789913175201</v>
      </c>
      <c r="AC311" s="1">
        <v>18.665878994215301</v>
      </c>
    </row>
    <row r="312" spans="1:29" hidden="1" x14ac:dyDescent="0.3">
      <c r="A312" t="s">
        <v>174</v>
      </c>
      <c r="B312" t="s">
        <v>181</v>
      </c>
      <c r="C312" t="s">
        <v>179</v>
      </c>
      <c r="D312" t="s">
        <v>119</v>
      </c>
      <c r="E312" t="s">
        <v>159</v>
      </c>
      <c r="F312" s="1"/>
      <c r="G312" s="1"/>
      <c r="H312" s="1"/>
      <c r="I312" s="1"/>
      <c r="J312" s="1"/>
      <c r="K312" s="1"/>
      <c r="L312" s="1">
        <v>3.7489138866293201</v>
      </c>
      <c r="M312" s="1">
        <v>16.141001480626301</v>
      </c>
      <c r="N312" s="1">
        <v>11.3641733471107</v>
      </c>
      <c r="O312" s="1">
        <v>15.6742536419123</v>
      </c>
      <c r="P312" s="1">
        <v>33.550408800097102</v>
      </c>
      <c r="Q312" s="1">
        <v>25.554809981437899</v>
      </c>
      <c r="R312" s="1">
        <v>28.906768017766002</v>
      </c>
      <c r="S312" s="1">
        <v>26.109573782641199</v>
      </c>
      <c r="T312" s="1">
        <v>23.818659379571098</v>
      </c>
      <c r="U312" s="1">
        <v>23.127454777007099</v>
      </c>
      <c r="V312" s="1">
        <v>22.436250174443099</v>
      </c>
      <c r="W312" s="1">
        <v>18.1115104495872</v>
      </c>
      <c r="X312" s="1">
        <v>13.7867707247312</v>
      </c>
      <c r="Y312" s="1">
        <v>14.054018976228299</v>
      </c>
      <c r="Z312" s="1">
        <v>14.321267227725301</v>
      </c>
      <c r="AA312" s="1">
        <v>15.7273765006176</v>
      </c>
      <c r="AB312" s="1">
        <v>17.1334857735099</v>
      </c>
      <c r="AC312" s="1">
        <v>25.725629259460899</v>
      </c>
    </row>
    <row r="313" spans="1:29" hidden="1" x14ac:dyDescent="0.3">
      <c r="A313" t="s">
        <v>174</v>
      </c>
      <c r="B313" t="s">
        <v>181</v>
      </c>
      <c r="C313" t="s">
        <v>179</v>
      </c>
      <c r="D313" t="s">
        <v>121</v>
      </c>
      <c r="E313" t="s">
        <v>159</v>
      </c>
      <c r="F313" s="1"/>
      <c r="G313" s="1"/>
      <c r="H313" s="1"/>
      <c r="I313" s="1"/>
      <c r="J313" s="1"/>
      <c r="K313" s="1">
        <v>2.4533674473287999</v>
      </c>
      <c r="L313" s="1">
        <v>3.89930175089878</v>
      </c>
      <c r="M313" s="1"/>
      <c r="N313" s="1"/>
      <c r="O313" s="1"/>
      <c r="P313" s="1"/>
      <c r="Q313" s="1">
        <v>5.5246631744016499</v>
      </c>
      <c r="R313" s="1">
        <v>8.9850626678488794</v>
      </c>
      <c r="S313" s="1">
        <v>7.9901110608376298</v>
      </c>
      <c r="T313" s="1">
        <v>5.0652242262411402</v>
      </c>
      <c r="U313" s="1">
        <v>4.6285204267613604</v>
      </c>
      <c r="V313" s="1">
        <v>4.1918166272815798</v>
      </c>
      <c r="W313" s="1">
        <v>3.8880804291706799</v>
      </c>
      <c r="X313" s="1">
        <v>3.58434423105978</v>
      </c>
      <c r="Y313" s="1">
        <v>3.70329696556822</v>
      </c>
      <c r="Z313" s="1">
        <v>3.82224970007666</v>
      </c>
      <c r="AA313" s="1">
        <v>3.9973088552972</v>
      </c>
      <c r="AB313" s="1">
        <v>4.1723680105177401</v>
      </c>
      <c r="AC313" s="1">
        <v>2.94364316760768</v>
      </c>
    </row>
    <row r="314" spans="1:29" hidden="1" x14ac:dyDescent="0.3">
      <c r="A314" t="s">
        <v>174</v>
      </c>
      <c r="B314" t="s">
        <v>181</v>
      </c>
      <c r="C314" t="s">
        <v>179</v>
      </c>
      <c r="D314" t="s">
        <v>123</v>
      </c>
      <c r="E314" t="s">
        <v>159</v>
      </c>
      <c r="F314" s="1"/>
      <c r="G314" s="1"/>
      <c r="H314" s="1"/>
      <c r="I314" s="1"/>
      <c r="J314" s="1"/>
      <c r="K314" s="1">
        <v>2.08178556814743</v>
      </c>
      <c r="L314" s="1">
        <v>6.1466662528389397</v>
      </c>
      <c r="M314" s="1"/>
      <c r="N314" s="1"/>
      <c r="O314" s="1"/>
      <c r="P314" s="1">
        <v>1.44378787923093</v>
      </c>
      <c r="Q314" s="1">
        <v>1.32774758787222</v>
      </c>
      <c r="R314" s="1">
        <v>2.8221907446804502</v>
      </c>
      <c r="S314" s="1">
        <v>6.3247844224190999</v>
      </c>
      <c r="T314" s="1">
        <v>12.751983194993899</v>
      </c>
      <c r="U314" s="1">
        <v>9.5890933875071802</v>
      </c>
      <c r="V314" s="1">
        <v>6.4262035800203696</v>
      </c>
      <c r="W314" s="1">
        <v>6.1927935853693299</v>
      </c>
      <c r="X314" s="1">
        <v>5.9593835907182804</v>
      </c>
      <c r="Y314" s="1">
        <v>6.2150919736278398</v>
      </c>
      <c r="Z314" s="1">
        <v>6.4708003565373904</v>
      </c>
      <c r="AA314" s="1">
        <v>6.7320588305251796</v>
      </c>
      <c r="AB314" s="1">
        <v>6.9933173045129804</v>
      </c>
      <c r="AC314" s="1">
        <v>3.90551795984759</v>
      </c>
    </row>
    <row r="315" spans="1:29" hidden="1" x14ac:dyDescent="0.3">
      <c r="A315" t="s">
        <v>174</v>
      </c>
      <c r="B315" t="s">
        <v>181</v>
      </c>
      <c r="C315" t="s">
        <v>179</v>
      </c>
      <c r="D315" t="s">
        <v>125</v>
      </c>
      <c r="E315" t="s">
        <v>159</v>
      </c>
      <c r="F315" s="1"/>
      <c r="G315" s="1"/>
      <c r="H315" s="1"/>
      <c r="I315" s="1"/>
      <c r="J315" s="1"/>
      <c r="K315" s="1"/>
      <c r="L315" s="1">
        <v>6.9917935053197899</v>
      </c>
      <c r="M315" s="1">
        <v>7.8537573192518604</v>
      </c>
      <c r="N315" s="1">
        <v>0.58715575918598195</v>
      </c>
      <c r="O315" s="1">
        <v>0.69514517764228101</v>
      </c>
      <c r="P315" s="1">
        <v>0.93708632086082799</v>
      </c>
      <c r="Q315" s="1">
        <v>0.85329066291545497</v>
      </c>
      <c r="R315" s="1">
        <v>0.98628310792248897</v>
      </c>
      <c r="S315" s="1">
        <v>0.85773648758990295</v>
      </c>
      <c r="T315" s="1">
        <v>0.46040495759663902</v>
      </c>
      <c r="U315" s="1">
        <v>1.5957865216829099</v>
      </c>
      <c r="V315" s="1">
        <v>2.73116808576918</v>
      </c>
      <c r="W315" s="1">
        <v>3.8305039339547</v>
      </c>
      <c r="X315" s="1">
        <v>4.9298397821402196</v>
      </c>
      <c r="Y315" s="1">
        <v>4.3902811352838196</v>
      </c>
      <c r="Z315" s="1">
        <v>3.8507224884274098</v>
      </c>
      <c r="AA315" s="1">
        <v>3.93016341371316</v>
      </c>
      <c r="AB315" s="1">
        <v>4.0096043389989102</v>
      </c>
      <c r="AC315" s="1">
        <v>2.0153381010543798</v>
      </c>
    </row>
    <row r="316" spans="1:29" hidden="1" x14ac:dyDescent="0.3">
      <c r="A316" t="s">
        <v>174</v>
      </c>
      <c r="B316" t="s">
        <v>181</v>
      </c>
      <c r="C316" t="s">
        <v>179</v>
      </c>
      <c r="D316" t="s">
        <v>127</v>
      </c>
      <c r="E316" t="s">
        <v>159</v>
      </c>
      <c r="F316" s="1"/>
      <c r="G316" s="1"/>
      <c r="H316" s="1"/>
      <c r="I316" s="1"/>
      <c r="J316" s="1"/>
      <c r="K316" s="1">
        <v>9.8830979652564803</v>
      </c>
      <c r="L316" s="1">
        <v>11.721127143734799</v>
      </c>
      <c r="M316" s="1">
        <v>29.153992524611301</v>
      </c>
      <c r="N316" s="1">
        <v>28.771962119076601</v>
      </c>
      <c r="O316" s="1">
        <v>26.7049567280133</v>
      </c>
      <c r="P316" s="1">
        <v>25.639215042980901</v>
      </c>
      <c r="Q316" s="1">
        <v>25.0738244916061</v>
      </c>
      <c r="R316" s="1">
        <v>24.550365159089999</v>
      </c>
      <c r="S316" s="1">
        <v>24.090123591399301</v>
      </c>
      <c r="T316" s="1">
        <v>28.629613287009199</v>
      </c>
      <c r="U316" s="1">
        <v>23.6816917057441</v>
      </c>
      <c r="V316" s="1">
        <v>18.733770124479101</v>
      </c>
      <c r="W316" s="1">
        <v>18.016522337753202</v>
      </c>
      <c r="X316" s="1">
        <v>17.299274551027299</v>
      </c>
      <c r="Y316" s="1">
        <v>17.830150423488799</v>
      </c>
      <c r="Z316" s="1">
        <v>18.3610262959503</v>
      </c>
      <c r="AA316" s="1">
        <v>19.3762728607249</v>
      </c>
      <c r="AB316" s="1">
        <v>20.391519425499599</v>
      </c>
      <c r="AC316" s="1">
        <v>11.8781831215338</v>
      </c>
    </row>
    <row r="317" spans="1:29" hidden="1" x14ac:dyDescent="0.3">
      <c r="A317" t="s">
        <v>174</v>
      </c>
      <c r="B317" t="s">
        <v>181</v>
      </c>
      <c r="C317" t="s">
        <v>179</v>
      </c>
      <c r="D317" t="s">
        <v>130</v>
      </c>
      <c r="E317" t="s">
        <v>159</v>
      </c>
      <c r="F317" s="1"/>
      <c r="G317" s="1"/>
      <c r="H317" s="1"/>
      <c r="I317" s="1"/>
      <c r="J317" s="1"/>
      <c r="K317" s="1">
        <v>2.1576807104812299</v>
      </c>
      <c r="L317" s="1">
        <v>5.97103407583894</v>
      </c>
      <c r="M317" s="1">
        <v>18.992323946893499</v>
      </c>
      <c r="N317" s="1">
        <v>19.925449982621</v>
      </c>
      <c r="O317" s="1">
        <v>30.345225166452899</v>
      </c>
      <c r="P317" s="1">
        <v>42.367761438193298</v>
      </c>
      <c r="Q317" s="1">
        <v>27.907490483001901</v>
      </c>
      <c r="R317" s="1">
        <v>34.679331697406496</v>
      </c>
      <c r="S317" s="1">
        <v>21.0680075497581</v>
      </c>
      <c r="T317" s="1">
        <v>23.841127345919599</v>
      </c>
      <c r="U317" s="1">
        <v>20.459363606681102</v>
      </c>
      <c r="V317" s="1">
        <v>17.077599867442501</v>
      </c>
      <c r="W317" s="1">
        <v>16.983862527026002</v>
      </c>
      <c r="X317" s="1">
        <v>16.890125186609499</v>
      </c>
      <c r="Y317" s="1">
        <v>17.126067425425902</v>
      </c>
      <c r="Z317" s="1">
        <v>17.3620096642424</v>
      </c>
      <c r="AA317" s="1">
        <v>17.807575808400699</v>
      </c>
      <c r="AB317" s="1">
        <v>18.253141952559002</v>
      </c>
      <c r="AC317" s="1">
        <v>11.3202442430595</v>
      </c>
    </row>
    <row r="318" spans="1:29" hidden="1" x14ac:dyDescent="0.3">
      <c r="A318" t="s">
        <v>174</v>
      </c>
      <c r="B318" t="s">
        <v>181</v>
      </c>
      <c r="C318" t="s">
        <v>179</v>
      </c>
      <c r="D318" t="s">
        <v>131</v>
      </c>
      <c r="E318" t="s">
        <v>159</v>
      </c>
      <c r="F318" s="1"/>
      <c r="G318" s="1"/>
      <c r="H318" s="1"/>
      <c r="I318" s="1"/>
      <c r="J318" s="1"/>
      <c r="K318" s="1">
        <v>17.4502833321881</v>
      </c>
      <c r="L318" s="1">
        <v>17.328930338233398</v>
      </c>
      <c r="M318" s="1">
        <v>57.656315769569098</v>
      </c>
      <c r="N318" s="1">
        <v>45.0278202865982</v>
      </c>
      <c r="O318" s="1">
        <v>33.920678081967303</v>
      </c>
      <c r="P318" s="1">
        <v>72.482914088402893</v>
      </c>
      <c r="Q318" s="1">
        <v>44.321735834673902</v>
      </c>
      <c r="R318" s="1">
        <v>53.772176159152203</v>
      </c>
      <c r="S318" s="1">
        <v>45.004030155253702</v>
      </c>
      <c r="T318" s="1">
        <v>31.009209710764001</v>
      </c>
      <c r="U318" s="1">
        <v>26.9040320296976</v>
      </c>
      <c r="V318" s="1">
        <v>22.798854348631099</v>
      </c>
      <c r="W318" s="1">
        <v>22.118325947322798</v>
      </c>
      <c r="X318" s="1">
        <v>21.4377975460146</v>
      </c>
      <c r="Y318" s="1">
        <v>23.033456370215099</v>
      </c>
      <c r="Z318" s="1">
        <v>24.6291151944157</v>
      </c>
      <c r="AA318" s="1">
        <v>26.112588463399501</v>
      </c>
      <c r="AB318" s="1">
        <v>27.596061732383401</v>
      </c>
      <c r="AC318" s="1">
        <v>24.4984690368</v>
      </c>
    </row>
    <row r="319" spans="1:29" hidden="1" x14ac:dyDescent="0.3">
      <c r="A319" t="s">
        <v>174</v>
      </c>
      <c r="B319" t="s">
        <v>181</v>
      </c>
      <c r="C319" t="s">
        <v>179</v>
      </c>
      <c r="D319" t="s">
        <v>162</v>
      </c>
      <c r="E319" t="s">
        <v>159</v>
      </c>
      <c r="F319" s="1"/>
      <c r="G319" s="1"/>
      <c r="H319" s="1"/>
      <c r="I319" s="1"/>
      <c r="J319" s="1"/>
      <c r="K319" s="1">
        <v>2.64375869326E-2</v>
      </c>
      <c r="L319" s="1">
        <v>7.5064040861822701</v>
      </c>
      <c r="M319" s="1">
        <v>11.6939585999892</v>
      </c>
      <c r="N319" s="1"/>
      <c r="O319" s="1"/>
      <c r="P319" s="1"/>
      <c r="Q319" s="1"/>
      <c r="R319" s="1"/>
      <c r="S319" s="1"/>
      <c r="T319" s="1">
        <v>2.8082492313482299</v>
      </c>
      <c r="U319" s="1">
        <v>3.6240466171867398</v>
      </c>
      <c r="V319" s="1">
        <v>4.4398440030252502</v>
      </c>
      <c r="W319" s="1">
        <v>5.1013933116025099</v>
      </c>
      <c r="X319" s="1">
        <v>5.7629426201797704</v>
      </c>
      <c r="Y319" s="1">
        <v>5.3191408817783996</v>
      </c>
      <c r="Z319" s="1">
        <v>4.8753391433770403</v>
      </c>
      <c r="AA319" s="1">
        <v>5.1843758988863202</v>
      </c>
      <c r="AB319" s="1">
        <v>5.4934126543956001</v>
      </c>
      <c r="AC319" s="1">
        <v>3.4201893739681299</v>
      </c>
    </row>
    <row r="320" spans="1:29" hidden="1" x14ac:dyDescent="0.3">
      <c r="A320" t="s">
        <v>174</v>
      </c>
      <c r="B320" t="s">
        <v>182</v>
      </c>
      <c r="C320" t="s">
        <v>149</v>
      </c>
      <c r="D320" t="s">
        <v>154</v>
      </c>
      <c r="E320" t="s">
        <v>155</v>
      </c>
      <c r="F320" s="1">
        <v>0.96917748527407099</v>
      </c>
      <c r="G320" s="1">
        <v>0.96917748527407099</v>
      </c>
      <c r="H320" s="1">
        <v>0.96917748527407099</v>
      </c>
      <c r="I320" s="1">
        <v>1</v>
      </c>
      <c r="J320" s="1">
        <v>1.0304366509846901</v>
      </c>
      <c r="K320" s="1">
        <v>1.0153185201094099</v>
      </c>
      <c r="L320" s="1">
        <v>1.0001437638159001</v>
      </c>
      <c r="M320" s="1">
        <v>0.86581152200792999</v>
      </c>
      <c r="N320" s="1">
        <v>0.72501067650456397</v>
      </c>
      <c r="O320" s="1">
        <v>0.95702613623300403</v>
      </c>
      <c r="P320" s="1">
        <v>1.2213771231286801</v>
      </c>
      <c r="Q320" s="1">
        <v>1.4383960768483099</v>
      </c>
      <c r="R320" s="1">
        <v>1.64737312070391</v>
      </c>
      <c r="S320" s="1">
        <v>1.8484411850398099</v>
      </c>
      <c r="T320" s="1">
        <v>1.86627862340351</v>
      </c>
      <c r="U320" s="1">
        <v>1.72685177822709</v>
      </c>
      <c r="V320" s="1">
        <v>1.58742493305067</v>
      </c>
      <c r="W320" s="1">
        <v>1.55065392283006</v>
      </c>
      <c r="X320" s="1">
        <v>1.51388291260945</v>
      </c>
      <c r="Y320" s="1">
        <v>1.46926030913511</v>
      </c>
      <c r="Z320" s="1">
        <v>1.42463770566076</v>
      </c>
      <c r="AA320" s="1">
        <v>1.3916805177890801</v>
      </c>
      <c r="AB320" s="1">
        <v>1.35872332991739</v>
      </c>
      <c r="AC320" s="1">
        <v>1.2880513480496301</v>
      </c>
    </row>
    <row r="321" spans="1:29" hidden="1" x14ac:dyDescent="0.3">
      <c r="A321" t="s">
        <v>174</v>
      </c>
      <c r="B321" t="s">
        <v>182</v>
      </c>
      <c r="C321" t="s">
        <v>149</v>
      </c>
      <c r="D321" t="s">
        <v>156</v>
      </c>
      <c r="E321" t="s">
        <v>155</v>
      </c>
      <c r="F321" s="1">
        <v>0.95946428681011797</v>
      </c>
      <c r="G321" s="1">
        <v>0.95946428681011797</v>
      </c>
      <c r="H321" s="1">
        <v>0.95946428681011797</v>
      </c>
      <c r="I321" s="1">
        <v>1</v>
      </c>
      <c r="J321" s="1">
        <v>1.0400084934246301</v>
      </c>
      <c r="K321" s="1">
        <v>1.0199924443895301</v>
      </c>
      <c r="L321" s="1">
        <v>0.99996461004408999</v>
      </c>
      <c r="M321" s="1">
        <v>1.04722704676772</v>
      </c>
      <c r="N321" s="1">
        <v>1.0847101879138801</v>
      </c>
      <c r="O321" s="1">
        <v>1.1502262732638699</v>
      </c>
      <c r="P321" s="1">
        <v>1.2338491765308499</v>
      </c>
      <c r="Q321" s="1">
        <v>1.32318567127654</v>
      </c>
      <c r="R321" s="1">
        <v>1.4047605246658501</v>
      </c>
      <c r="S321" s="1">
        <v>1.4551940405288899</v>
      </c>
      <c r="T321" s="1">
        <v>1.4114295431363999</v>
      </c>
      <c r="U321" s="1">
        <v>1.3429479369244799</v>
      </c>
      <c r="V321" s="1">
        <v>1.2744663307125601</v>
      </c>
      <c r="W321" s="1">
        <v>1.22343056276381</v>
      </c>
      <c r="X321" s="1">
        <v>1.1723947948150599</v>
      </c>
      <c r="Y321" s="1">
        <v>1.13679641041014</v>
      </c>
      <c r="Z321" s="1">
        <v>1.1011980260052201</v>
      </c>
      <c r="AA321" s="1">
        <v>1.0778657030396901</v>
      </c>
      <c r="AB321" s="1">
        <v>1.0545333800741601</v>
      </c>
      <c r="AC321" s="1">
        <v>1.0333569702006</v>
      </c>
    </row>
    <row r="322" spans="1:29" hidden="1" x14ac:dyDescent="0.3">
      <c r="A322" t="s">
        <v>174</v>
      </c>
      <c r="B322" t="s">
        <v>182</v>
      </c>
      <c r="C322" t="s">
        <v>149</v>
      </c>
      <c r="D322" t="s">
        <v>117</v>
      </c>
      <c r="E322" t="s">
        <v>157</v>
      </c>
      <c r="F322" s="1"/>
      <c r="G322" s="1"/>
      <c r="H322" s="1"/>
      <c r="I322" s="1"/>
      <c r="J322" s="1"/>
      <c r="K322" s="1"/>
      <c r="L322" s="1"/>
      <c r="M322" s="1">
        <v>111.93351441153099</v>
      </c>
      <c r="N322" s="1">
        <v>177.918037235848</v>
      </c>
      <c r="O322" s="1">
        <v>300.40900180516701</v>
      </c>
      <c r="P322" s="1">
        <v>505.47808266673599</v>
      </c>
      <c r="Q322" s="1">
        <v>758.90691147266205</v>
      </c>
      <c r="R322" s="1">
        <v>1312.98772679012</v>
      </c>
      <c r="S322" s="1">
        <v>1928.2901154930601</v>
      </c>
      <c r="T322" s="1">
        <v>456.02057028183299</v>
      </c>
      <c r="U322" s="1">
        <v>382.51784884615699</v>
      </c>
      <c r="V322" s="1">
        <v>309.015127410481</v>
      </c>
      <c r="W322" s="1">
        <v>285.628524334509</v>
      </c>
      <c r="X322" s="1">
        <v>262.24192125853602</v>
      </c>
      <c r="Y322" s="1">
        <v>282.44687692742002</v>
      </c>
      <c r="Z322" s="1">
        <v>302.651832596303</v>
      </c>
      <c r="AA322" s="1">
        <v>316.24511844180802</v>
      </c>
      <c r="AB322" s="1">
        <v>329.83840428731202</v>
      </c>
      <c r="AC322" s="1">
        <v>388.78666629604299</v>
      </c>
    </row>
    <row r="323" spans="1:29" hidden="1" x14ac:dyDescent="0.3">
      <c r="A323" t="s">
        <v>174</v>
      </c>
      <c r="B323" t="s">
        <v>182</v>
      </c>
      <c r="C323" t="s">
        <v>149</v>
      </c>
      <c r="D323" t="s">
        <v>119</v>
      </c>
      <c r="E323" t="s">
        <v>159</v>
      </c>
      <c r="F323" s="1"/>
      <c r="G323" s="1"/>
      <c r="H323" s="1"/>
      <c r="I323" s="1"/>
      <c r="J323" s="1"/>
      <c r="K323" s="1"/>
      <c r="L323" s="1">
        <v>5.3427012206947202</v>
      </c>
      <c r="M323" s="1">
        <v>5.3175769039009397</v>
      </c>
      <c r="N323" s="1">
        <v>7.1276582407185298</v>
      </c>
      <c r="O323" s="1">
        <v>11.561637797978401</v>
      </c>
      <c r="P323" s="1">
        <v>10.9846891985221</v>
      </c>
      <c r="Q323" s="1">
        <v>25.238000107030398</v>
      </c>
      <c r="R323" s="1">
        <v>40.812577643212897</v>
      </c>
      <c r="S323" s="1">
        <v>50.656334109634898</v>
      </c>
      <c r="T323" s="1">
        <v>31.4740868409306</v>
      </c>
      <c r="U323" s="1">
        <v>25.915532530156099</v>
      </c>
      <c r="V323" s="1">
        <v>20.356978219381698</v>
      </c>
      <c r="W323" s="1">
        <v>19.394161437768599</v>
      </c>
      <c r="X323" s="1">
        <v>18.431344656155598</v>
      </c>
      <c r="Y323" s="1">
        <v>19.627859936780201</v>
      </c>
      <c r="Z323" s="1">
        <v>20.824375217404899</v>
      </c>
      <c r="AA323" s="1">
        <v>21.177051564645001</v>
      </c>
      <c r="AB323" s="1">
        <v>21.5297279118852</v>
      </c>
      <c r="AC323" s="1">
        <v>21.589733367975999</v>
      </c>
    </row>
    <row r="324" spans="1:29" hidden="1" x14ac:dyDescent="0.3">
      <c r="A324" t="s">
        <v>174</v>
      </c>
      <c r="B324" t="s">
        <v>182</v>
      </c>
      <c r="C324" t="s">
        <v>149</v>
      </c>
      <c r="D324" t="s">
        <v>121</v>
      </c>
      <c r="E324" t="s">
        <v>159</v>
      </c>
      <c r="F324" s="1"/>
      <c r="G324" s="1"/>
      <c r="H324" s="1"/>
      <c r="I324" s="1"/>
      <c r="J324" s="1"/>
      <c r="K324" s="1">
        <v>2.5927772467442698</v>
      </c>
      <c r="L324" s="1">
        <v>5.45584592984856</v>
      </c>
      <c r="M324" s="1"/>
      <c r="N324" s="1"/>
      <c r="O324" s="1"/>
      <c r="P324" s="1"/>
      <c r="Q324" s="1">
        <v>2.0936614578427499</v>
      </c>
      <c r="R324" s="1">
        <v>16.08051129851</v>
      </c>
      <c r="S324" s="1">
        <v>7.4267611904419901</v>
      </c>
      <c r="T324" s="1">
        <v>6.4023110030651198</v>
      </c>
      <c r="U324" s="1">
        <v>6.0730584355516299</v>
      </c>
      <c r="V324" s="1">
        <v>5.7438058680381401</v>
      </c>
      <c r="W324" s="1">
        <v>5.3977942977391304</v>
      </c>
      <c r="X324" s="1">
        <v>5.0517827274401297</v>
      </c>
      <c r="Y324" s="1">
        <v>5.3072168468911798</v>
      </c>
      <c r="Z324" s="1">
        <v>5.5626509663422397</v>
      </c>
      <c r="AA324" s="1">
        <v>5.5423544091937798</v>
      </c>
      <c r="AB324" s="1">
        <v>5.5220578520453296</v>
      </c>
      <c r="AC324" s="1">
        <v>5.2109572607530596</v>
      </c>
    </row>
    <row r="325" spans="1:29" hidden="1" x14ac:dyDescent="0.3">
      <c r="A325" t="s">
        <v>174</v>
      </c>
      <c r="B325" t="s">
        <v>182</v>
      </c>
      <c r="C325" t="s">
        <v>149</v>
      </c>
      <c r="D325" t="s">
        <v>123</v>
      </c>
      <c r="E325" t="s">
        <v>159</v>
      </c>
      <c r="F325" s="1"/>
      <c r="G325" s="1"/>
      <c r="H325" s="1"/>
      <c r="I325" s="1"/>
      <c r="J325" s="1"/>
      <c r="K325" s="1">
        <v>1.8939489063996</v>
      </c>
      <c r="L325" s="1">
        <v>8.1674789498144698</v>
      </c>
      <c r="M325" s="1">
        <v>2.8345033579873302</v>
      </c>
      <c r="N325" s="1">
        <v>4.5059204613299002</v>
      </c>
      <c r="O325" s="1">
        <v>4.1377915640599898</v>
      </c>
      <c r="P325" s="1"/>
      <c r="Q325" s="1">
        <v>5.7404256578955897</v>
      </c>
      <c r="R325" s="1">
        <v>6.8364012205755298</v>
      </c>
      <c r="S325" s="1">
        <v>4.2959492507796799</v>
      </c>
      <c r="T325" s="1">
        <v>9.3655601224337701</v>
      </c>
      <c r="U325" s="1">
        <v>9.5228708714476795</v>
      </c>
      <c r="V325" s="1">
        <v>9.68018162046158</v>
      </c>
      <c r="W325" s="1">
        <v>9.1127421788805592</v>
      </c>
      <c r="X325" s="1">
        <v>8.5453027372995294</v>
      </c>
      <c r="Y325" s="1">
        <v>8.4698533182188598</v>
      </c>
      <c r="Z325" s="1">
        <v>8.3944038991381902</v>
      </c>
      <c r="AA325" s="1">
        <v>9.5574244277765299</v>
      </c>
      <c r="AB325" s="1">
        <v>10.7204449564148</v>
      </c>
      <c r="AC325" s="1">
        <v>6.4528410116407899</v>
      </c>
    </row>
    <row r="326" spans="1:29" hidden="1" x14ac:dyDescent="0.3">
      <c r="A326" t="s">
        <v>174</v>
      </c>
      <c r="B326" t="s">
        <v>182</v>
      </c>
      <c r="C326" t="s">
        <v>149</v>
      </c>
      <c r="D326" t="s">
        <v>125</v>
      </c>
      <c r="E326" t="s">
        <v>159</v>
      </c>
      <c r="F326" s="1"/>
      <c r="G326" s="1"/>
      <c r="H326" s="1"/>
      <c r="I326" s="1"/>
      <c r="J326" s="1"/>
      <c r="K326" s="1">
        <v>9.5215405001329995E-3</v>
      </c>
      <c r="L326" s="1">
        <v>8.7291929360107403</v>
      </c>
      <c r="M326" s="1">
        <v>3.31270333654673</v>
      </c>
      <c r="N326" s="1">
        <v>4.9885963767508903</v>
      </c>
      <c r="O326" s="1">
        <v>1.1718870490254201</v>
      </c>
      <c r="P326" s="1">
        <v>0.56779228399110304</v>
      </c>
      <c r="Q326" s="1">
        <v>0.75560191250467301</v>
      </c>
      <c r="R326" s="1">
        <v>1.16621704489338</v>
      </c>
      <c r="S326" s="1">
        <v>1.58439686173048</v>
      </c>
      <c r="T326" s="1">
        <v>0.52756103998159098</v>
      </c>
      <c r="U326" s="1">
        <v>2.3067768175443102</v>
      </c>
      <c r="V326" s="1">
        <v>4.0859925951070402</v>
      </c>
      <c r="W326" s="1">
        <v>4.7900244224090702</v>
      </c>
      <c r="X326" s="1">
        <v>5.4940562497111003</v>
      </c>
      <c r="Y326" s="1">
        <v>5.2084596021814402</v>
      </c>
      <c r="Z326" s="1">
        <v>4.9228629546517801</v>
      </c>
      <c r="AA326" s="1">
        <v>5.5431107837459201</v>
      </c>
      <c r="AB326" s="1">
        <v>6.1633586128400699</v>
      </c>
      <c r="AC326" s="1">
        <v>3.33956008525838</v>
      </c>
    </row>
    <row r="327" spans="1:29" hidden="1" x14ac:dyDescent="0.3">
      <c r="A327" t="s">
        <v>174</v>
      </c>
      <c r="B327" t="s">
        <v>182</v>
      </c>
      <c r="C327" t="s">
        <v>149</v>
      </c>
      <c r="D327" t="s">
        <v>127</v>
      </c>
      <c r="E327" t="s">
        <v>159</v>
      </c>
      <c r="F327" s="1"/>
      <c r="G327" s="1"/>
      <c r="H327" s="1"/>
      <c r="I327" s="1"/>
      <c r="J327" s="1"/>
      <c r="K327" s="1">
        <v>9.8449442520282204</v>
      </c>
      <c r="L327" s="1">
        <v>13.8613965647219</v>
      </c>
      <c r="M327" s="1">
        <v>17.6245286682624</v>
      </c>
      <c r="N327" s="1">
        <v>22.551781975441902</v>
      </c>
      <c r="O327" s="1">
        <v>28.919363582414402</v>
      </c>
      <c r="P327" s="1">
        <v>32.877424739925203</v>
      </c>
      <c r="Q327" s="1">
        <v>31.087136382489401</v>
      </c>
      <c r="R327" s="1">
        <v>30.8514223070081</v>
      </c>
      <c r="S327" s="1">
        <v>34.695823033575998</v>
      </c>
      <c r="T327" s="1">
        <v>29.256848446287801</v>
      </c>
      <c r="U327" s="1">
        <v>26.7948506979481</v>
      </c>
      <c r="V327" s="1">
        <v>24.332852949608299</v>
      </c>
      <c r="W327" s="1">
        <v>23.4892874517062</v>
      </c>
      <c r="X327" s="1">
        <v>22.645721953804099</v>
      </c>
      <c r="Y327" s="1">
        <v>22.565239720109599</v>
      </c>
      <c r="Z327" s="1">
        <v>22.484757486415099</v>
      </c>
      <c r="AA327" s="1">
        <v>24.569611526416502</v>
      </c>
      <c r="AB327" s="1">
        <v>26.654465566418001</v>
      </c>
      <c r="AC327" s="1">
        <v>20.151480693143899</v>
      </c>
    </row>
    <row r="328" spans="1:29" hidden="1" x14ac:dyDescent="0.3">
      <c r="A328" t="s">
        <v>174</v>
      </c>
      <c r="B328" t="s">
        <v>182</v>
      </c>
      <c r="C328" t="s">
        <v>149</v>
      </c>
      <c r="D328" t="s">
        <v>130</v>
      </c>
      <c r="E328" t="s">
        <v>159</v>
      </c>
      <c r="F328" s="1"/>
      <c r="G328" s="1"/>
      <c r="H328" s="1"/>
      <c r="I328" s="1"/>
      <c r="J328" s="1"/>
      <c r="K328" s="1"/>
      <c r="L328" s="1"/>
      <c r="M328" s="1">
        <v>8.7006634109335899</v>
      </c>
      <c r="N328" s="1">
        <v>14.4678954924686</v>
      </c>
      <c r="O328" s="1">
        <v>20.808624274071299</v>
      </c>
      <c r="P328" s="1">
        <v>23.3520385184624</v>
      </c>
      <c r="Q328" s="1">
        <v>30.283201624576002</v>
      </c>
      <c r="R328" s="1">
        <v>50.036817841435301</v>
      </c>
      <c r="S328" s="1">
        <v>36.027514739559102</v>
      </c>
      <c r="T328" s="1">
        <v>28.134574952853299</v>
      </c>
      <c r="U328" s="1">
        <v>24.815741510593799</v>
      </c>
      <c r="V328" s="1">
        <v>21.496908068334299</v>
      </c>
      <c r="W328" s="1">
        <v>21.152960325776</v>
      </c>
      <c r="X328" s="1">
        <v>20.809012583217701</v>
      </c>
      <c r="Y328" s="1">
        <v>20.711777597769601</v>
      </c>
      <c r="Z328" s="1">
        <v>20.6145426123215</v>
      </c>
      <c r="AA328" s="1">
        <v>21.909178086016201</v>
      </c>
      <c r="AB328" s="1">
        <v>23.203813559710898</v>
      </c>
      <c r="AC328" s="1">
        <v>20.996086667139998</v>
      </c>
    </row>
    <row r="329" spans="1:29" hidden="1" x14ac:dyDescent="0.3">
      <c r="A329" t="s">
        <v>174</v>
      </c>
      <c r="B329" t="s">
        <v>182</v>
      </c>
      <c r="C329" t="s">
        <v>149</v>
      </c>
      <c r="D329" t="s">
        <v>131</v>
      </c>
      <c r="E329" t="s">
        <v>159</v>
      </c>
      <c r="F329" s="1"/>
      <c r="G329" s="1"/>
      <c r="H329" s="1"/>
      <c r="I329" s="1"/>
      <c r="J329" s="1"/>
      <c r="K329" s="1">
        <v>17.415910493537101</v>
      </c>
      <c r="L329" s="1">
        <v>18.9324915555713</v>
      </c>
      <c r="M329" s="1">
        <v>14.178950121717399</v>
      </c>
      <c r="N329" s="1">
        <v>28.502926878479201</v>
      </c>
      <c r="O329" s="1">
        <v>31.176276685680101</v>
      </c>
      <c r="P329" s="1">
        <v>37.218483519930501</v>
      </c>
      <c r="Q329" s="1">
        <v>51.989844788876603</v>
      </c>
      <c r="R329" s="1">
        <v>66.626786114039703</v>
      </c>
      <c r="S329" s="1">
        <v>79.8311247995277</v>
      </c>
      <c r="T329" s="1">
        <v>35.903298831392</v>
      </c>
      <c r="U329" s="1">
        <v>32.289881748340903</v>
      </c>
      <c r="V329" s="1">
        <v>28.676464665289899</v>
      </c>
      <c r="W329" s="1">
        <v>27.753619830052902</v>
      </c>
      <c r="X329" s="1">
        <v>26.830774994815801</v>
      </c>
      <c r="Y329" s="1">
        <v>28.904623384007898</v>
      </c>
      <c r="Z329" s="1">
        <v>30.978471773199999</v>
      </c>
      <c r="AA329" s="1">
        <v>32.154009623005997</v>
      </c>
      <c r="AB329" s="1">
        <v>33.329547472812003</v>
      </c>
      <c r="AC329" s="1">
        <v>31.7176809871379</v>
      </c>
    </row>
    <row r="330" spans="1:29" hidden="1" x14ac:dyDescent="0.3">
      <c r="A330" t="s">
        <v>174</v>
      </c>
      <c r="B330" t="s">
        <v>182</v>
      </c>
      <c r="C330" t="s">
        <v>149</v>
      </c>
      <c r="D330" t="s">
        <v>162</v>
      </c>
      <c r="E330" t="s">
        <v>159</v>
      </c>
      <c r="F330" s="1"/>
      <c r="G330" s="1"/>
      <c r="H330" s="1"/>
      <c r="I330" s="1"/>
      <c r="J330" s="1"/>
      <c r="K330" s="1">
        <v>5.6810599557487997E-2</v>
      </c>
      <c r="L330" s="1">
        <v>9.3077882753461392</v>
      </c>
      <c r="M330" s="1">
        <v>5.2675959072585696</v>
      </c>
      <c r="N330" s="1">
        <v>6.7404067584743403</v>
      </c>
      <c r="O330" s="1">
        <v>4.6688432254475902</v>
      </c>
      <c r="P330" s="1">
        <v>0.66029146943674799</v>
      </c>
      <c r="Q330" s="1">
        <v>0.46529015244765698</v>
      </c>
      <c r="R330" s="1"/>
      <c r="S330" s="1"/>
      <c r="T330" s="1">
        <v>2.5591538761160502</v>
      </c>
      <c r="U330" s="1">
        <v>4.2665506199456802</v>
      </c>
      <c r="V330" s="1">
        <v>5.97394736377532</v>
      </c>
      <c r="W330" s="1">
        <v>6.5419623119081898</v>
      </c>
      <c r="X330" s="1">
        <v>7.1099772600410596</v>
      </c>
      <c r="Y330" s="1">
        <v>6.8479527708982797</v>
      </c>
      <c r="Z330" s="1">
        <v>6.5859282817554998</v>
      </c>
      <c r="AA330" s="1">
        <v>7.3689328522801896</v>
      </c>
      <c r="AB330" s="1">
        <v>8.1519374228048704</v>
      </c>
      <c r="AC330" s="1">
        <v>5.2665812989951997</v>
      </c>
    </row>
    <row r="331" spans="1:29" hidden="1" x14ac:dyDescent="0.3">
      <c r="A331" t="s">
        <v>174</v>
      </c>
      <c r="B331" t="s">
        <v>182</v>
      </c>
      <c r="C331" t="s">
        <v>176</v>
      </c>
      <c r="D331" t="s">
        <v>154</v>
      </c>
      <c r="E331" t="s">
        <v>155</v>
      </c>
      <c r="F331" s="1">
        <v>0.98450000000000004</v>
      </c>
      <c r="G331" s="1">
        <v>0.98450000000000004</v>
      </c>
      <c r="H331" s="1">
        <v>0.98450000000000004</v>
      </c>
      <c r="I331" s="1">
        <v>1</v>
      </c>
      <c r="J331" s="1">
        <v>1.0155000000000001</v>
      </c>
      <c r="K331" s="1">
        <v>1.0062</v>
      </c>
      <c r="L331" s="1">
        <v>0.99680000000000002</v>
      </c>
      <c r="M331" s="1">
        <v>0.91810000000000003</v>
      </c>
      <c r="N331" s="1">
        <v>0.83930000000000005</v>
      </c>
      <c r="O331" s="1">
        <v>1.01469529484375</v>
      </c>
      <c r="P331" s="1">
        <v>1.2242655595829099</v>
      </c>
      <c r="Q331" s="1">
        <v>1.4419067891105899</v>
      </c>
      <c r="R331" s="1">
        <v>1.59986043300488</v>
      </c>
      <c r="S331" s="1">
        <v>1.80131187658779</v>
      </c>
      <c r="T331" s="1">
        <v>1.8223977381465699</v>
      </c>
      <c r="U331" s="1">
        <v>1.70818574107321</v>
      </c>
      <c r="V331" s="1">
        <v>1.59397374399986</v>
      </c>
      <c r="W331" s="1">
        <v>1.5237314856625099</v>
      </c>
      <c r="X331" s="1">
        <v>1.4534892273251601</v>
      </c>
      <c r="Y331" s="1">
        <v>1.38970767169179</v>
      </c>
      <c r="Z331" s="1">
        <v>1.3259261160584199</v>
      </c>
      <c r="AA331" s="1">
        <v>1.28620460452416</v>
      </c>
      <c r="AB331" s="1">
        <v>1.2464830929899</v>
      </c>
      <c r="AC331" s="1">
        <v>1.14577284889735</v>
      </c>
    </row>
    <row r="332" spans="1:29" hidden="1" x14ac:dyDescent="0.3">
      <c r="A332" t="s">
        <v>174</v>
      </c>
      <c r="B332" t="s">
        <v>182</v>
      </c>
      <c r="C332" t="s">
        <v>176</v>
      </c>
      <c r="D332" t="s">
        <v>156</v>
      </c>
      <c r="E332" t="s">
        <v>155</v>
      </c>
      <c r="F332" s="1">
        <v>0.98040000000000005</v>
      </c>
      <c r="G332" s="1">
        <v>0.98040000000000005</v>
      </c>
      <c r="H332" s="1">
        <v>0.98040000000000005</v>
      </c>
      <c r="I332" s="1">
        <v>1</v>
      </c>
      <c r="J332" s="1">
        <v>1.0196000000000001</v>
      </c>
      <c r="K332" s="1">
        <v>1.0065</v>
      </c>
      <c r="L332" s="1">
        <v>0.99350000000000005</v>
      </c>
      <c r="M332" s="1">
        <v>1.0172000000000001</v>
      </c>
      <c r="N332" s="1">
        <v>1.0408999999999999</v>
      </c>
      <c r="O332" s="1">
        <v>1.13013374140625</v>
      </c>
      <c r="P332" s="1">
        <v>1.2265996370387999</v>
      </c>
      <c r="Q332" s="1">
        <v>1.3204987045829999</v>
      </c>
      <c r="R332" s="1">
        <v>1.37124610783196</v>
      </c>
      <c r="S332" s="1">
        <v>1.4407280447245101</v>
      </c>
      <c r="T332" s="1">
        <v>1.4152545284183999</v>
      </c>
      <c r="U332" s="1">
        <v>1.3590159863904701</v>
      </c>
      <c r="V332" s="1">
        <v>1.3027774443625399</v>
      </c>
      <c r="W332" s="1">
        <v>1.2506997251874401</v>
      </c>
      <c r="X332" s="1">
        <v>1.19862200601234</v>
      </c>
      <c r="Y332" s="1">
        <v>1.16378003939188</v>
      </c>
      <c r="Z332" s="1">
        <v>1.12893807277141</v>
      </c>
      <c r="AA332" s="1">
        <v>1.1074389051259299</v>
      </c>
      <c r="AB332" s="1">
        <v>1.08593973748044</v>
      </c>
      <c r="AC332" s="1">
        <v>1.0372907093331001</v>
      </c>
    </row>
    <row r="333" spans="1:29" x14ac:dyDescent="0.3">
      <c r="A333" t="s">
        <v>174</v>
      </c>
      <c r="B333" t="s">
        <v>182</v>
      </c>
      <c r="C333" t="s">
        <v>176</v>
      </c>
      <c r="D333" t="s">
        <v>158</v>
      </c>
      <c r="E333" t="s">
        <v>159</v>
      </c>
      <c r="F333" s="1"/>
      <c r="G333" s="1"/>
      <c r="H333" s="1"/>
      <c r="I333" s="1"/>
      <c r="J333" s="1"/>
      <c r="K333" s="1">
        <v>20.4705090770608</v>
      </c>
      <c r="L333" s="1">
        <v>40.505033605503897</v>
      </c>
      <c r="M333" s="1">
        <v>40.003292568917999</v>
      </c>
      <c r="N333" s="1">
        <v>42.272677537128402</v>
      </c>
      <c r="O333" s="1">
        <v>46.574622883006597</v>
      </c>
      <c r="P333" s="1">
        <v>49.492110074819003</v>
      </c>
      <c r="Q333" s="1">
        <v>45.5346525616349</v>
      </c>
      <c r="R333" s="1">
        <v>46.858404073086902</v>
      </c>
      <c r="S333" s="1">
        <v>54.6627004913531</v>
      </c>
      <c r="T333" s="1">
        <v>45.939926822448498</v>
      </c>
      <c r="U333" s="1">
        <v>42.1536699190276</v>
      </c>
      <c r="V333" s="1">
        <v>38.367413015606701</v>
      </c>
      <c r="W333" s="1">
        <v>37.2545028572437</v>
      </c>
      <c r="X333" s="1">
        <v>36.1415926988808</v>
      </c>
      <c r="Y333" s="1">
        <v>36.808841451429998</v>
      </c>
      <c r="Z333" s="1">
        <v>37.476090203979098</v>
      </c>
      <c r="AA333" s="1">
        <v>39.782327250030498</v>
      </c>
      <c r="AB333" s="1">
        <v>42.088564296081799</v>
      </c>
      <c r="AC333" s="1">
        <v>27.586169252422199</v>
      </c>
    </row>
    <row r="334" spans="1:29" x14ac:dyDescent="0.3">
      <c r="A334" t="s">
        <v>174</v>
      </c>
      <c r="B334" t="s">
        <v>182</v>
      </c>
      <c r="C334" t="s">
        <v>176</v>
      </c>
      <c r="D334" t="s">
        <v>166</v>
      </c>
      <c r="E334" t="s">
        <v>159</v>
      </c>
      <c r="F334" s="1"/>
      <c r="G334" s="1"/>
      <c r="H334" s="1"/>
      <c r="I334" s="1"/>
      <c r="J334" s="1"/>
      <c r="K334" s="1">
        <v>1.4882850293001699</v>
      </c>
      <c r="L334" s="1">
        <v>14.014632722772699</v>
      </c>
      <c r="M334" s="1">
        <v>13.2718559834603</v>
      </c>
      <c r="N334" s="1">
        <v>17.858259061558201</v>
      </c>
      <c r="O334" s="1">
        <v>23.728012143464898</v>
      </c>
      <c r="P334" s="1">
        <v>30.985316113714202</v>
      </c>
      <c r="Q334" s="1">
        <v>44.808575090012297</v>
      </c>
      <c r="R334" s="1">
        <v>68.562293206680806</v>
      </c>
      <c r="S334" s="1">
        <v>84.754461379885598</v>
      </c>
      <c r="T334" s="1">
        <v>35.350998166930701</v>
      </c>
      <c r="U334" s="1">
        <v>31.920313114331801</v>
      </c>
      <c r="V334" s="1">
        <v>28.489628061732901</v>
      </c>
      <c r="W334" s="1">
        <v>26.9120582184709</v>
      </c>
      <c r="X334" s="1">
        <v>25.334488375208799</v>
      </c>
      <c r="Y334" s="1">
        <v>26.662252226394401</v>
      </c>
      <c r="Z334" s="1">
        <v>27.990016077580002</v>
      </c>
      <c r="AA334" s="1">
        <v>29.344851707960199</v>
      </c>
      <c r="AB334" s="1">
        <v>30.6996873383404</v>
      </c>
      <c r="AC334" s="1">
        <v>27.275813713237799</v>
      </c>
    </row>
    <row r="335" spans="1:29" x14ac:dyDescent="0.3">
      <c r="A335" t="s">
        <v>174</v>
      </c>
      <c r="B335" t="s">
        <v>182</v>
      </c>
      <c r="C335" t="s">
        <v>176</v>
      </c>
      <c r="D335" t="s">
        <v>167</v>
      </c>
      <c r="E335" t="s">
        <v>159</v>
      </c>
      <c r="F335" s="1"/>
      <c r="G335" s="1"/>
      <c r="H335" s="1"/>
      <c r="I335" s="1"/>
      <c r="J335" s="1"/>
      <c r="K335" s="1">
        <v>17.390939863327699</v>
      </c>
      <c r="L335" s="1">
        <v>21.490381897050199</v>
      </c>
      <c r="M335" s="1">
        <v>14.3221718401186</v>
      </c>
      <c r="N335" s="1">
        <v>28.5174972707302</v>
      </c>
      <c r="O335" s="1">
        <v>31.265142814948099</v>
      </c>
      <c r="P335" s="1">
        <v>36.106222235450502</v>
      </c>
      <c r="Q335" s="1">
        <v>48.279044357799698</v>
      </c>
      <c r="R335" s="1">
        <v>61.5110450942094</v>
      </c>
      <c r="S335" s="1">
        <v>80.788611183342198</v>
      </c>
      <c r="T335" s="1">
        <v>35.931773617528499</v>
      </c>
      <c r="U335" s="1">
        <v>32.562072993532702</v>
      </c>
      <c r="V335" s="1">
        <v>29.192372369536901</v>
      </c>
      <c r="W335" s="1">
        <v>27.8352509859963</v>
      </c>
      <c r="X335" s="1">
        <v>26.478129602455802</v>
      </c>
      <c r="Y335" s="1">
        <v>28.965430624394202</v>
      </c>
      <c r="Z335" s="1">
        <v>31.452731646332602</v>
      </c>
      <c r="AA335" s="1">
        <v>32.940094121804599</v>
      </c>
      <c r="AB335" s="1">
        <v>34.427456597276702</v>
      </c>
      <c r="AC335" s="1">
        <v>28.066481710551301</v>
      </c>
    </row>
    <row r="336" spans="1:29" x14ac:dyDescent="0.3">
      <c r="A336" t="s">
        <v>174</v>
      </c>
      <c r="B336" t="s">
        <v>182</v>
      </c>
      <c r="C336" t="s">
        <v>176</v>
      </c>
      <c r="D336" t="s">
        <v>168</v>
      </c>
      <c r="E336" t="s">
        <v>159</v>
      </c>
      <c r="F336" s="1"/>
      <c r="G336" s="1"/>
      <c r="H336" s="1"/>
      <c r="I336" s="1"/>
      <c r="J336" s="1"/>
      <c r="K336" s="1">
        <v>0.25203892694068097</v>
      </c>
      <c r="L336" s="1">
        <v>12.177883074995099</v>
      </c>
      <c r="M336" s="1">
        <v>12.402148819167101</v>
      </c>
      <c r="N336" s="1">
        <v>20.3163590209682</v>
      </c>
      <c r="O336" s="1">
        <v>26.4906084027077</v>
      </c>
      <c r="P336" s="1">
        <v>38.714054170337597</v>
      </c>
      <c r="Q336" s="1">
        <v>54.573033130162202</v>
      </c>
      <c r="R336" s="1">
        <v>97.302165019336798</v>
      </c>
      <c r="S336" s="1">
        <v>155.35494835556901</v>
      </c>
      <c r="T336" s="1">
        <v>35.931773617528499</v>
      </c>
      <c r="U336" s="1">
        <v>32.7148656136509</v>
      </c>
      <c r="V336" s="1">
        <v>29.497957609773199</v>
      </c>
      <c r="W336" s="1">
        <v>27.971926819488498</v>
      </c>
      <c r="X336" s="1">
        <v>26.445896029203801</v>
      </c>
      <c r="Y336" s="1">
        <v>27.715814262890198</v>
      </c>
      <c r="Z336" s="1">
        <v>28.9857324965765</v>
      </c>
      <c r="AA336" s="1">
        <v>30.309371381890699</v>
      </c>
      <c r="AB336" s="1">
        <v>31.633010267204799</v>
      </c>
      <c r="AC336" s="1">
        <v>33.131437089865699</v>
      </c>
    </row>
    <row r="337" spans="1:29" x14ac:dyDescent="0.3">
      <c r="A337" t="s">
        <v>174</v>
      </c>
      <c r="B337" t="s">
        <v>182</v>
      </c>
      <c r="C337" t="s">
        <v>176</v>
      </c>
      <c r="D337" t="s">
        <v>177</v>
      </c>
      <c r="E337" t="s">
        <v>159</v>
      </c>
      <c r="F337" s="1"/>
      <c r="G337" s="1"/>
      <c r="H337" s="1"/>
      <c r="I337" s="1"/>
      <c r="J337" s="1"/>
      <c r="K337" s="1">
        <v>0.702528708</v>
      </c>
      <c r="L337" s="1">
        <v>8.4695827320992407</v>
      </c>
      <c r="M337" s="1">
        <v>6.6633716347294296</v>
      </c>
      <c r="N337" s="1">
        <v>6.9955190291378697</v>
      </c>
      <c r="O337" s="1">
        <v>9.7136081868232296</v>
      </c>
      <c r="P337" s="1">
        <v>13.978965530160099</v>
      </c>
      <c r="Q337" s="1">
        <v>22.382608381097899</v>
      </c>
      <c r="R337" s="1">
        <v>45.597591841330797</v>
      </c>
      <c r="S337" s="1">
        <v>51.325481926210401</v>
      </c>
      <c r="T337" s="1">
        <v>20.120090238256299</v>
      </c>
      <c r="U337" s="1">
        <v>17.6812367276546</v>
      </c>
      <c r="V337" s="1">
        <v>15.2423832170529</v>
      </c>
      <c r="W337" s="1">
        <v>14.774826717265</v>
      </c>
      <c r="X337" s="1">
        <v>14.307270217477001</v>
      </c>
      <c r="Y337" s="1">
        <v>17.433914440921999</v>
      </c>
      <c r="Z337" s="1">
        <v>20.560558664367001</v>
      </c>
      <c r="AA337" s="1">
        <v>20.964863713945299</v>
      </c>
      <c r="AB337" s="1">
        <v>21.3691687635236</v>
      </c>
      <c r="AC337" s="1">
        <v>19.610343576954001</v>
      </c>
    </row>
    <row r="338" spans="1:29" x14ac:dyDescent="0.3">
      <c r="A338" t="s">
        <v>174</v>
      </c>
      <c r="B338" t="s">
        <v>182</v>
      </c>
      <c r="C338" t="s">
        <v>176</v>
      </c>
      <c r="D338" t="s">
        <v>160</v>
      </c>
      <c r="E338" t="s">
        <v>159</v>
      </c>
      <c r="F338" s="1"/>
      <c r="G338" s="1"/>
      <c r="H338" s="1"/>
      <c r="I338" s="1"/>
      <c r="J338" s="1"/>
      <c r="K338" s="1">
        <v>3.91095634786025</v>
      </c>
      <c r="L338" s="1">
        <v>10.3384313327192</v>
      </c>
      <c r="M338" s="1">
        <v>14.488667040799299</v>
      </c>
      <c r="N338" s="1">
        <v>20.166220124300899</v>
      </c>
      <c r="O338" s="1">
        <v>32.866624912089101</v>
      </c>
      <c r="P338" s="1">
        <v>30.985316113714202</v>
      </c>
      <c r="Q338" s="1">
        <v>64.642064145704893</v>
      </c>
      <c r="R338" s="1">
        <v>66.146283818191193</v>
      </c>
      <c r="S338" s="1">
        <v>82.3384519913959</v>
      </c>
      <c r="T338" s="1">
        <v>33.377271623902899</v>
      </c>
      <c r="U338" s="1">
        <v>29.929691936926101</v>
      </c>
      <c r="V338" s="1">
        <v>26.482112249949299</v>
      </c>
      <c r="W338" s="1">
        <v>24.904542406687298</v>
      </c>
      <c r="X338" s="1">
        <v>23.326972563425301</v>
      </c>
      <c r="Y338" s="1">
        <v>24.654736414610898</v>
      </c>
      <c r="Z338" s="1">
        <v>25.982500265796499</v>
      </c>
      <c r="AA338" s="1">
        <v>27.3373358961767</v>
      </c>
      <c r="AB338" s="1">
        <v>28.692171526556798</v>
      </c>
      <c r="AC338" s="1">
        <v>21.178797574291998</v>
      </c>
    </row>
    <row r="339" spans="1:29" hidden="1" x14ac:dyDescent="0.3">
      <c r="A339" t="s">
        <v>174</v>
      </c>
      <c r="B339" t="s">
        <v>182</v>
      </c>
      <c r="C339" t="s">
        <v>176</v>
      </c>
      <c r="D339" t="s">
        <v>119</v>
      </c>
      <c r="E339" t="s">
        <v>159</v>
      </c>
      <c r="F339" s="1"/>
      <c r="G339" s="1"/>
      <c r="H339" s="1"/>
      <c r="I339" s="1"/>
      <c r="J339" s="1"/>
      <c r="K339" s="1"/>
      <c r="L339" s="1">
        <v>7.7670540240992398</v>
      </c>
      <c r="M339" s="1">
        <v>5.9608429267294296</v>
      </c>
      <c r="N339" s="1">
        <v>6.2929903211378804</v>
      </c>
      <c r="O339" s="1">
        <v>9.0110794788232198</v>
      </c>
      <c r="P339" s="1">
        <v>13.2764368221601</v>
      </c>
      <c r="Q339" s="1">
        <v>21.680079673098</v>
      </c>
      <c r="R339" s="1">
        <v>44.895063133330801</v>
      </c>
      <c r="S339" s="1">
        <v>50.622953218210398</v>
      </c>
      <c r="T339" s="1">
        <v>19.4175615302563</v>
      </c>
      <c r="U339" s="1">
        <v>16.978708019654601</v>
      </c>
      <c r="V339" s="1">
        <v>14.539854509052899</v>
      </c>
      <c r="W339" s="1">
        <v>14.072298009264999</v>
      </c>
      <c r="X339" s="1">
        <v>13.604741509477</v>
      </c>
      <c r="Y339" s="1">
        <v>16.731385732922</v>
      </c>
      <c r="Z339" s="1">
        <v>19.858029956367002</v>
      </c>
      <c r="AA339" s="1">
        <v>20.2623350059453</v>
      </c>
      <c r="AB339" s="1">
        <v>20.666640055523601</v>
      </c>
      <c r="AC339" s="1">
        <v>18.907814868953999</v>
      </c>
    </row>
    <row r="340" spans="1:29" hidden="1" x14ac:dyDescent="0.3">
      <c r="A340" t="s">
        <v>174</v>
      </c>
      <c r="B340" t="s">
        <v>182</v>
      </c>
      <c r="C340" t="s">
        <v>176</v>
      </c>
      <c r="D340" t="s">
        <v>121</v>
      </c>
      <c r="E340" t="s">
        <v>159</v>
      </c>
      <c r="F340" s="1"/>
      <c r="G340" s="1"/>
      <c r="H340" s="1"/>
      <c r="I340" s="1"/>
      <c r="J340" s="1"/>
      <c r="K340" s="1">
        <v>2.8714694940844798</v>
      </c>
      <c r="L340" s="1">
        <v>8.8337137312113896</v>
      </c>
      <c r="M340" s="1">
        <v>2.4052129646028599</v>
      </c>
      <c r="N340" s="1">
        <v>2.04483783791366</v>
      </c>
      <c r="O340" s="1">
        <v>3.2473668547978698</v>
      </c>
      <c r="P340" s="1">
        <v>1.7208175681667801</v>
      </c>
      <c r="Q340" s="1">
        <v>2.8241442091434399</v>
      </c>
      <c r="R340" s="1">
        <v>9.3248294838292693</v>
      </c>
      <c r="S340" s="1">
        <v>22.038323971417899</v>
      </c>
      <c r="T340" s="1">
        <v>6.4023110030649297</v>
      </c>
      <c r="U340" s="1">
        <v>6.2678306717617804</v>
      </c>
      <c r="V340" s="1">
        <v>6.1333503404586196</v>
      </c>
      <c r="W340" s="1">
        <v>5.6083496523348</v>
      </c>
      <c r="X340" s="1">
        <v>5.0833489642109901</v>
      </c>
      <c r="Y340" s="1">
        <v>5.3243615330749003</v>
      </c>
      <c r="Z340" s="1">
        <v>5.5653741019388203</v>
      </c>
      <c r="AA340" s="1">
        <v>5.5437159769920701</v>
      </c>
      <c r="AB340" s="1">
        <v>5.5220578520453296</v>
      </c>
      <c r="AC340" s="1">
        <v>6.62324740495366</v>
      </c>
    </row>
    <row r="341" spans="1:29" hidden="1" x14ac:dyDescent="0.3">
      <c r="A341" t="s">
        <v>174</v>
      </c>
      <c r="B341" t="s">
        <v>182</v>
      </c>
      <c r="C341" t="s">
        <v>176</v>
      </c>
      <c r="D341" t="s">
        <v>123</v>
      </c>
      <c r="E341" t="s">
        <v>159</v>
      </c>
      <c r="F341" s="1"/>
      <c r="G341" s="1"/>
      <c r="H341" s="1"/>
      <c r="I341" s="1"/>
      <c r="J341" s="1"/>
      <c r="K341" s="1">
        <v>0.55350237946702896</v>
      </c>
      <c r="L341" s="1">
        <v>12.0529870567964</v>
      </c>
      <c r="M341" s="1">
        <v>4.1385451091659604</v>
      </c>
      <c r="N341" s="1">
        <v>3.40437772772811</v>
      </c>
      <c r="O341" s="1">
        <v>4.0324965255526903</v>
      </c>
      <c r="P341" s="1">
        <v>2.3654444696356101</v>
      </c>
      <c r="Q341" s="1">
        <v>6.5299505911392597</v>
      </c>
      <c r="R341" s="1">
        <v>6.8364012205754898</v>
      </c>
      <c r="S341" s="1">
        <v>6.2326928756545197</v>
      </c>
      <c r="T341" s="1">
        <v>8.0061175494426795</v>
      </c>
      <c r="U341" s="1">
        <v>8.4161611643942802</v>
      </c>
      <c r="V341" s="1">
        <v>8.8262047793458702</v>
      </c>
      <c r="W341" s="1">
        <v>8.3913690721160101</v>
      </c>
      <c r="X341" s="1">
        <v>7.9565333648861403</v>
      </c>
      <c r="Y341" s="1">
        <v>8.4584510189758308</v>
      </c>
      <c r="Z341" s="1">
        <v>8.9603686730655205</v>
      </c>
      <c r="AA341" s="1">
        <v>9.3257344240890294</v>
      </c>
      <c r="AB341" s="1">
        <v>9.6911001751125401</v>
      </c>
      <c r="AC341" s="1">
        <v>5.8845858571884797</v>
      </c>
    </row>
    <row r="342" spans="1:29" hidden="1" x14ac:dyDescent="0.3">
      <c r="A342" t="s">
        <v>174</v>
      </c>
      <c r="B342" t="s">
        <v>182</v>
      </c>
      <c r="C342" t="s">
        <v>176</v>
      </c>
      <c r="D342" t="s">
        <v>125</v>
      </c>
      <c r="E342" t="s">
        <v>159</v>
      </c>
      <c r="F342" s="1"/>
      <c r="G342" s="1"/>
      <c r="H342" s="1"/>
      <c r="I342" s="1"/>
      <c r="J342" s="1"/>
      <c r="K342" s="1">
        <v>7.8400009121397995E-2</v>
      </c>
      <c r="L342" s="1">
        <v>11.208997876924601</v>
      </c>
      <c r="M342" s="1">
        <v>3.31270333654673</v>
      </c>
      <c r="N342" s="1">
        <v>4.9885963767508903</v>
      </c>
      <c r="O342" s="1">
        <v>1.1718870490254201</v>
      </c>
      <c r="P342" s="1">
        <v>0.56779228399110304</v>
      </c>
      <c r="Q342" s="1">
        <v>0.75560191250467301</v>
      </c>
      <c r="R342" s="1">
        <v>1.16621704489338</v>
      </c>
      <c r="S342" s="1">
        <v>1.0236042216349399</v>
      </c>
      <c r="T342" s="1">
        <v>0.48520149904879101</v>
      </c>
      <c r="U342" s="1">
        <v>2.5430863904699899</v>
      </c>
      <c r="V342" s="1">
        <v>4.6009712818911899</v>
      </c>
      <c r="W342" s="1">
        <v>5.0475137658011402</v>
      </c>
      <c r="X342" s="1">
        <v>5.4940562497111003</v>
      </c>
      <c r="Y342" s="1">
        <v>5.2084596021814402</v>
      </c>
      <c r="Z342" s="1">
        <v>4.9228629546517801</v>
      </c>
      <c r="AA342" s="1">
        <v>5.5431107837459201</v>
      </c>
      <c r="AB342" s="1">
        <v>6.1633586128400699</v>
      </c>
      <c r="AC342" s="1">
        <v>3.354359173832</v>
      </c>
    </row>
    <row r="343" spans="1:29" hidden="1" x14ac:dyDescent="0.3">
      <c r="A343" t="s">
        <v>174</v>
      </c>
      <c r="B343" t="s">
        <v>182</v>
      </c>
      <c r="C343" t="s">
        <v>176</v>
      </c>
      <c r="D343" t="s">
        <v>127</v>
      </c>
      <c r="E343" t="s">
        <v>159</v>
      </c>
      <c r="F343" s="1"/>
      <c r="G343" s="1"/>
      <c r="H343" s="1"/>
      <c r="I343" s="1"/>
      <c r="J343" s="1"/>
      <c r="K343" s="1">
        <v>9.60092400363515</v>
      </c>
      <c r="L343" s="1">
        <v>22.490927665729899</v>
      </c>
      <c r="M343" s="1">
        <v>23.3210530399306</v>
      </c>
      <c r="N343" s="1">
        <v>24.421039318651999</v>
      </c>
      <c r="O343" s="1">
        <v>28.6137159517992</v>
      </c>
      <c r="P343" s="1">
        <v>36.033008306065099</v>
      </c>
      <c r="Q343" s="1">
        <v>29.646919161354099</v>
      </c>
      <c r="R343" s="1">
        <v>32.442060752508198</v>
      </c>
      <c r="S343" s="1">
        <v>35.679375000779501</v>
      </c>
      <c r="T343" s="1">
        <v>27.502235049716301</v>
      </c>
      <c r="U343" s="1">
        <v>25.710998210506499</v>
      </c>
      <c r="V343" s="1">
        <v>23.919761371296602</v>
      </c>
      <c r="W343" s="1">
        <v>23.155128200181</v>
      </c>
      <c r="X343" s="1">
        <v>22.390495029065399</v>
      </c>
      <c r="Y343" s="1">
        <v>22.796865682187001</v>
      </c>
      <c r="Z343" s="1">
        <v>23.203236335308599</v>
      </c>
      <c r="AA343" s="1">
        <v>24.5382992531427</v>
      </c>
      <c r="AB343" s="1">
        <v>25.873362170976801</v>
      </c>
      <c r="AC343" s="1">
        <v>18.157907987769601</v>
      </c>
    </row>
    <row r="344" spans="1:29" hidden="1" x14ac:dyDescent="0.3">
      <c r="A344" t="s">
        <v>174</v>
      </c>
      <c r="B344" t="s">
        <v>182</v>
      </c>
      <c r="C344" t="s">
        <v>176</v>
      </c>
      <c r="D344" t="s">
        <v>130</v>
      </c>
      <c r="E344" t="s">
        <v>159</v>
      </c>
      <c r="F344" s="1"/>
      <c r="G344" s="1"/>
      <c r="H344" s="1"/>
      <c r="I344" s="1"/>
      <c r="J344" s="1"/>
      <c r="K344" s="1">
        <v>0.37787020246702901</v>
      </c>
      <c r="L344" s="1">
        <v>12.0772866196595</v>
      </c>
      <c r="M344" s="1">
        <v>18.7018371652692</v>
      </c>
      <c r="N344" s="1">
        <v>13.199653102024699</v>
      </c>
      <c r="O344" s="1">
        <v>20.692427684978099</v>
      </c>
      <c r="P344" s="1">
        <v>23.9888014881607</v>
      </c>
      <c r="Q344" s="1">
        <v>30.902470705409801</v>
      </c>
      <c r="R344" s="1">
        <v>44.920145352339603</v>
      </c>
      <c r="S344" s="1">
        <v>35.233136662644</v>
      </c>
      <c r="T344" s="1">
        <v>27.5803279242541</v>
      </c>
      <c r="U344" s="1">
        <v>25.432095656532098</v>
      </c>
      <c r="V344" s="1">
        <v>23.2838633888102</v>
      </c>
      <c r="W344" s="1">
        <v>22.0713882239003</v>
      </c>
      <c r="X344" s="1">
        <v>20.858913058990499</v>
      </c>
      <c r="Y344" s="1">
        <v>21.6836646980537</v>
      </c>
      <c r="Z344" s="1">
        <v>22.508416337116898</v>
      </c>
      <c r="AA344" s="1">
        <v>23.937760057847601</v>
      </c>
      <c r="AB344" s="1">
        <v>25.367103778578201</v>
      </c>
      <c r="AC344" s="1">
        <v>19.088520552280301</v>
      </c>
    </row>
    <row r="345" spans="1:29" hidden="1" x14ac:dyDescent="0.3">
      <c r="A345" t="s">
        <v>174</v>
      </c>
      <c r="B345" t="s">
        <v>182</v>
      </c>
      <c r="C345" t="s">
        <v>176</v>
      </c>
      <c r="D345" t="s">
        <v>131</v>
      </c>
      <c r="E345" t="s">
        <v>159</v>
      </c>
      <c r="F345" s="1"/>
      <c r="G345" s="1"/>
      <c r="H345" s="1"/>
      <c r="I345" s="1"/>
      <c r="J345" s="1"/>
      <c r="K345" s="1">
        <v>17.2170304646944</v>
      </c>
      <c r="L345" s="1">
        <v>21.275478078079701</v>
      </c>
      <c r="M345" s="1">
        <v>14.178950121717399</v>
      </c>
      <c r="N345" s="1">
        <v>28.2323222980229</v>
      </c>
      <c r="O345" s="1">
        <v>30.952491386798599</v>
      </c>
      <c r="P345" s="1">
        <v>35.745160013095997</v>
      </c>
      <c r="Q345" s="1">
        <v>47.796253914221701</v>
      </c>
      <c r="R345" s="1">
        <v>60.895934643267303</v>
      </c>
      <c r="S345" s="1">
        <v>79.9807250715088</v>
      </c>
      <c r="T345" s="1">
        <v>35.5724558813532</v>
      </c>
      <c r="U345" s="1">
        <v>32.2364522635974</v>
      </c>
      <c r="V345" s="1">
        <v>28.9004486458416</v>
      </c>
      <c r="W345" s="1">
        <v>27.5568984761364</v>
      </c>
      <c r="X345" s="1">
        <v>26.2133483064312</v>
      </c>
      <c r="Y345" s="1">
        <v>28.675776318150199</v>
      </c>
      <c r="Z345" s="1">
        <v>31.1382043298692</v>
      </c>
      <c r="AA345" s="1">
        <v>32.610693180586601</v>
      </c>
      <c r="AB345" s="1">
        <v>34.083182031303998</v>
      </c>
      <c r="AC345" s="1">
        <v>27.785816893445801</v>
      </c>
    </row>
    <row r="346" spans="1:29" hidden="1" x14ac:dyDescent="0.3">
      <c r="A346" t="s">
        <v>174</v>
      </c>
      <c r="B346" t="s">
        <v>182</v>
      </c>
      <c r="C346" t="s">
        <v>176</v>
      </c>
      <c r="D346" t="s">
        <v>162</v>
      </c>
      <c r="E346" t="s">
        <v>159</v>
      </c>
      <c r="F346" s="1"/>
      <c r="G346" s="1"/>
      <c r="H346" s="1"/>
      <c r="I346" s="1"/>
      <c r="J346" s="1"/>
      <c r="K346" s="1">
        <v>0.24989602411253101</v>
      </c>
      <c r="L346" s="1">
        <v>12.0561042442452</v>
      </c>
      <c r="M346" s="1">
        <v>4.0659716972586901</v>
      </c>
      <c r="N346" s="1">
        <v>7.0599948812395104</v>
      </c>
      <c r="O346" s="1">
        <v>4.1857843409120603</v>
      </c>
      <c r="P346" s="1">
        <v>1.2418215888159001</v>
      </c>
      <c r="Q346" s="1"/>
      <c r="R346" s="1">
        <v>2.8421709430404001E-14</v>
      </c>
      <c r="S346" s="1">
        <v>12.329752791407</v>
      </c>
      <c r="T346" s="1">
        <v>2.1158819944452598</v>
      </c>
      <c r="U346" s="1">
        <v>4.3237709274631202</v>
      </c>
      <c r="V346" s="1">
        <v>6.5316598604809704</v>
      </c>
      <c r="W346" s="1">
        <v>6.7366795524140599</v>
      </c>
      <c r="X346" s="1">
        <v>6.9416992443471504</v>
      </c>
      <c r="Y346" s="1">
        <v>6.7165540422597401</v>
      </c>
      <c r="Z346" s="1">
        <v>6.4914088401723298</v>
      </c>
      <c r="AA346" s="1">
        <v>6.8045212977762803</v>
      </c>
      <c r="AB346" s="1">
        <v>7.1176337553802203</v>
      </c>
      <c r="AC346" s="1">
        <v>4.2762563084250704</v>
      </c>
    </row>
    <row r="347" spans="1:29" hidden="1" x14ac:dyDescent="0.3">
      <c r="A347" t="s">
        <v>174</v>
      </c>
      <c r="B347" t="s">
        <v>182</v>
      </c>
      <c r="C347" t="s">
        <v>178</v>
      </c>
      <c r="D347" t="s">
        <v>117</v>
      </c>
      <c r="E347" t="s">
        <v>150</v>
      </c>
      <c r="F347" s="1"/>
      <c r="G347" s="1"/>
      <c r="H347" s="1"/>
      <c r="I347" s="1"/>
      <c r="J347" s="1"/>
      <c r="K347" s="1"/>
      <c r="L347" s="1"/>
      <c r="M347" s="1">
        <v>111.93351441153099</v>
      </c>
      <c r="N347" s="1">
        <v>177.918037235848</v>
      </c>
      <c r="O347" s="1">
        <v>300.40900180516701</v>
      </c>
      <c r="P347" s="1">
        <v>505.47808266673599</v>
      </c>
      <c r="Q347" s="1">
        <v>758.90691147266205</v>
      </c>
      <c r="R347" s="1">
        <v>1312.98772679012</v>
      </c>
      <c r="S347" s="1">
        <v>1928.2901154930601</v>
      </c>
      <c r="T347" s="1">
        <v>456.02057028183299</v>
      </c>
      <c r="U347" s="1">
        <v>382.51784884615699</v>
      </c>
      <c r="V347" s="1">
        <v>309.015127410481</v>
      </c>
      <c r="W347" s="1">
        <v>285.628524334509</v>
      </c>
      <c r="X347" s="1">
        <v>262.24192125853602</v>
      </c>
      <c r="Y347" s="1">
        <v>282.44687692742002</v>
      </c>
      <c r="Z347" s="1">
        <v>302.651832596303</v>
      </c>
      <c r="AA347" s="1">
        <v>316.24511844180802</v>
      </c>
      <c r="AB347" s="1">
        <v>329.83840428731202</v>
      </c>
      <c r="AC347" s="1">
        <v>388.78666629604299</v>
      </c>
    </row>
    <row r="348" spans="1:29" hidden="1" x14ac:dyDescent="0.3">
      <c r="A348" t="s">
        <v>174</v>
      </c>
      <c r="B348" t="s">
        <v>182</v>
      </c>
      <c r="C348" t="s">
        <v>179</v>
      </c>
      <c r="D348" t="s">
        <v>154</v>
      </c>
      <c r="E348" t="s">
        <v>155</v>
      </c>
      <c r="F348" s="1">
        <v>0.96430000000000005</v>
      </c>
      <c r="G348" s="1">
        <v>0.96430000000000005</v>
      </c>
      <c r="H348" s="1">
        <v>0.96430000000000005</v>
      </c>
      <c r="I348" s="1">
        <v>1</v>
      </c>
      <c r="J348" s="1">
        <v>1.0357000000000001</v>
      </c>
      <c r="K348" s="1">
        <v>1.0185</v>
      </c>
      <c r="L348" s="1">
        <v>1.0013000000000001</v>
      </c>
      <c r="M348" s="1">
        <v>0.84740000000000004</v>
      </c>
      <c r="N348" s="1">
        <v>0.68436074987499995</v>
      </c>
      <c r="O348" s="1">
        <v>0.936001154551934</v>
      </c>
      <c r="P348" s="1">
        <v>1.2202950624498301</v>
      </c>
      <c r="Q348" s="1">
        <v>1.4371191061372399</v>
      </c>
      <c r="R348" s="1">
        <v>1.66402367693925</v>
      </c>
      <c r="S348" s="1">
        <v>1.8641729271012699</v>
      </c>
      <c r="T348" s="1">
        <v>1.8798679371250699</v>
      </c>
      <c r="U348" s="1">
        <v>1.7327476281538099</v>
      </c>
      <c r="V348" s="1">
        <v>1.5856273191825601</v>
      </c>
      <c r="W348" s="1">
        <v>1.5570202247539</v>
      </c>
      <c r="X348" s="1">
        <v>1.52841313032523</v>
      </c>
      <c r="Y348" s="1">
        <v>1.4869559802573999</v>
      </c>
      <c r="Z348" s="1">
        <v>1.4454988301895799</v>
      </c>
      <c r="AA348" s="1">
        <v>1.41270266019983</v>
      </c>
      <c r="AB348" s="1">
        <v>1.3799064902100799</v>
      </c>
      <c r="AC348" s="1">
        <v>1.3127725758630999</v>
      </c>
    </row>
    <row r="349" spans="1:29" hidden="1" x14ac:dyDescent="0.3">
      <c r="A349" t="s">
        <v>174</v>
      </c>
      <c r="B349" t="s">
        <v>182</v>
      </c>
      <c r="C349" t="s">
        <v>179</v>
      </c>
      <c r="D349" t="s">
        <v>156</v>
      </c>
      <c r="E349" t="s">
        <v>155</v>
      </c>
      <c r="F349" s="1">
        <v>0.95279999999999998</v>
      </c>
      <c r="G349" s="1">
        <v>0.95279999999999998</v>
      </c>
      <c r="H349" s="1">
        <v>0.95279999999999998</v>
      </c>
      <c r="I349" s="1">
        <v>1</v>
      </c>
      <c r="J349" s="1">
        <v>1.0471999999999999</v>
      </c>
      <c r="K349" s="1">
        <v>1.0246999999999999</v>
      </c>
      <c r="L349" s="1">
        <v>1.0022</v>
      </c>
      <c r="M349" s="1">
        <v>1.0578000000000001</v>
      </c>
      <c r="N349" s="1">
        <v>1.10029240390625</v>
      </c>
      <c r="O349" s="1">
        <v>1.15755159453455</v>
      </c>
      <c r="P349" s="1">
        <v>1.2365649854982399</v>
      </c>
      <c r="Q349" s="1">
        <v>1.3241630164740299</v>
      </c>
      <c r="R349" s="1">
        <v>1.4165054650010001</v>
      </c>
      <c r="S349" s="1">
        <v>1.4600227834519599</v>
      </c>
      <c r="T349" s="1">
        <v>1.41024499718495</v>
      </c>
      <c r="U349" s="1">
        <v>1.33847003868688</v>
      </c>
      <c r="V349" s="1">
        <v>1.2666950801887999</v>
      </c>
      <c r="W349" s="1">
        <v>1.21638991320609</v>
      </c>
      <c r="X349" s="1">
        <v>1.1660847462233801</v>
      </c>
      <c r="Y349" s="1">
        <v>1.13071017726458</v>
      </c>
      <c r="Z349" s="1">
        <v>1.0953356083057799</v>
      </c>
      <c r="AA349" s="1">
        <v>1.0719708248261199</v>
      </c>
      <c r="AB349" s="1">
        <v>1.04860604134646</v>
      </c>
      <c r="AC349" s="1">
        <v>1.03267347366505</v>
      </c>
    </row>
    <row r="350" spans="1:29" x14ac:dyDescent="0.3">
      <c r="A350" t="s">
        <v>174</v>
      </c>
      <c r="B350" t="s">
        <v>182</v>
      </c>
      <c r="C350" t="s">
        <v>179</v>
      </c>
      <c r="D350" t="s">
        <v>158</v>
      </c>
      <c r="E350" t="s">
        <v>159</v>
      </c>
      <c r="F350" s="1"/>
      <c r="G350" s="1"/>
      <c r="H350" s="1"/>
      <c r="I350" s="1"/>
      <c r="J350" s="1"/>
      <c r="K350" s="1">
        <v>12.009204199506</v>
      </c>
      <c r="L350" s="1">
        <v>24.042469780908501</v>
      </c>
      <c r="M350" s="1">
        <v>24.2268030173447</v>
      </c>
      <c r="N350" s="1">
        <v>39.941561663413403</v>
      </c>
      <c r="O350" s="1">
        <v>44.270794508575797</v>
      </c>
      <c r="P350" s="1">
        <v>45.538589259290802</v>
      </c>
      <c r="Q350" s="1">
        <v>44.297025545382198</v>
      </c>
      <c r="R350" s="1">
        <v>43.424552806629997</v>
      </c>
      <c r="S350" s="1">
        <v>47.999316678057099</v>
      </c>
      <c r="T350" s="1">
        <v>43.052075829730597</v>
      </c>
      <c r="U350" s="1">
        <v>39.835361875916497</v>
      </c>
      <c r="V350" s="1">
        <v>36.618647922102397</v>
      </c>
      <c r="W350" s="1">
        <v>35.827155998918002</v>
      </c>
      <c r="X350" s="1">
        <v>35.0356640757336</v>
      </c>
      <c r="Y350" s="1">
        <v>35.1664974062857</v>
      </c>
      <c r="Z350" s="1">
        <v>35.297330736837701</v>
      </c>
      <c r="AA350" s="1">
        <v>37.325765344866703</v>
      </c>
      <c r="AB350" s="1">
        <v>39.354199952895598</v>
      </c>
      <c r="AC350" s="1">
        <v>23.940960372880301</v>
      </c>
    </row>
    <row r="351" spans="1:29" x14ac:dyDescent="0.3">
      <c r="A351" t="s">
        <v>174</v>
      </c>
      <c r="B351" t="s">
        <v>182</v>
      </c>
      <c r="C351" t="s">
        <v>179</v>
      </c>
      <c r="D351" t="s">
        <v>166</v>
      </c>
      <c r="E351" t="s">
        <v>159</v>
      </c>
      <c r="F351" s="1"/>
      <c r="G351" s="1"/>
      <c r="H351" s="1"/>
      <c r="I351" s="1"/>
      <c r="J351" s="1"/>
      <c r="K351" s="1">
        <v>3.5072174017906801</v>
      </c>
      <c r="L351" s="1">
        <v>9.2547179592807201</v>
      </c>
      <c r="M351" s="1">
        <v>11.139396454494401</v>
      </c>
      <c r="N351" s="1">
        <v>17.804741339252299</v>
      </c>
      <c r="O351" s="1">
        <v>24.650916291378799</v>
      </c>
      <c r="P351" s="1">
        <v>27.177182339886301</v>
      </c>
      <c r="Q351" s="1">
        <v>44.222530954631601</v>
      </c>
      <c r="R351" s="1">
        <v>72.578528234671097</v>
      </c>
      <c r="S351" s="1">
        <v>82.390448126560202</v>
      </c>
      <c r="T351" s="1">
        <v>36.280671045758602</v>
      </c>
      <c r="U351" s="1">
        <v>32.066122183951002</v>
      </c>
      <c r="V351" s="1">
        <v>27.851573322143398</v>
      </c>
      <c r="W351" s="1">
        <v>26.694605115521099</v>
      </c>
      <c r="X351" s="1">
        <v>25.537636908898801</v>
      </c>
      <c r="Y351" s="1">
        <v>25.9713177845735</v>
      </c>
      <c r="Z351" s="1">
        <v>26.4049986602483</v>
      </c>
      <c r="AA351" s="1">
        <v>28.160218508994902</v>
      </c>
      <c r="AB351" s="1">
        <v>29.9154383577416</v>
      </c>
      <c r="AC351" s="1">
        <v>28.499376355782701</v>
      </c>
    </row>
    <row r="352" spans="1:29" x14ac:dyDescent="0.3">
      <c r="A352" t="s">
        <v>174</v>
      </c>
      <c r="B352" t="s">
        <v>182</v>
      </c>
      <c r="C352" t="s">
        <v>179</v>
      </c>
      <c r="D352" t="s">
        <v>167</v>
      </c>
      <c r="E352" t="s">
        <v>159</v>
      </c>
      <c r="F352" s="1"/>
      <c r="G352" s="1"/>
      <c r="H352" s="1"/>
      <c r="I352" s="1"/>
      <c r="J352" s="1"/>
      <c r="K352" s="1">
        <v>17.626548820391999</v>
      </c>
      <c r="L352" s="1">
        <v>18.8819936585673</v>
      </c>
      <c r="M352" s="1">
        <v>14.3221718401186</v>
      </c>
      <c r="N352" s="1">
        <v>28.873418069937401</v>
      </c>
      <c r="O352" s="1">
        <v>31.812490029828599</v>
      </c>
      <c r="P352" s="1">
        <v>39.082633360368803</v>
      </c>
      <c r="Q352" s="1">
        <v>57.233572167186502</v>
      </c>
      <c r="R352" s="1">
        <v>73.345003211958399</v>
      </c>
      <c r="S352" s="1">
        <v>80.537324008167204</v>
      </c>
      <c r="T352" s="1">
        <v>36.422679754667499</v>
      </c>
      <c r="U352" s="1">
        <v>32.636307282127902</v>
      </c>
      <c r="V352" s="1">
        <v>28.849934809588301</v>
      </c>
      <c r="W352" s="1">
        <v>28.1980769774927</v>
      </c>
      <c r="X352" s="1">
        <v>27.546219145397199</v>
      </c>
      <c r="Y352" s="1">
        <v>28.480207717420399</v>
      </c>
      <c r="Z352" s="1">
        <v>29.414196289443598</v>
      </c>
      <c r="AA352" s="1">
        <v>31.046151377974301</v>
      </c>
      <c r="AB352" s="1">
        <v>32.678106466505099</v>
      </c>
      <c r="AC352" s="1">
        <v>34.132188632826001</v>
      </c>
    </row>
    <row r="353" spans="1:29" x14ac:dyDescent="0.3">
      <c r="A353" t="s">
        <v>174</v>
      </c>
      <c r="B353" t="s">
        <v>182</v>
      </c>
      <c r="C353" t="s">
        <v>179</v>
      </c>
      <c r="D353" t="s">
        <v>168</v>
      </c>
      <c r="E353" t="s">
        <v>159</v>
      </c>
      <c r="F353" s="1"/>
      <c r="G353" s="1"/>
      <c r="H353" s="1"/>
      <c r="I353" s="1"/>
      <c r="J353" s="1"/>
      <c r="K353" s="1">
        <v>2.6664293940078999E-2</v>
      </c>
      <c r="L353" s="1">
        <v>8.9438422564113598</v>
      </c>
      <c r="M353" s="1">
        <v>13.847058053761801</v>
      </c>
      <c r="N353" s="1">
        <v>19.931774381967699</v>
      </c>
      <c r="O353" s="1">
        <v>27.066925679868401</v>
      </c>
      <c r="P353" s="1">
        <v>38.033216488696397</v>
      </c>
      <c r="Q353" s="1">
        <v>57.003886035520402</v>
      </c>
      <c r="R353" s="1">
        <v>73.345003211958399</v>
      </c>
      <c r="S353" s="1">
        <v>80.537324008167204</v>
      </c>
      <c r="T353" s="1">
        <v>36.422679754667499</v>
      </c>
      <c r="U353" s="1">
        <v>32.636307282127902</v>
      </c>
      <c r="V353" s="1">
        <v>28.849934809588301</v>
      </c>
      <c r="W353" s="1">
        <v>27.745443412687301</v>
      </c>
      <c r="X353" s="1">
        <v>26.640952015786201</v>
      </c>
      <c r="Y353" s="1">
        <v>27.865215352317001</v>
      </c>
      <c r="Z353" s="1">
        <v>29.089478688847699</v>
      </c>
      <c r="AA353" s="1">
        <v>30.883792577676399</v>
      </c>
      <c r="AB353" s="1">
        <v>32.678106466505099</v>
      </c>
      <c r="AC353" s="1">
        <v>34.132188632826001</v>
      </c>
    </row>
    <row r="354" spans="1:29" x14ac:dyDescent="0.3">
      <c r="A354" t="s">
        <v>174</v>
      </c>
      <c r="B354" t="s">
        <v>182</v>
      </c>
      <c r="C354" t="s">
        <v>179</v>
      </c>
      <c r="D354" t="s">
        <v>177</v>
      </c>
      <c r="E354" t="s">
        <v>159</v>
      </c>
      <c r="F354" s="1"/>
      <c r="G354" s="1"/>
      <c r="H354" s="1"/>
      <c r="I354" s="1"/>
      <c r="J354" s="1"/>
      <c r="K354" s="1">
        <v>0.702528708</v>
      </c>
      <c r="L354" s="1">
        <v>5.40528182363808</v>
      </c>
      <c r="M354" s="1">
        <v>5.8435678433754203</v>
      </c>
      <c r="N354" s="1">
        <v>8.0673852234009402</v>
      </c>
      <c r="O354" s="1">
        <v>13.0299934511469</v>
      </c>
      <c r="P354" s="1">
        <v>10.9623289886471</v>
      </c>
      <c r="Q354" s="1">
        <v>27.163690704558299</v>
      </c>
      <c r="R354" s="1">
        <v>40.0894982034376</v>
      </c>
      <c r="S354" s="1">
        <v>51.370529348298298</v>
      </c>
      <c r="T354" s="1">
        <v>36.768092340732601</v>
      </c>
      <c r="U354" s="1">
        <v>30.037275815618798</v>
      </c>
      <c r="V354" s="1">
        <v>23.306459290505</v>
      </c>
      <c r="W354" s="1">
        <v>22.263057129134701</v>
      </c>
      <c r="X354" s="1">
        <v>21.219654967764399</v>
      </c>
      <c r="Y354" s="1">
        <v>21.613932560539102</v>
      </c>
      <c r="Z354" s="1">
        <v>22.008210153313701</v>
      </c>
      <c r="AA354" s="1">
        <v>22.344063381481</v>
      </c>
      <c r="AB354" s="1">
        <v>22.679916609648298</v>
      </c>
      <c r="AC354" s="1">
        <v>23.383542259281999</v>
      </c>
    </row>
    <row r="355" spans="1:29" x14ac:dyDescent="0.3">
      <c r="A355" t="s">
        <v>174</v>
      </c>
      <c r="B355" t="s">
        <v>182</v>
      </c>
      <c r="C355" t="s">
        <v>179</v>
      </c>
      <c r="D355" t="s">
        <v>160</v>
      </c>
      <c r="E355" t="s">
        <v>159</v>
      </c>
      <c r="F355" s="1"/>
      <c r="G355" s="1"/>
      <c r="H355" s="1"/>
      <c r="I355" s="1"/>
      <c r="J355" s="1"/>
      <c r="K355" s="1">
        <v>3.4566469469132501</v>
      </c>
      <c r="L355" s="1">
        <v>5.5421827986684198</v>
      </c>
      <c r="M355" s="1">
        <v>7.93161393483898</v>
      </c>
      <c r="N355" s="1">
        <v>10.4872939471891</v>
      </c>
      <c r="O355" s="1">
        <v>19.739200085556799</v>
      </c>
      <c r="P355" s="1">
        <v>45.293736779989302</v>
      </c>
      <c r="Q355" s="1">
        <v>57.003886035520402</v>
      </c>
      <c r="R355" s="1">
        <v>93.178492267651094</v>
      </c>
      <c r="S355" s="1">
        <v>78.410367287834006</v>
      </c>
      <c r="T355" s="1">
        <v>39.776117103482903</v>
      </c>
      <c r="U355" s="1">
        <v>33.682278205393999</v>
      </c>
      <c r="V355" s="1">
        <v>27.588439307305201</v>
      </c>
      <c r="W355" s="1">
        <v>26.783557565792201</v>
      </c>
      <c r="X355" s="1">
        <v>25.9786758242792</v>
      </c>
      <c r="Y355" s="1">
        <v>26.630738691380198</v>
      </c>
      <c r="Z355" s="1">
        <v>27.2828015584812</v>
      </c>
      <c r="AA355" s="1">
        <v>27.595362052219599</v>
      </c>
      <c r="AB355" s="1">
        <v>27.907922545958002</v>
      </c>
      <c r="AC355" s="1">
        <v>25.2055143359574</v>
      </c>
    </row>
    <row r="356" spans="1:29" hidden="1" x14ac:dyDescent="0.3">
      <c r="A356" t="s">
        <v>174</v>
      </c>
      <c r="B356" t="s">
        <v>182</v>
      </c>
      <c r="C356" t="s">
        <v>179</v>
      </c>
      <c r="D356" t="s">
        <v>119</v>
      </c>
      <c r="E356" t="s">
        <v>159</v>
      </c>
      <c r="F356" s="1"/>
      <c r="G356" s="1"/>
      <c r="H356" s="1"/>
      <c r="I356" s="1"/>
      <c r="J356" s="1"/>
      <c r="K356" s="1"/>
      <c r="L356" s="1">
        <v>4.70275311563808</v>
      </c>
      <c r="M356" s="1">
        <v>5.1410391353754203</v>
      </c>
      <c r="N356" s="1">
        <v>7.3648565154009402</v>
      </c>
      <c r="O356" s="1">
        <v>12.3274647431469</v>
      </c>
      <c r="P356" s="1">
        <v>10.2598002806471</v>
      </c>
      <c r="Q356" s="1">
        <v>26.4611619965583</v>
      </c>
      <c r="R356" s="1">
        <v>39.386969495437498</v>
      </c>
      <c r="S356" s="1">
        <v>50.668000640298303</v>
      </c>
      <c r="T356" s="1">
        <v>36.065563632732598</v>
      </c>
      <c r="U356" s="1">
        <v>29.334747107618799</v>
      </c>
      <c r="V356" s="1">
        <v>22.603930582505001</v>
      </c>
      <c r="W356" s="1">
        <v>21.560528421134698</v>
      </c>
      <c r="X356" s="1">
        <v>20.5171262597644</v>
      </c>
      <c r="Y356" s="1">
        <v>20.911403852539099</v>
      </c>
      <c r="Z356" s="1">
        <v>21.305681445313699</v>
      </c>
      <c r="AA356" s="1">
        <v>21.641534673481001</v>
      </c>
      <c r="AB356" s="1">
        <v>21.977387901648299</v>
      </c>
      <c r="AC356" s="1">
        <v>22.681013551282099</v>
      </c>
    </row>
    <row r="357" spans="1:29" hidden="1" x14ac:dyDescent="0.3">
      <c r="A357" t="s">
        <v>174</v>
      </c>
      <c r="B357" t="s">
        <v>182</v>
      </c>
      <c r="C357" t="s">
        <v>179</v>
      </c>
      <c r="D357" t="s">
        <v>121</v>
      </c>
      <c r="E357" t="s">
        <v>159</v>
      </c>
      <c r="F357" s="1"/>
      <c r="G357" s="1"/>
      <c r="H357" s="1"/>
      <c r="I357" s="1"/>
      <c r="J357" s="1"/>
      <c r="K357" s="1">
        <v>2.4533674473287999</v>
      </c>
      <c r="L357" s="1">
        <v>4.5976713861349996</v>
      </c>
      <c r="M357" s="1"/>
      <c r="N357" s="1"/>
      <c r="O357" s="1"/>
      <c r="P357" s="1"/>
      <c r="Q357" s="1">
        <v>2.0725528234406099</v>
      </c>
      <c r="R357" s="1">
        <v>16.313357564774101</v>
      </c>
      <c r="S357" s="1">
        <v>4.9369446249885698</v>
      </c>
      <c r="T357" s="1">
        <v>6.4023110030651296</v>
      </c>
      <c r="U357" s="1">
        <v>5.7374592593679603</v>
      </c>
      <c r="V357" s="1">
        <v>5.0726075156707999</v>
      </c>
      <c r="W357" s="1">
        <v>5.0350004564787598</v>
      </c>
      <c r="X357" s="1">
        <v>4.9973933972867099</v>
      </c>
      <c r="Y357" s="1">
        <v>4.9444432922293702</v>
      </c>
      <c r="Z357" s="1">
        <v>4.8914931871720304</v>
      </c>
      <c r="AA357" s="1">
        <v>5.20677551960868</v>
      </c>
      <c r="AB357" s="1">
        <v>5.5220578520453296</v>
      </c>
      <c r="AC357" s="1">
        <v>4.12071199083233</v>
      </c>
    </row>
    <row r="358" spans="1:29" hidden="1" x14ac:dyDescent="0.3">
      <c r="A358" t="s">
        <v>174</v>
      </c>
      <c r="B358" t="s">
        <v>182</v>
      </c>
      <c r="C358" t="s">
        <v>179</v>
      </c>
      <c r="D358" t="s">
        <v>123</v>
      </c>
      <c r="E358" t="s">
        <v>159</v>
      </c>
      <c r="F358" s="1"/>
      <c r="G358" s="1"/>
      <c r="H358" s="1"/>
      <c r="I358" s="1"/>
      <c r="J358" s="1"/>
      <c r="K358" s="1">
        <v>2.08178556814743</v>
      </c>
      <c r="L358" s="1">
        <v>7.5310681931954804</v>
      </c>
      <c r="M358" s="1">
        <v>2.6033019025905002</v>
      </c>
      <c r="N358" s="1">
        <v>4.7309721707213601</v>
      </c>
      <c r="O358" s="1">
        <v>4.1640204675576502</v>
      </c>
      <c r="P358" s="1"/>
      <c r="Q358" s="1">
        <v>5.5093238759600398</v>
      </c>
      <c r="R358" s="1">
        <v>6.8364012205755298</v>
      </c>
      <c r="S358" s="1">
        <v>3.7881390848483298</v>
      </c>
      <c r="T358" s="1">
        <v>9.6681024523624597</v>
      </c>
      <c r="U358" s="1">
        <v>9.7601585099002204</v>
      </c>
      <c r="V358" s="1">
        <v>9.8522145674379793</v>
      </c>
      <c r="W358" s="1">
        <v>9.2514249198385095</v>
      </c>
      <c r="X358" s="1">
        <v>8.6506352722390396</v>
      </c>
      <c r="Y358" s="1">
        <v>8.4738417080529196</v>
      </c>
      <c r="Z358" s="1">
        <v>8.2970481438667907</v>
      </c>
      <c r="AA358" s="1">
        <v>9.6007481709084903</v>
      </c>
      <c r="AB358" s="1">
        <v>10.904448197950099</v>
      </c>
      <c r="AC358" s="1">
        <v>6.5572407380592903</v>
      </c>
    </row>
    <row r="359" spans="1:29" hidden="1" x14ac:dyDescent="0.3">
      <c r="A359" t="s">
        <v>174</v>
      </c>
      <c r="B359" t="s">
        <v>182</v>
      </c>
      <c r="C359" t="s">
        <v>179</v>
      </c>
      <c r="D359" t="s">
        <v>125</v>
      </c>
      <c r="E359" t="s">
        <v>159</v>
      </c>
      <c r="F359" s="1"/>
      <c r="G359" s="1"/>
      <c r="H359" s="1"/>
      <c r="I359" s="1"/>
      <c r="J359" s="1"/>
      <c r="K359" s="1"/>
      <c r="L359" s="1">
        <v>8.2930816952200299</v>
      </c>
      <c r="M359" s="1">
        <v>3.31270333654673</v>
      </c>
      <c r="N359" s="1">
        <v>4.9885963767508903</v>
      </c>
      <c r="O359" s="1">
        <v>1.1718870490254201</v>
      </c>
      <c r="P359" s="1">
        <v>0.56779228399110304</v>
      </c>
      <c r="Q359" s="1">
        <v>0.75560191250467301</v>
      </c>
      <c r="R359" s="1">
        <v>1.16621704489338</v>
      </c>
      <c r="S359" s="1">
        <v>1.62220192076671</v>
      </c>
      <c r="T359" s="1">
        <v>0.53114058547685405</v>
      </c>
      <c r="U359" s="1">
        <v>2.27385612552093</v>
      </c>
      <c r="V359" s="1">
        <v>4.0165716655650003</v>
      </c>
      <c r="W359" s="1">
        <v>4.7553139576380499</v>
      </c>
      <c r="X359" s="1">
        <v>5.4940562497111003</v>
      </c>
      <c r="Y359" s="1">
        <v>5.2084596021814402</v>
      </c>
      <c r="Z359" s="1">
        <v>4.9228629546517801</v>
      </c>
      <c r="AA359" s="1">
        <v>5.5431107837459201</v>
      </c>
      <c r="AB359" s="1">
        <v>6.1633586128400699</v>
      </c>
      <c r="AC359" s="1">
        <v>3.3395577863572199</v>
      </c>
    </row>
    <row r="360" spans="1:29" hidden="1" x14ac:dyDescent="0.3">
      <c r="A360" t="s">
        <v>174</v>
      </c>
      <c r="B360" t="s">
        <v>182</v>
      </c>
      <c r="C360" t="s">
        <v>179</v>
      </c>
      <c r="D360" t="s">
        <v>127</v>
      </c>
      <c r="E360" t="s">
        <v>159</v>
      </c>
      <c r="F360" s="1"/>
      <c r="G360" s="1"/>
      <c r="H360" s="1"/>
      <c r="I360" s="1"/>
      <c r="J360" s="1"/>
      <c r="K360" s="1">
        <v>9.8830979652564803</v>
      </c>
      <c r="L360" s="1">
        <v>12.841532135846</v>
      </c>
      <c r="M360" s="1">
        <v>16.891825728649199</v>
      </c>
      <c r="N360" s="1">
        <v>22.2989893368261</v>
      </c>
      <c r="O360" s="1">
        <v>28.965807620073701</v>
      </c>
      <c r="P360" s="1">
        <v>32.386037456766999</v>
      </c>
      <c r="Q360" s="1">
        <v>31.341626492227199</v>
      </c>
      <c r="R360" s="1">
        <v>30.566612181198899</v>
      </c>
      <c r="S360" s="1">
        <v>34.529559396339899</v>
      </c>
      <c r="T360" s="1">
        <v>29.533210699260401</v>
      </c>
      <c r="U360" s="1">
        <v>26.9631107057922</v>
      </c>
      <c r="V360" s="1">
        <v>24.393010712323999</v>
      </c>
      <c r="W360" s="1">
        <v>23.535603308722699</v>
      </c>
      <c r="X360" s="1">
        <v>22.678195905121299</v>
      </c>
      <c r="Y360" s="1">
        <v>22.5380297538813</v>
      </c>
      <c r="Z360" s="1">
        <v>22.397863602641401</v>
      </c>
      <c r="AA360" s="1">
        <v>24.574207506043201</v>
      </c>
      <c r="AB360" s="1">
        <v>26.750551409444999</v>
      </c>
      <c r="AC360" s="1">
        <v>20.415098818097899</v>
      </c>
    </row>
    <row r="361" spans="1:29" hidden="1" x14ac:dyDescent="0.3">
      <c r="A361" t="s">
        <v>174</v>
      </c>
      <c r="B361" t="s">
        <v>182</v>
      </c>
      <c r="C361" t="s">
        <v>179</v>
      </c>
      <c r="D361" t="s">
        <v>130</v>
      </c>
      <c r="E361" t="s">
        <v>159</v>
      </c>
      <c r="F361" s="1"/>
      <c r="G361" s="1"/>
      <c r="H361" s="1"/>
      <c r="I361" s="1"/>
      <c r="J361" s="1"/>
      <c r="K361" s="1">
        <v>2.1576807104812299</v>
      </c>
      <c r="L361" s="1">
        <v>7.3830481979014202</v>
      </c>
      <c r="M361" s="1">
        <v>8.7006634109335899</v>
      </c>
      <c r="N361" s="1">
        <v>14.526247545018</v>
      </c>
      <c r="O361" s="1">
        <v>20.823951626983</v>
      </c>
      <c r="P361" s="1">
        <v>23.276167257479599</v>
      </c>
      <c r="Q361" s="1">
        <v>30.204207095920399</v>
      </c>
      <c r="R361" s="1">
        <v>50.8169066652342</v>
      </c>
      <c r="S361" s="1">
        <v>36.141558031793402</v>
      </c>
      <c r="T361" s="1">
        <v>28.198067925090299</v>
      </c>
      <c r="U361" s="1">
        <v>24.7601190464068</v>
      </c>
      <c r="V361" s="1">
        <v>21.322170167723201</v>
      </c>
      <c r="W361" s="1">
        <v>21.063514275746801</v>
      </c>
      <c r="X361" s="1">
        <v>20.804858383770402</v>
      </c>
      <c r="Y361" s="1">
        <v>20.623750670304801</v>
      </c>
      <c r="Z361" s="1">
        <v>20.442642956839201</v>
      </c>
      <c r="AA361" s="1">
        <v>21.708739680658098</v>
      </c>
      <c r="AB361" s="1">
        <v>22.974836404477099</v>
      </c>
      <c r="AC361" s="1">
        <v>21.2123089988266</v>
      </c>
    </row>
    <row r="362" spans="1:29" hidden="1" x14ac:dyDescent="0.3">
      <c r="A362" t="s">
        <v>174</v>
      </c>
      <c r="B362" t="s">
        <v>182</v>
      </c>
      <c r="C362" t="s">
        <v>179</v>
      </c>
      <c r="D362" t="s">
        <v>131</v>
      </c>
      <c r="E362" t="s">
        <v>159</v>
      </c>
      <c r="F362" s="1"/>
      <c r="G362" s="1"/>
      <c r="H362" s="1"/>
      <c r="I362" s="1"/>
      <c r="J362" s="1"/>
      <c r="K362" s="1">
        <v>17.4502833321881</v>
      </c>
      <c r="L362" s="1">
        <v>18.693173721981601</v>
      </c>
      <c r="M362" s="1">
        <v>14.178950121717399</v>
      </c>
      <c r="N362" s="1">
        <v>28.584683889238001</v>
      </c>
      <c r="O362" s="1">
        <v>31.494365129530301</v>
      </c>
      <c r="P362" s="1">
        <v>38.691807026765098</v>
      </c>
      <c r="Q362" s="1">
        <v>56.661236445514703</v>
      </c>
      <c r="R362" s="1">
        <v>72.611553179838893</v>
      </c>
      <c r="S362" s="1">
        <v>79.731950768085596</v>
      </c>
      <c r="T362" s="1">
        <v>36.058452957120799</v>
      </c>
      <c r="U362" s="1">
        <v>32.3099442093066</v>
      </c>
      <c r="V362" s="1">
        <v>28.561435461492401</v>
      </c>
      <c r="W362" s="1">
        <v>27.9160962077178</v>
      </c>
      <c r="X362" s="1">
        <v>27.270756953943199</v>
      </c>
      <c r="Y362" s="1">
        <v>28.1954056402462</v>
      </c>
      <c r="Z362" s="1">
        <v>29.120054326549099</v>
      </c>
      <c r="AA362" s="1">
        <v>30.735689864194601</v>
      </c>
      <c r="AB362" s="1">
        <v>32.35132540184</v>
      </c>
      <c r="AC362" s="1">
        <v>33.790866746497699</v>
      </c>
    </row>
    <row r="363" spans="1:29" hidden="1" x14ac:dyDescent="0.3">
      <c r="A363" t="s">
        <v>174</v>
      </c>
      <c r="B363" t="s">
        <v>182</v>
      </c>
      <c r="C363" t="s">
        <v>179</v>
      </c>
      <c r="D363" t="s">
        <v>162</v>
      </c>
      <c r="E363" t="s">
        <v>159</v>
      </c>
      <c r="F363" s="1"/>
      <c r="G363" s="1"/>
      <c r="H363" s="1"/>
      <c r="I363" s="1"/>
      <c r="J363" s="1"/>
      <c r="K363" s="1">
        <v>2.64375869326E-2</v>
      </c>
      <c r="L363" s="1">
        <v>8.8544038338472504</v>
      </c>
      <c r="M363" s="1">
        <v>5.4964318395074097</v>
      </c>
      <c r="N363" s="1">
        <v>6.67925608862899</v>
      </c>
      <c r="O363" s="1">
        <v>4.7563384453011803</v>
      </c>
      <c r="P363" s="1">
        <v>0.56779228399110304</v>
      </c>
      <c r="Q363" s="1">
        <v>0.75560191250467301</v>
      </c>
      <c r="R363" s="1"/>
      <c r="S363" s="1"/>
      <c r="T363" s="1">
        <v>2.6018790702128198</v>
      </c>
      <c r="U363" s="1">
        <v>4.2459981792553503</v>
      </c>
      <c r="V363" s="1">
        <v>5.8901172882978896</v>
      </c>
      <c r="W363" s="1">
        <v>6.5124609796808199</v>
      </c>
      <c r="X363" s="1">
        <v>7.13480467106376</v>
      </c>
      <c r="Y363" s="1">
        <v>6.8644611207922903</v>
      </c>
      <c r="Z363" s="1">
        <v>6.5941175705208304</v>
      </c>
      <c r="AA363" s="1">
        <v>7.3731982816041697</v>
      </c>
      <c r="AB363" s="1">
        <v>8.1522789926875205</v>
      </c>
      <c r="AC363" s="1">
        <v>5.2670003359557196</v>
      </c>
    </row>
    <row r="364" spans="1:29" hidden="1" x14ac:dyDescent="0.3">
      <c r="A364" t="s">
        <v>183</v>
      </c>
      <c r="B364" t="s">
        <v>184</v>
      </c>
      <c r="C364" t="s">
        <v>149</v>
      </c>
      <c r="D364" t="s">
        <v>154</v>
      </c>
      <c r="E364" t="s">
        <v>155</v>
      </c>
      <c r="F364" s="1"/>
      <c r="G364" s="1"/>
      <c r="H364" s="1"/>
      <c r="I364" s="1">
        <v>1</v>
      </c>
      <c r="J364" s="1">
        <v>0.98064780235290405</v>
      </c>
      <c r="K364" s="1">
        <v>0.92180997133255005</v>
      </c>
      <c r="L364" s="1">
        <v>0.92759156227111705</v>
      </c>
      <c r="M364" s="1">
        <v>0.93843621015548695</v>
      </c>
      <c r="N364" s="1">
        <v>0.94962072372436501</v>
      </c>
      <c r="O364" s="1">
        <v>1.2280133962631199</v>
      </c>
      <c r="P364" s="1">
        <v>1.3521655797958301</v>
      </c>
      <c r="Q364" s="1">
        <v>1.42470359802246</v>
      </c>
      <c r="R364" s="1">
        <v>1.49127876758575</v>
      </c>
      <c r="S364" s="1">
        <v>1.5254089832305899</v>
      </c>
      <c r="T364" s="1">
        <v>1.5595391988754199</v>
      </c>
      <c r="U364" s="1">
        <v>1.56553053855895</v>
      </c>
      <c r="V364" s="1">
        <v>1.57152187824249</v>
      </c>
      <c r="W364" s="1">
        <v>1.5761755704879701</v>
      </c>
      <c r="X364" s="1">
        <v>1.5808292627334499</v>
      </c>
      <c r="Y364" s="1">
        <v>1.57434910535812</v>
      </c>
      <c r="Z364" s="1">
        <v>1.5678689479827801</v>
      </c>
      <c r="AA364" s="1">
        <v>1.55679959058761</v>
      </c>
      <c r="AB364" s="1">
        <v>1.5457302331924401</v>
      </c>
      <c r="AC364" s="1">
        <v>1.5457302331924401</v>
      </c>
    </row>
    <row r="365" spans="1:29" hidden="1" x14ac:dyDescent="0.3">
      <c r="A365" t="s">
        <v>183</v>
      </c>
      <c r="B365" t="s">
        <v>184</v>
      </c>
      <c r="C365" t="s">
        <v>149</v>
      </c>
      <c r="D365" t="s">
        <v>117</v>
      </c>
      <c r="E365" t="s">
        <v>157</v>
      </c>
      <c r="F365" s="1"/>
      <c r="G365" s="1"/>
      <c r="H365" s="1"/>
      <c r="I365" s="1"/>
      <c r="J365" s="1">
        <v>0.231007650494575</v>
      </c>
      <c r="K365" s="1">
        <v>0.156073108315466</v>
      </c>
      <c r="L365" s="1">
        <v>0.50450009107589699</v>
      </c>
      <c r="M365" s="1">
        <v>0.96157532930374101</v>
      </c>
      <c r="N365" s="1">
        <v>1.43850398063659</v>
      </c>
      <c r="O365" s="1">
        <v>4617.07470703125</v>
      </c>
      <c r="P365" s="1">
        <v>9530.091796875</v>
      </c>
      <c r="Q365" s="1">
        <v>13191.822265625</v>
      </c>
      <c r="R365" s="1">
        <v>18321.93359375</v>
      </c>
      <c r="S365" s="1">
        <v>23408.134765625</v>
      </c>
      <c r="T365" s="1">
        <v>28494.3359375</v>
      </c>
      <c r="U365" s="1">
        <v>33302.025390625</v>
      </c>
      <c r="V365" s="1">
        <v>38109.71484375</v>
      </c>
      <c r="W365" s="1">
        <v>43972.7421875</v>
      </c>
      <c r="X365" s="1">
        <v>49835.76953125</v>
      </c>
      <c r="Y365" s="1">
        <v>55698.802734375</v>
      </c>
      <c r="Z365" s="1">
        <v>61561.8359375</v>
      </c>
      <c r="AA365" s="1">
        <v>67424.87109375</v>
      </c>
      <c r="AB365" s="1">
        <v>73287.90625</v>
      </c>
      <c r="AC365" s="1">
        <v>73287.90625</v>
      </c>
    </row>
    <row r="366" spans="1:29" hidden="1" x14ac:dyDescent="0.3">
      <c r="A366" t="s">
        <v>183</v>
      </c>
      <c r="B366" t="s">
        <v>184</v>
      </c>
      <c r="C366" t="s">
        <v>149</v>
      </c>
      <c r="D366" t="s">
        <v>121</v>
      </c>
      <c r="E366" t="s">
        <v>159</v>
      </c>
      <c r="F366" s="1"/>
      <c r="G366" s="1"/>
      <c r="H366" s="1"/>
      <c r="I366" s="1">
        <v>2.80127525329589</v>
      </c>
      <c r="J366" s="1">
        <v>3.0333654880523602</v>
      </c>
      <c r="K366" s="1">
        <v>2.1042234897613499</v>
      </c>
      <c r="L366" s="1">
        <v>2.18959212303161</v>
      </c>
      <c r="M366" s="1">
        <v>2.7864787578582701</v>
      </c>
      <c r="N366" s="1">
        <v>2.9327309131622301</v>
      </c>
      <c r="O366" s="1">
        <v>3.5506849288940399</v>
      </c>
      <c r="P366" s="1">
        <v>3.5114324092864901</v>
      </c>
      <c r="Q366" s="1">
        <v>3.9599001407623202</v>
      </c>
      <c r="R366" s="1">
        <v>4.5747866630554199</v>
      </c>
      <c r="S366" s="1">
        <v>4.3304853439331001</v>
      </c>
      <c r="T366" s="1">
        <v>4.0861840248107901</v>
      </c>
      <c r="U366" s="1">
        <v>3.9476891756057699</v>
      </c>
      <c r="V366" s="1">
        <v>3.8091943264007502</v>
      </c>
      <c r="W366" s="1">
        <v>4.4934288263320896</v>
      </c>
      <c r="X366" s="1">
        <v>5.1776633262634197</v>
      </c>
      <c r="Y366" s="1">
        <v>4.5251867771148602</v>
      </c>
      <c r="Z366" s="1">
        <v>3.8727102279663002</v>
      </c>
      <c r="AA366" s="1">
        <v>6.81634473800659</v>
      </c>
      <c r="AB366" s="1">
        <v>9.7599792480468697</v>
      </c>
      <c r="AC366" s="1">
        <v>9.7599792480468697</v>
      </c>
    </row>
    <row r="367" spans="1:29" hidden="1" x14ac:dyDescent="0.3">
      <c r="A367" t="s">
        <v>183</v>
      </c>
      <c r="B367" t="s">
        <v>184</v>
      </c>
      <c r="C367" t="s">
        <v>149</v>
      </c>
      <c r="D367" t="s">
        <v>123</v>
      </c>
      <c r="E367" t="s">
        <v>159</v>
      </c>
      <c r="F367" s="1"/>
      <c r="G367" s="1"/>
      <c r="H367" s="1"/>
      <c r="I367" s="1">
        <v>5.0472106933593697</v>
      </c>
      <c r="J367" s="1">
        <v>5.2125282287597603</v>
      </c>
      <c r="K367" s="1">
        <v>5.5986256599426198</v>
      </c>
      <c r="L367" s="1">
        <v>4.9764819145202601</v>
      </c>
      <c r="M367" s="1">
        <v>5.1680426597595197</v>
      </c>
      <c r="N367" s="1">
        <v>5.3003945350646902</v>
      </c>
      <c r="O367" s="1">
        <v>5.6200065612792898</v>
      </c>
      <c r="P367" s="1">
        <v>6.1835474967956499</v>
      </c>
      <c r="Q367" s="1">
        <v>6.50133848190307</v>
      </c>
      <c r="R367" s="1">
        <v>6.7677063941955504</v>
      </c>
      <c r="S367" s="1">
        <v>6.9522688388824401</v>
      </c>
      <c r="T367" s="1">
        <v>7.1368312835693297</v>
      </c>
      <c r="U367" s="1">
        <v>7.1739106178283603</v>
      </c>
      <c r="V367" s="1">
        <v>7.2109899520873997</v>
      </c>
      <c r="W367" s="1">
        <v>7.3455131053924498</v>
      </c>
      <c r="X367" s="1">
        <v>7.4800362586975098</v>
      </c>
      <c r="Y367" s="1">
        <v>7.2352089881896902</v>
      </c>
      <c r="Z367" s="1">
        <v>6.9903817176818803</v>
      </c>
      <c r="AA367" s="1">
        <v>9385.4688236713391</v>
      </c>
      <c r="AB367" s="1">
        <v>18763.947265625</v>
      </c>
      <c r="AC367" s="1">
        <v>18763.947265625</v>
      </c>
    </row>
    <row r="368" spans="1:29" hidden="1" x14ac:dyDescent="0.3">
      <c r="A368" t="s">
        <v>183</v>
      </c>
      <c r="B368" t="s">
        <v>184</v>
      </c>
      <c r="C368" t="s">
        <v>149</v>
      </c>
      <c r="D368" t="s">
        <v>125</v>
      </c>
      <c r="E368" t="s">
        <v>159</v>
      </c>
      <c r="F368" s="1"/>
      <c r="G368" s="1"/>
      <c r="H368" s="1"/>
      <c r="I368" s="1">
        <v>10.446678161621</v>
      </c>
      <c r="J368" s="1">
        <v>13.883552551269499</v>
      </c>
      <c r="K368" s="1">
        <v>8.3906297683715803</v>
      </c>
      <c r="L368" s="1">
        <v>9.1977319717407209</v>
      </c>
      <c r="M368" s="1">
        <v>10.0598955154418</v>
      </c>
      <c r="N368" s="1">
        <v>11.786338806152299</v>
      </c>
      <c r="O368" s="1">
        <v>10.1376886367797</v>
      </c>
      <c r="P368" s="1">
        <v>8.1105737686157209</v>
      </c>
      <c r="Q368" s="1">
        <v>7.4694471359252903</v>
      </c>
      <c r="R368" s="1">
        <v>7.3514890670776296</v>
      </c>
      <c r="S368" s="1">
        <v>8.0143795013427699</v>
      </c>
      <c r="T368" s="1">
        <v>8.6772699356079102</v>
      </c>
      <c r="U368" s="1">
        <v>9.2324562072753906</v>
      </c>
      <c r="V368" s="1">
        <v>9.7876424789428693</v>
      </c>
      <c r="W368" s="1">
        <v>10.0485877990722</v>
      </c>
      <c r="X368" s="1">
        <v>10.3095331192016</v>
      </c>
      <c r="Y368" s="1">
        <v>10.0636401176452</v>
      </c>
      <c r="Z368" s="1">
        <v>9.8177471160888601</v>
      </c>
      <c r="AA368" s="1">
        <v>10.697725296020501</v>
      </c>
      <c r="AB368" s="1">
        <v>11.5777034759521</v>
      </c>
      <c r="AC368" s="1">
        <v>11.5777034759521</v>
      </c>
    </row>
    <row r="369" spans="1:29" hidden="1" x14ac:dyDescent="0.3">
      <c r="A369" t="s">
        <v>183</v>
      </c>
      <c r="B369" t="s">
        <v>184</v>
      </c>
      <c r="C369" t="s">
        <v>149</v>
      </c>
      <c r="D369" t="s">
        <v>127</v>
      </c>
      <c r="E369" t="s">
        <v>159</v>
      </c>
      <c r="F369" s="1"/>
      <c r="G369" s="1"/>
      <c r="H369" s="1"/>
      <c r="I369" s="1">
        <v>36.0653266906738</v>
      </c>
      <c r="J369" s="1">
        <v>42.953475952148402</v>
      </c>
      <c r="K369" s="1">
        <v>46.694377899169901</v>
      </c>
      <c r="L369" s="1">
        <v>45.437812805175703</v>
      </c>
      <c r="M369" s="1">
        <v>46.427719116210902</v>
      </c>
      <c r="N369" s="1">
        <v>48.606380462646399</v>
      </c>
      <c r="O369" s="1">
        <v>205.11781311035099</v>
      </c>
      <c r="P369" s="1">
        <v>186.139556884765</v>
      </c>
      <c r="Q369" s="1">
        <v>124.34319305419901</v>
      </c>
      <c r="R369" s="1">
        <v>102.159797668457</v>
      </c>
      <c r="S369" s="1">
        <v>105.695880889892</v>
      </c>
      <c r="T369" s="1">
        <v>109.231964111328</v>
      </c>
      <c r="U369" s="1">
        <v>100.374717712402</v>
      </c>
      <c r="V369" s="1">
        <v>91.517471313476506</v>
      </c>
      <c r="W369" s="1">
        <v>100.076000213623</v>
      </c>
      <c r="X369" s="1">
        <v>108.63452911376901</v>
      </c>
      <c r="Y369" s="1">
        <v>99.564994812011705</v>
      </c>
      <c r="Z369" s="1">
        <v>90.495460510253906</v>
      </c>
      <c r="AA369" s="1">
        <v>414.52769851684502</v>
      </c>
      <c r="AB369" s="1">
        <v>738.55993652343705</v>
      </c>
      <c r="AC369" s="1">
        <v>738.55993652343705</v>
      </c>
    </row>
    <row r="370" spans="1:29" hidden="1" x14ac:dyDescent="0.3">
      <c r="A370" t="s">
        <v>183</v>
      </c>
      <c r="B370" t="s">
        <v>184</v>
      </c>
      <c r="C370" t="s">
        <v>149</v>
      </c>
      <c r="D370" t="s">
        <v>161</v>
      </c>
      <c r="E370" t="s">
        <v>159</v>
      </c>
      <c r="F370" s="1"/>
      <c r="G370" s="1"/>
      <c r="H370" s="1"/>
      <c r="I370" s="1">
        <v>5.9287772178649902</v>
      </c>
      <c r="J370" s="1">
        <v>7.0689725875854403</v>
      </c>
      <c r="K370" s="1">
        <v>7.3528962135314897</v>
      </c>
      <c r="L370" s="1">
        <v>6.8574743270873997</v>
      </c>
      <c r="M370" s="1">
        <v>7.0303878784179599</v>
      </c>
      <c r="N370" s="1">
        <v>7.2460250854492099</v>
      </c>
      <c r="O370" s="1">
        <v>487.59841918945301</v>
      </c>
      <c r="P370" s="1">
        <v>812.34576416015602</v>
      </c>
      <c r="Q370" s="1">
        <v>947.19171142578102</v>
      </c>
      <c r="R370" s="1">
        <v>1315.54895019531</v>
      </c>
      <c r="S370" s="1">
        <v>1594.15368652343</v>
      </c>
      <c r="T370" s="1">
        <v>1872.75842285156</v>
      </c>
      <c r="U370" s="1">
        <v>2122.3410034179601</v>
      </c>
      <c r="V370" s="1">
        <v>2371.92358398437</v>
      </c>
      <c r="W370" s="1">
        <v>2744.859375</v>
      </c>
      <c r="X370" s="1">
        <v>3117.79516601562</v>
      </c>
      <c r="Y370" s="1">
        <v>3443.3662109375</v>
      </c>
      <c r="Z370" s="1">
        <v>3768.93725585937</v>
      </c>
      <c r="AA370" s="1">
        <v>13593.3660888671</v>
      </c>
      <c r="AB370" s="1">
        <v>23417.794921875</v>
      </c>
      <c r="AC370" s="1">
        <v>23417.794921875</v>
      </c>
    </row>
    <row r="371" spans="1:29" hidden="1" x14ac:dyDescent="0.3">
      <c r="A371" t="s">
        <v>183</v>
      </c>
      <c r="B371" t="s">
        <v>184</v>
      </c>
      <c r="C371" t="s">
        <v>149</v>
      </c>
      <c r="D371" t="s">
        <v>185</v>
      </c>
      <c r="E371" t="s">
        <v>159</v>
      </c>
      <c r="F371" s="1"/>
      <c r="G371" s="1"/>
      <c r="H371" s="1"/>
      <c r="I371" s="1">
        <v>27.4179592132568</v>
      </c>
      <c r="J371" s="1">
        <v>31.048147201538001</v>
      </c>
      <c r="K371" s="1">
        <v>30.1902770996093</v>
      </c>
      <c r="L371" s="1">
        <v>31.372449874877901</v>
      </c>
      <c r="M371" s="1">
        <v>32.1727905273437</v>
      </c>
      <c r="N371" s="1">
        <v>34.298793792724602</v>
      </c>
      <c r="O371" s="1">
        <v>460.70101928710898</v>
      </c>
      <c r="P371" s="1">
        <v>899.43927001953102</v>
      </c>
      <c r="Q371" s="1">
        <v>845.77691650390602</v>
      </c>
      <c r="R371" s="1">
        <v>1078.03881835937</v>
      </c>
      <c r="S371" s="1">
        <v>1292.60607910156</v>
      </c>
      <c r="T371" s="1">
        <v>1507.17333984375</v>
      </c>
      <c r="U371" s="1">
        <v>1722.63793945312</v>
      </c>
      <c r="V371" s="1">
        <v>1938.1025390625</v>
      </c>
      <c r="W371" s="1">
        <v>2286.0673828125</v>
      </c>
      <c r="X371" s="1">
        <v>2634.0322265625</v>
      </c>
      <c r="Y371" s="1">
        <v>2992.21166992187</v>
      </c>
      <c r="Z371" s="1">
        <v>3350.39111328125</v>
      </c>
      <c r="AA371" s="1">
        <v>3720.6082763671802</v>
      </c>
      <c r="AB371" s="1">
        <v>4090.82543945312</v>
      </c>
      <c r="AC371" s="1">
        <v>4090.82543945312</v>
      </c>
    </row>
    <row r="372" spans="1:29" hidden="1" x14ac:dyDescent="0.3">
      <c r="A372" t="s">
        <v>183</v>
      </c>
      <c r="B372" t="s">
        <v>184</v>
      </c>
      <c r="C372" t="s">
        <v>149</v>
      </c>
      <c r="D372" t="s">
        <v>162</v>
      </c>
      <c r="E372" t="s">
        <v>159</v>
      </c>
      <c r="F372" s="1"/>
      <c r="G372" s="1"/>
      <c r="H372" s="1"/>
      <c r="I372" s="1">
        <v>7.5399050712585396</v>
      </c>
      <c r="J372" s="1">
        <v>10.359356880187899</v>
      </c>
      <c r="K372" s="1">
        <v>8.6319465637206996</v>
      </c>
      <c r="L372" s="1">
        <v>10.6620416641235</v>
      </c>
      <c r="M372" s="1">
        <v>11.6362562179565</v>
      </c>
      <c r="N372" s="1">
        <v>13.723298072814901</v>
      </c>
      <c r="O372" s="1">
        <v>684.29278564453102</v>
      </c>
      <c r="P372" s="1">
        <v>1100.63745117187</v>
      </c>
      <c r="Q372" s="1">
        <v>1283.09362792968</v>
      </c>
      <c r="R372" s="1">
        <v>1782.30505371093</v>
      </c>
      <c r="S372" s="1">
        <v>2161.4453735351499</v>
      </c>
      <c r="T372" s="1">
        <v>2540.58569335937</v>
      </c>
      <c r="U372" s="1">
        <v>2880.7113037109302</v>
      </c>
      <c r="V372" s="1">
        <v>3220.8369140625</v>
      </c>
      <c r="W372" s="1">
        <v>3725.767578125</v>
      </c>
      <c r="X372" s="1">
        <v>4230.6982421875</v>
      </c>
      <c r="Y372" s="1">
        <v>4674.0498046875</v>
      </c>
      <c r="Z372" s="1">
        <v>5117.4013671875</v>
      </c>
      <c r="AA372" s="1">
        <v>5562.0085449218705</v>
      </c>
      <c r="AB372" s="1">
        <v>6006.61572265625</v>
      </c>
      <c r="AC372" s="1">
        <v>6006.61572265625</v>
      </c>
    </row>
    <row r="373" spans="1:29" hidden="1" x14ac:dyDescent="0.3">
      <c r="A373" t="s">
        <v>183</v>
      </c>
      <c r="B373" t="s">
        <v>184</v>
      </c>
      <c r="C373" t="s">
        <v>149</v>
      </c>
      <c r="D373" t="s">
        <v>163</v>
      </c>
      <c r="E373" t="s">
        <v>159</v>
      </c>
      <c r="F373" s="1"/>
      <c r="G373" s="1"/>
      <c r="H373" s="1"/>
      <c r="I373" s="1">
        <v>2.1903663873672E-2</v>
      </c>
      <c r="J373" s="1">
        <v>2.1904466673730999E-2</v>
      </c>
      <c r="K373" s="1">
        <v>2.1905602887271999E-2</v>
      </c>
      <c r="L373" s="1">
        <v>2.1905990317463001E-2</v>
      </c>
      <c r="M373" s="1">
        <v>2.1905686706303999E-2</v>
      </c>
      <c r="N373" s="1">
        <v>2.1905507892369998E-2</v>
      </c>
      <c r="O373" s="1">
        <v>2.1905424073337999E-2</v>
      </c>
      <c r="P373" s="1">
        <v>2.1905515342949999E-2</v>
      </c>
      <c r="Q373" s="1">
        <v>2.1905833855270999E-2</v>
      </c>
      <c r="R373" s="1">
        <v>2.1905869245528901E-2</v>
      </c>
      <c r="S373" s="1">
        <v>2.1905804052948501E-2</v>
      </c>
      <c r="T373" s="1">
        <v>2.1905738860368E-2</v>
      </c>
      <c r="U373" s="1">
        <v>2.19056876376265E-2</v>
      </c>
      <c r="V373" s="1">
        <v>2.1905636414885001E-2</v>
      </c>
      <c r="W373" s="1">
        <v>2.1905717439948999E-2</v>
      </c>
      <c r="X373" s="1">
        <v>2.1905798465013001E-2</v>
      </c>
      <c r="Y373" s="1">
        <v>2.1905516274273E-2</v>
      </c>
      <c r="Z373" s="1">
        <v>2.1905234083532999E-2</v>
      </c>
      <c r="AA373" s="1">
        <v>2.1905244328081001E-2</v>
      </c>
      <c r="AB373" s="1">
        <v>2.1905254572628999E-2</v>
      </c>
      <c r="AC373" s="1">
        <v>2.1905254572628999E-2</v>
      </c>
    </row>
    <row r="374" spans="1:29" hidden="1" x14ac:dyDescent="0.3">
      <c r="A374" t="s">
        <v>183</v>
      </c>
      <c r="B374" t="s">
        <v>184</v>
      </c>
      <c r="C374" t="s">
        <v>149</v>
      </c>
      <c r="D374" t="s">
        <v>164</v>
      </c>
      <c r="E374" t="s">
        <v>159</v>
      </c>
      <c r="F374" s="1"/>
      <c r="G374" s="1"/>
      <c r="H374" s="1"/>
      <c r="I374" s="1">
        <v>2.7649171352386399</v>
      </c>
      <c r="J374" s="1">
        <v>3.2781908512115399</v>
      </c>
      <c r="K374" s="1">
        <v>2.7897095680236799</v>
      </c>
      <c r="L374" s="1">
        <v>3.4043784141540501</v>
      </c>
      <c r="M374" s="1">
        <v>4.19213390350341</v>
      </c>
      <c r="N374" s="1">
        <v>4.9299688339233398</v>
      </c>
      <c r="O374" s="1">
        <v>858.65179443359295</v>
      </c>
      <c r="P374" s="1">
        <v>1375.98303222656</v>
      </c>
      <c r="Q374" s="1">
        <v>1605.74243164062</v>
      </c>
      <c r="R374" s="1">
        <v>2233.82421875</v>
      </c>
      <c r="S374" s="1">
        <v>2706.40576171875</v>
      </c>
      <c r="T374" s="1">
        <v>3178.9873046875</v>
      </c>
      <c r="U374" s="1">
        <v>3605.2528076171802</v>
      </c>
      <c r="V374" s="1">
        <v>4031.51831054687</v>
      </c>
      <c r="W374" s="1">
        <v>4667.2034912109302</v>
      </c>
      <c r="X374" s="1">
        <v>5302.888671875</v>
      </c>
      <c r="Y374" s="1">
        <v>5859.1481933593705</v>
      </c>
      <c r="Z374" s="1">
        <v>6415.40771484375</v>
      </c>
      <c r="AA374" s="1">
        <v>6972.97802734375</v>
      </c>
      <c r="AB374" s="1">
        <v>7530.54833984375</v>
      </c>
      <c r="AC374" s="1">
        <v>7530.54833984375</v>
      </c>
    </row>
    <row r="375" spans="1:29" hidden="1" x14ac:dyDescent="0.3">
      <c r="A375" t="s">
        <v>183</v>
      </c>
      <c r="B375" t="s">
        <v>184</v>
      </c>
      <c r="C375" t="s">
        <v>186</v>
      </c>
      <c r="D375" t="s">
        <v>154</v>
      </c>
      <c r="E375" t="s">
        <v>155</v>
      </c>
      <c r="F375" s="1"/>
      <c r="G375" s="1"/>
      <c r="H375" s="1"/>
      <c r="I375" s="1">
        <v>1</v>
      </c>
      <c r="J375" s="1">
        <v>0.95521533489227295</v>
      </c>
      <c r="K375" s="1">
        <v>0.86092680692672696</v>
      </c>
      <c r="L375" s="1">
        <v>0.86116749048232999</v>
      </c>
      <c r="M375" s="1">
        <v>0.86486071348190297</v>
      </c>
      <c r="N375" s="1">
        <v>0.86858373880386297</v>
      </c>
      <c r="O375" s="1">
        <v>1.12292432785034</v>
      </c>
      <c r="P375" s="1">
        <v>1.22688484191894</v>
      </c>
      <c r="Q375" s="1">
        <v>1.28927958011627</v>
      </c>
      <c r="R375" s="1">
        <v>1.34650290012359</v>
      </c>
      <c r="S375" s="1">
        <v>1.3753849267959499</v>
      </c>
      <c r="T375" s="1">
        <v>1.4042669534683201</v>
      </c>
      <c r="U375" s="1">
        <v>1.40868836641311</v>
      </c>
      <c r="V375" s="1">
        <v>1.4131097793579099</v>
      </c>
      <c r="W375" s="1">
        <v>1.41721218824386</v>
      </c>
      <c r="X375" s="1">
        <v>1.42131459712982</v>
      </c>
      <c r="Y375" s="1">
        <v>1.41563212871551</v>
      </c>
      <c r="Z375" s="1">
        <v>1.4099496603012001</v>
      </c>
      <c r="AA375" s="1">
        <v>1.40009874105453</v>
      </c>
      <c r="AB375" s="1">
        <v>1.39024782180786</v>
      </c>
      <c r="AC375" s="1">
        <v>1.39024782180786</v>
      </c>
    </row>
    <row r="376" spans="1:29" hidden="1" x14ac:dyDescent="0.3">
      <c r="A376" t="s">
        <v>183</v>
      </c>
      <c r="B376" t="s">
        <v>184</v>
      </c>
      <c r="C376" t="s">
        <v>186</v>
      </c>
      <c r="D376" t="s">
        <v>117</v>
      </c>
      <c r="E376" t="s">
        <v>157</v>
      </c>
      <c r="F376" s="1"/>
      <c r="G376" s="1"/>
      <c r="H376" s="1"/>
      <c r="I376" s="1"/>
      <c r="J376" s="1"/>
      <c r="K376" s="1"/>
      <c r="L376" s="1"/>
      <c r="M376" s="1"/>
      <c r="N376" s="1"/>
      <c r="O376" s="1">
        <v>4617.13818359375</v>
      </c>
      <c r="P376" s="1">
        <v>9530.091796875</v>
      </c>
      <c r="Q376" s="1">
        <v>13191.822265625</v>
      </c>
      <c r="R376" s="1">
        <v>18321.9765625</v>
      </c>
      <c r="S376" s="1">
        <v>23408.15625</v>
      </c>
      <c r="T376" s="1">
        <v>28494.3359375</v>
      </c>
      <c r="U376" s="1">
        <v>33302.025390625</v>
      </c>
      <c r="V376" s="1">
        <v>38109.71484375</v>
      </c>
      <c r="W376" s="1">
        <v>43972.744140625</v>
      </c>
      <c r="X376" s="1">
        <v>49835.7734375</v>
      </c>
      <c r="Y376" s="1">
        <v>55698.8046875</v>
      </c>
      <c r="Z376" s="1">
        <v>61561.8359375</v>
      </c>
      <c r="AA376" s="1">
        <v>67424.87109375</v>
      </c>
      <c r="AB376" s="1">
        <v>73287.90625</v>
      </c>
      <c r="AC376" s="1">
        <v>73287.90625</v>
      </c>
    </row>
    <row r="377" spans="1:29" hidden="1" x14ac:dyDescent="0.3">
      <c r="A377" t="s">
        <v>183</v>
      </c>
      <c r="B377" t="s">
        <v>184</v>
      </c>
      <c r="C377" t="s">
        <v>186</v>
      </c>
      <c r="D377" t="s">
        <v>121</v>
      </c>
      <c r="E377" t="s">
        <v>159</v>
      </c>
      <c r="F377" s="1"/>
      <c r="G377" s="1"/>
      <c r="H377" s="1"/>
      <c r="I377" s="1">
        <v>2.80127525329589</v>
      </c>
      <c r="J377" s="1">
        <v>3.0333654880523602</v>
      </c>
      <c r="K377" s="1">
        <v>2.1042234897613499</v>
      </c>
      <c r="L377" s="1">
        <v>2.18959212303161</v>
      </c>
      <c r="M377" s="1">
        <v>2.7864787578582701</v>
      </c>
      <c r="N377" s="1">
        <v>2.9327309131622301</v>
      </c>
      <c r="O377" s="1">
        <v>3.5506849288940399</v>
      </c>
      <c r="P377" s="1">
        <v>3.5114324092864901</v>
      </c>
      <c r="Q377" s="1">
        <v>3.9599001407623202</v>
      </c>
      <c r="R377" s="1">
        <v>4.5747866630554199</v>
      </c>
      <c r="S377" s="1">
        <v>4.3304853439331001</v>
      </c>
      <c r="T377" s="1">
        <v>4.0861840248107901</v>
      </c>
      <c r="U377" s="1">
        <v>3.9476891756057699</v>
      </c>
      <c r="V377" s="1">
        <v>3.8091943264007502</v>
      </c>
      <c r="W377" s="1">
        <v>4.4934288263320896</v>
      </c>
      <c r="X377" s="1">
        <v>5.1776633262634197</v>
      </c>
      <c r="Y377" s="1">
        <v>4.5251867771148602</v>
      </c>
      <c r="Z377" s="1">
        <v>3.8727102279663002</v>
      </c>
      <c r="AA377" s="1">
        <v>6.81634473800659</v>
      </c>
      <c r="AB377" s="1">
        <v>9.7599792480468697</v>
      </c>
      <c r="AC377" s="1">
        <v>9.7599792480468697</v>
      </c>
    </row>
    <row r="378" spans="1:29" hidden="1" x14ac:dyDescent="0.3">
      <c r="A378" t="s">
        <v>183</v>
      </c>
      <c r="B378" t="s">
        <v>184</v>
      </c>
      <c r="C378" t="s">
        <v>186</v>
      </c>
      <c r="D378" t="s">
        <v>123</v>
      </c>
      <c r="E378" t="s">
        <v>159</v>
      </c>
      <c r="F378" s="1"/>
      <c r="G378" s="1"/>
      <c r="H378" s="1"/>
      <c r="I378" s="1">
        <v>5.0472106933593697</v>
      </c>
      <c r="J378" s="1">
        <v>5.2125282287597603</v>
      </c>
      <c r="K378" s="1">
        <v>5.5986256599426198</v>
      </c>
      <c r="L378" s="1">
        <v>4.9764819145202601</v>
      </c>
      <c r="M378" s="1">
        <v>5.1680426597595197</v>
      </c>
      <c r="N378" s="1">
        <v>5.3003945350646902</v>
      </c>
      <c r="O378" s="1">
        <v>5.6200065612792898</v>
      </c>
      <c r="P378" s="1">
        <v>6.1835474967956499</v>
      </c>
      <c r="Q378" s="1">
        <v>6.50133848190307</v>
      </c>
      <c r="R378" s="1">
        <v>6.7677063941955504</v>
      </c>
      <c r="S378" s="1">
        <v>6.9522688388824401</v>
      </c>
      <c r="T378" s="1">
        <v>7.1368312835693297</v>
      </c>
      <c r="U378" s="1">
        <v>7.1739106178283603</v>
      </c>
      <c r="V378" s="1">
        <v>7.2109899520873997</v>
      </c>
      <c r="W378" s="1">
        <v>7.3455131053924498</v>
      </c>
      <c r="X378" s="1">
        <v>7.4800362586975098</v>
      </c>
      <c r="Y378" s="1">
        <v>7.2352089881896902</v>
      </c>
      <c r="Z378" s="1">
        <v>6.9903817176818803</v>
      </c>
      <c r="AA378" s="1">
        <v>9385.4688236713391</v>
      </c>
      <c r="AB378" s="1">
        <v>18763.947265625</v>
      </c>
      <c r="AC378" s="1">
        <v>18763.947265625</v>
      </c>
    </row>
    <row r="379" spans="1:29" hidden="1" x14ac:dyDescent="0.3">
      <c r="A379" t="s">
        <v>183</v>
      </c>
      <c r="B379" t="s">
        <v>184</v>
      </c>
      <c r="C379" t="s">
        <v>186</v>
      </c>
      <c r="D379" t="s">
        <v>125</v>
      </c>
      <c r="E379" t="s">
        <v>159</v>
      </c>
      <c r="F379" s="1"/>
      <c r="G379" s="1"/>
      <c r="H379" s="1"/>
      <c r="I379" s="1">
        <v>10.446678161621</v>
      </c>
      <c r="J379" s="1">
        <v>13.883552551269499</v>
      </c>
      <c r="K379" s="1">
        <v>8.3906297683715803</v>
      </c>
      <c r="L379" s="1">
        <v>9.1977319717407209</v>
      </c>
      <c r="M379" s="1">
        <v>10.0598955154418</v>
      </c>
      <c r="N379" s="1">
        <v>11.786338806152299</v>
      </c>
      <c r="O379" s="1">
        <v>10.1376886367797</v>
      </c>
      <c r="P379" s="1">
        <v>8.1105737686157209</v>
      </c>
      <c r="Q379" s="1">
        <v>7.4694471359252903</v>
      </c>
      <c r="R379" s="1">
        <v>7.3514890670776296</v>
      </c>
      <c r="S379" s="1">
        <v>8.0143795013427699</v>
      </c>
      <c r="T379" s="1">
        <v>8.6772699356079102</v>
      </c>
      <c r="U379" s="1">
        <v>9.2324562072753906</v>
      </c>
      <c r="V379" s="1">
        <v>9.7876424789428693</v>
      </c>
      <c r="W379" s="1">
        <v>10.0485877990722</v>
      </c>
      <c r="X379" s="1">
        <v>10.3095331192016</v>
      </c>
      <c r="Y379" s="1">
        <v>10.0636401176452</v>
      </c>
      <c r="Z379" s="1">
        <v>9.8177471160888601</v>
      </c>
      <c r="AA379" s="1">
        <v>10.697725296020501</v>
      </c>
      <c r="AB379" s="1">
        <v>11.5777034759521</v>
      </c>
      <c r="AC379" s="1">
        <v>11.5777034759521</v>
      </c>
    </row>
    <row r="380" spans="1:29" hidden="1" x14ac:dyDescent="0.3">
      <c r="A380" t="s">
        <v>183</v>
      </c>
      <c r="B380" t="s">
        <v>184</v>
      </c>
      <c r="C380" t="s">
        <v>186</v>
      </c>
      <c r="D380" t="s">
        <v>127</v>
      </c>
      <c r="E380" t="s">
        <v>159</v>
      </c>
      <c r="F380" s="1"/>
      <c r="G380" s="1"/>
      <c r="H380" s="1"/>
      <c r="I380" s="1">
        <v>37.201587677001903</v>
      </c>
      <c r="J380" s="1">
        <v>44.655586242675703</v>
      </c>
      <c r="K380" s="1">
        <v>49.6070137023925</v>
      </c>
      <c r="L380" s="1">
        <v>48.610103607177699</v>
      </c>
      <c r="M380" s="1">
        <v>48.597671508788999</v>
      </c>
      <c r="N380" s="1">
        <v>49.598686218261697</v>
      </c>
      <c r="O380" s="1">
        <v>215.787017822265</v>
      </c>
      <c r="P380" s="1">
        <v>188.17658996582</v>
      </c>
      <c r="Q380" s="1">
        <v>126.938171386718</v>
      </c>
      <c r="R380" s="1">
        <v>106.09513092041</v>
      </c>
      <c r="S380" s="1">
        <v>111.50271224975501</v>
      </c>
      <c r="T380" s="1">
        <v>116.91029357910099</v>
      </c>
      <c r="U380" s="1">
        <v>108.54497528076099</v>
      </c>
      <c r="V380" s="1">
        <v>100.17965698242099</v>
      </c>
      <c r="W380" s="1">
        <v>109.565479278564</v>
      </c>
      <c r="X380" s="1">
        <v>118.951301574707</v>
      </c>
      <c r="Y380" s="1">
        <v>109.06581878662099</v>
      </c>
      <c r="Z380" s="1">
        <v>99.180335998535099</v>
      </c>
      <c r="AA380" s="1">
        <v>443.65758132934502</v>
      </c>
      <c r="AB380" s="1">
        <v>788.13482666015602</v>
      </c>
      <c r="AC380" s="1">
        <v>788.13482666015602</v>
      </c>
    </row>
    <row r="381" spans="1:29" hidden="1" x14ac:dyDescent="0.3">
      <c r="A381" t="s">
        <v>183</v>
      </c>
      <c r="B381" t="s">
        <v>184</v>
      </c>
      <c r="C381" t="s">
        <v>186</v>
      </c>
      <c r="D381" t="s">
        <v>161</v>
      </c>
      <c r="E381" t="s">
        <v>159</v>
      </c>
      <c r="F381" s="1"/>
      <c r="G381" s="1"/>
      <c r="H381" s="1"/>
      <c r="I381" s="1">
        <v>5.7909235954284597</v>
      </c>
      <c r="J381" s="1">
        <v>7.0393872261047301</v>
      </c>
      <c r="K381" s="1">
        <v>7.1363635063171298</v>
      </c>
      <c r="L381" s="1">
        <v>6.8434281349182102</v>
      </c>
      <c r="M381" s="1">
        <v>6.99177742004394</v>
      </c>
      <c r="N381" s="1">
        <v>7.1839885711669904</v>
      </c>
      <c r="O381" s="1">
        <v>519.38299560546795</v>
      </c>
      <c r="P381" s="1">
        <v>812.08874511718705</v>
      </c>
      <c r="Q381" s="1">
        <v>946.88458251953102</v>
      </c>
      <c r="R381" s="1">
        <v>1315.31140136718</v>
      </c>
      <c r="S381" s="1">
        <v>1592.73217773437</v>
      </c>
      <c r="T381" s="1">
        <v>1870.15295410156</v>
      </c>
      <c r="U381" s="1">
        <v>2120.4199829101499</v>
      </c>
      <c r="V381" s="1">
        <v>2370.68701171875</v>
      </c>
      <c r="W381" s="1">
        <v>2742.833984375</v>
      </c>
      <c r="X381" s="1">
        <v>3114.98095703125</v>
      </c>
      <c r="Y381" s="1">
        <v>3441.76318359375</v>
      </c>
      <c r="Z381" s="1">
        <v>3768.54541015625</v>
      </c>
      <c r="AA381" s="1">
        <v>14130.1809082031</v>
      </c>
      <c r="AB381" s="1">
        <v>24491.81640625</v>
      </c>
      <c r="AC381" s="1">
        <v>24491.81640625</v>
      </c>
    </row>
    <row r="382" spans="1:29" hidden="1" x14ac:dyDescent="0.3">
      <c r="A382" t="s">
        <v>183</v>
      </c>
      <c r="B382" t="s">
        <v>184</v>
      </c>
      <c r="C382" t="s">
        <v>186</v>
      </c>
      <c r="D382" t="s">
        <v>185</v>
      </c>
      <c r="E382" t="s">
        <v>159</v>
      </c>
      <c r="F382" s="1"/>
      <c r="G382" s="1"/>
      <c r="H382" s="1"/>
      <c r="I382" s="1">
        <v>27.033014297485298</v>
      </c>
      <c r="J382" s="1">
        <v>30.8633728027343</v>
      </c>
      <c r="K382" s="1">
        <v>30.1766262054443</v>
      </c>
      <c r="L382" s="1">
        <v>30.798412322998001</v>
      </c>
      <c r="M382" s="1">
        <v>31.312088012695298</v>
      </c>
      <c r="N382" s="1">
        <v>32.675991058349602</v>
      </c>
      <c r="O382" s="1">
        <v>465.87472534179602</v>
      </c>
      <c r="P382" s="1">
        <v>898.76373291015602</v>
      </c>
      <c r="Q382" s="1">
        <v>849.31329345703102</v>
      </c>
      <c r="R382" s="1">
        <v>1099.31384277343</v>
      </c>
      <c r="S382" s="1">
        <v>1334.5669555664001</v>
      </c>
      <c r="T382" s="1">
        <v>1569.82006835937</v>
      </c>
      <c r="U382" s="1">
        <v>1808.06848144531</v>
      </c>
      <c r="V382" s="1">
        <v>2046.31689453125</v>
      </c>
      <c r="W382" s="1">
        <v>2426.30444335937</v>
      </c>
      <c r="X382" s="1">
        <v>2806.2919921875</v>
      </c>
      <c r="Y382" s="1">
        <v>3196.34985351562</v>
      </c>
      <c r="Z382" s="1">
        <v>3586.40771484375</v>
      </c>
      <c r="AA382" s="1">
        <v>3988.19604492187</v>
      </c>
      <c r="AB382" s="1">
        <v>4389.984375</v>
      </c>
      <c r="AC382" s="1">
        <v>4389.984375</v>
      </c>
    </row>
    <row r="383" spans="1:29" hidden="1" x14ac:dyDescent="0.3">
      <c r="A383" t="s">
        <v>183</v>
      </c>
      <c r="B383" t="s">
        <v>184</v>
      </c>
      <c r="C383" t="s">
        <v>186</v>
      </c>
      <c r="D383" t="s">
        <v>162</v>
      </c>
      <c r="E383" t="s">
        <v>159</v>
      </c>
      <c r="F383" s="1"/>
      <c r="G383" s="1"/>
      <c r="H383" s="1"/>
      <c r="I383" s="1">
        <v>7.3346190452575604</v>
      </c>
      <c r="J383" s="1">
        <v>10.205893516540501</v>
      </c>
      <c r="K383" s="1">
        <v>8.3527355194091797</v>
      </c>
      <c r="L383" s="1">
        <v>10.3763790130615</v>
      </c>
      <c r="M383" s="1">
        <v>11.348391532897899</v>
      </c>
      <c r="N383" s="1">
        <v>13.4122600555419</v>
      </c>
      <c r="O383" s="1">
        <v>706.14569091796795</v>
      </c>
      <c r="P383" s="1">
        <v>1100.01867675781</v>
      </c>
      <c r="Q383" s="1">
        <v>1282.33056640625</v>
      </c>
      <c r="R383" s="1">
        <v>1781.59875488281</v>
      </c>
      <c r="S383" s="1">
        <v>2159.0618286132799</v>
      </c>
      <c r="T383" s="1">
        <v>2536.52490234375</v>
      </c>
      <c r="U383" s="1">
        <v>2877.9295654296802</v>
      </c>
      <c r="V383" s="1">
        <v>3219.33422851562</v>
      </c>
      <c r="W383" s="1">
        <v>3724.3035888671802</v>
      </c>
      <c r="X383" s="1">
        <v>4229.27294921875</v>
      </c>
      <c r="Y383" s="1">
        <v>4670.49560546875</v>
      </c>
      <c r="Z383" s="1">
        <v>5111.71826171875</v>
      </c>
      <c r="AA383" s="1">
        <v>5556.9970703125</v>
      </c>
      <c r="AB383" s="1">
        <v>6002.27587890625</v>
      </c>
      <c r="AC383" s="1">
        <v>6002.27587890625</v>
      </c>
    </row>
    <row r="384" spans="1:29" hidden="1" x14ac:dyDescent="0.3">
      <c r="A384" t="s">
        <v>183</v>
      </c>
      <c r="B384" t="s">
        <v>184</v>
      </c>
      <c r="C384" t="s">
        <v>186</v>
      </c>
      <c r="D384" t="s">
        <v>163</v>
      </c>
      <c r="E384" t="s">
        <v>159</v>
      </c>
      <c r="F384" s="1"/>
      <c r="G384" s="1"/>
      <c r="H384" s="1"/>
      <c r="I384" s="1">
        <v>2.1904345601797E-2</v>
      </c>
      <c r="J384" s="1">
        <v>2.1905455738306E-2</v>
      </c>
      <c r="K384" s="1">
        <v>2.1905990317463001E-2</v>
      </c>
      <c r="L384" s="1">
        <v>2.1905990317463001E-2</v>
      </c>
      <c r="M384" s="1">
        <v>2.1905990317463001E-2</v>
      </c>
      <c r="N384" s="1">
        <v>2.1905839443206E-2</v>
      </c>
      <c r="O384" s="1">
        <v>2.1905776113270999E-2</v>
      </c>
      <c r="P384" s="1">
        <v>2.1905785426496901E-2</v>
      </c>
      <c r="Q384" s="1">
        <v>2.1905826404689899E-2</v>
      </c>
      <c r="R384" s="1">
        <v>2.1905861794947998E-2</v>
      </c>
      <c r="S384" s="1">
        <v>2.19058590009805E-2</v>
      </c>
      <c r="T384" s="1">
        <v>2.1905856207012998E-2</v>
      </c>
      <c r="U384" s="1">
        <v>2.19057407230135E-2</v>
      </c>
      <c r="V384" s="1">
        <v>2.1905625239014001E-2</v>
      </c>
      <c r="W384" s="1">
        <v>2.1905708126723E-2</v>
      </c>
      <c r="X384" s="1">
        <v>2.1905791014431901E-2</v>
      </c>
      <c r="Y384" s="1">
        <v>2.1905485540627399E-2</v>
      </c>
      <c r="Z384" s="1">
        <v>2.1905180066822998E-2</v>
      </c>
      <c r="AA384" s="1">
        <v>2.1905298344789999E-2</v>
      </c>
      <c r="AB384" s="1">
        <v>2.1905416622756999E-2</v>
      </c>
      <c r="AC384" s="1">
        <v>2.1905416622756999E-2</v>
      </c>
    </row>
    <row r="385" spans="1:29" hidden="1" x14ac:dyDescent="0.3">
      <c r="A385" t="s">
        <v>183</v>
      </c>
      <c r="B385" t="s">
        <v>184</v>
      </c>
      <c r="C385" t="s">
        <v>186</v>
      </c>
      <c r="D385" t="s">
        <v>164</v>
      </c>
      <c r="E385" t="s">
        <v>159</v>
      </c>
      <c r="F385" s="1"/>
      <c r="G385" s="1"/>
      <c r="H385" s="1"/>
      <c r="I385" s="1">
        <v>2.80688405036926</v>
      </c>
      <c r="J385" s="1">
        <v>3.4357652664184499</v>
      </c>
      <c r="K385" s="1">
        <v>2.9443480968475302</v>
      </c>
      <c r="L385" s="1">
        <v>3.8224315643310498</v>
      </c>
      <c r="M385" s="1">
        <v>4.5592103004455504</v>
      </c>
      <c r="N385" s="1">
        <v>5.1723294258117596</v>
      </c>
      <c r="O385" s="1">
        <v>877.56805419921795</v>
      </c>
      <c r="P385" s="1">
        <v>1375.9013671875</v>
      </c>
      <c r="Q385" s="1">
        <v>1605.65856933593</v>
      </c>
      <c r="R385" s="1">
        <v>2233.68627929687</v>
      </c>
      <c r="S385" s="1">
        <v>2706.2916259765602</v>
      </c>
      <c r="T385" s="1">
        <v>3178.89697265625</v>
      </c>
      <c r="U385" s="1">
        <v>3605.2188720703102</v>
      </c>
      <c r="V385" s="1">
        <v>4031.54077148437</v>
      </c>
      <c r="W385" s="1">
        <v>4667.3114013671802</v>
      </c>
      <c r="X385" s="1">
        <v>5303.08203125</v>
      </c>
      <c r="Y385" s="1">
        <v>5859.2180175781205</v>
      </c>
      <c r="Z385" s="1">
        <v>6415.35400390625</v>
      </c>
      <c r="AA385" s="1">
        <v>6972.9787597656205</v>
      </c>
      <c r="AB385" s="1">
        <v>7530.603515625</v>
      </c>
      <c r="AC385" s="1">
        <v>7530.603515625</v>
      </c>
    </row>
    <row r="386" spans="1:29" hidden="1" x14ac:dyDescent="0.3">
      <c r="A386" t="s">
        <v>183</v>
      </c>
      <c r="B386" t="s">
        <v>187</v>
      </c>
      <c r="C386" t="s">
        <v>149</v>
      </c>
      <c r="D386" t="s">
        <v>154</v>
      </c>
      <c r="E386" t="s">
        <v>155</v>
      </c>
      <c r="F386" s="1"/>
      <c r="G386" s="1"/>
      <c r="H386" s="1"/>
      <c r="I386" s="1">
        <v>1</v>
      </c>
      <c r="J386" s="1">
        <v>0.98064780235290405</v>
      </c>
      <c r="K386" s="1">
        <v>0.92180997133255005</v>
      </c>
      <c r="L386" s="1">
        <v>0.92759156227111705</v>
      </c>
      <c r="M386" s="1">
        <v>0.93843621015548695</v>
      </c>
      <c r="N386" s="1">
        <v>0.94962072372436501</v>
      </c>
      <c r="O386" s="1">
        <v>1.22798240184783</v>
      </c>
      <c r="P386" s="1">
        <v>1.3525198698043801</v>
      </c>
      <c r="Q386" s="1">
        <v>1.4249340295791599</v>
      </c>
      <c r="R386" s="1">
        <v>1.49193751811981</v>
      </c>
      <c r="S386" s="1">
        <v>1.52586734294891</v>
      </c>
      <c r="T386" s="1">
        <v>1.55979716777801</v>
      </c>
      <c r="U386" s="1">
        <v>1.56536144018173</v>
      </c>
      <c r="V386" s="1">
        <v>1.5709257125854399</v>
      </c>
      <c r="W386" s="1">
        <v>1.57663762569427</v>
      </c>
      <c r="X386" s="1">
        <v>1.5823495388030999</v>
      </c>
      <c r="Y386" s="1">
        <v>1.5719803571701001</v>
      </c>
      <c r="Z386" s="1">
        <v>1.5616111755371</v>
      </c>
      <c r="AA386" s="1">
        <v>1.5530211925506501</v>
      </c>
      <c r="AB386" s="1">
        <v>1.5444312095642001</v>
      </c>
      <c r="AC386" s="1">
        <v>1.5444312095642001</v>
      </c>
    </row>
    <row r="387" spans="1:29" hidden="1" x14ac:dyDescent="0.3">
      <c r="A387" t="s">
        <v>183</v>
      </c>
      <c r="B387" t="s">
        <v>187</v>
      </c>
      <c r="C387" t="s">
        <v>149</v>
      </c>
      <c r="D387" t="s">
        <v>117</v>
      </c>
      <c r="E387" t="s">
        <v>157</v>
      </c>
      <c r="F387" s="1"/>
      <c r="G387" s="1"/>
      <c r="H387" s="1"/>
      <c r="I387" s="1"/>
      <c r="J387" s="1">
        <v>0.231007650494575</v>
      </c>
      <c r="K387" s="1">
        <v>0.156073108315466</v>
      </c>
      <c r="L387" s="1">
        <v>0.50450009107589699</v>
      </c>
      <c r="M387" s="1">
        <v>0.96157532930374101</v>
      </c>
      <c r="N387" s="1">
        <v>1.43850398063659</v>
      </c>
      <c r="O387" s="1">
        <v>3642.58935546875</v>
      </c>
      <c r="P387" s="1">
        <v>7514.7568359375</v>
      </c>
      <c r="Q387" s="1">
        <v>10402.1376953125</v>
      </c>
      <c r="R387" s="1">
        <v>14448.693359375</v>
      </c>
      <c r="S387" s="1">
        <v>18458.65625</v>
      </c>
      <c r="T387" s="1">
        <v>22468.619140625</v>
      </c>
      <c r="U387" s="1">
        <v>26259.0908203125</v>
      </c>
      <c r="V387" s="1">
        <v>30049.5625</v>
      </c>
      <c r="W387" s="1">
        <v>34673.7890625</v>
      </c>
      <c r="X387" s="1">
        <v>39298.015625</v>
      </c>
      <c r="Y387" s="1">
        <v>43920.6640625</v>
      </c>
      <c r="Z387" s="1">
        <v>48543.3125</v>
      </c>
      <c r="AA387" s="1">
        <v>53165.95703125</v>
      </c>
      <c r="AB387" s="1">
        <v>57788.6015625</v>
      </c>
      <c r="AC387" s="1">
        <v>57788.6015625</v>
      </c>
    </row>
    <row r="388" spans="1:29" hidden="1" x14ac:dyDescent="0.3">
      <c r="A388" t="s">
        <v>183</v>
      </c>
      <c r="B388" t="s">
        <v>187</v>
      </c>
      <c r="C388" t="s">
        <v>149</v>
      </c>
      <c r="D388" t="s">
        <v>121</v>
      </c>
      <c r="E388" t="s">
        <v>159</v>
      </c>
      <c r="F388" s="1"/>
      <c r="G388" s="1"/>
      <c r="H388" s="1"/>
      <c r="I388" s="1">
        <v>2.80127525329589</v>
      </c>
      <c r="J388" s="1">
        <v>3.0333654880523602</v>
      </c>
      <c r="K388" s="1">
        <v>2.1042234897613499</v>
      </c>
      <c r="L388" s="1">
        <v>2.18959212303161</v>
      </c>
      <c r="M388" s="1">
        <v>2.7864787578582701</v>
      </c>
      <c r="N388" s="1">
        <v>2.9327309131622301</v>
      </c>
      <c r="O388" s="1">
        <v>3.4335188865661599</v>
      </c>
      <c r="P388" s="1">
        <v>3.3630611896514799</v>
      </c>
      <c r="Q388" s="1">
        <v>3.6826093196868799</v>
      </c>
      <c r="R388" s="1">
        <v>4.3972749710082999</v>
      </c>
      <c r="S388" s="1">
        <v>4.2278666496276802</v>
      </c>
      <c r="T388" s="1">
        <v>4.0584583282470597</v>
      </c>
      <c r="U388" s="1">
        <v>3.9110152721404998</v>
      </c>
      <c r="V388" s="1">
        <v>3.7635722160339302</v>
      </c>
      <c r="W388" s="1">
        <v>4.2757785320281902</v>
      </c>
      <c r="X388" s="1">
        <v>4.78798484802246</v>
      </c>
      <c r="Y388" s="1">
        <v>4.2462191581726003</v>
      </c>
      <c r="Z388" s="1">
        <v>3.7044534683227499</v>
      </c>
      <c r="AA388" s="1">
        <v>3.7633368968963601</v>
      </c>
      <c r="AB388" s="1">
        <v>3.8222203254699698</v>
      </c>
      <c r="AC388" s="1">
        <v>3.8222203254699698</v>
      </c>
    </row>
    <row r="389" spans="1:29" hidden="1" x14ac:dyDescent="0.3">
      <c r="A389" t="s">
        <v>183</v>
      </c>
      <c r="B389" t="s">
        <v>187</v>
      </c>
      <c r="C389" t="s">
        <v>149</v>
      </c>
      <c r="D389" t="s">
        <v>123</v>
      </c>
      <c r="E389" t="s">
        <v>159</v>
      </c>
      <c r="F389" s="1"/>
      <c r="G389" s="1"/>
      <c r="H389" s="1"/>
      <c r="I389" s="1">
        <v>5.0472106933593697</v>
      </c>
      <c r="J389" s="1">
        <v>5.2125282287597603</v>
      </c>
      <c r="K389" s="1">
        <v>5.5986256599426198</v>
      </c>
      <c r="L389" s="1">
        <v>4.9764819145202601</v>
      </c>
      <c r="M389" s="1">
        <v>5.1680426597595197</v>
      </c>
      <c r="N389" s="1">
        <v>5.3003945350646902</v>
      </c>
      <c r="O389" s="1">
        <v>5.6096768379211399</v>
      </c>
      <c r="P389" s="1">
        <v>6.1086668968200604</v>
      </c>
      <c r="Q389" s="1">
        <v>6.3563723564147896</v>
      </c>
      <c r="R389" s="1">
        <v>6.6279363632202104</v>
      </c>
      <c r="S389" s="1">
        <v>6.8037543296813903</v>
      </c>
      <c r="T389" s="1">
        <v>6.9795722961425701</v>
      </c>
      <c r="U389" s="1">
        <v>7.1443104743957502</v>
      </c>
      <c r="V389" s="1">
        <v>7.3090486526489196</v>
      </c>
      <c r="W389" s="1">
        <v>7.3699927330017001</v>
      </c>
      <c r="X389" s="1">
        <v>7.4309368133544904</v>
      </c>
      <c r="Y389" s="1">
        <v>7.2861559391021702</v>
      </c>
      <c r="Z389" s="1">
        <v>7.14137506484985</v>
      </c>
      <c r="AA389" s="1">
        <v>7.6601269245147696</v>
      </c>
      <c r="AB389" s="1">
        <v>8.1788787841796804</v>
      </c>
      <c r="AC389" s="1">
        <v>8.1788787841796804</v>
      </c>
    </row>
    <row r="390" spans="1:29" hidden="1" x14ac:dyDescent="0.3">
      <c r="A390" t="s">
        <v>183</v>
      </c>
      <c r="B390" t="s">
        <v>187</v>
      </c>
      <c r="C390" t="s">
        <v>149</v>
      </c>
      <c r="D390" t="s">
        <v>125</v>
      </c>
      <c r="E390" t="s">
        <v>159</v>
      </c>
      <c r="F390" s="1"/>
      <c r="G390" s="1"/>
      <c r="H390" s="1"/>
      <c r="I390" s="1">
        <v>10.446678161621</v>
      </c>
      <c r="J390" s="1">
        <v>13.883552551269499</v>
      </c>
      <c r="K390" s="1">
        <v>8.3906297683715803</v>
      </c>
      <c r="L390" s="1">
        <v>9.1977319717407209</v>
      </c>
      <c r="M390" s="1">
        <v>10.0598955154418</v>
      </c>
      <c r="N390" s="1">
        <v>11.786338806152299</v>
      </c>
      <c r="O390" s="1">
        <v>10.261369705200099</v>
      </c>
      <c r="P390" s="1">
        <v>8.2119083404540998</v>
      </c>
      <c r="Q390" s="1">
        <v>7.5563588142395002</v>
      </c>
      <c r="R390" s="1">
        <v>7.38356161117553</v>
      </c>
      <c r="S390" s="1">
        <v>8.0674111843109095</v>
      </c>
      <c r="T390" s="1">
        <v>8.7512607574462802</v>
      </c>
      <c r="U390" s="1">
        <v>9.1962780952453596</v>
      </c>
      <c r="V390" s="1">
        <v>9.64129543304443</v>
      </c>
      <c r="W390" s="1">
        <v>9.8738641738891602</v>
      </c>
      <c r="X390" s="1">
        <v>10.1064329147338</v>
      </c>
      <c r="Y390" s="1">
        <v>9.8314208984375</v>
      </c>
      <c r="Z390" s="1">
        <v>9.5564088821411097</v>
      </c>
      <c r="AA390" s="1">
        <v>9.8965935707092196</v>
      </c>
      <c r="AB390" s="1">
        <v>10.236778259277299</v>
      </c>
      <c r="AC390" s="1">
        <v>10.236778259277299</v>
      </c>
    </row>
    <row r="391" spans="1:29" hidden="1" x14ac:dyDescent="0.3">
      <c r="A391" t="s">
        <v>183</v>
      </c>
      <c r="B391" t="s">
        <v>187</v>
      </c>
      <c r="C391" t="s">
        <v>149</v>
      </c>
      <c r="D391" t="s">
        <v>127</v>
      </c>
      <c r="E391" t="s">
        <v>159</v>
      </c>
      <c r="F391" s="1"/>
      <c r="G391" s="1"/>
      <c r="H391" s="1"/>
      <c r="I391" s="1">
        <v>36.0653266906738</v>
      </c>
      <c r="J391" s="1">
        <v>42.953475952148402</v>
      </c>
      <c r="K391" s="1">
        <v>46.694377899169901</v>
      </c>
      <c r="L391" s="1">
        <v>45.437812805175703</v>
      </c>
      <c r="M391" s="1">
        <v>46.427719116210902</v>
      </c>
      <c r="N391" s="1">
        <v>48.606380462646399</v>
      </c>
      <c r="O391" s="1">
        <v>179.51466369628901</v>
      </c>
      <c r="P391" s="1">
        <v>161.88726806640599</v>
      </c>
      <c r="Q391" s="1">
        <v>111.32738494873</v>
      </c>
      <c r="R391" s="1">
        <v>92.431480407714801</v>
      </c>
      <c r="S391" s="1">
        <v>96.572681427001896</v>
      </c>
      <c r="T391" s="1">
        <v>100.71388244628901</v>
      </c>
      <c r="U391" s="1">
        <v>98.312007904052706</v>
      </c>
      <c r="V391" s="1">
        <v>95.910133361816406</v>
      </c>
      <c r="W391" s="1">
        <v>90.481353759765597</v>
      </c>
      <c r="X391" s="1">
        <v>85.052574157714801</v>
      </c>
      <c r="Y391" s="1">
        <v>84.307388305664006</v>
      </c>
      <c r="Z391" s="1">
        <v>83.562202453613196</v>
      </c>
      <c r="AA391" s="1">
        <v>85.591316223144503</v>
      </c>
      <c r="AB391" s="1">
        <v>87.620429992675696</v>
      </c>
      <c r="AC391" s="1">
        <v>87.620429992675696</v>
      </c>
    </row>
    <row r="392" spans="1:29" hidden="1" x14ac:dyDescent="0.3">
      <c r="A392" t="s">
        <v>183</v>
      </c>
      <c r="B392" t="s">
        <v>187</v>
      </c>
      <c r="C392" t="s">
        <v>149</v>
      </c>
      <c r="D392" t="s">
        <v>161</v>
      </c>
      <c r="E392" t="s">
        <v>159</v>
      </c>
      <c r="F392" s="1"/>
      <c r="G392" s="1"/>
      <c r="H392" s="1"/>
      <c r="I392" s="1">
        <v>5.9287772178649902</v>
      </c>
      <c r="J392" s="1">
        <v>7.0689725875854403</v>
      </c>
      <c r="K392" s="1">
        <v>7.3528962135314897</v>
      </c>
      <c r="L392" s="1">
        <v>6.8574743270873997</v>
      </c>
      <c r="M392" s="1">
        <v>7.0303878784179599</v>
      </c>
      <c r="N392" s="1">
        <v>7.2460250854492099</v>
      </c>
      <c r="O392" s="1">
        <v>385.32376098632801</v>
      </c>
      <c r="P392" s="1">
        <v>641.7919921875</v>
      </c>
      <c r="Q392" s="1">
        <v>748.203125</v>
      </c>
      <c r="R392" s="1">
        <v>1038.86340332031</v>
      </c>
      <c r="S392" s="1">
        <v>1258.70874023437</v>
      </c>
      <c r="T392" s="1">
        <v>1478.55407714843</v>
      </c>
      <c r="U392" s="1">
        <v>1676.04028320312</v>
      </c>
      <c r="V392" s="1">
        <v>1873.52648925781</v>
      </c>
      <c r="W392" s="1">
        <v>2166.3045043945299</v>
      </c>
      <c r="X392" s="1">
        <v>2459.08251953125</v>
      </c>
      <c r="Y392" s="1">
        <v>2716.5457763671802</v>
      </c>
      <c r="Z392" s="1">
        <v>2974.00903320312</v>
      </c>
      <c r="AA392" s="1">
        <v>3232.34887695312</v>
      </c>
      <c r="AB392" s="1">
        <v>3490.68872070312</v>
      </c>
      <c r="AC392" s="1">
        <v>3490.68872070312</v>
      </c>
    </row>
    <row r="393" spans="1:29" hidden="1" x14ac:dyDescent="0.3">
      <c r="A393" t="s">
        <v>183</v>
      </c>
      <c r="B393" t="s">
        <v>187</v>
      </c>
      <c r="C393" t="s">
        <v>149</v>
      </c>
      <c r="D393" t="s">
        <v>185</v>
      </c>
      <c r="E393" t="s">
        <v>159</v>
      </c>
      <c r="F393" s="1"/>
      <c r="G393" s="1"/>
      <c r="H393" s="1"/>
      <c r="I393" s="1">
        <v>27.4179592132568</v>
      </c>
      <c r="J393" s="1">
        <v>31.048147201538001</v>
      </c>
      <c r="K393" s="1">
        <v>30.1902770996093</v>
      </c>
      <c r="L393" s="1">
        <v>31.372449874877901</v>
      </c>
      <c r="M393" s="1">
        <v>32.1727905273437</v>
      </c>
      <c r="N393" s="1">
        <v>34.298793792724602</v>
      </c>
      <c r="O393" s="1">
        <v>368.33871459960898</v>
      </c>
      <c r="P393" s="1">
        <v>723.42584228515602</v>
      </c>
      <c r="Q393" s="1">
        <v>682.62738037109295</v>
      </c>
      <c r="R393" s="1">
        <v>852.88006591796795</v>
      </c>
      <c r="S393" s="1">
        <v>1018.4593200683501</v>
      </c>
      <c r="T393" s="1">
        <v>1184.03857421875</v>
      </c>
      <c r="U393" s="1">
        <v>1347.57470703125</v>
      </c>
      <c r="V393" s="1">
        <v>1511.11083984375</v>
      </c>
      <c r="W393" s="1">
        <v>1775.4081420898401</v>
      </c>
      <c r="X393" s="1">
        <v>2039.70544433593</v>
      </c>
      <c r="Y393" s="1">
        <v>2310.3309936523401</v>
      </c>
      <c r="Z393" s="1">
        <v>2580.95654296875</v>
      </c>
      <c r="AA393" s="1">
        <v>2860.6494140625</v>
      </c>
      <c r="AB393" s="1">
        <v>3140.34228515625</v>
      </c>
      <c r="AC393" s="1">
        <v>3140.34228515625</v>
      </c>
    </row>
    <row r="394" spans="1:29" hidden="1" x14ac:dyDescent="0.3">
      <c r="A394" t="s">
        <v>183</v>
      </c>
      <c r="B394" t="s">
        <v>187</v>
      </c>
      <c r="C394" t="s">
        <v>149</v>
      </c>
      <c r="D394" t="s">
        <v>162</v>
      </c>
      <c r="E394" t="s">
        <v>159</v>
      </c>
      <c r="F394" s="1"/>
      <c r="G394" s="1"/>
      <c r="H394" s="1"/>
      <c r="I394" s="1">
        <v>7.5399050712585396</v>
      </c>
      <c r="J394" s="1">
        <v>10.359356880187899</v>
      </c>
      <c r="K394" s="1">
        <v>8.6319465637206996</v>
      </c>
      <c r="L394" s="1">
        <v>10.6620416641235</v>
      </c>
      <c r="M394" s="1">
        <v>11.6362562179565</v>
      </c>
      <c r="N394" s="1">
        <v>13.723298072814901</v>
      </c>
      <c r="O394" s="1">
        <v>541.89208984375</v>
      </c>
      <c r="P394" s="1">
        <v>869.535400390625</v>
      </c>
      <c r="Q394" s="1">
        <v>1013.41467285156</v>
      </c>
      <c r="R394" s="1">
        <v>1406.97863769531</v>
      </c>
      <c r="S394" s="1">
        <v>1706.79357910156</v>
      </c>
      <c r="T394" s="1">
        <v>2006.60852050781</v>
      </c>
      <c r="U394" s="1">
        <v>2274.6093139648401</v>
      </c>
      <c r="V394" s="1">
        <v>2542.61010742187</v>
      </c>
      <c r="W394" s="1">
        <v>2940.9827880859302</v>
      </c>
      <c r="X394" s="1">
        <v>3339.35546875</v>
      </c>
      <c r="Y394" s="1">
        <v>3688.83203125</v>
      </c>
      <c r="Z394" s="1">
        <v>4038.30859375</v>
      </c>
      <c r="AA394" s="1">
        <v>4388.3327636718705</v>
      </c>
      <c r="AB394" s="1">
        <v>4738.35693359375</v>
      </c>
      <c r="AC394" s="1">
        <v>4738.35693359375</v>
      </c>
    </row>
    <row r="395" spans="1:29" hidden="1" x14ac:dyDescent="0.3">
      <c r="A395" t="s">
        <v>183</v>
      </c>
      <c r="B395" t="s">
        <v>187</v>
      </c>
      <c r="C395" t="s">
        <v>149</v>
      </c>
      <c r="D395" t="s">
        <v>163</v>
      </c>
      <c r="E395" t="s">
        <v>159</v>
      </c>
      <c r="F395" s="1"/>
      <c r="G395" s="1"/>
      <c r="H395" s="1"/>
      <c r="I395" s="1">
        <v>2.1903663873672E-2</v>
      </c>
      <c r="J395" s="1">
        <v>2.1904466673730999E-2</v>
      </c>
      <c r="K395" s="1">
        <v>2.1905602887271999E-2</v>
      </c>
      <c r="L395" s="1">
        <v>2.1905990317463001E-2</v>
      </c>
      <c r="M395" s="1">
        <v>2.1905686706303999E-2</v>
      </c>
      <c r="N395" s="1">
        <v>2.1905507892369998E-2</v>
      </c>
      <c r="O395" s="1">
        <v>2.1905466914176001E-2</v>
      </c>
      <c r="P395" s="1">
        <v>2.1905612200497901E-2</v>
      </c>
      <c r="Q395" s="1">
        <v>2.1905839443206E-2</v>
      </c>
      <c r="R395" s="1">
        <v>2.1905990317463001E-2</v>
      </c>
      <c r="S395" s="1">
        <v>2.1905859000980001E-2</v>
      </c>
      <c r="T395" s="1">
        <v>2.1905727684497001E-2</v>
      </c>
      <c r="U395" s="1">
        <v>2.1905660629272E-2</v>
      </c>
      <c r="V395" s="1">
        <v>2.1905593574046998E-2</v>
      </c>
      <c r="W395" s="1">
        <v>2.1905691362917E-2</v>
      </c>
      <c r="X395" s="1">
        <v>2.1905789151786901E-2</v>
      </c>
      <c r="Y395" s="1">
        <v>2.1905789151786901E-2</v>
      </c>
      <c r="Z395" s="1">
        <v>2.1905789151786901E-2</v>
      </c>
      <c r="AA395" s="1">
        <v>2.1905585192143501E-2</v>
      </c>
      <c r="AB395" s="1">
        <v>2.19053812325E-2</v>
      </c>
      <c r="AC395" s="1">
        <v>2.19053812325E-2</v>
      </c>
    </row>
    <row r="396" spans="1:29" hidden="1" x14ac:dyDescent="0.3">
      <c r="A396" t="s">
        <v>183</v>
      </c>
      <c r="B396" t="s">
        <v>187</v>
      </c>
      <c r="C396" t="s">
        <v>149</v>
      </c>
      <c r="D396" t="s">
        <v>164</v>
      </c>
      <c r="E396" t="s">
        <v>159</v>
      </c>
      <c r="F396" s="1"/>
      <c r="G396" s="1"/>
      <c r="H396" s="1"/>
      <c r="I396" s="1">
        <v>2.7649171352386399</v>
      </c>
      <c r="J396" s="1">
        <v>3.2781908512115399</v>
      </c>
      <c r="K396" s="1">
        <v>2.7897095680236799</v>
      </c>
      <c r="L396" s="1">
        <v>3.4043784141540501</v>
      </c>
      <c r="M396" s="1">
        <v>4.19213390350341</v>
      </c>
      <c r="N396" s="1">
        <v>4.9299688339233398</v>
      </c>
      <c r="O396" s="1">
        <v>675.551513671875</v>
      </c>
      <c r="P396" s="1">
        <v>1085.15356445312</v>
      </c>
      <c r="Q396" s="1">
        <v>1266.27416992187</v>
      </c>
      <c r="R396" s="1">
        <v>1762.56530761718</v>
      </c>
      <c r="S396" s="1">
        <v>2135.0000610351499</v>
      </c>
      <c r="T396" s="1">
        <v>2507.43481445312</v>
      </c>
      <c r="U396" s="1">
        <v>2843.3114013671802</v>
      </c>
      <c r="V396" s="1">
        <v>3179.18798828125</v>
      </c>
      <c r="W396" s="1">
        <v>3680.8173828125</v>
      </c>
      <c r="X396" s="1">
        <v>4182.44677734375</v>
      </c>
      <c r="Y396" s="1">
        <v>4620.9387207031205</v>
      </c>
      <c r="Z396" s="1">
        <v>5059.4306640625</v>
      </c>
      <c r="AA396" s="1">
        <v>5498.96044921875</v>
      </c>
      <c r="AB396" s="1">
        <v>5938.490234375</v>
      </c>
      <c r="AC396" s="1">
        <v>5938.490234375</v>
      </c>
    </row>
    <row r="397" spans="1:29" hidden="1" x14ac:dyDescent="0.3">
      <c r="A397" t="s">
        <v>183</v>
      </c>
      <c r="B397" t="s">
        <v>187</v>
      </c>
      <c r="C397" t="s">
        <v>186</v>
      </c>
      <c r="D397" t="s">
        <v>154</v>
      </c>
      <c r="E397" t="s">
        <v>155</v>
      </c>
      <c r="F397" s="1"/>
      <c r="G397" s="1"/>
      <c r="H397" s="1"/>
      <c r="I397" s="1">
        <v>1</v>
      </c>
      <c r="J397" s="1">
        <v>0.95521533489227295</v>
      </c>
      <c r="K397" s="1">
        <v>0.86092680692672696</v>
      </c>
      <c r="L397" s="1">
        <v>0.86116749048232999</v>
      </c>
      <c r="M397" s="1">
        <v>0.86486071348190297</v>
      </c>
      <c r="N397" s="1">
        <v>0.86858373880386297</v>
      </c>
      <c r="O397" s="1">
        <v>1.12285828590393</v>
      </c>
      <c r="P397" s="1">
        <v>1.2273414134979199</v>
      </c>
      <c r="Q397" s="1">
        <v>1.28948438167572</v>
      </c>
      <c r="R397" s="1">
        <v>1.3472985029220499</v>
      </c>
      <c r="S397" s="1">
        <v>1.3760304450988701</v>
      </c>
      <c r="T397" s="1">
        <v>1.40476238727569</v>
      </c>
      <c r="U397" s="1">
        <v>1.40877765417098</v>
      </c>
      <c r="V397" s="1">
        <v>1.41279292106628</v>
      </c>
      <c r="W397" s="1">
        <v>1.4180667400360101</v>
      </c>
      <c r="X397" s="1">
        <v>1.42334055900573</v>
      </c>
      <c r="Y397" s="1">
        <v>1.4139432311058</v>
      </c>
      <c r="Z397" s="1">
        <v>1.40454590320587</v>
      </c>
      <c r="AA397" s="1">
        <v>1.3971285223960801</v>
      </c>
      <c r="AB397" s="1">
        <v>1.3897111415862999</v>
      </c>
      <c r="AC397" s="1">
        <v>1.3897111415862999</v>
      </c>
    </row>
    <row r="398" spans="1:29" hidden="1" x14ac:dyDescent="0.3">
      <c r="A398" t="s">
        <v>183</v>
      </c>
      <c r="B398" t="s">
        <v>187</v>
      </c>
      <c r="C398" t="s">
        <v>186</v>
      </c>
      <c r="D398" t="s">
        <v>117</v>
      </c>
      <c r="E398" t="s">
        <v>157</v>
      </c>
      <c r="F398" s="1"/>
      <c r="G398" s="1"/>
      <c r="H398" s="1"/>
      <c r="I398" s="1"/>
      <c r="J398" s="1"/>
      <c r="K398" s="1"/>
      <c r="L398" s="1"/>
      <c r="M398" s="1"/>
      <c r="N398" s="1"/>
      <c r="O398" s="1">
        <v>3642.63940429687</v>
      </c>
      <c r="P398" s="1">
        <v>7514.7568359375</v>
      </c>
      <c r="Q398" s="1">
        <v>10402.1376953125</v>
      </c>
      <c r="R398" s="1">
        <v>14448.7275390625</v>
      </c>
      <c r="S398" s="1">
        <v>18458.673339843699</v>
      </c>
      <c r="T398" s="1">
        <v>22468.619140625</v>
      </c>
      <c r="U398" s="1">
        <v>26259.0947265625</v>
      </c>
      <c r="V398" s="1">
        <v>30049.5703125</v>
      </c>
      <c r="W398" s="1">
        <v>34673.79296875</v>
      </c>
      <c r="X398" s="1">
        <v>39298.015625</v>
      </c>
      <c r="Y398" s="1">
        <v>43920.6640625</v>
      </c>
      <c r="Z398" s="1">
        <v>48543.3125</v>
      </c>
      <c r="AA398" s="1">
        <v>53165.95703125</v>
      </c>
      <c r="AB398" s="1">
        <v>57788.6015625</v>
      </c>
      <c r="AC398" s="1">
        <v>57788.6015625</v>
      </c>
    </row>
    <row r="399" spans="1:29" hidden="1" x14ac:dyDescent="0.3">
      <c r="A399" t="s">
        <v>183</v>
      </c>
      <c r="B399" t="s">
        <v>187</v>
      </c>
      <c r="C399" t="s">
        <v>186</v>
      </c>
      <c r="D399" t="s">
        <v>121</v>
      </c>
      <c r="E399" t="s">
        <v>159</v>
      </c>
      <c r="F399" s="1"/>
      <c r="G399" s="1"/>
      <c r="H399" s="1"/>
      <c r="I399" s="1">
        <v>2.80127525329589</v>
      </c>
      <c r="J399" s="1">
        <v>3.0333654880523602</v>
      </c>
      <c r="K399" s="1">
        <v>2.1042234897613499</v>
      </c>
      <c r="L399" s="1">
        <v>2.18959212303161</v>
      </c>
      <c r="M399" s="1">
        <v>2.7864787578582701</v>
      </c>
      <c r="N399" s="1">
        <v>2.9327309131622301</v>
      </c>
      <c r="O399" s="1">
        <v>3.4335188865661599</v>
      </c>
      <c r="P399" s="1">
        <v>3.3630611896514799</v>
      </c>
      <c r="Q399" s="1">
        <v>3.6826093196868799</v>
      </c>
      <c r="R399" s="1">
        <v>4.3972749710082999</v>
      </c>
      <c r="S399" s="1">
        <v>4.2278666496276802</v>
      </c>
      <c r="T399" s="1">
        <v>4.0584583282470597</v>
      </c>
      <c r="U399" s="1">
        <v>3.9110152721404998</v>
      </c>
      <c r="V399" s="1">
        <v>3.7635722160339302</v>
      </c>
      <c r="W399" s="1">
        <v>4.2757785320281902</v>
      </c>
      <c r="X399" s="1">
        <v>4.78798484802246</v>
      </c>
      <c r="Y399" s="1">
        <v>4.2462191581726003</v>
      </c>
      <c r="Z399" s="1">
        <v>3.7044534683227499</v>
      </c>
      <c r="AA399" s="1">
        <v>3.7633368968963601</v>
      </c>
      <c r="AB399" s="1">
        <v>3.8222203254699698</v>
      </c>
      <c r="AC399" s="1">
        <v>3.8222203254699698</v>
      </c>
    </row>
    <row r="400" spans="1:29" hidden="1" x14ac:dyDescent="0.3">
      <c r="A400" t="s">
        <v>183</v>
      </c>
      <c r="B400" t="s">
        <v>187</v>
      </c>
      <c r="C400" t="s">
        <v>186</v>
      </c>
      <c r="D400" t="s">
        <v>123</v>
      </c>
      <c r="E400" t="s">
        <v>159</v>
      </c>
      <c r="F400" s="1"/>
      <c r="G400" s="1"/>
      <c r="H400" s="1"/>
      <c r="I400" s="1">
        <v>5.0472106933593697</v>
      </c>
      <c r="J400" s="1">
        <v>5.2125282287597603</v>
      </c>
      <c r="K400" s="1">
        <v>5.5986256599426198</v>
      </c>
      <c r="L400" s="1">
        <v>4.9764819145202601</v>
      </c>
      <c r="M400" s="1">
        <v>5.1680426597595197</v>
      </c>
      <c r="N400" s="1">
        <v>5.3003945350646902</v>
      </c>
      <c r="O400" s="1">
        <v>5.6096768379211399</v>
      </c>
      <c r="P400" s="1">
        <v>6.1086668968200604</v>
      </c>
      <c r="Q400" s="1">
        <v>6.3563723564147896</v>
      </c>
      <c r="R400" s="1">
        <v>6.6279363632202104</v>
      </c>
      <c r="S400" s="1">
        <v>6.8037543296813903</v>
      </c>
      <c r="T400" s="1">
        <v>6.9795722961425701</v>
      </c>
      <c r="U400" s="1">
        <v>7.1443104743957502</v>
      </c>
      <c r="V400" s="1">
        <v>7.3090486526489196</v>
      </c>
      <c r="W400" s="1">
        <v>7.3699927330017001</v>
      </c>
      <c r="X400" s="1">
        <v>7.4309368133544904</v>
      </c>
      <c r="Y400" s="1">
        <v>7.2861559391021702</v>
      </c>
      <c r="Z400" s="1">
        <v>7.14137506484985</v>
      </c>
      <c r="AA400" s="1">
        <v>7.6601269245147696</v>
      </c>
      <c r="AB400" s="1">
        <v>8.1788787841796804</v>
      </c>
      <c r="AC400" s="1">
        <v>8.1788787841796804</v>
      </c>
    </row>
    <row r="401" spans="1:29" hidden="1" x14ac:dyDescent="0.3">
      <c r="A401" t="s">
        <v>183</v>
      </c>
      <c r="B401" t="s">
        <v>187</v>
      </c>
      <c r="C401" t="s">
        <v>186</v>
      </c>
      <c r="D401" t="s">
        <v>125</v>
      </c>
      <c r="E401" t="s">
        <v>159</v>
      </c>
      <c r="F401" s="1"/>
      <c r="G401" s="1"/>
      <c r="H401" s="1"/>
      <c r="I401" s="1">
        <v>10.446678161621</v>
      </c>
      <c r="J401" s="1">
        <v>13.883552551269499</v>
      </c>
      <c r="K401" s="1">
        <v>8.3906297683715803</v>
      </c>
      <c r="L401" s="1">
        <v>9.1977319717407209</v>
      </c>
      <c r="M401" s="1">
        <v>10.0598955154418</v>
      </c>
      <c r="N401" s="1">
        <v>11.786338806152299</v>
      </c>
      <c r="O401" s="1">
        <v>10.261369705200099</v>
      </c>
      <c r="P401" s="1">
        <v>8.2119083404540998</v>
      </c>
      <c r="Q401" s="1">
        <v>7.5563588142395002</v>
      </c>
      <c r="R401" s="1">
        <v>7.38356161117553</v>
      </c>
      <c r="S401" s="1">
        <v>8.0674111843109095</v>
      </c>
      <c r="T401" s="1">
        <v>8.7512607574462802</v>
      </c>
      <c r="U401" s="1">
        <v>9.1962780952453596</v>
      </c>
      <c r="V401" s="1">
        <v>9.64129543304443</v>
      </c>
      <c r="W401" s="1">
        <v>9.8738641738891602</v>
      </c>
      <c r="X401" s="1">
        <v>10.1064329147338</v>
      </c>
      <c r="Y401" s="1">
        <v>9.8314208984375</v>
      </c>
      <c r="Z401" s="1">
        <v>9.5564088821411097</v>
      </c>
      <c r="AA401" s="1">
        <v>9.8965935707092196</v>
      </c>
      <c r="AB401" s="1">
        <v>10.236778259277299</v>
      </c>
      <c r="AC401" s="1">
        <v>10.236778259277299</v>
      </c>
    </row>
    <row r="402" spans="1:29" hidden="1" x14ac:dyDescent="0.3">
      <c r="A402" t="s">
        <v>183</v>
      </c>
      <c r="B402" t="s">
        <v>187</v>
      </c>
      <c r="C402" t="s">
        <v>186</v>
      </c>
      <c r="D402" t="s">
        <v>127</v>
      </c>
      <c r="E402" t="s">
        <v>159</v>
      </c>
      <c r="F402" s="1"/>
      <c r="G402" s="1"/>
      <c r="H402" s="1"/>
      <c r="I402" s="1">
        <v>37.201587677001903</v>
      </c>
      <c r="J402" s="1">
        <v>44.655586242675703</v>
      </c>
      <c r="K402" s="1">
        <v>49.6070137023925</v>
      </c>
      <c r="L402" s="1">
        <v>48.610103607177699</v>
      </c>
      <c r="M402" s="1">
        <v>48.597671508788999</v>
      </c>
      <c r="N402" s="1">
        <v>49.598686218261697</v>
      </c>
      <c r="O402" s="1">
        <v>187.64747619628901</v>
      </c>
      <c r="P402" s="1">
        <v>162.18397521972599</v>
      </c>
      <c r="Q402" s="1">
        <v>113.674667358398</v>
      </c>
      <c r="R402" s="1">
        <v>95.561737060546804</v>
      </c>
      <c r="S402" s="1">
        <v>101.531272888183</v>
      </c>
      <c r="T402" s="1">
        <v>107.50080871582</v>
      </c>
      <c r="U402" s="1">
        <v>105.68913269042901</v>
      </c>
      <c r="V402" s="1">
        <v>103.87745666503901</v>
      </c>
      <c r="W402" s="1">
        <v>97.897575378417898</v>
      </c>
      <c r="X402" s="1">
        <v>91.917694091796804</v>
      </c>
      <c r="Y402" s="1">
        <v>90.787155151367102</v>
      </c>
      <c r="Z402" s="1">
        <v>89.6566162109375</v>
      </c>
      <c r="AA402" s="1">
        <v>91.910247802734304</v>
      </c>
      <c r="AB402" s="1">
        <v>94.163879394531193</v>
      </c>
      <c r="AC402" s="1">
        <v>94.163879394531193</v>
      </c>
    </row>
    <row r="403" spans="1:29" hidden="1" x14ac:dyDescent="0.3">
      <c r="A403" t="s">
        <v>183</v>
      </c>
      <c r="B403" t="s">
        <v>187</v>
      </c>
      <c r="C403" t="s">
        <v>186</v>
      </c>
      <c r="D403" t="s">
        <v>161</v>
      </c>
      <c r="E403" t="s">
        <v>159</v>
      </c>
      <c r="F403" s="1"/>
      <c r="G403" s="1"/>
      <c r="H403" s="1"/>
      <c r="I403" s="1">
        <v>5.7909235954284597</v>
      </c>
      <c r="J403" s="1">
        <v>7.0393872261047301</v>
      </c>
      <c r="K403" s="1">
        <v>7.1363635063171298</v>
      </c>
      <c r="L403" s="1">
        <v>6.8434281349182102</v>
      </c>
      <c r="M403" s="1">
        <v>6.99177742004394</v>
      </c>
      <c r="N403" s="1">
        <v>7.1839885711669904</v>
      </c>
      <c r="O403" s="1">
        <v>410.642974853515</v>
      </c>
      <c r="P403" s="1">
        <v>641.51232910156205</v>
      </c>
      <c r="Q403" s="1">
        <v>747.88537597656205</v>
      </c>
      <c r="R403" s="1">
        <v>1038.61682128906</v>
      </c>
      <c r="S403" s="1">
        <v>1257.3717651367101</v>
      </c>
      <c r="T403" s="1">
        <v>1476.12670898437</v>
      </c>
      <c r="U403" s="1">
        <v>1673.4802856445301</v>
      </c>
      <c r="V403" s="1">
        <v>1870.83386230468</v>
      </c>
      <c r="W403" s="1">
        <v>2164.3908081054601</v>
      </c>
      <c r="X403" s="1">
        <v>2457.94775390625</v>
      </c>
      <c r="Y403" s="1">
        <v>2715.638671875</v>
      </c>
      <c r="Z403" s="1">
        <v>2973.32958984375</v>
      </c>
      <c r="AA403" s="1">
        <v>3231.701171875</v>
      </c>
      <c r="AB403" s="1">
        <v>3490.07275390625</v>
      </c>
      <c r="AC403" s="1">
        <v>3490.07275390625</v>
      </c>
    </row>
    <row r="404" spans="1:29" hidden="1" x14ac:dyDescent="0.3">
      <c r="A404" t="s">
        <v>183</v>
      </c>
      <c r="B404" t="s">
        <v>187</v>
      </c>
      <c r="C404" t="s">
        <v>186</v>
      </c>
      <c r="D404" t="s">
        <v>185</v>
      </c>
      <c r="E404" t="s">
        <v>159</v>
      </c>
      <c r="F404" s="1"/>
      <c r="G404" s="1"/>
      <c r="H404" s="1"/>
      <c r="I404" s="1">
        <v>27.033014297485298</v>
      </c>
      <c r="J404" s="1">
        <v>30.8633728027343</v>
      </c>
      <c r="K404" s="1">
        <v>30.1766262054443</v>
      </c>
      <c r="L404" s="1">
        <v>30.798412322998001</v>
      </c>
      <c r="M404" s="1">
        <v>31.312088012695298</v>
      </c>
      <c r="N404" s="1">
        <v>32.675991058349602</v>
      </c>
      <c r="O404" s="1">
        <v>371.79415893554602</v>
      </c>
      <c r="P404" s="1">
        <v>721.322998046875</v>
      </c>
      <c r="Q404" s="1">
        <v>683.87927246093705</v>
      </c>
      <c r="R404" s="1">
        <v>869.14758300781205</v>
      </c>
      <c r="S404" s="1">
        <v>1049.6992797851501</v>
      </c>
      <c r="T404" s="1">
        <v>1230.2509765625</v>
      </c>
      <c r="U404" s="1">
        <v>1409.6165161132801</v>
      </c>
      <c r="V404" s="1">
        <v>1588.98205566406</v>
      </c>
      <c r="W404" s="1">
        <v>1875.3971557617101</v>
      </c>
      <c r="X404" s="1">
        <v>2161.81225585937</v>
      </c>
      <c r="Y404" s="1">
        <v>2453.6488037109302</v>
      </c>
      <c r="Z404" s="1">
        <v>2745.4853515625</v>
      </c>
      <c r="AA404" s="1">
        <v>3046.59399414062</v>
      </c>
      <c r="AB404" s="1">
        <v>3347.70263671875</v>
      </c>
      <c r="AC404" s="1">
        <v>3347.70263671875</v>
      </c>
    </row>
    <row r="405" spans="1:29" hidden="1" x14ac:dyDescent="0.3">
      <c r="A405" t="s">
        <v>183</v>
      </c>
      <c r="B405" t="s">
        <v>187</v>
      </c>
      <c r="C405" t="s">
        <v>186</v>
      </c>
      <c r="D405" t="s">
        <v>162</v>
      </c>
      <c r="E405" t="s">
        <v>159</v>
      </c>
      <c r="F405" s="1"/>
      <c r="G405" s="1"/>
      <c r="H405" s="1"/>
      <c r="I405" s="1">
        <v>7.3346190452575604</v>
      </c>
      <c r="J405" s="1">
        <v>10.205893516540501</v>
      </c>
      <c r="K405" s="1">
        <v>8.3527355194091797</v>
      </c>
      <c r="L405" s="1">
        <v>10.3763790130615</v>
      </c>
      <c r="M405" s="1">
        <v>11.348391532897899</v>
      </c>
      <c r="N405" s="1">
        <v>13.4122600555419</v>
      </c>
      <c r="O405" s="1">
        <v>558.80108642578102</v>
      </c>
      <c r="P405" s="1">
        <v>868.88708496093705</v>
      </c>
      <c r="Q405" s="1">
        <v>1012.64392089843</v>
      </c>
      <c r="R405" s="1">
        <v>1406.06799316406</v>
      </c>
      <c r="S405" s="1">
        <v>1704.6986694335901</v>
      </c>
      <c r="T405" s="1">
        <v>2003.32934570312</v>
      </c>
      <c r="U405" s="1">
        <v>2271.6317138671802</v>
      </c>
      <c r="V405" s="1">
        <v>2539.93408203125</v>
      </c>
      <c r="W405" s="1">
        <v>2937.2618408203102</v>
      </c>
      <c r="X405" s="1">
        <v>3334.58959960937</v>
      </c>
      <c r="Y405" s="1">
        <v>3683.478515625</v>
      </c>
      <c r="Z405" s="1">
        <v>4032.36743164062</v>
      </c>
      <c r="AA405" s="1">
        <v>4382.6134033203098</v>
      </c>
      <c r="AB405" s="1">
        <v>4732.859375</v>
      </c>
      <c r="AC405" s="1">
        <v>4732.859375</v>
      </c>
    </row>
    <row r="406" spans="1:29" hidden="1" x14ac:dyDescent="0.3">
      <c r="A406" t="s">
        <v>183</v>
      </c>
      <c r="B406" t="s">
        <v>187</v>
      </c>
      <c r="C406" t="s">
        <v>186</v>
      </c>
      <c r="D406" t="s">
        <v>163</v>
      </c>
      <c r="E406" t="s">
        <v>159</v>
      </c>
      <c r="F406" s="1"/>
      <c r="G406" s="1"/>
      <c r="H406" s="1"/>
      <c r="I406" s="1">
        <v>2.1904345601797E-2</v>
      </c>
      <c r="J406" s="1">
        <v>2.1905455738306E-2</v>
      </c>
      <c r="K406" s="1">
        <v>2.1905990317463001E-2</v>
      </c>
      <c r="L406" s="1">
        <v>2.1905990317463001E-2</v>
      </c>
      <c r="M406" s="1">
        <v>2.1905990317463001E-2</v>
      </c>
      <c r="N406" s="1">
        <v>2.1905839443206E-2</v>
      </c>
      <c r="O406" s="1">
        <v>2.1905781701207001E-2</v>
      </c>
      <c r="P406" s="1">
        <v>2.1905792877078001E-2</v>
      </c>
      <c r="Q406" s="1">
        <v>2.1905831992625999E-2</v>
      </c>
      <c r="R406" s="1">
        <v>2.1905990317463001E-2</v>
      </c>
      <c r="S406" s="1">
        <v>2.1905920468270001E-2</v>
      </c>
      <c r="T406" s="1">
        <v>2.1905850619076999E-2</v>
      </c>
      <c r="U406" s="1">
        <v>2.19058170914645E-2</v>
      </c>
      <c r="V406" s="1">
        <v>2.1905783563852001E-2</v>
      </c>
      <c r="W406" s="1">
        <v>2.1905780769884E-2</v>
      </c>
      <c r="X406" s="1">
        <v>2.1905777975915999E-2</v>
      </c>
      <c r="Y406" s="1">
        <v>2.1905776113270999E-2</v>
      </c>
      <c r="Z406" s="1">
        <v>2.1905774250625999E-2</v>
      </c>
      <c r="AA406" s="1">
        <v>2.19056671485299E-2</v>
      </c>
      <c r="AB406" s="1">
        <v>2.1905560046433899E-2</v>
      </c>
      <c r="AC406" s="1">
        <v>2.1905560046433899E-2</v>
      </c>
    </row>
    <row r="407" spans="1:29" hidden="1" x14ac:dyDescent="0.3">
      <c r="A407" t="s">
        <v>183</v>
      </c>
      <c r="B407" t="s">
        <v>187</v>
      </c>
      <c r="C407" t="s">
        <v>186</v>
      </c>
      <c r="D407" t="s">
        <v>164</v>
      </c>
      <c r="E407" t="s">
        <v>159</v>
      </c>
      <c r="F407" s="1"/>
      <c r="G407" s="1"/>
      <c r="H407" s="1"/>
      <c r="I407" s="1">
        <v>2.80688405036926</v>
      </c>
      <c r="J407" s="1">
        <v>3.4357652664184499</v>
      </c>
      <c r="K407" s="1">
        <v>2.9443480968475302</v>
      </c>
      <c r="L407" s="1">
        <v>3.8224315643310498</v>
      </c>
      <c r="M407" s="1">
        <v>4.5592103004455504</v>
      </c>
      <c r="N407" s="1">
        <v>5.1723294258117596</v>
      </c>
      <c r="O407" s="1">
        <v>692.209228515625</v>
      </c>
      <c r="P407" s="1">
        <v>1085.08020019531</v>
      </c>
      <c r="Q407" s="1">
        <v>1266.20849609375</v>
      </c>
      <c r="R407" s="1">
        <v>1762.40759277343</v>
      </c>
      <c r="S407" s="1">
        <v>2134.8784790038999</v>
      </c>
      <c r="T407" s="1">
        <v>2507.34936523437</v>
      </c>
      <c r="U407" s="1">
        <v>2843.3016357421802</v>
      </c>
      <c r="V407" s="1">
        <v>3179.25390625</v>
      </c>
      <c r="W407" s="1">
        <v>3680.85693359375</v>
      </c>
      <c r="X407" s="1">
        <v>4182.4599609375</v>
      </c>
      <c r="Y407" s="1">
        <v>4620.9479980468705</v>
      </c>
      <c r="Z407" s="1">
        <v>5059.43603515625</v>
      </c>
      <c r="AA407" s="1">
        <v>5498.9826660156205</v>
      </c>
      <c r="AB407" s="1">
        <v>5938.529296875</v>
      </c>
      <c r="AC407" s="1">
        <v>5938.529296875</v>
      </c>
    </row>
    <row r="408" spans="1:29" hidden="1" x14ac:dyDescent="0.3">
      <c r="A408" t="s">
        <v>183</v>
      </c>
      <c r="B408" t="s">
        <v>188</v>
      </c>
      <c r="C408" t="s">
        <v>149</v>
      </c>
      <c r="D408" t="s">
        <v>154</v>
      </c>
      <c r="E408" t="s">
        <v>155</v>
      </c>
      <c r="F408" s="1"/>
      <c r="G408" s="1"/>
      <c r="H408" s="1"/>
      <c r="I408" s="1">
        <v>1</v>
      </c>
      <c r="J408" s="1">
        <v>0.98064780235290405</v>
      </c>
      <c r="K408" s="1">
        <v>0.92180997133255005</v>
      </c>
      <c r="L408" s="1">
        <v>0.92759156227111705</v>
      </c>
      <c r="M408" s="1">
        <v>0.93843621015548695</v>
      </c>
      <c r="N408" s="1">
        <v>0.94962072372436501</v>
      </c>
      <c r="O408" s="1">
        <v>1.2277066707611</v>
      </c>
      <c r="P408" s="1">
        <v>1.3526688814163199</v>
      </c>
      <c r="Q408" s="1">
        <v>1.4253165721893299</v>
      </c>
      <c r="R408" s="1">
        <v>1.4918470382690401</v>
      </c>
      <c r="S408" s="1">
        <v>1.5252555608749301</v>
      </c>
      <c r="T408" s="1">
        <v>1.5586640834808301</v>
      </c>
      <c r="U408" s="1">
        <v>1.5620718598365699</v>
      </c>
      <c r="V408" s="1">
        <v>1.56547963619232</v>
      </c>
      <c r="W408" s="1">
        <v>1.56865555047988</v>
      </c>
      <c r="X408" s="1">
        <v>1.5718314647674501</v>
      </c>
      <c r="Y408" s="1">
        <v>1.56835448741912</v>
      </c>
      <c r="Z408" s="1">
        <v>1.5648775100707999</v>
      </c>
      <c r="AA408" s="1">
        <v>1.5550351142883201</v>
      </c>
      <c r="AB408" s="1">
        <v>1.54519271850585</v>
      </c>
      <c r="AC408" s="1">
        <v>1.54519271850585</v>
      </c>
    </row>
    <row r="409" spans="1:29" hidden="1" x14ac:dyDescent="0.3">
      <c r="A409" t="s">
        <v>183</v>
      </c>
      <c r="B409" t="s">
        <v>188</v>
      </c>
      <c r="C409" t="s">
        <v>149</v>
      </c>
      <c r="D409" t="s">
        <v>117</v>
      </c>
      <c r="E409" t="s">
        <v>157</v>
      </c>
      <c r="F409" s="1"/>
      <c r="G409" s="1"/>
      <c r="H409" s="1"/>
      <c r="I409" s="1"/>
      <c r="J409" s="1">
        <v>0.231007650494575</v>
      </c>
      <c r="K409" s="1">
        <v>0.156073108315466</v>
      </c>
      <c r="L409" s="1">
        <v>0.50450009107589699</v>
      </c>
      <c r="M409" s="1">
        <v>0.96157532930374101</v>
      </c>
      <c r="N409" s="1">
        <v>1.43850398063659</v>
      </c>
      <c r="O409" s="1">
        <v>2402.35815429687</v>
      </c>
      <c r="P409" s="1">
        <v>4956.1259765625</v>
      </c>
      <c r="Q409" s="1">
        <v>6860.41064453125</v>
      </c>
      <c r="R409" s="1">
        <v>9529.19140625</v>
      </c>
      <c r="S409" s="1">
        <v>12173.838378906201</v>
      </c>
      <c r="T409" s="1">
        <v>14818.4853515625</v>
      </c>
      <c r="U409" s="1">
        <v>17318.754394531199</v>
      </c>
      <c r="V409" s="1">
        <v>19819.0234375</v>
      </c>
      <c r="W409" s="1">
        <v>22868.4150390625</v>
      </c>
      <c r="X409" s="1">
        <v>25917.806640625</v>
      </c>
      <c r="Y409" s="1">
        <v>28966.5283203125</v>
      </c>
      <c r="Z409" s="1">
        <v>32015.25</v>
      </c>
      <c r="AA409" s="1">
        <v>35063.97265625</v>
      </c>
      <c r="AB409" s="1">
        <v>38112.6953125</v>
      </c>
      <c r="AC409" s="1">
        <v>38112.6953125</v>
      </c>
    </row>
    <row r="410" spans="1:29" hidden="1" x14ac:dyDescent="0.3">
      <c r="A410" t="s">
        <v>183</v>
      </c>
      <c r="B410" t="s">
        <v>188</v>
      </c>
      <c r="C410" t="s">
        <v>149</v>
      </c>
      <c r="D410" t="s">
        <v>121</v>
      </c>
      <c r="E410" t="s">
        <v>159</v>
      </c>
      <c r="F410" s="1"/>
      <c r="G410" s="1"/>
      <c r="H410" s="1"/>
      <c r="I410" s="1">
        <v>2.80127525329589</v>
      </c>
      <c r="J410" s="1">
        <v>3.0333654880523602</v>
      </c>
      <c r="K410" s="1">
        <v>2.1042234897613499</v>
      </c>
      <c r="L410" s="1">
        <v>2.18959212303161</v>
      </c>
      <c r="M410" s="1">
        <v>2.7864787578582701</v>
      </c>
      <c r="N410" s="1">
        <v>2.9327309131622301</v>
      </c>
      <c r="O410" s="1">
        <v>3.1769387722015301</v>
      </c>
      <c r="P410" s="1">
        <v>3.1951651573181099</v>
      </c>
      <c r="Q410" s="1">
        <v>3.5275354385375901</v>
      </c>
      <c r="R410" s="1">
        <v>4.11230421066284</v>
      </c>
      <c r="S410" s="1">
        <v>4.0101690292358398</v>
      </c>
      <c r="T410" s="1">
        <v>3.9080338478088299</v>
      </c>
      <c r="U410" s="1">
        <v>3.7781885862350402</v>
      </c>
      <c r="V410" s="1">
        <v>3.64834332466125</v>
      </c>
      <c r="W410" s="1">
        <v>4.3316694498062098</v>
      </c>
      <c r="X410" s="1">
        <v>5.0149955749511701</v>
      </c>
      <c r="Y410" s="1">
        <v>4.3195360898971504</v>
      </c>
      <c r="Z410" s="1">
        <v>3.6240766048431299</v>
      </c>
      <c r="AA410" s="1">
        <v>3.6357669830322199</v>
      </c>
      <c r="AB410" s="1">
        <v>3.6474573612213099</v>
      </c>
      <c r="AC410" s="1">
        <v>3.6474573612213099</v>
      </c>
    </row>
    <row r="411" spans="1:29" hidden="1" x14ac:dyDescent="0.3">
      <c r="A411" t="s">
        <v>183</v>
      </c>
      <c r="B411" t="s">
        <v>188</v>
      </c>
      <c r="C411" t="s">
        <v>149</v>
      </c>
      <c r="D411" t="s">
        <v>123</v>
      </c>
      <c r="E411" t="s">
        <v>159</v>
      </c>
      <c r="F411" s="1"/>
      <c r="G411" s="1"/>
      <c r="H411" s="1"/>
      <c r="I411" s="1">
        <v>5.0472106933593697</v>
      </c>
      <c r="J411" s="1">
        <v>5.2125282287597603</v>
      </c>
      <c r="K411" s="1">
        <v>5.5986256599426198</v>
      </c>
      <c r="L411" s="1">
        <v>4.9764819145202601</v>
      </c>
      <c r="M411" s="1">
        <v>5.1680426597595197</v>
      </c>
      <c r="N411" s="1">
        <v>5.3003945350646902</v>
      </c>
      <c r="O411" s="1">
        <v>5.6578798294067303</v>
      </c>
      <c r="P411" s="1">
        <v>6.0215072631835902</v>
      </c>
      <c r="Q411" s="1">
        <v>6.3711671829223597</v>
      </c>
      <c r="R411" s="1">
        <v>6.2782263755798304</v>
      </c>
      <c r="S411" s="1">
        <v>6.4321441650390598</v>
      </c>
      <c r="T411" s="1">
        <v>6.5860619544982901</v>
      </c>
      <c r="U411" s="1">
        <v>6.9226038455963099</v>
      </c>
      <c r="V411" s="1">
        <v>7.2591457366943297</v>
      </c>
      <c r="W411" s="1">
        <v>7.3940782546996999</v>
      </c>
      <c r="X411" s="1">
        <v>7.5290107727050701</v>
      </c>
      <c r="Y411" s="1">
        <v>7.3954808712005597</v>
      </c>
      <c r="Z411" s="1">
        <v>7.2619509696960396</v>
      </c>
      <c r="AA411" s="1">
        <v>7.21915411949157</v>
      </c>
      <c r="AB411" s="1">
        <v>7.1763572692870996</v>
      </c>
      <c r="AC411" s="1">
        <v>7.1763572692870996</v>
      </c>
    </row>
    <row r="412" spans="1:29" hidden="1" x14ac:dyDescent="0.3">
      <c r="A412" t="s">
        <v>183</v>
      </c>
      <c r="B412" t="s">
        <v>188</v>
      </c>
      <c r="C412" t="s">
        <v>149</v>
      </c>
      <c r="D412" t="s">
        <v>125</v>
      </c>
      <c r="E412" t="s">
        <v>159</v>
      </c>
      <c r="F412" s="1"/>
      <c r="G412" s="1"/>
      <c r="H412" s="1"/>
      <c r="I412" s="1">
        <v>10.446678161621</v>
      </c>
      <c r="J412" s="1">
        <v>13.883552551269499</v>
      </c>
      <c r="K412" s="1">
        <v>8.3906297683715803</v>
      </c>
      <c r="L412" s="1">
        <v>9.1977319717407209</v>
      </c>
      <c r="M412" s="1">
        <v>10.0598955154418</v>
      </c>
      <c r="N412" s="1">
        <v>11.786338806152299</v>
      </c>
      <c r="O412" s="1">
        <v>10.549364089965801</v>
      </c>
      <c r="P412" s="1">
        <v>8.44807529449462</v>
      </c>
      <c r="Q412" s="1">
        <v>7.7681117057800204</v>
      </c>
      <c r="R412" s="1">
        <v>7.49214363098144</v>
      </c>
      <c r="S412" s="1">
        <v>8.0475502014160103</v>
      </c>
      <c r="T412" s="1">
        <v>8.6029567718505806</v>
      </c>
      <c r="U412" s="1">
        <v>9.3031520843505806</v>
      </c>
      <c r="V412" s="1">
        <v>10.003347396850501</v>
      </c>
      <c r="W412" s="1">
        <v>10.143783092498699</v>
      </c>
      <c r="X412" s="1">
        <v>10.2842187881469</v>
      </c>
      <c r="Y412" s="1">
        <v>10.125824451446499</v>
      </c>
      <c r="Z412" s="1">
        <v>9.9674301147460902</v>
      </c>
      <c r="AA412" s="1">
        <v>10.074677467346101</v>
      </c>
      <c r="AB412" s="1">
        <v>10.1819248199462</v>
      </c>
      <c r="AC412" s="1">
        <v>10.1819248199462</v>
      </c>
    </row>
    <row r="413" spans="1:29" hidden="1" x14ac:dyDescent="0.3">
      <c r="A413" t="s">
        <v>183</v>
      </c>
      <c r="B413" t="s">
        <v>188</v>
      </c>
      <c r="C413" t="s">
        <v>149</v>
      </c>
      <c r="D413" t="s">
        <v>127</v>
      </c>
      <c r="E413" t="s">
        <v>159</v>
      </c>
      <c r="F413" s="1"/>
      <c r="G413" s="1"/>
      <c r="H413" s="1"/>
      <c r="I413" s="1">
        <v>36.0653266906738</v>
      </c>
      <c r="J413" s="1">
        <v>42.953475952148402</v>
      </c>
      <c r="K413" s="1">
        <v>46.694377899169901</v>
      </c>
      <c r="L413" s="1">
        <v>45.437812805175703</v>
      </c>
      <c r="M413" s="1">
        <v>46.427719116210902</v>
      </c>
      <c r="N413" s="1">
        <v>48.606380462646399</v>
      </c>
      <c r="O413" s="1">
        <v>144.932693481445</v>
      </c>
      <c r="P413" s="1">
        <v>131.01908874511699</v>
      </c>
      <c r="Q413" s="1">
        <v>96.166778564453097</v>
      </c>
      <c r="R413" s="1">
        <v>82.906478881835895</v>
      </c>
      <c r="S413" s="1">
        <v>83.842628479003906</v>
      </c>
      <c r="T413" s="1">
        <v>84.778778076171804</v>
      </c>
      <c r="U413" s="1">
        <v>90.266838073730398</v>
      </c>
      <c r="V413" s="1">
        <v>95.754898071289006</v>
      </c>
      <c r="W413" s="1">
        <v>91.020130157470703</v>
      </c>
      <c r="X413" s="1">
        <v>86.285362243652301</v>
      </c>
      <c r="Y413" s="1">
        <v>81.250381469726506</v>
      </c>
      <c r="Z413" s="1">
        <v>76.215400695800696</v>
      </c>
      <c r="AA413" s="1">
        <v>80.808692932128906</v>
      </c>
      <c r="AB413" s="1">
        <v>85.401985168457003</v>
      </c>
      <c r="AC413" s="1">
        <v>85.401985168457003</v>
      </c>
    </row>
    <row r="414" spans="1:29" hidden="1" x14ac:dyDescent="0.3">
      <c r="A414" t="s">
        <v>183</v>
      </c>
      <c r="B414" t="s">
        <v>188</v>
      </c>
      <c r="C414" t="s">
        <v>149</v>
      </c>
      <c r="D414" t="s">
        <v>161</v>
      </c>
      <c r="E414" t="s">
        <v>159</v>
      </c>
      <c r="F414" s="1"/>
      <c r="G414" s="1"/>
      <c r="H414" s="1"/>
      <c r="I414" s="1">
        <v>5.9287772178649902</v>
      </c>
      <c r="J414" s="1">
        <v>7.0689725875854403</v>
      </c>
      <c r="K414" s="1">
        <v>7.3528962135314897</v>
      </c>
      <c r="L414" s="1">
        <v>6.8574743270873997</v>
      </c>
      <c r="M414" s="1">
        <v>7.0303878784179599</v>
      </c>
      <c r="N414" s="1">
        <v>7.2460250854492099</v>
      </c>
      <c r="O414" s="1">
        <v>255.49543762207</v>
      </c>
      <c r="P414" s="1">
        <v>425.43927001953102</v>
      </c>
      <c r="Q414" s="1">
        <v>495.761474609375</v>
      </c>
      <c r="R414" s="1">
        <v>687.41168212890602</v>
      </c>
      <c r="S414" s="1">
        <v>832.22579956054597</v>
      </c>
      <c r="T414" s="1">
        <v>977.03991699218705</v>
      </c>
      <c r="U414" s="1">
        <v>1108.4732055664001</v>
      </c>
      <c r="V414" s="1">
        <v>1239.90649414062</v>
      </c>
      <c r="W414" s="1">
        <v>1433.16711425781</v>
      </c>
      <c r="X414" s="1">
        <v>1626.427734375</v>
      </c>
      <c r="Y414" s="1">
        <v>1795.11364746093</v>
      </c>
      <c r="Z414" s="1">
        <v>1963.79956054687</v>
      </c>
      <c r="AA414" s="1">
        <v>2134.26831054687</v>
      </c>
      <c r="AB414" s="1">
        <v>2304.73706054687</v>
      </c>
      <c r="AC414" s="1">
        <v>2304.73706054687</v>
      </c>
    </row>
    <row r="415" spans="1:29" hidden="1" x14ac:dyDescent="0.3">
      <c r="A415" t="s">
        <v>183</v>
      </c>
      <c r="B415" t="s">
        <v>188</v>
      </c>
      <c r="C415" t="s">
        <v>149</v>
      </c>
      <c r="D415" t="s">
        <v>185</v>
      </c>
      <c r="E415" t="s">
        <v>159</v>
      </c>
      <c r="F415" s="1"/>
      <c r="G415" s="1"/>
      <c r="H415" s="1"/>
      <c r="I415" s="1">
        <v>27.4179592132568</v>
      </c>
      <c r="J415" s="1">
        <v>31.048147201538001</v>
      </c>
      <c r="K415" s="1">
        <v>30.1902770996093</v>
      </c>
      <c r="L415" s="1">
        <v>31.372449874877901</v>
      </c>
      <c r="M415" s="1">
        <v>32.1727905273437</v>
      </c>
      <c r="N415" s="1">
        <v>34.298793792724602</v>
      </c>
      <c r="O415" s="1">
        <v>252.17218017578099</v>
      </c>
      <c r="P415" s="1">
        <v>499.45999145507801</v>
      </c>
      <c r="Q415" s="1">
        <v>479.54452514648398</v>
      </c>
      <c r="R415" s="1">
        <v>573.76751708984295</v>
      </c>
      <c r="S415" s="1">
        <v>678.20309448242097</v>
      </c>
      <c r="T415" s="1">
        <v>782.638671875</v>
      </c>
      <c r="U415" s="1">
        <v>883.32360839843705</v>
      </c>
      <c r="V415" s="1">
        <v>984.008544921875</v>
      </c>
      <c r="W415" s="1">
        <v>1147.5498657226501</v>
      </c>
      <c r="X415" s="1">
        <v>1311.09118652343</v>
      </c>
      <c r="Y415" s="1">
        <v>1477.60327148437</v>
      </c>
      <c r="Z415" s="1">
        <v>1644.11535644531</v>
      </c>
      <c r="AA415" s="1">
        <v>1819.36657714843</v>
      </c>
      <c r="AB415" s="1">
        <v>1994.61779785156</v>
      </c>
      <c r="AC415" s="1">
        <v>1994.61779785156</v>
      </c>
    </row>
    <row r="416" spans="1:29" hidden="1" x14ac:dyDescent="0.3">
      <c r="A416" t="s">
        <v>183</v>
      </c>
      <c r="B416" t="s">
        <v>188</v>
      </c>
      <c r="C416" t="s">
        <v>149</v>
      </c>
      <c r="D416" t="s">
        <v>162</v>
      </c>
      <c r="E416" t="s">
        <v>159</v>
      </c>
      <c r="F416" s="1"/>
      <c r="G416" s="1"/>
      <c r="H416" s="1"/>
      <c r="I416" s="1">
        <v>7.5399050712585396</v>
      </c>
      <c r="J416" s="1">
        <v>10.359356880187899</v>
      </c>
      <c r="K416" s="1">
        <v>8.6319465637206996</v>
      </c>
      <c r="L416" s="1">
        <v>10.6620416641235</v>
      </c>
      <c r="M416" s="1">
        <v>11.6362562179565</v>
      </c>
      <c r="N416" s="1">
        <v>13.723298072814901</v>
      </c>
      <c r="O416" s="1">
        <v>360.96966552734301</v>
      </c>
      <c r="P416" s="1">
        <v>576.43780517578102</v>
      </c>
      <c r="Q416" s="1">
        <v>671.48974609375</v>
      </c>
      <c r="R416" s="1">
        <v>930.783447265625</v>
      </c>
      <c r="S416" s="1">
        <v>1129.1688842773401</v>
      </c>
      <c r="T416" s="1">
        <v>1327.55432128906</v>
      </c>
      <c r="U416" s="1">
        <v>1505.04956054687</v>
      </c>
      <c r="V416" s="1">
        <v>1682.54479980468</v>
      </c>
      <c r="W416" s="1">
        <v>1945.2700805664001</v>
      </c>
      <c r="X416" s="1">
        <v>2207.99536132812</v>
      </c>
      <c r="Y416" s="1">
        <v>2438.47192382812</v>
      </c>
      <c r="Z416" s="1">
        <v>2668.94848632812</v>
      </c>
      <c r="AA416" s="1">
        <v>2899.701171875</v>
      </c>
      <c r="AB416" s="1">
        <v>3130.45385742187</v>
      </c>
      <c r="AC416" s="1">
        <v>3130.45385742187</v>
      </c>
    </row>
    <row r="417" spans="1:29" hidden="1" x14ac:dyDescent="0.3">
      <c r="A417" t="s">
        <v>183</v>
      </c>
      <c r="B417" t="s">
        <v>188</v>
      </c>
      <c r="C417" t="s">
        <v>149</v>
      </c>
      <c r="D417" t="s">
        <v>163</v>
      </c>
      <c r="E417" t="s">
        <v>159</v>
      </c>
      <c r="F417" s="1"/>
      <c r="G417" s="1"/>
      <c r="H417" s="1"/>
      <c r="I417" s="1">
        <v>2.1903663873672E-2</v>
      </c>
      <c r="J417" s="1">
        <v>2.1904466673730999E-2</v>
      </c>
      <c r="K417" s="1">
        <v>2.1905602887271999E-2</v>
      </c>
      <c r="L417" s="1">
        <v>2.1905990317463001E-2</v>
      </c>
      <c r="M417" s="1">
        <v>2.1905686706303999E-2</v>
      </c>
      <c r="N417" s="1">
        <v>2.1905507892369998E-2</v>
      </c>
      <c r="O417" s="1">
        <v>2.1905560046433899E-2</v>
      </c>
      <c r="P417" s="1">
        <v>2.1905636414885001E-2</v>
      </c>
      <c r="Q417" s="1">
        <v>2.1905839443206E-2</v>
      </c>
      <c r="R417" s="1">
        <v>2.1905990317463001E-2</v>
      </c>
      <c r="S417" s="1">
        <v>2.1905990317463001E-2</v>
      </c>
      <c r="T417" s="1">
        <v>2.1905990317463001E-2</v>
      </c>
      <c r="U417" s="1">
        <v>2.19057658687224E-2</v>
      </c>
      <c r="V417" s="1">
        <v>2.1905541419981901E-2</v>
      </c>
      <c r="W417" s="1">
        <v>2.19057658687224E-2</v>
      </c>
      <c r="X417" s="1">
        <v>2.1905990317463001E-2</v>
      </c>
      <c r="Y417" s="1">
        <v>2.1905893459915501E-2</v>
      </c>
      <c r="Z417" s="1">
        <v>2.1905796602368001E-2</v>
      </c>
      <c r="AA417" s="1">
        <v>2.1905702538787999E-2</v>
      </c>
      <c r="AB417" s="1">
        <v>2.1905608475207901E-2</v>
      </c>
      <c r="AC417" s="1">
        <v>2.1905608475207901E-2</v>
      </c>
    </row>
    <row r="418" spans="1:29" hidden="1" x14ac:dyDescent="0.3">
      <c r="A418" t="s">
        <v>183</v>
      </c>
      <c r="B418" t="s">
        <v>188</v>
      </c>
      <c r="C418" t="s">
        <v>149</v>
      </c>
      <c r="D418" t="s">
        <v>164</v>
      </c>
      <c r="E418" t="s">
        <v>159</v>
      </c>
      <c r="F418" s="1"/>
      <c r="G418" s="1"/>
      <c r="H418" s="1"/>
      <c r="I418" s="1">
        <v>2.7649171352386399</v>
      </c>
      <c r="J418" s="1">
        <v>3.2781908512115399</v>
      </c>
      <c r="K418" s="1">
        <v>2.7897095680236799</v>
      </c>
      <c r="L418" s="1">
        <v>3.4043784141540501</v>
      </c>
      <c r="M418" s="1">
        <v>4.19213390350341</v>
      </c>
      <c r="N418" s="1">
        <v>4.9299688339233398</v>
      </c>
      <c r="O418" s="1">
        <v>444.2958984375</v>
      </c>
      <c r="P418" s="1">
        <v>716.28607177734295</v>
      </c>
      <c r="Q418" s="1">
        <v>835.85614013671795</v>
      </c>
      <c r="R418" s="1">
        <v>1163.40661621093</v>
      </c>
      <c r="S418" s="1">
        <v>1409.00061035156</v>
      </c>
      <c r="T418" s="1">
        <v>1654.59460449218</v>
      </c>
      <c r="U418" s="1">
        <v>1876.0304565429601</v>
      </c>
      <c r="V418" s="1">
        <v>2097.46630859375</v>
      </c>
      <c r="W418" s="1">
        <v>2427.5865478515602</v>
      </c>
      <c r="X418" s="1">
        <v>2757.70678710937</v>
      </c>
      <c r="Y418" s="1">
        <v>3047.84716796875</v>
      </c>
      <c r="Z418" s="1">
        <v>3337.98754882812</v>
      </c>
      <c r="AA418" s="1">
        <v>3627.7615966796802</v>
      </c>
      <c r="AB418" s="1">
        <v>3917.53564453125</v>
      </c>
      <c r="AC418" s="1">
        <v>3917.53564453125</v>
      </c>
    </row>
    <row r="419" spans="1:29" hidden="1" x14ac:dyDescent="0.3">
      <c r="A419" t="s">
        <v>183</v>
      </c>
      <c r="B419" t="s">
        <v>188</v>
      </c>
      <c r="C419" t="s">
        <v>186</v>
      </c>
      <c r="D419" t="s">
        <v>154</v>
      </c>
      <c r="E419" t="s">
        <v>155</v>
      </c>
      <c r="F419" s="1"/>
      <c r="G419" s="1"/>
      <c r="H419" s="1"/>
      <c r="I419" s="1">
        <v>1</v>
      </c>
      <c r="J419" s="1">
        <v>0.95521533489227295</v>
      </c>
      <c r="K419" s="1">
        <v>0.86092680692672696</v>
      </c>
      <c r="L419" s="1">
        <v>0.86116749048232999</v>
      </c>
      <c r="M419" s="1">
        <v>0.86486071348190297</v>
      </c>
      <c r="N419" s="1">
        <v>0.86858373880386297</v>
      </c>
      <c r="O419" s="1">
        <v>1.12261307239532</v>
      </c>
      <c r="P419" s="1">
        <v>1.22757172584533</v>
      </c>
      <c r="Q419" s="1">
        <v>1.2899197340011499</v>
      </c>
      <c r="R419" s="1">
        <v>1.34720623493194</v>
      </c>
      <c r="S419" s="1">
        <v>1.37537366151809</v>
      </c>
      <c r="T419" s="1">
        <v>1.4035410881042401</v>
      </c>
      <c r="U419" s="1">
        <v>1.4054723381996099</v>
      </c>
      <c r="V419" s="1">
        <v>1.40740358829498</v>
      </c>
      <c r="W419" s="1">
        <v>1.40973752737045</v>
      </c>
      <c r="X419" s="1">
        <v>1.41207146644592</v>
      </c>
      <c r="Y419" s="1">
        <v>1.40952211618423</v>
      </c>
      <c r="Z419" s="1">
        <v>1.4069727659225399</v>
      </c>
      <c r="AA419" s="1">
        <v>1.3991014957427901</v>
      </c>
      <c r="AB419" s="1">
        <v>1.39123022556304</v>
      </c>
      <c r="AC419" s="1">
        <v>1.39123022556304</v>
      </c>
    </row>
    <row r="420" spans="1:29" hidden="1" x14ac:dyDescent="0.3">
      <c r="A420" t="s">
        <v>183</v>
      </c>
      <c r="B420" t="s">
        <v>188</v>
      </c>
      <c r="C420" t="s">
        <v>186</v>
      </c>
      <c r="D420" t="s">
        <v>117</v>
      </c>
      <c r="E420" t="s">
        <v>157</v>
      </c>
      <c r="F420" s="1"/>
      <c r="G420" s="1"/>
      <c r="H420" s="1"/>
      <c r="I420" s="1"/>
      <c r="J420" s="1"/>
      <c r="K420" s="1"/>
      <c r="L420" s="1"/>
      <c r="M420" s="1"/>
      <c r="N420" s="1"/>
      <c r="O420" s="1">
        <v>2402.39111328125</v>
      </c>
      <c r="P420" s="1">
        <v>4956.1259765625</v>
      </c>
      <c r="Q420" s="1">
        <v>6860.41064453125</v>
      </c>
      <c r="R420" s="1">
        <v>9529.212890625</v>
      </c>
      <c r="S420" s="1">
        <v>12173.849121093701</v>
      </c>
      <c r="T420" s="1">
        <v>14818.4853515625</v>
      </c>
      <c r="U420" s="1">
        <v>17318.377441406199</v>
      </c>
      <c r="V420" s="1">
        <v>19818.26953125</v>
      </c>
      <c r="W420" s="1">
        <v>22868.033203125</v>
      </c>
      <c r="X420" s="1">
        <v>25917.796875</v>
      </c>
      <c r="Y420" s="1">
        <v>28966.5234375</v>
      </c>
      <c r="Z420" s="1">
        <v>32015.25</v>
      </c>
      <c r="AA420" s="1">
        <v>35063.97265625</v>
      </c>
      <c r="AB420" s="1">
        <v>38112.6953125</v>
      </c>
      <c r="AC420" s="1">
        <v>38112.6953125</v>
      </c>
    </row>
    <row r="421" spans="1:29" hidden="1" x14ac:dyDescent="0.3">
      <c r="A421" t="s">
        <v>183</v>
      </c>
      <c r="B421" t="s">
        <v>188</v>
      </c>
      <c r="C421" t="s">
        <v>186</v>
      </c>
      <c r="D421" t="s">
        <v>121</v>
      </c>
      <c r="E421" t="s">
        <v>159</v>
      </c>
      <c r="F421" s="1"/>
      <c r="G421" s="1"/>
      <c r="H421" s="1"/>
      <c r="I421" s="1">
        <v>2.80127525329589</v>
      </c>
      <c r="J421" s="1">
        <v>3.0333654880523602</v>
      </c>
      <c r="K421" s="1">
        <v>2.1042234897613499</v>
      </c>
      <c r="L421" s="1">
        <v>2.18959212303161</v>
      </c>
      <c r="M421" s="1">
        <v>2.7864787578582701</v>
      </c>
      <c r="N421" s="1">
        <v>2.9327309131622301</v>
      </c>
      <c r="O421" s="1">
        <v>3.1769387722015301</v>
      </c>
      <c r="P421" s="1">
        <v>3.1951651573181099</v>
      </c>
      <c r="Q421" s="1">
        <v>3.5275354385375901</v>
      </c>
      <c r="R421" s="1">
        <v>4.11230421066284</v>
      </c>
      <c r="S421" s="1">
        <v>4.0101690292358398</v>
      </c>
      <c r="T421" s="1">
        <v>3.9080338478088299</v>
      </c>
      <c r="U421" s="1">
        <v>3.7781885862350402</v>
      </c>
      <c r="V421" s="1">
        <v>3.64834332466125</v>
      </c>
      <c r="W421" s="1">
        <v>4.3316694498062098</v>
      </c>
      <c r="X421" s="1">
        <v>5.0149955749511701</v>
      </c>
      <c r="Y421" s="1">
        <v>4.3195360898971504</v>
      </c>
      <c r="Z421" s="1">
        <v>3.6240766048431299</v>
      </c>
      <c r="AA421" s="1">
        <v>3.6357669830322199</v>
      </c>
      <c r="AB421" s="1">
        <v>3.6474573612213099</v>
      </c>
      <c r="AC421" s="1">
        <v>3.6474573612213099</v>
      </c>
    </row>
    <row r="422" spans="1:29" hidden="1" x14ac:dyDescent="0.3">
      <c r="A422" t="s">
        <v>183</v>
      </c>
      <c r="B422" t="s">
        <v>188</v>
      </c>
      <c r="C422" t="s">
        <v>186</v>
      </c>
      <c r="D422" t="s">
        <v>123</v>
      </c>
      <c r="E422" t="s">
        <v>159</v>
      </c>
      <c r="F422" s="1"/>
      <c r="G422" s="1"/>
      <c r="H422" s="1"/>
      <c r="I422" s="1">
        <v>5.0472106933593697</v>
      </c>
      <c r="J422" s="1">
        <v>5.2125282287597603</v>
      </c>
      <c r="K422" s="1">
        <v>5.5986256599426198</v>
      </c>
      <c r="L422" s="1">
        <v>4.9764819145202601</v>
      </c>
      <c r="M422" s="1">
        <v>5.1680426597595197</v>
      </c>
      <c r="N422" s="1">
        <v>5.3003945350646902</v>
      </c>
      <c r="O422" s="1">
        <v>5.6578798294067303</v>
      </c>
      <c r="P422" s="1">
        <v>6.0215072631835902</v>
      </c>
      <c r="Q422" s="1">
        <v>6.3711671829223597</v>
      </c>
      <c r="R422" s="1">
        <v>6.2782263755798304</v>
      </c>
      <c r="S422" s="1">
        <v>6.4321441650390598</v>
      </c>
      <c r="T422" s="1">
        <v>6.5860619544982901</v>
      </c>
      <c r="U422" s="1">
        <v>6.9226038455963099</v>
      </c>
      <c r="V422" s="1">
        <v>7.2591457366943297</v>
      </c>
      <c r="W422" s="1">
        <v>7.3940782546996999</v>
      </c>
      <c r="X422" s="1">
        <v>7.5290107727050701</v>
      </c>
      <c r="Y422" s="1">
        <v>7.3954808712005597</v>
      </c>
      <c r="Z422" s="1">
        <v>7.2619509696960396</v>
      </c>
      <c r="AA422" s="1">
        <v>7.21915411949157</v>
      </c>
      <c r="AB422" s="1">
        <v>7.1763572692870996</v>
      </c>
      <c r="AC422" s="1">
        <v>7.1763572692870996</v>
      </c>
    </row>
    <row r="423" spans="1:29" hidden="1" x14ac:dyDescent="0.3">
      <c r="A423" t="s">
        <v>183</v>
      </c>
      <c r="B423" t="s">
        <v>188</v>
      </c>
      <c r="C423" t="s">
        <v>186</v>
      </c>
      <c r="D423" t="s">
        <v>125</v>
      </c>
      <c r="E423" t="s">
        <v>159</v>
      </c>
      <c r="F423" s="1"/>
      <c r="G423" s="1"/>
      <c r="H423" s="1"/>
      <c r="I423" s="1">
        <v>10.446678161621</v>
      </c>
      <c r="J423" s="1">
        <v>13.883552551269499</v>
      </c>
      <c r="K423" s="1">
        <v>8.3906297683715803</v>
      </c>
      <c r="L423" s="1">
        <v>9.1977319717407209</v>
      </c>
      <c r="M423" s="1">
        <v>10.0598955154418</v>
      </c>
      <c r="N423" s="1">
        <v>11.786338806152299</v>
      </c>
      <c r="O423" s="1">
        <v>10.549364089965801</v>
      </c>
      <c r="P423" s="1">
        <v>8.44807529449462</v>
      </c>
      <c r="Q423" s="1">
        <v>7.7681117057800204</v>
      </c>
      <c r="R423" s="1">
        <v>7.49214363098144</v>
      </c>
      <c r="S423" s="1">
        <v>8.0475502014160103</v>
      </c>
      <c r="T423" s="1">
        <v>8.6029567718505806</v>
      </c>
      <c r="U423" s="1">
        <v>9.3031520843505806</v>
      </c>
      <c r="V423" s="1">
        <v>10.003347396850501</v>
      </c>
      <c r="W423" s="1">
        <v>10.143783092498699</v>
      </c>
      <c r="X423" s="1">
        <v>10.2842187881469</v>
      </c>
      <c r="Y423" s="1">
        <v>10.125824451446499</v>
      </c>
      <c r="Z423" s="1">
        <v>9.9674301147460902</v>
      </c>
      <c r="AA423" s="1">
        <v>10.074677467346101</v>
      </c>
      <c r="AB423" s="1">
        <v>10.1819248199462</v>
      </c>
      <c r="AC423" s="1">
        <v>10.1819248199462</v>
      </c>
    </row>
    <row r="424" spans="1:29" hidden="1" x14ac:dyDescent="0.3">
      <c r="A424" t="s">
        <v>183</v>
      </c>
      <c r="B424" t="s">
        <v>188</v>
      </c>
      <c r="C424" t="s">
        <v>186</v>
      </c>
      <c r="D424" t="s">
        <v>127</v>
      </c>
      <c r="E424" t="s">
        <v>159</v>
      </c>
      <c r="F424" s="1"/>
      <c r="G424" s="1"/>
      <c r="H424" s="1"/>
      <c r="I424" s="1">
        <v>37.201587677001903</v>
      </c>
      <c r="J424" s="1">
        <v>44.655586242675703</v>
      </c>
      <c r="K424" s="1">
        <v>49.6070137023925</v>
      </c>
      <c r="L424" s="1">
        <v>48.610103607177699</v>
      </c>
      <c r="M424" s="1">
        <v>48.597671508788999</v>
      </c>
      <c r="N424" s="1">
        <v>49.598686218261697</v>
      </c>
      <c r="O424" s="1">
        <v>150.32107543945301</v>
      </c>
      <c r="P424" s="1">
        <v>130.26766967773401</v>
      </c>
      <c r="Q424" s="1">
        <v>96.693557739257798</v>
      </c>
      <c r="R424" s="1">
        <v>84.514091491699205</v>
      </c>
      <c r="S424" s="1">
        <v>87.013462066650305</v>
      </c>
      <c r="T424" s="1">
        <v>89.512832641601506</v>
      </c>
      <c r="U424" s="1">
        <v>95.679225921630803</v>
      </c>
      <c r="V424" s="1">
        <v>101.84561920166</v>
      </c>
      <c r="W424" s="1">
        <v>96.457950592041001</v>
      </c>
      <c r="X424" s="1">
        <v>91.070281982421804</v>
      </c>
      <c r="Y424" s="1">
        <v>85.185890197753906</v>
      </c>
      <c r="Z424" s="1">
        <v>79.301498413085895</v>
      </c>
      <c r="AA424" s="1">
        <v>84.426765441894503</v>
      </c>
      <c r="AB424" s="1">
        <v>89.552032470703097</v>
      </c>
      <c r="AC424" s="1">
        <v>89.552032470703097</v>
      </c>
    </row>
    <row r="425" spans="1:29" hidden="1" x14ac:dyDescent="0.3">
      <c r="A425" t="s">
        <v>183</v>
      </c>
      <c r="B425" t="s">
        <v>188</v>
      </c>
      <c r="C425" t="s">
        <v>186</v>
      </c>
      <c r="D425" t="s">
        <v>161</v>
      </c>
      <c r="E425" t="s">
        <v>159</v>
      </c>
      <c r="F425" s="1"/>
      <c r="G425" s="1"/>
      <c r="H425" s="1"/>
      <c r="I425" s="1">
        <v>5.7909235954284597</v>
      </c>
      <c r="J425" s="1">
        <v>7.0393872261047301</v>
      </c>
      <c r="K425" s="1">
        <v>7.1363635063171298</v>
      </c>
      <c r="L425" s="1">
        <v>6.8434281349182102</v>
      </c>
      <c r="M425" s="1">
        <v>6.99177742004394</v>
      </c>
      <c r="N425" s="1">
        <v>7.1839885711669904</v>
      </c>
      <c r="O425" s="1">
        <v>272.31524658203102</v>
      </c>
      <c r="P425" s="1">
        <v>425.12872314453102</v>
      </c>
      <c r="Q425" s="1">
        <v>495.4521484375</v>
      </c>
      <c r="R425" s="1">
        <v>686.90490722656205</v>
      </c>
      <c r="S425" s="1">
        <v>831.22201538085903</v>
      </c>
      <c r="T425" s="1">
        <v>975.53912353515602</v>
      </c>
      <c r="U425" s="1">
        <v>1105.9421081542901</v>
      </c>
      <c r="V425" s="1">
        <v>1236.34509277343</v>
      </c>
      <c r="W425" s="1">
        <v>1430.0740356445301</v>
      </c>
      <c r="X425" s="1">
        <v>1623.80297851562</v>
      </c>
      <c r="Y425" s="1">
        <v>1793.67224121093</v>
      </c>
      <c r="Z425" s="1">
        <v>1963.54150390625</v>
      </c>
      <c r="AA425" s="1">
        <v>2133.4835205078102</v>
      </c>
      <c r="AB425" s="1">
        <v>2303.42553710937</v>
      </c>
      <c r="AC425" s="1">
        <v>2303.42553710937</v>
      </c>
    </row>
    <row r="426" spans="1:29" hidden="1" x14ac:dyDescent="0.3">
      <c r="A426" t="s">
        <v>183</v>
      </c>
      <c r="B426" t="s">
        <v>188</v>
      </c>
      <c r="C426" t="s">
        <v>186</v>
      </c>
      <c r="D426" t="s">
        <v>185</v>
      </c>
      <c r="E426" t="s">
        <v>159</v>
      </c>
      <c r="F426" s="1"/>
      <c r="G426" s="1"/>
      <c r="H426" s="1"/>
      <c r="I426" s="1">
        <v>27.033014297485298</v>
      </c>
      <c r="J426" s="1">
        <v>30.8633728027343</v>
      </c>
      <c r="K426" s="1">
        <v>30.1766262054443</v>
      </c>
      <c r="L426" s="1">
        <v>30.798412322998001</v>
      </c>
      <c r="M426" s="1">
        <v>31.312088012695298</v>
      </c>
      <c r="N426" s="1">
        <v>32.675991058349602</v>
      </c>
      <c r="O426" s="1">
        <v>253.55729675292901</v>
      </c>
      <c r="P426" s="1">
        <v>496.41360473632801</v>
      </c>
      <c r="Q426" s="1">
        <v>478.35565185546801</v>
      </c>
      <c r="R426" s="1">
        <v>583.31481933593705</v>
      </c>
      <c r="S426" s="1">
        <v>695.93206787109295</v>
      </c>
      <c r="T426" s="1">
        <v>808.54931640625</v>
      </c>
      <c r="U426" s="1">
        <v>917.47326660156205</v>
      </c>
      <c r="V426" s="1">
        <v>1026.39721679687</v>
      </c>
      <c r="W426" s="1">
        <v>1200.9797973632801</v>
      </c>
      <c r="X426" s="1">
        <v>1375.56237792968</v>
      </c>
      <c r="Y426" s="1">
        <v>1553.84008789062</v>
      </c>
      <c r="Z426" s="1">
        <v>1732.11779785156</v>
      </c>
      <c r="AA426" s="1">
        <v>1916.7188110351501</v>
      </c>
      <c r="AB426" s="1">
        <v>2101.31982421875</v>
      </c>
      <c r="AC426" s="1">
        <v>2101.31982421875</v>
      </c>
    </row>
    <row r="427" spans="1:29" hidden="1" x14ac:dyDescent="0.3">
      <c r="A427" t="s">
        <v>183</v>
      </c>
      <c r="B427" t="s">
        <v>188</v>
      </c>
      <c r="C427" t="s">
        <v>186</v>
      </c>
      <c r="D427" t="s">
        <v>162</v>
      </c>
      <c r="E427" t="s">
        <v>159</v>
      </c>
      <c r="F427" s="1"/>
      <c r="G427" s="1"/>
      <c r="H427" s="1"/>
      <c r="I427" s="1">
        <v>7.3346190452575604</v>
      </c>
      <c r="J427" s="1">
        <v>10.205893516540501</v>
      </c>
      <c r="K427" s="1">
        <v>8.3527355194091797</v>
      </c>
      <c r="L427" s="1">
        <v>10.3763790130615</v>
      </c>
      <c r="M427" s="1">
        <v>11.348391532897899</v>
      </c>
      <c r="N427" s="1">
        <v>13.4122600555419</v>
      </c>
      <c r="O427" s="1">
        <v>371.40243530273398</v>
      </c>
      <c r="P427" s="1">
        <v>575.77410888671795</v>
      </c>
      <c r="Q427" s="1">
        <v>670.42913818359295</v>
      </c>
      <c r="R427" s="1">
        <v>929.2783203125</v>
      </c>
      <c r="S427" s="1">
        <v>1126.3444213867101</v>
      </c>
      <c r="T427" s="1">
        <v>1323.41052246093</v>
      </c>
      <c r="U427" s="1">
        <v>1500.9619750976501</v>
      </c>
      <c r="V427" s="1">
        <v>1678.51342773437</v>
      </c>
      <c r="W427" s="1">
        <v>1940.51062011718</v>
      </c>
      <c r="X427" s="1">
        <v>2202.5078125</v>
      </c>
      <c r="Y427" s="1">
        <v>2432.84912109375</v>
      </c>
      <c r="Z427" s="1">
        <v>2663.1904296875</v>
      </c>
      <c r="AA427" s="1">
        <v>2893.9769287109302</v>
      </c>
      <c r="AB427" s="1">
        <v>3124.76342773437</v>
      </c>
      <c r="AC427" s="1">
        <v>3124.76342773437</v>
      </c>
    </row>
    <row r="428" spans="1:29" hidden="1" x14ac:dyDescent="0.3">
      <c r="A428" t="s">
        <v>183</v>
      </c>
      <c r="B428" t="s">
        <v>188</v>
      </c>
      <c r="C428" t="s">
        <v>186</v>
      </c>
      <c r="D428" t="s">
        <v>163</v>
      </c>
      <c r="E428" t="s">
        <v>159</v>
      </c>
      <c r="F428" s="1"/>
      <c r="G428" s="1"/>
      <c r="H428" s="1"/>
      <c r="I428" s="1">
        <v>2.1904345601797E-2</v>
      </c>
      <c r="J428" s="1">
        <v>2.1905455738306E-2</v>
      </c>
      <c r="K428" s="1">
        <v>2.1905990317463001E-2</v>
      </c>
      <c r="L428" s="1">
        <v>2.1905990317463001E-2</v>
      </c>
      <c r="M428" s="1">
        <v>2.1905990317463001E-2</v>
      </c>
      <c r="N428" s="1">
        <v>2.1905839443206E-2</v>
      </c>
      <c r="O428" s="1">
        <v>2.1905792877078001E-2</v>
      </c>
      <c r="P428" s="1">
        <v>2.19058059155939E-2</v>
      </c>
      <c r="Q428" s="1">
        <v>2.1905833855270999E-2</v>
      </c>
      <c r="R428" s="1">
        <v>2.1905990317463001E-2</v>
      </c>
      <c r="S428" s="1">
        <v>2.1905990317463001E-2</v>
      </c>
      <c r="T428" s="1">
        <v>2.1905990317463001E-2</v>
      </c>
      <c r="U428" s="1">
        <v>2.1905871108173498E-2</v>
      </c>
      <c r="V428" s="1">
        <v>2.1905751898884E-2</v>
      </c>
      <c r="W428" s="1">
        <v>2.1905871108173498E-2</v>
      </c>
      <c r="X428" s="1">
        <v>2.1905990317463001E-2</v>
      </c>
      <c r="Y428" s="1">
        <v>2.1905884146689501E-2</v>
      </c>
      <c r="Z428" s="1">
        <v>2.1905777975915999E-2</v>
      </c>
      <c r="AA428" s="1">
        <v>2.1905779838561401E-2</v>
      </c>
      <c r="AB428" s="1">
        <v>2.1905781701207001E-2</v>
      </c>
      <c r="AC428" s="1">
        <v>2.1905781701207001E-2</v>
      </c>
    </row>
    <row r="429" spans="1:29" hidden="1" x14ac:dyDescent="0.3">
      <c r="A429" t="s">
        <v>183</v>
      </c>
      <c r="B429" t="s">
        <v>188</v>
      </c>
      <c r="C429" t="s">
        <v>186</v>
      </c>
      <c r="D429" t="s">
        <v>164</v>
      </c>
      <c r="E429" t="s">
        <v>159</v>
      </c>
      <c r="F429" s="1"/>
      <c r="G429" s="1"/>
      <c r="H429" s="1"/>
      <c r="I429" s="1">
        <v>2.80688405036926</v>
      </c>
      <c r="J429" s="1">
        <v>3.4357652664184499</v>
      </c>
      <c r="K429" s="1">
        <v>2.9443480968475302</v>
      </c>
      <c r="L429" s="1">
        <v>3.8224315643310498</v>
      </c>
      <c r="M429" s="1">
        <v>4.5592103004455504</v>
      </c>
      <c r="N429" s="1">
        <v>5.1723294258117596</v>
      </c>
      <c r="O429" s="1">
        <v>456.36184692382801</v>
      </c>
      <c r="P429" s="1">
        <v>716.21368408203102</v>
      </c>
      <c r="Q429" s="1">
        <v>835.794677734375</v>
      </c>
      <c r="R429" s="1">
        <v>1163.2802734375</v>
      </c>
      <c r="S429" s="1">
        <v>1408.892578125</v>
      </c>
      <c r="T429" s="1">
        <v>1654.5048828125</v>
      </c>
      <c r="U429" s="1">
        <v>1876.06030273437</v>
      </c>
      <c r="V429" s="1">
        <v>2097.61572265625</v>
      </c>
      <c r="W429" s="1">
        <v>2427.72583007812</v>
      </c>
      <c r="X429" s="1">
        <v>2757.8359375</v>
      </c>
      <c r="Y429" s="1">
        <v>3047.8851318359302</v>
      </c>
      <c r="Z429" s="1">
        <v>3337.93432617187</v>
      </c>
      <c r="AA429" s="1">
        <v>3627.80029296875</v>
      </c>
      <c r="AB429" s="1">
        <v>3917.66625976562</v>
      </c>
      <c r="AC429" s="1">
        <v>3917.66625976562</v>
      </c>
    </row>
    <row r="430" spans="1:29" hidden="1" x14ac:dyDescent="0.3">
      <c r="A430" t="s">
        <v>183</v>
      </c>
      <c r="B430" t="s">
        <v>189</v>
      </c>
      <c r="C430" t="s">
        <v>149</v>
      </c>
      <c r="D430" t="s">
        <v>154</v>
      </c>
      <c r="E430" t="s">
        <v>155</v>
      </c>
      <c r="F430" s="1"/>
      <c r="G430" s="1"/>
      <c r="H430" s="1"/>
      <c r="I430" s="1">
        <v>1</v>
      </c>
      <c r="J430" s="1">
        <v>0.98064780235290405</v>
      </c>
      <c r="K430" s="1">
        <v>0.92181134223937899</v>
      </c>
      <c r="L430" s="1">
        <v>0.92757749557495095</v>
      </c>
      <c r="M430" s="1">
        <v>1.0282828807830799</v>
      </c>
      <c r="N430" s="1">
        <v>1.04645371437072</v>
      </c>
      <c r="O430" s="1">
        <v>1.2282246351242001</v>
      </c>
      <c r="P430" s="1">
        <v>1.35458719730377</v>
      </c>
      <c r="Q430" s="1">
        <v>1.4266886711120501</v>
      </c>
      <c r="R430" s="1">
        <v>1.49184894561767</v>
      </c>
      <c r="S430" s="1">
        <v>1.524742603302</v>
      </c>
      <c r="T430" s="1">
        <v>1.5576362609863199</v>
      </c>
      <c r="U430" s="1">
        <v>1.56112092733383</v>
      </c>
      <c r="V430" s="1">
        <v>1.5646055936813299</v>
      </c>
      <c r="W430" s="1">
        <v>1.5667415857314999</v>
      </c>
      <c r="X430" s="1">
        <v>1.5688775777816699</v>
      </c>
      <c r="Y430" s="1">
        <v>1.5648797750473</v>
      </c>
      <c r="Z430" s="1">
        <v>1.5608819723129199</v>
      </c>
      <c r="AA430" s="1">
        <v>1.5531049370765599</v>
      </c>
      <c r="AB430" s="1">
        <v>1.54532790184021</v>
      </c>
      <c r="AC430" s="1">
        <v>1.54532790184021</v>
      </c>
    </row>
    <row r="431" spans="1:29" hidden="1" x14ac:dyDescent="0.3">
      <c r="A431" t="s">
        <v>183</v>
      </c>
      <c r="B431" t="s">
        <v>189</v>
      </c>
      <c r="C431" t="s">
        <v>149</v>
      </c>
      <c r="D431" t="s">
        <v>117</v>
      </c>
      <c r="E431" t="s">
        <v>157</v>
      </c>
      <c r="F431" s="1"/>
      <c r="G431" s="1"/>
      <c r="H431" s="1"/>
      <c r="I431" s="1"/>
      <c r="J431" s="1">
        <v>0.231007650494575</v>
      </c>
      <c r="K431" s="1">
        <v>0.15677124261855899</v>
      </c>
      <c r="L431" s="1">
        <v>0.42792704701423601</v>
      </c>
      <c r="M431" s="1">
        <v>163.649002075195</v>
      </c>
      <c r="N431" s="1">
        <v>305.60009765625</v>
      </c>
      <c r="O431" s="1">
        <v>1620.56188964843</v>
      </c>
      <c r="P431" s="1">
        <v>3346.7490234375</v>
      </c>
      <c r="Q431" s="1">
        <v>4632.6640625</v>
      </c>
      <c r="R431" s="1">
        <v>6433.65576171875</v>
      </c>
      <c r="S431" s="1">
        <v>8220.1047363281195</v>
      </c>
      <c r="T431" s="1">
        <v>10006.5537109375</v>
      </c>
      <c r="U431" s="1">
        <v>11695.1396484375</v>
      </c>
      <c r="V431" s="1">
        <v>13383.7255859375</v>
      </c>
      <c r="W431" s="1">
        <v>15442.220214843701</v>
      </c>
      <c r="X431" s="1">
        <v>17500.71484375</v>
      </c>
      <c r="Y431" s="1">
        <v>19559.9072265625</v>
      </c>
      <c r="Z431" s="1">
        <v>21619.099609375</v>
      </c>
      <c r="AA431" s="1">
        <v>23678.2939453125</v>
      </c>
      <c r="AB431" s="1">
        <v>25737.48828125</v>
      </c>
      <c r="AC431" s="1">
        <v>25737.48828125</v>
      </c>
    </row>
    <row r="432" spans="1:29" hidden="1" x14ac:dyDescent="0.3">
      <c r="A432" t="s">
        <v>183</v>
      </c>
      <c r="B432" t="s">
        <v>189</v>
      </c>
      <c r="C432" t="s">
        <v>149</v>
      </c>
      <c r="D432" t="s">
        <v>121</v>
      </c>
      <c r="E432" t="s">
        <v>159</v>
      </c>
      <c r="F432" s="1"/>
      <c r="G432" s="1"/>
      <c r="H432" s="1"/>
      <c r="I432" s="1">
        <v>2.80127525329589</v>
      </c>
      <c r="J432" s="1">
        <v>3.0333654880523602</v>
      </c>
      <c r="K432" s="1">
        <v>2.1042234897613499</v>
      </c>
      <c r="L432" s="1">
        <v>2.18961358070373</v>
      </c>
      <c r="M432" s="1">
        <v>2.7339718341827299</v>
      </c>
      <c r="N432" s="1">
        <v>2.6872887611389098</v>
      </c>
      <c r="O432" s="1">
        <v>3.0477435588836599</v>
      </c>
      <c r="P432" s="1">
        <v>3.2711169719696001</v>
      </c>
      <c r="Q432" s="1">
        <v>3.4710614681243799</v>
      </c>
      <c r="R432" s="1">
        <v>3.6105198860168399</v>
      </c>
      <c r="S432" s="1">
        <v>3.58386218547821</v>
      </c>
      <c r="T432" s="1">
        <v>3.5572044849395699</v>
      </c>
      <c r="U432" s="1">
        <v>3.6340967416763301</v>
      </c>
      <c r="V432" s="1">
        <v>3.7109889984130802</v>
      </c>
      <c r="W432" s="1">
        <v>3.6852014064788801</v>
      </c>
      <c r="X432" s="1">
        <v>3.6594138145446702</v>
      </c>
      <c r="Y432" s="1">
        <v>3.6353558301925601</v>
      </c>
      <c r="Z432" s="1">
        <v>3.6112978458404501</v>
      </c>
      <c r="AA432" s="1">
        <v>3.6240093708038299</v>
      </c>
      <c r="AB432" s="1">
        <v>3.6367208957672101</v>
      </c>
      <c r="AC432" s="1">
        <v>3.6367208957672101</v>
      </c>
    </row>
    <row r="433" spans="1:29" hidden="1" x14ac:dyDescent="0.3">
      <c r="A433" t="s">
        <v>183</v>
      </c>
      <c r="B433" t="s">
        <v>189</v>
      </c>
      <c r="C433" t="s">
        <v>149</v>
      </c>
      <c r="D433" t="s">
        <v>123</v>
      </c>
      <c r="E433" t="s">
        <v>159</v>
      </c>
      <c r="F433" s="1"/>
      <c r="G433" s="1"/>
      <c r="H433" s="1"/>
      <c r="I433" s="1">
        <v>5.0472106933593697</v>
      </c>
      <c r="J433" s="1">
        <v>5.2125282287597603</v>
      </c>
      <c r="K433" s="1">
        <v>5.5986256599426198</v>
      </c>
      <c r="L433" s="1">
        <v>4.9598579406738201</v>
      </c>
      <c r="M433" s="1">
        <v>5.1078100204467702</v>
      </c>
      <c r="N433" s="1">
        <v>4.9737253189086896</v>
      </c>
      <c r="O433" s="1">
        <v>5.2881550788879403</v>
      </c>
      <c r="P433" s="1">
        <v>5.8292613029479901</v>
      </c>
      <c r="Q433" s="1">
        <v>6.1469821929931596</v>
      </c>
      <c r="R433" s="1">
        <v>6.0681390762329102</v>
      </c>
      <c r="S433" s="1">
        <v>6.2623565196990896</v>
      </c>
      <c r="T433" s="1">
        <v>6.4565739631652797</v>
      </c>
      <c r="U433" s="1">
        <v>6.7514674663543701</v>
      </c>
      <c r="V433" s="1">
        <v>7.0463609695434499</v>
      </c>
      <c r="W433" s="1">
        <v>6.9134554862976003</v>
      </c>
      <c r="X433" s="1">
        <v>6.7805500030517498</v>
      </c>
      <c r="Y433" s="1">
        <v>6.8906874656677202</v>
      </c>
      <c r="Z433" s="1">
        <v>7.0008249282836896</v>
      </c>
      <c r="AA433" s="1">
        <v>6.9879436492919904</v>
      </c>
      <c r="AB433" s="1">
        <v>6.9750623703002903</v>
      </c>
      <c r="AC433" s="1">
        <v>6.9750623703002903</v>
      </c>
    </row>
    <row r="434" spans="1:29" hidden="1" x14ac:dyDescent="0.3">
      <c r="A434" t="s">
        <v>183</v>
      </c>
      <c r="B434" t="s">
        <v>189</v>
      </c>
      <c r="C434" t="s">
        <v>149</v>
      </c>
      <c r="D434" t="s">
        <v>125</v>
      </c>
      <c r="E434" t="s">
        <v>159</v>
      </c>
      <c r="F434" s="1"/>
      <c r="G434" s="1"/>
      <c r="H434" s="1"/>
      <c r="I434" s="1">
        <v>10.446678161621</v>
      </c>
      <c r="J434" s="1">
        <v>13.883552551269499</v>
      </c>
      <c r="K434" s="1">
        <v>8.3906297683715803</v>
      </c>
      <c r="L434" s="1">
        <v>9.1370286941528303</v>
      </c>
      <c r="M434" s="1">
        <v>10.594703674316399</v>
      </c>
      <c r="N434" s="1">
        <v>12.9994287490844</v>
      </c>
      <c r="O434" s="1">
        <v>13.804780960083001</v>
      </c>
      <c r="P434" s="1">
        <v>12.777756690979</v>
      </c>
      <c r="Q434" s="1">
        <v>11.897070884704499</v>
      </c>
      <c r="R434" s="1">
        <v>10.9457988739013</v>
      </c>
      <c r="S434" s="1">
        <v>12.0154929161071</v>
      </c>
      <c r="T434" s="1">
        <v>13.085186958312899</v>
      </c>
      <c r="U434" s="1">
        <v>21.061277866363501</v>
      </c>
      <c r="V434" s="1">
        <v>29.037368774413999</v>
      </c>
      <c r="W434" s="1">
        <v>29.542037963867099</v>
      </c>
      <c r="X434" s="1">
        <v>30.046707153320298</v>
      </c>
      <c r="Y434" s="1">
        <v>29.6326484680175</v>
      </c>
      <c r="Z434" s="1">
        <v>29.218589782714801</v>
      </c>
      <c r="AA434" s="1">
        <v>30.555362701416001</v>
      </c>
      <c r="AB434" s="1">
        <v>31.892135620117099</v>
      </c>
      <c r="AC434" s="1">
        <v>31.892135620117099</v>
      </c>
    </row>
    <row r="435" spans="1:29" hidden="1" x14ac:dyDescent="0.3">
      <c r="A435" t="s">
        <v>183</v>
      </c>
      <c r="B435" t="s">
        <v>189</v>
      </c>
      <c r="C435" t="s">
        <v>149</v>
      </c>
      <c r="D435" t="s">
        <v>127</v>
      </c>
      <c r="E435" t="s">
        <v>159</v>
      </c>
      <c r="F435" s="1"/>
      <c r="G435" s="1"/>
      <c r="H435" s="1"/>
      <c r="I435" s="1">
        <v>36.0653266906738</v>
      </c>
      <c r="J435" s="1">
        <v>42.953475952148402</v>
      </c>
      <c r="K435" s="1">
        <v>46.689205169677699</v>
      </c>
      <c r="L435" s="1">
        <v>50.711395263671797</v>
      </c>
      <c r="M435" s="1">
        <v>78.337806701660099</v>
      </c>
      <c r="N435" s="1">
        <v>78.859115600585895</v>
      </c>
      <c r="O435" s="1">
        <v>102.84701538085901</v>
      </c>
      <c r="P435" s="1">
        <v>102.36831665039</v>
      </c>
      <c r="Q435" s="1">
        <v>87.972770690917898</v>
      </c>
      <c r="R435" s="1">
        <v>83.532752990722599</v>
      </c>
      <c r="S435" s="1">
        <v>85.169414520263601</v>
      </c>
      <c r="T435" s="1">
        <v>86.806076049804602</v>
      </c>
      <c r="U435" s="1">
        <v>96.8654975891113</v>
      </c>
      <c r="V435" s="1">
        <v>106.924919128417</v>
      </c>
      <c r="W435" s="1">
        <v>93.432552337646399</v>
      </c>
      <c r="X435" s="1">
        <v>79.940185546875</v>
      </c>
      <c r="Y435" s="1">
        <v>78.690654754638601</v>
      </c>
      <c r="Z435" s="1">
        <v>77.441123962402301</v>
      </c>
      <c r="AA435" s="1">
        <v>81.650550842285099</v>
      </c>
      <c r="AB435" s="1">
        <v>85.859977722167898</v>
      </c>
      <c r="AC435" s="1">
        <v>85.859977722167898</v>
      </c>
    </row>
    <row r="436" spans="1:29" hidden="1" x14ac:dyDescent="0.3">
      <c r="A436" t="s">
        <v>183</v>
      </c>
      <c r="B436" t="s">
        <v>189</v>
      </c>
      <c r="C436" t="s">
        <v>149</v>
      </c>
      <c r="D436" t="s">
        <v>161</v>
      </c>
      <c r="E436" t="s">
        <v>159</v>
      </c>
      <c r="F436" s="1"/>
      <c r="G436" s="1"/>
      <c r="H436" s="1"/>
      <c r="I436" s="1">
        <v>5.9287772178649902</v>
      </c>
      <c r="J436" s="1">
        <v>7.0689725875854403</v>
      </c>
      <c r="K436" s="1">
        <v>7.3528962135314897</v>
      </c>
      <c r="L436" s="1">
        <v>6.8279132843017498</v>
      </c>
      <c r="M436" s="1">
        <v>23.5324592590332</v>
      </c>
      <c r="N436" s="1">
        <v>29.6818447113037</v>
      </c>
      <c r="O436" s="1">
        <v>151.04013061523401</v>
      </c>
      <c r="P436" s="1">
        <v>289.38882446289</v>
      </c>
      <c r="Q436" s="1">
        <v>336.90802001953102</v>
      </c>
      <c r="R436" s="1">
        <v>465.93606567382801</v>
      </c>
      <c r="S436" s="1">
        <v>564.20469665527298</v>
      </c>
      <c r="T436" s="1">
        <v>662.47332763671795</v>
      </c>
      <c r="U436" s="1">
        <v>752.13464355468705</v>
      </c>
      <c r="V436" s="1">
        <v>841.79595947265602</v>
      </c>
      <c r="W436" s="1">
        <v>970.28146362304699</v>
      </c>
      <c r="X436" s="1">
        <v>1098.76696777343</v>
      </c>
      <c r="Y436" s="1">
        <v>1213.3607788085901</v>
      </c>
      <c r="Z436" s="1">
        <v>1327.95458984375</v>
      </c>
      <c r="AA436" s="1">
        <v>1443.1377563476501</v>
      </c>
      <c r="AB436" s="1">
        <v>1558.32092285156</v>
      </c>
      <c r="AC436" s="1">
        <v>1558.32092285156</v>
      </c>
    </row>
    <row r="437" spans="1:29" hidden="1" x14ac:dyDescent="0.3">
      <c r="A437" t="s">
        <v>183</v>
      </c>
      <c r="B437" t="s">
        <v>189</v>
      </c>
      <c r="C437" t="s">
        <v>149</v>
      </c>
      <c r="D437" t="s">
        <v>185</v>
      </c>
      <c r="E437" t="s">
        <v>159</v>
      </c>
      <c r="F437" s="1"/>
      <c r="G437" s="1"/>
      <c r="H437" s="1"/>
      <c r="I437" s="1">
        <v>27.4179592132568</v>
      </c>
      <c r="J437" s="1">
        <v>31.048147201538001</v>
      </c>
      <c r="K437" s="1">
        <v>30.190198898315401</v>
      </c>
      <c r="L437" s="1">
        <v>33.882572174072202</v>
      </c>
      <c r="M437" s="1">
        <v>56.030670166015597</v>
      </c>
      <c r="N437" s="1">
        <v>80.694236755371094</v>
      </c>
      <c r="O437" s="1">
        <v>218.54666137695301</v>
      </c>
      <c r="P437" s="1">
        <v>363.45001220703102</v>
      </c>
      <c r="Q437" s="1">
        <v>363.78265380859301</v>
      </c>
      <c r="R437" s="1">
        <v>404.45208740234301</v>
      </c>
      <c r="S437" s="1">
        <v>463.49450683593699</v>
      </c>
      <c r="T437" s="1">
        <v>522.53692626953102</v>
      </c>
      <c r="U437" s="1">
        <v>586.02307128906205</v>
      </c>
      <c r="V437" s="1">
        <v>649.50921630859295</v>
      </c>
      <c r="W437" s="1">
        <v>740.93585205078102</v>
      </c>
      <c r="X437" s="1">
        <v>832.36248779296795</v>
      </c>
      <c r="Y437" s="1">
        <v>917.03659057617097</v>
      </c>
      <c r="Z437" s="1">
        <v>1001.71069335937</v>
      </c>
      <c r="AA437" s="1">
        <v>1097.97998046875</v>
      </c>
      <c r="AB437" s="1">
        <v>1194.24926757812</v>
      </c>
      <c r="AC437" s="1">
        <v>1194.24926757812</v>
      </c>
    </row>
    <row r="438" spans="1:29" hidden="1" x14ac:dyDescent="0.3">
      <c r="A438" t="s">
        <v>183</v>
      </c>
      <c r="B438" t="s">
        <v>189</v>
      </c>
      <c r="C438" t="s">
        <v>149</v>
      </c>
      <c r="D438" t="s">
        <v>162</v>
      </c>
      <c r="E438" t="s">
        <v>159</v>
      </c>
      <c r="F438" s="1"/>
      <c r="G438" s="1"/>
      <c r="H438" s="1"/>
      <c r="I438" s="1">
        <v>7.5399050712585396</v>
      </c>
      <c r="J438" s="1">
        <v>10.359356880187899</v>
      </c>
      <c r="K438" s="1">
        <v>8.6319465637206996</v>
      </c>
      <c r="L438" s="1">
        <v>10.5609817504882</v>
      </c>
      <c r="M438" s="1">
        <v>35.0121459960937</v>
      </c>
      <c r="N438" s="1">
        <v>49.871982574462798</v>
      </c>
      <c r="O438" s="1">
        <v>227.04432678222599</v>
      </c>
      <c r="P438" s="1">
        <v>397.12942504882801</v>
      </c>
      <c r="Q438" s="1">
        <v>461.63912963867102</v>
      </c>
      <c r="R438" s="1">
        <v>634.70275878906205</v>
      </c>
      <c r="S438" s="1">
        <v>769.64443969726506</v>
      </c>
      <c r="T438" s="1">
        <v>904.58612060546795</v>
      </c>
      <c r="U438" s="1">
        <v>1033.5334777831999</v>
      </c>
      <c r="V438" s="1">
        <v>1162.48083496093</v>
      </c>
      <c r="W438" s="1">
        <v>1339.9426879882801</v>
      </c>
      <c r="X438" s="1">
        <v>1517.40454101562</v>
      </c>
      <c r="Y438" s="1">
        <v>1664.33581542968</v>
      </c>
      <c r="Z438" s="1">
        <v>1811.26708984375</v>
      </c>
      <c r="AA438" s="1">
        <v>1977.064453125</v>
      </c>
      <c r="AB438" s="1">
        <v>2142.86181640625</v>
      </c>
      <c r="AC438" s="1">
        <v>2142.86181640625</v>
      </c>
    </row>
    <row r="439" spans="1:29" hidden="1" x14ac:dyDescent="0.3">
      <c r="A439" t="s">
        <v>183</v>
      </c>
      <c r="B439" t="s">
        <v>189</v>
      </c>
      <c r="C439" t="s">
        <v>149</v>
      </c>
      <c r="D439" t="s">
        <v>163</v>
      </c>
      <c r="E439" t="s">
        <v>159</v>
      </c>
      <c r="F439" s="1"/>
      <c r="G439" s="1"/>
      <c r="H439" s="1"/>
      <c r="I439" s="1">
        <v>2.1903663873672E-2</v>
      </c>
      <c r="J439" s="1">
        <v>2.1904466673730999E-2</v>
      </c>
      <c r="K439" s="1">
        <v>2.1905602887271999E-2</v>
      </c>
      <c r="L439" s="1">
        <v>2.1905990317463001E-2</v>
      </c>
      <c r="M439" s="1">
        <v>2.1905228495597E-2</v>
      </c>
      <c r="N439" s="1">
        <v>2.1905282512307001E-2</v>
      </c>
      <c r="O439" s="1">
        <v>2.1905653178691E-2</v>
      </c>
      <c r="P439" s="1">
        <v>2.1905653178691E-2</v>
      </c>
      <c r="Q439" s="1">
        <v>2.1905990317463001E-2</v>
      </c>
      <c r="R439" s="1">
        <v>2.1905990317463001E-2</v>
      </c>
      <c r="S439" s="1">
        <v>2.1905990317463001E-2</v>
      </c>
      <c r="T439" s="1">
        <v>2.1905990317463001E-2</v>
      </c>
      <c r="U439" s="1">
        <v>2.1905849687754501E-2</v>
      </c>
      <c r="V439" s="1">
        <v>2.1905709058046001E-2</v>
      </c>
      <c r="W439" s="1">
        <v>2.19057276844975E-2</v>
      </c>
      <c r="X439" s="1">
        <v>2.1905746310948999E-2</v>
      </c>
      <c r="Y439" s="1">
        <v>2.1905761212109999E-2</v>
      </c>
      <c r="Z439" s="1">
        <v>2.1905776113270999E-2</v>
      </c>
      <c r="AA439" s="1">
        <v>2.1905682981013499E-2</v>
      </c>
      <c r="AB439" s="1">
        <v>2.1905589848755999E-2</v>
      </c>
      <c r="AC439" s="1">
        <v>2.1905589848755999E-2</v>
      </c>
    </row>
    <row r="440" spans="1:29" hidden="1" x14ac:dyDescent="0.3">
      <c r="A440" t="s">
        <v>183</v>
      </c>
      <c r="B440" t="s">
        <v>189</v>
      </c>
      <c r="C440" t="s">
        <v>149</v>
      </c>
      <c r="D440" t="s">
        <v>164</v>
      </c>
      <c r="E440" t="s">
        <v>159</v>
      </c>
      <c r="F440" s="1"/>
      <c r="G440" s="1"/>
      <c r="H440" s="1"/>
      <c r="I440" s="1">
        <v>2.7649171352386399</v>
      </c>
      <c r="J440" s="1">
        <v>3.2781908512115399</v>
      </c>
      <c r="K440" s="1">
        <v>2.7897095680236799</v>
      </c>
      <c r="L440" s="1">
        <v>3.3963871002197199</v>
      </c>
      <c r="M440" s="1">
        <v>23.6861248016357</v>
      </c>
      <c r="N440" s="1">
        <v>22.666189193725501</v>
      </c>
      <c r="O440" s="1">
        <v>250.92030334472599</v>
      </c>
      <c r="P440" s="1">
        <v>484.07147216796801</v>
      </c>
      <c r="Q440" s="1">
        <v>564.75427246093705</v>
      </c>
      <c r="R440" s="1">
        <v>785.09893798828102</v>
      </c>
      <c r="S440" s="1">
        <v>951.09597778320301</v>
      </c>
      <c r="T440" s="1">
        <v>1117.09301757812</v>
      </c>
      <c r="U440" s="1">
        <v>1267.14001464843</v>
      </c>
      <c r="V440" s="1">
        <v>1417.18701171875</v>
      </c>
      <c r="W440" s="1">
        <v>1639.88879394531</v>
      </c>
      <c r="X440" s="1">
        <v>1862.59057617187</v>
      </c>
      <c r="Y440" s="1">
        <v>2058.62939453125</v>
      </c>
      <c r="Z440" s="1">
        <v>2254.66821289062</v>
      </c>
      <c r="AA440" s="1">
        <v>2450.3790283203102</v>
      </c>
      <c r="AB440" s="1">
        <v>2646.08984375</v>
      </c>
      <c r="AC440" s="1">
        <v>2646.08984375</v>
      </c>
    </row>
    <row r="441" spans="1:29" hidden="1" x14ac:dyDescent="0.3">
      <c r="A441" t="s">
        <v>183</v>
      </c>
      <c r="B441" t="s">
        <v>189</v>
      </c>
      <c r="C441" t="s">
        <v>186</v>
      </c>
      <c r="D441" t="s">
        <v>154</v>
      </c>
      <c r="E441" t="s">
        <v>155</v>
      </c>
      <c r="F441" s="1"/>
      <c r="G441" s="1"/>
      <c r="H441" s="1"/>
      <c r="I441" s="1">
        <v>1</v>
      </c>
      <c r="J441" s="1">
        <v>0.95521533489227295</v>
      </c>
      <c r="K441" s="1">
        <v>0.86092680692672696</v>
      </c>
      <c r="L441" s="1">
        <v>0.86116307973861494</v>
      </c>
      <c r="M441" s="1">
        <v>0.972939252853393</v>
      </c>
      <c r="N441" s="1">
        <v>0.98580068349838201</v>
      </c>
      <c r="O441" s="1">
        <v>1.1233608722686701</v>
      </c>
      <c r="P441" s="1">
        <v>1.2294446229934599</v>
      </c>
      <c r="Q441" s="1">
        <v>1.2910124063491799</v>
      </c>
      <c r="R441" s="1">
        <v>1.3469716310501001</v>
      </c>
      <c r="S441" s="1">
        <v>1.37453973293304</v>
      </c>
      <c r="T441" s="1">
        <v>1.4021078348159699</v>
      </c>
      <c r="U441" s="1">
        <v>1.40413498878479</v>
      </c>
      <c r="V441" s="1">
        <v>1.4061621427536</v>
      </c>
      <c r="W441" s="1">
        <v>1.4075877070426901</v>
      </c>
      <c r="X441" s="1">
        <v>1.40901327133178</v>
      </c>
      <c r="Y441" s="1">
        <v>1.4065050482749899</v>
      </c>
      <c r="Z441" s="1">
        <v>1.4039968252182</v>
      </c>
      <c r="AA441" s="1">
        <v>1.3972860574722199</v>
      </c>
      <c r="AB441" s="1">
        <v>1.39057528972625</v>
      </c>
      <c r="AC441" s="1">
        <v>1.39057528972625</v>
      </c>
    </row>
    <row r="442" spans="1:29" hidden="1" x14ac:dyDescent="0.3">
      <c r="A442" t="s">
        <v>183</v>
      </c>
      <c r="B442" t="s">
        <v>189</v>
      </c>
      <c r="C442" t="s">
        <v>186</v>
      </c>
      <c r="D442" t="s">
        <v>117</v>
      </c>
      <c r="E442" t="s">
        <v>157</v>
      </c>
      <c r="F442" s="1"/>
      <c r="G442" s="1"/>
      <c r="H442" s="1"/>
      <c r="I442" s="1"/>
      <c r="J442" s="1"/>
      <c r="K442" s="1"/>
      <c r="L442" s="1"/>
      <c r="M442" s="1">
        <v>187.60090637207</v>
      </c>
      <c r="N442" s="1">
        <v>375.20181274414</v>
      </c>
      <c r="O442" s="1">
        <v>1620.59057617187</v>
      </c>
      <c r="P442" s="1">
        <v>3346.7490234375</v>
      </c>
      <c r="Q442" s="1">
        <v>4632.6640625</v>
      </c>
      <c r="R442" s="1">
        <v>6433.67138671875</v>
      </c>
      <c r="S442" s="1">
        <v>8220.1125488281195</v>
      </c>
      <c r="T442" s="1">
        <v>10006.5537109375</v>
      </c>
      <c r="U442" s="1">
        <v>11695.136230468701</v>
      </c>
      <c r="V442" s="1">
        <v>13383.71875</v>
      </c>
      <c r="W442" s="1">
        <v>15442.212890625</v>
      </c>
      <c r="X442" s="1">
        <v>17500.70703125</v>
      </c>
      <c r="Y442" s="1">
        <v>19559.9033203125</v>
      </c>
      <c r="Z442" s="1">
        <v>21619.099609375</v>
      </c>
      <c r="AA442" s="1">
        <v>23678.294921875</v>
      </c>
      <c r="AB442" s="1">
        <v>25737.490234375</v>
      </c>
      <c r="AC442" s="1">
        <v>25737.490234375</v>
      </c>
    </row>
    <row r="443" spans="1:29" hidden="1" x14ac:dyDescent="0.3">
      <c r="A443" t="s">
        <v>183</v>
      </c>
      <c r="B443" t="s">
        <v>189</v>
      </c>
      <c r="C443" t="s">
        <v>186</v>
      </c>
      <c r="D443" t="s">
        <v>121</v>
      </c>
      <c r="E443" t="s">
        <v>159</v>
      </c>
      <c r="F443" s="1"/>
      <c r="G443" s="1"/>
      <c r="H443" s="1"/>
      <c r="I443" s="1">
        <v>2.80127525329589</v>
      </c>
      <c r="J443" s="1">
        <v>3.0333654880523602</v>
      </c>
      <c r="K443" s="1">
        <v>2.1042234897613499</v>
      </c>
      <c r="L443" s="1">
        <v>2.18961358070373</v>
      </c>
      <c r="M443" s="1">
        <v>2.7339718341827299</v>
      </c>
      <c r="N443" s="1">
        <v>2.6872887611389098</v>
      </c>
      <c r="O443" s="1">
        <v>3.0477435588836599</v>
      </c>
      <c r="P443" s="1">
        <v>3.2711169719696001</v>
      </c>
      <c r="Q443" s="1">
        <v>3.4710614681243799</v>
      </c>
      <c r="R443" s="1">
        <v>3.6105198860168399</v>
      </c>
      <c r="S443" s="1">
        <v>3.58386218547821</v>
      </c>
      <c r="T443" s="1">
        <v>3.5572044849395699</v>
      </c>
      <c r="U443" s="1">
        <v>3.6340967416763301</v>
      </c>
      <c r="V443" s="1">
        <v>3.7109889984130802</v>
      </c>
      <c r="W443" s="1">
        <v>3.6852014064788801</v>
      </c>
      <c r="X443" s="1">
        <v>3.6594138145446702</v>
      </c>
      <c r="Y443" s="1">
        <v>3.6353558301925601</v>
      </c>
      <c r="Z443" s="1">
        <v>3.6112978458404501</v>
      </c>
      <c r="AA443" s="1">
        <v>3.6240093708038299</v>
      </c>
      <c r="AB443" s="1">
        <v>3.6367208957672101</v>
      </c>
      <c r="AC443" s="1">
        <v>3.6367208957672101</v>
      </c>
    </row>
    <row r="444" spans="1:29" hidden="1" x14ac:dyDescent="0.3">
      <c r="A444" t="s">
        <v>183</v>
      </c>
      <c r="B444" t="s">
        <v>189</v>
      </c>
      <c r="C444" t="s">
        <v>186</v>
      </c>
      <c r="D444" t="s">
        <v>123</v>
      </c>
      <c r="E444" t="s">
        <v>159</v>
      </c>
      <c r="F444" s="1"/>
      <c r="G444" s="1"/>
      <c r="H444" s="1"/>
      <c r="I444" s="1">
        <v>5.0472106933593697</v>
      </c>
      <c r="J444" s="1">
        <v>5.2125282287597603</v>
      </c>
      <c r="K444" s="1">
        <v>5.5986256599426198</v>
      </c>
      <c r="L444" s="1">
        <v>4.9598579406738201</v>
      </c>
      <c r="M444" s="1">
        <v>5.1078100204467702</v>
      </c>
      <c r="N444" s="1">
        <v>4.9737253189086896</v>
      </c>
      <c r="O444" s="1">
        <v>5.2881550788879403</v>
      </c>
      <c r="P444" s="1">
        <v>5.8292613029479901</v>
      </c>
      <c r="Q444" s="1">
        <v>6.1469821929931596</v>
      </c>
      <c r="R444" s="1">
        <v>6.0681390762329102</v>
      </c>
      <c r="S444" s="1">
        <v>6.2623565196990896</v>
      </c>
      <c r="T444" s="1">
        <v>6.4565739631652797</v>
      </c>
      <c r="U444" s="1">
        <v>6.7514674663543701</v>
      </c>
      <c r="V444" s="1">
        <v>7.0463609695434499</v>
      </c>
      <c r="W444" s="1">
        <v>6.9134554862976003</v>
      </c>
      <c r="X444" s="1">
        <v>6.7805500030517498</v>
      </c>
      <c r="Y444" s="1">
        <v>6.8906874656677202</v>
      </c>
      <c r="Z444" s="1">
        <v>7.0008249282836896</v>
      </c>
      <c r="AA444" s="1">
        <v>6.9879436492919904</v>
      </c>
      <c r="AB444" s="1">
        <v>6.9750623703002903</v>
      </c>
      <c r="AC444" s="1">
        <v>6.9750623703002903</v>
      </c>
    </row>
    <row r="445" spans="1:29" hidden="1" x14ac:dyDescent="0.3">
      <c r="A445" t="s">
        <v>183</v>
      </c>
      <c r="B445" t="s">
        <v>189</v>
      </c>
      <c r="C445" t="s">
        <v>186</v>
      </c>
      <c r="D445" t="s">
        <v>125</v>
      </c>
      <c r="E445" t="s">
        <v>159</v>
      </c>
      <c r="F445" s="1"/>
      <c r="G445" s="1"/>
      <c r="H445" s="1"/>
      <c r="I445" s="1">
        <v>10.446678161621</v>
      </c>
      <c r="J445" s="1">
        <v>13.883552551269499</v>
      </c>
      <c r="K445" s="1">
        <v>8.3906297683715803</v>
      </c>
      <c r="L445" s="1">
        <v>9.1370286941528303</v>
      </c>
      <c r="M445" s="1">
        <v>10.594703674316399</v>
      </c>
      <c r="N445" s="1">
        <v>12.9994287490844</v>
      </c>
      <c r="O445" s="1">
        <v>13.804780960083001</v>
      </c>
      <c r="P445" s="1">
        <v>12.777756690979</v>
      </c>
      <c r="Q445" s="1">
        <v>11.897070884704499</v>
      </c>
      <c r="R445" s="1">
        <v>10.9457988739013</v>
      </c>
      <c r="S445" s="1">
        <v>12.0154929161071</v>
      </c>
      <c r="T445" s="1">
        <v>13.085186958312899</v>
      </c>
      <c r="U445" s="1">
        <v>21.061277866363501</v>
      </c>
      <c r="V445" s="1">
        <v>29.037368774413999</v>
      </c>
      <c r="W445" s="1">
        <v>29.542037963867099</v>
      </c>
      <c r="X445" s="1">
        <v>30.046707153320298</v>
      </c>
      <c r="Y445" s="1">
        <v>29.6326484680175</v>
      </c>
      <c r="Z445" s="1">
        <v>29.218589782714801</v>
      </c>
      <c r="AA445" s="1">
        <v>30.555362701416001</v>
      </c>
      <c r="AB445" s="1">
        <v>31.892135620117099</v>
      </c>
      <c r="AC445" s="1">
        <v>31.892135620117099</v>
      </c>
    </row>
    <row r="446" spans="1:29" hidden="1" x14ac:dyDescent="0.3">
      <c r="A446" t="s">
        <v>183</v>
      </c>
      <c r="B446" t="s">
        <v>189</v>
      </c>
      <c r="C446" t="s">
        <v>186</v>
      </c>
      <c r="D446" t="s">
        <v>127</v>
      </c>
      <c r="E446" t="s">
        <v>159</v>
      </c>
      <c r="F446" s="1"/>
      <c r="G446" s="1"/>
      <c r="H446" s="1"/>
      <c r="I446" s="1">
        <v>37.201587677001903</v>
      </c>
      <c r="J446" s="1">
        <v>44.655586242675703</v>
      </c>
      <c r="K446" s="1">
        <v>49.601131439208899</v>
      </c>
      <c r="L446" s="1">
        <v>54.573509216308501</v>
      </c>
      <c r="M446" s="1">
        <v>87.536163330078097</v>
      </c>
      <c r="N446" s="1">
        <v>89.065055847167898</v>
      </c>
      <c r="O446" s="1">
        <v>108.156105041503</v>
      </c>
      <c r="P446" s="1">
        <v>102.86032104492099</v>
      </c>
      <c r="Q446" s="1">
        <v>90.63818359375</v>
      </c>
      <c r="R446" s="1">
        <v>89.797714233398395</v>
      </c>
      <c r="S446" s="1">
        <v>93.512458801269503</v>
      </c>
      <c r="T446" s="1">
        <v>97.227203369140597</v>
      </c>
      <c r="U446" s="1">
        <v>108.25325775146401</v>
      </c>
      <c r="V446" s="1">
        <v>119.27931213378901</v>
      </c>
      <c r="W446" s="1">
        <v>104.43264389038001</v>
      </c>
      <c r="X446" s="1">
        <v>89.585975646972599</v>
      </c>
      <c r="Y446" s="1">
        <v>87.934776306152301</v>
      </c>
      <c r="Z446" s="1">
        <v>86.283576965332003</v>
      </c>
      <c r="AA446" s="1">
        <v>91.183547973632798</v>
      </c>
      <c r="AB446" s="1">
        <v>96.083518981933594</v>
      </c>
      <c r="AC446" s="1">
        <v>96.083518981933594</v>
      </c>
    </row>
    <row r="447" spans="1:29" hidden="1" x14ac:dyDescent="0.3">
      <c r="A447" t="s">
        <v>183</v>
      </c>
      <c r="B447" t="s">
        <v>189</v>
      </c>
      <c r="C447" t="s">
        <v>186</v>
      </c>
      <c r="D447" t="s">
        <v>161</v>
      </c>
      <c r="E447" t="s">
        <v>159</v>
      </c>
      <c r="F447" s="1"/>
      <c r="G447" s="1"/>
      <c r="H447" s="1"/>
      <c r="I447" s="1">
        <v>5.7909235954284597</v>
      </c>
      <c r="J447" s="1">
        <v>7.0393872261047301</v>
      </c>
      <c r="K447" s="1">
        <v>7.1363635063171298</v>
      </c>
      <c r="L447" s="1">
        <v>6.8122305870056099</v>
      </c>
      <c r="M447" s="1">
        <v>26.094680786132798</v>
      </c>
      <c r="N447" s="1">
        <v>35.8533515930175</v>
      </c>
      <c r="O447" s="1">
        <v>165.17301940917901</v>
      </c>
      <c r="P447" s="1">
        <v>288.93045043945301</v>
      </c>
      <c r="Q447" s="1">
        <v>336.481842041015</v>
      </c>
      <c r="R447" s="1">
        <v>465.63150024414</v>
      </c>
      <c r="S447" s="1">
        <v>563.17720031738202</v>
      </c>
      <c r="T447" s="1">
        <v>660.722900390625</v>
      </c>
      <c r="U447" s="1">
        <v>748.91043090820301</v>
      </c>
      <c r="V447" s="1">
        <v>837.09796142578102</v>
      </c>
      <c r="W447" s="1">
        <v>967.53598022460903</v>
      </c>
      <c r="X447" s="1">
        <v>1097.97399902343</v>
      </c>
      <c r="Y447" s="1">
        <v>1212.8759155273401</v>
      </c>
      <c r="Z447" s="1">
        <v>1327.77783203125</v>
      </c>
      <c r="AA447" s="1">
        <v>1442.6648559570301</v>
      </c>
      <c r="AB447" s="1">
        <v>1557.55187988281</v>
      </c>
      <c r="AC447" s="1">
        <v>1557.55187988281</v>
      </c>
    </row>
    <row r="448" spans="1:29" hidden="1" x14ac:dyDescent="0.3">
      <c r="A448" t="s">
        <v>183</v>
      </c>
      <c r="B448" t="s">
        <v>189</v>
      </c>
      <c r="C448" t="s">
        <v>186</v>
      </c>
      <c r="D448" t="s">
        <v>185</v>
      </c>
      <c r="E448" t="s">
        <v>159</v>
      </c>
      <c r="F448" s="1"/>
      <c r="G448" s="1"/>
      <c r="H448" s="1"/>
      <c r="I448" s="1">
        <v>27.033014297485298</v>
      </c>
      <c r="J448" s="1">
        <v>30.8633728027343</v>
      </c>
      <c r="K448" s="1">
        <v>30.176538467407202</v>
      </c>
      <c r="L448" s="1">
        <v>33.284355163574197</v>
      </c>
      <c r="M448" s="1">
        <v>57.139923095703097</v>
      </c>
      <c r="N448" s="1">
        <v>85.651306152343693</v>
      </c>
      <c r="O448" s="1">
        <v>230.38468933105401</v>
      </c>
      <c r="P448" s="1">
        <v>362.69470214843699</v>
      </c>
      <c r="Q448" s="1">
        <v>364.384765625</v>
      </c>
      <c r="R448" s="1">
        <v>413.11343383789</v>
      </c>
      <c r="S448" s="1">
        <v>483.14381408691401</v>
      </c>
      <c r="T448" s="1">
        <v>553.17419433593705</v>
      </c>
      <c r="U448" s="1">
        <v>624.26998901367097</v>
      </c>
      <c r="V448" s="1">
        <v>695.36578369140602</v>
      </c>
      <c r="W448" s="1">
        <v>794.83380126953102</v>
      </c>
      <c r="X448" s="1">
        <v>894.30181884765602</v>
      </c>
      <c r="Y448" s="1">
        <v>986.53396606445301</v>
      </c>
      <c r="Z448" s="1">
        <v>1078.76611328125</v>
      </c>
      <c r="AA448" s="1">
        <v>1183.0808715820301</v>
      </c>
      <c r="AB448" s="1">
        <v>1287.39562988281</v>
      </c>
      <c r="AC448" s="1">
        <v>1287.39562988281</v>
      </c>
    </row>
    <row r="449" spans="1:29" hidden="1" x14ac:dyDescent="0.3">
      <c r="A449" t="s">
        <v>183</v>
      </c>
      <c r="B449" t="s">
        <v>189</v>
      </c>
      <c r="C449" t="s">
        <v>186</v>
      </c>
      <c r="D449" t="s">
        <v>162</v>
      </c>
      <c r="E449" t="s">
        <v>159</v>
      </c>
      <c r="F449" s="1"/>
      <c r="G449" s="1"/>
      <c r="H449" s="1"/>
      <c r="I449" s="1">
        <v>7.3346190452575604</v>
      </c>
      <c r="J449" s="1">
        <v>10.205893516540501</v>
      </c>
      <c r="K449" s="1">
        <v>8.3527355194091797</v>
      </c>
      <c r="L449" s="1">
        <v>10.2693481445312</v>
      </c>
      <c r="M449" s="1">
        <v>37.784786224365199</v>
      </c>
      <c r="N449" s="1">
        <v>54.198402404785099</v>
      </c>
      <c r="O449" s="1">
        <v>230.196044921875</v>
      </c>
      <c r="P449" s="1">
        <v>396.05798339843699</v>
      </c>
      <c r="Q449" s="1">
        <v>458.069732666015</v>
      </c>
      <c r="R449" s="1">
        <v>631.46710205078102</v>
      </c>
      <c r="S449" s="1">
        <v>764.76089477539006</v>
      </c>
      <c r="T449" s="1">
        <v>898.0546875</v>
      </c>
      <c r="U449" s="1">
        <v>1022.39227294921</v>
      </c>
      <c r="V449" s="1">
        <v>1146.72985839843</v>
      </c>
      <c r="W449" s="1">
        <v>1323.5870971679601</v>
      </c>
      <c r="X449" s="1">
        <v>1500.4443359375</v>
      </c>
      <c r="Y449" s="1">
        <v>1655.85571289062</v>
      </c>
      <c r="Z449" s="1">
        <v>1811.26708984375</v>
      </c>
      <c r="AA449" s="1">
        <v>1967.91174316406</v>
      </c>
      <c r="AB449" s="1">
        <v>2124.55639648437</v>
      </c>
      <c r="AC449" s="1">
        <v>2124.55639648437</v>
      </c>
    </row>
    <row r="450" spans="1:29" hidden="1" x14ac:dyDescent="0.3">
      <c r="A450" t="s">
        <v>183</v>
      </c>
      <c r="B450" t="s">
        <v>189</v>
      </c>
      <c r="C450" t="s">
        <v>186</v>
      </c>
      <c r="D450" t="s">
        <v>163</v>
      </c>
      <c r="E450" t="s">
        <v>159</v>
      </c>
      <c r="F450" s="1"/>
      <c r="G450" s="1"/>
      <c r="H450" s="1"/>
      <c r="I450" s="1">
        <v>2.1904345601797E-2</v>
      </c>
      <c r="J450" s="1">
        <v>2.1905455738306E-2</v>
      </c>
      <c r="K450" s="1">
        <v>2.1905990317463001E-2</v>
      </c>
      <c r="L450" s="1">
        <v>2.1905990317463001E-2</v>
      </c>
      <c r="M450" s="1">
        <v>2.1905470639466899E-2</v>
      </c>
      <c r="N450" s="1">
        <v>2.190557681024E-2</v>
      </c>
      <c r="O450" s="1">
        <v>2.1905817091464001E-2</v>
      </c>
      <c r="P450" s="1">
        <v>2.1905817091464001E-2</v>
      </c>
      <c r="Q450" s="1">
        <v>2.1905990317463001E-2</v>
      </c>
      <c r="R450" s="1">
        <v>2.1905990317463001E-2</v>
      </c>
      <c r="S450" s="1">
        <v>2.1905990317463001E-2</v>
      </c>
      <c r="T450" s="1">
        <v>2.1905990317463001E-2</v>
      </c>
      <c r="U450" s="1">
        <v>2.1905841305851E-2</v>
      </c>
      <c r="V450" s="1">
        <v>2.1905692294238999E-2</v>
      </c>
      <c r="W450" s="1">
        <v>2.1905709058045501E-2</v>
      </c>
      <c r="X450" s="1">
        <v>2.1905725821852001E-2</v>
      </c>
      <c r="Y450" s="1">
        <v>2.1905741654336001E-2</v>
      </c>
      <c r="Z450" s="1">
        <v>2.1905757486819999E-2</v>
      </c>
      <c r="AA450" s="1">
        <v>2.1905766800045499E-2</v>
      </c>
      <c r="AB450" s="1">
        <v>2.1905776113270999E-2</v>
      </c>
      <c r="AC450" s="1">
        <v>2.1905776113270999E-2</v>
      </c>
    </row>
    <row r="451" spans="1:29" hidden="1" x14ac:dyDescent="0.3">
      <c r="A451" t="s">
        <v>183</v>
      </c>
      <c r="B451" t="s">
        <v>189</v>
      </c>
      <c r="C451" t="s">
        <v>186</v>
      </c>
      <c r="D451" t="s">
        <v>164</v>
      </c>
      <c r="E451" t="s">
        <v>159</v>
      </c>
      <c r="F451" s="1"/>
      <c r="G451" s="1"/>
      <c r="H451" s="1"/>
      <c r="I451" s="1">
        <v>2.80688405036926</v>
      </c>
      <c r="J451" s="1">
        <v>3.4357652664184499</v>
      </c>
      <c r="K451" s="1">
        <v>2.9443480968475302</v>
      </c>
      <c r="L451" s="1">
        <v>3.8087666034698402</v>
      </c>
      <c r="M451" s="1">
        <v>36.877037048339801</v>
      </c>
      <c r="N451" s="1">
        <v>53.785202026367102</v>
      </c>
      <c r="O451" s="1">
        <v>274.30123901367102</v>
      </c>
      <c r="P451" s="1">
        <v>484.11657714843699</v>
      </c>
      <c r="Q451" s="1">
        <v>564.76611328125</v>
      </c>
      <c r="R451" s="1">
        <v>785.09552001953102</v>
      </c>
      <c r="S451" s="1">
        <v>951.09579467773403</v>
      </c>
      <c r="T451" s="1">
        <v>1117.09606933593</v>
      </c>
      <c r="U451" s="1">
        <v>1267.115234375</v>
      </c>
      <c r="V451" s="1">
        <v>1417.13439941406</v>
      </c>
      <c r="W451" s="1">
        <v>1639.87475585937</v>
      </c>
      <c r="X451" s="1">
        <v>1862.61511230468</v>
      </c>
      <c r="Y451" s="1">
        <v>2058.6567993163999</v>
      </c>
      <c r="Z451" s="1">
        <v>2254.69848632812</v>
      </c>
      <c r="AA451" s="1">
        <v>2450.3955078125</v>
      </c>
      <c r="AB451" s="1">
        <v>2646.09252929687</v>
      </c>
      <c r="AC451" s="1">
        <v>2646.09252929687</v>
      </c>
    </row>
    <row r="452" spans="1:29" hidden="1" x14ac:dyDescent="0.3">
      <c r="A452" t="s">
        <v>183</v>
      </c>
      <c r="B452" t="s">
        <v>190</v>
      </c>
      <c r="C452" t="s">
        <v>149</v>
      </c>
      <c r="D452" t="s">
        <v>154</v>
      </c>
      <c r="E452" t="s">
        <v>155</v>
      </c>
      <c r="F452" s="1"/>
      <c r="G452" s="1"/>
      <c r="H452" s="1"/>
      <c r="I452" s="1">
        <v>1</v>
      </c>
      <c r="J452" s="1">
        <v>0.98064780235290405</v>
      </c>
      <c r="K452" s="1">
        <v>0.92180997133255005</v>
      </c>
      <c r="L452" s="1">
        <v>0.92759156227111705</v>
      </c>
      <c r="M452" s="1">
        <v>0.93843621015548695</v>
      </c>
      <c r="N452" s="1">
        <v>0.94962072372436501</v>
      </c>
      <c r="O452" s="1">
        <v>1.2280367612838701</v>
      </c>
      <c r="P452" s="1">
        <v>1.3520759344100901</v>
      </c>
      <c r="Q452" s="1">
        <v>1.4243861436843801</v>
      </c>
      <c r="R452" s="1">
        <v>1.4914067983627299</v>
      </c>
      <c r="S452" s="1">
        <v>1.5235577821731501</v>
      </c>
      <c r="T452" s="1">
        <v>1.55570876598358</v>
      </c>
      <c r="U452" s="1">
        <v>1.5541389584541301</v>
      </c>
      <c r="V452" s="1">
        <v>1.55256915092468</v>
      </c>
      <c r="W452" s="1">
        <v>1.5504301786422701</v>
      </c>
      <c r="X452" s="1">
        <v>1.54829120635986</v>
      </c>
      <c r="Y452" s="1">
        <v>1.5387973189353901</v>
      </c>
      <c r="Z452" s="1">
        <v>1.52930343151092</v>
      </c>
      <c r="AA452" s="1">
        <v>1.5174742341041501</v>
      </c>
      <c r="AB452" s="1">
        <v>1.5056450366973799</v>
      </c>
      <c r="AC452" s="1">
        <v>1.5056450366973799</v>
      </c>
    </row>
    <row r="453" spans="1:29" hidden="1" x14ac:dyDescent="0.3">
      <c r="A453" t="s">
        <v>183</v>
      </c>
      <c r="B453" t="s">
        <v>190</v>
      </c>
      <c r="C453" t="s">
        <v>149</v>
      </c>
      <c r="D453" t="s">
        <v>117</v>
      </c>
      <c r="E453" t="s">
        <v>157</v>
      </c>
      <c r="F453" s="1"/>
      <c r="G453" s="1"/>
      <c r="H453" s="1"/>
      <c r="I453" s="1"/>
      <c r="J453" s="1">
        <v>0.231007650494575</v>
      </c>
      <c r="K453" s="1">
        <v>0.156073108315466</v>
      </c>
      <c r="L453" s="1">
        <v>0.50450009107589699</v>
      </c>
      <c r="M453" s="1">
        <v>0.96157532930374101</v>
      </c>
      <c r="N453" s="1">
        <v>1.43850398063659</v>
      </c>
      <c r="O453" s="1">
        <v>5945.59130859375</v>
      </c>
      <c r="P453" s="1">
        <v>11045.052734375</v>
      </c>
      <c r="Q453" s="1">
        <v>14560.83203125</v>
      </c>
      <c r="R453" s="1">
        <v>8089.3310546875</v>
      </c>
      <c r="S453" s="1">
        <v>4408.6863403320303</v>
      </c>
      <c r="T453" s="1">
        <v>728.04162597656205</v>
      </c>
      <c r="U453" s="1">
        <v>577.49894714355401</v>
      </c>
      <c r="V453" s="1">
        <v>426.95626831054602</v>
      </c>
      <c r="W453" s="1">
        <v>529.77162170410099</v>
      </c>
      <c r="X453" s="1">
        <v>632.58697509765602</v>
      </c>
      <c r="Y453" s="1">
        <v>566.67816162109295</v>
      </c>
      <c r="Z453" s="1">
        <v>500.76934814453102</v>
      </c>
      <c r="AA453" s="1">
        <v>479.67056274414</v>
      </c>
      <c r="AB453" s="1">
        <v>458.57177734375</v>
      </c>
      <c r="AC453" s="1">
        <v>458.57177734375</v>
      </c>
    </row>
    <row r="454" spans="1:29" hidden="1" x14ac:dyDescent="0.3">
      <c r="A454" t="s">
        <v>183</v>
      </c>
      <c r="B454" t="s">
        <v>190</v>
      </c>
      <c r="C454" t="s">
        <v>149</v>
      </c>
      <c r="D454" t="s">
        <v>121</v>
      </c>
      <c r="E454" t="s">
        <v>159</v>
      </c>
      <c r="F454" s="1"/>
      <c r="G454" s="1"/>
      <c r="H454" s="1"/>
      <c r="I454" s="1">
        <v>2.80127525329589</v>
      </c>
      <c r="J454" s="1">
        <v>3.0333654880523602</v>
      </c>
      <c r="K454" s="1">
        <v>2.1042234897613499</v>
      </c>
      <c r="L454" s="1">
        <v>2.18959212303161</v>
      </c>
      <c r="M454" s="1">
        <v>2.7864787578582701</v>
      </c>
      <c r="N454" s="1">
        <v>2.9327309131622301</v>
      </c>
      <c r="O454" s="1">
        <v>3.6565370559692298</v>
      </c>
      <c r="P454" s="1">
        <v>3.8970968723297101</v>
      </c>
      <c r="Q454" s="1">
        <v>4.5403747558593697</v>
      </c>
      <c r="R454" s="1">
        <v>4.2720479965209899</v>
      </c>
      <c r="S454" s="1">
        <v>3.85986971855163</v>
      </c>
      <c r="T454" s="1">
        <v>3.4476914405822701</v>
      </c>
      <c r="U454" s="1">
        <v>3.27503478527069</v>
      </c>
      <c r="V454" s="1">
        <v>3.1023781299590998</v>
      </c>
      <c r="W454" s="1">
        <v>3.1250549554824798</v>
      </c>
      <c r="X454" s="1">
        <v>3.14773178100585</v>
      </c>
      <c r="Y454" s="1">
        <v>3.18394422531127</v>
      </c>
      <c r="Z454" s="1">
        <v>3.2201566696166899</v>
      </c>
      <c r="AA454" s="1">
        <v>3.2753978967666599</v>
      </c>
      <c r="AB454" s="1">
        <v>3.3306391239166202</v>
      </c>
      <c r="AC454" s="1">
        <v>3.3306391239166202</v>
      </c>
    </row>
    <row r="455" spans="1:29" hidden="1" x14ac:dyDescent="0.3">
      <c r="A455" t="s">
        <v>183</v>
      </c>
      <c r="B455" t="s">
        <v>190</v>
      </c>
      <c r="C455" t="s">
        <v>149</v>
      </c>
      <c r="D455" t="s">
        <v>123</v>
      </c>
      <c r="E455" t="s">
        <v>159</v>
      </c>
      <c r="F455" s="1"/>
      <c r="G455" s="1"/>
      <c r="H455" s="1"/>
      <c r="I455" s="1">
        <v>5.0472106933593697</v>
      </c>
      <c r="J455" s="1">
        <v>5.2125282287597603</v>
      </c>
      <c r="K455" s="1">
        <v>5.5986256599426198</v>
      </c>
      <c r="L455" s="1">
        <v>4.9764819145202601</v>
      </c>
      <c r="M455" s="1">
        <v>5.1680426597595197</v>
      </c>
      <c r="N455" s="1">
        <v>5.3003945350646902</v>
      </c>
      <c r="O455" s="1">
        <v>5.6320347785949698</v>
      </c>
      <c r="P455" s="1">
        <v>6.2297725677490199</v>
      </c>
      <c r="Q455" s="1">
        <v>6.5439910888671804</v>
      </c>
      <c r="R455" s="1">
        <v>6.7821860313415501</v>
      </c>
      <c r="S455" s="1">
        <v>8.0770671367645193</v>
      </c>
      <c r="T455" s="1">
        <v>9.3719482421875</v>
      </c>
      <c r="U455" s="1">
        <v>10.562065124511699</v>
      </c>
      <c r="V455" s="1">
        <v>11.7521820068359</v>
      </c>
      <c r="W455" s="1">
        <v>11.7967157363891</v>
      </c>
      <c r="X455" s="1">
        <v>11.841249465942299</v>
      </c>
      <c r="Y455" s="1">
        <v>11.4982619285583</v>
      </c>
      <c r="Z455" s="1">
        <v>11.1552743911743</v>
      </c>
      <c r="AA455" s="1">
        <v>11.9867305755615</v>
      </c>
      <c r="AB455" s="1">
        <v>12.8181867599487</v>
      </c>
      <c r="AC455" s="1">
        <v>12.8181867599487</v>
      </c>
    </row>
    <row r="456" spans="1:29" hidden="1" x14ac:dyDescent="0.3">
      <c r="A456" t="s">
        <v>183</v>
      </c>
      <c r="B456" t="s">
        <v>190</v>
      </c>
      <c r="C456" t="s">
        <v>149</v>
      </c>
      <c r="D456" t="s">
        <v>125</v>
      </c>
      <c r="E456" t="s">
        <v>159</v>
      </c>
      <c r="F456" s="1"/>
      <c r="G456" s="1"/>
      <c r="H456" s="1"/>
      <c r="I456" s="1">
        <v>10.446678161621</v>
      </c>
      <c r="J456" s="1">
        <v>13.883552551269499</v>
      </c>
      <c r="K456" s="1">
        <v>8.3906297683715803</v>
      </c>
      <c r="L456" s="1">
        <v>9.1977319717407209</v>
      </c>
      <c r="M456" s="1">
        <v>10.0598955154418</v>
      </c>
      <c r="N456" s="1">
        <v>11.786338806152299</v>
      </c>
      <c r="O456" s="1">
        <v>10.007930755615201</v>
      </c>
      <c r="P456" s="1">
        <v>8.00201320648193</v>
      </c>
      <c r="Q456" s="1">
        <v>7.3975834846496502</v>
      </c>
      <c r="R456" s="1">
        <v>7.2976908683776802</v>
      </c>
      <c r="S456" s="1">
        <v>8.9249598979949898</v>
      </c>
      <c r="T456" s="1">
        <v>10.552228927612299</v>
      </c>
      <c r="U456" s="1">
        <v>11.3135914802551</v>
      </c>
      <c r="V456" s="1">
        <v>12.074954032897899</v>
      </c>
      <c r="W456" s="1">
        <v>11.9210124015808</v>
      </c>
      <c r="X456" s="1">
        <v>11.767070770263601</v>
      </c>
      <c r="Y456" s="1">
        <v>12.405351638793899</v>
      </c>
      <c r="Z456" s="1">
        <v>13.043632507324199</v>
      </c>
      <c r="AA456" s="1">
        <v>14.114615440368601</v>
      </c>
      <c r="AB456" s="1">
        <v>15.185598373413001</v>
      </c>
      <c r="AC456" s="1">
        <v>15.185598373413001</v>
      </c>
    </row>
    <row r="457" spans="1:29" hidden="1" x14ac:dyDescent="0.3">
      <c r="A457" t="s">
        <v>183</v>
      </c>
      <c r="B457" t="s">
        <v>190</v>
      </c>
      <c r="C457" t="s">
        <v>149</v>
      </c>
      <c r="D457" t="s">
        <v>127</v>
      </c>
      <c r="E457" t="s">
        <v>159</v>
      </c>
      <c r="F457" s="1"/>
      <c r="G457" s="1"/>
      <c r="H457" s="1"/>
      <c r="I457" s="1">
        <v>36.0653266906738</v>
      </c>
      <c r="J457" s="1">
        <v>42.953475952148402</v>
      </c>
      <c r="K457" s="1">
        <v>46.694377899169901</v>
      </c>
      <c r="L457" s="1">
        <v>45.437812805175703</v>
      </c>
      <c r="M457" s="1">
        <v>46.427719116210902</v>
      </c>
      <c r="N457" s="1">
        <v>48.606380462646399</v>
      </c>
      <c r="O457" s="1">
        <v>240.59423828125</v>
      </c>
      <c r="P457" s="1">
        <v>208.35311889648401</v>
      </c>
      <c r="Q457" s="1">
        <v>131.891998291015</v>
      </c>
      <c r="R457" s="1">
        <v>93.5107421875</v>
      </c>
      <c r="S457" s="1">
        <v>87.401584625244098</v>
      </c>
      <c r="T457" s="1">
        <v>81.292427062988196</v>
      </c>
      <c r="U457" s="1">
        <v>74.730167388916001</v>
      </c>
      <c r="V457" s="1">
        <v>68.167907714843693</v>
      </c>
      <c r="W457" s="1">
        <v>66.607082366943303</v>
      </c>
      <c r="X457" s="1">
        <v>65.046257019042898</v>
      </c>
      <c r="Y457" s="1">
        <v>62.977371215820298</v>
      </c>
      <c r="Z457" s="1">
        <v>60.908485412597599</v>
      </c>
      <c r="AA457" s="1">
        <v>61.003835678100501</v>
      </c>
      <c r="AB457" s="1">
        <v>61.099185943603501</v>
      </c>
      <c r="AC457" s="1">
        <v>61.099185943603501</v>
      </c>
    </row>
    <row r="458" spans="1:29" hidden="1" x14ac:dyDescent="0.3">
      <c r="A458" t="s">
        <v>183</v>
      </c>
      <c r="B458" t="s">
        <v>190</v>
      </c>
      <c r="C458" t="s">
        <v>149</v>
      </c>
      <c r="D458" t="s">
        <v>161</v>
      </c>
      <c r="E458" t="s">
        <v>159</v>
      </c>
      <c r="F458" s="1"/>
      <c r="G458" s="1"/>
      <c r="H458" s="1"/>
      <c r="I458" s="1">
        <v>5.9287772178649902</v>
      </c>
      <c r="J458" s="1">
        <v>7.0689725875854403</v>
      </c>
      <c r="K458" s="1">
        <v>7.3528962135314897</v>
      </c>
      <c r="L458" s="1">
        <v>6.8574743270873997</v>
      </c>
      <c r="M458" s="1">
        <v>7.0303878784179599</v>
      </c>
      <c r="N458" s="1">
        <v>7.2460250854492099</v>
      </c>
      <c r="O458" s="1">
        <v>626.45355224609295</v>
      </c>
      <c r="P458" s="1">
        <v>907.31890869140602</v>
      </c>
      <c r="Q458" s="1">
        <v>1015.46319580078</v>
      </c>
      <c r="R458" s="1">
        <v>522.868408203125</v>
      </c>
      <c r="S458" s="1">
        <v>290.89596939086903</v>
      </c>
      <c r="T458" s="1">
        <v>58.923530578613203</v>
      </c>
      <c r="U458" s="1">
        <v>48.120670318603501</v>
      </c>
      <c r="V458" s="1">
        <v>37.3178100585937</v>
      </c>
      <c r="W458" s="1">
        <v>47.010322570800703</v>
      </c>
      <c r="X458" s="1">
        <v>56.702835083007798</v>
      </c>
      <c r="Y458" s="1">
        <v>49.633111953735302</v>
      </c>
      <c r="Z458" s="1">
        <v>42.563388824462798</v>
      </c>
      <c r="AA458" s="1">
        <v>42.411413192749002</v>
      </c>
      <c r="AB458" s="1">
        <v>42.259437561035099</v>
      </c>
      <c r="AC458" s="1">
        <v>42.259437561035099</v>
      </c>
    </row>
    <row r="459" spans="1:29" hidden="1" x14ac:dyDescent="0.3">
      <c r="A459" t="s">
        <v>183</v>
      </c>
      <c r="B459" t="s">
        <v>190</v>
      </c>
      <c r="C459" t="s">
        <v>149</v>
      </c>
      <c r="D459" t="s">
        <v>185</v>
      </c>
      <c r="E459" t="s">
        <v>159</v>
      </c>
      <c r="F459" s="1"/>
      <c r="G459" s="1"/>
      <c r="H459" s="1"/>
      <c r="I459" s="1">
        <v>27.4179592132568</v>
      </c>
      <c r="J459" s="1">
        <v>31.048147201538001</v>
      </c>
      <c r="K459" s="1">
        <v>30.1902770996093</v>
      </c>
      <c r="L459" s="1">
        <v>31.372449874877901</v>
      </c>
      <c r="M459" s="1">
        <v>32.1727905273437</v>
      </c>
      <c r="N459" s="1">
        <v>34.298793792724602</v>
      </c>
      <c r="O459" s="1">
        <v>587.84423828125</v>
      </c>
      <c r="P459" s="1">
        <v>1003.32653808593</v>
      </c>
      <c r="Q459" s="1">
        <v>901.38671875</v>
      </c>
      <c r="R459" s="1">
        <v>482.91091918945301</v>
      </c>
      <c r="S459" s="1">
        <v>298.81557083129798</v>
      </c>
      <c r="T459" s="1">
        <v>114.72022247314401</v>
      </c>
      <c r="U459" s="1">
        <v>98.096473693847599</v>
      </c>
      <c r="V459" s="1">
        <v>81.472724914550696</v>
      </c>
      <c r="W459" s="1">
        <v>90.873130798339801</v>
      </c>
      <c r="X459" s="1">
        <v>100.273536682128</v>
      </c>
      <c r="Y459" s="1">
        <v>95.175033569335895</v>
      </c>
      <c r="Z459" s="1">
        <v>90.076530456542898</v>
      </c>
      <c r="AA459" s="1">
        <v>89.925998687744098</v>
      </c>
      <c r="AB459" s="1">
        <v>89.775466918945298</v>
      </c>
      <c r="AC459" s="1">
        <v>89.775466918945298</v>
      </c>
    </row>
    <row r="460" spans="1:29" hidden="1" x14ac:dyDescent="0.3">
      <c r="A460" t="s">
        <v>183</v>
      </c>
      <c r="B460" t="s">
        <v>190</v>
      </c>
      <c r="C460" t="s">
        <v>149</v>
      </c>
      <c r="D460" t="s">
        <v>162</v>
      </c>
      <c r="E460" t="s">
        <v>159</v>
      </c>
      <c r="F460" s="1"/>
      <c r="G460" s="1"/>
      <c r="H460" s="1"/>
      <c r="I460" s="1">
        <v>7.5399050712585396</v>
      </c>
      <c r="J460" s="1">
        <v>10.359356880187899</v>
      </c>
      <c r="K460" s="1">
        <v>8.6319465637206996</v>
      </c>
      <c r="L460" s="1">
        <v>10.6620416641235</v>
      </c>
      <c r="M460" s="1">
        <v>11.6362562179565</v>
      </c>
      <c r="N460" s="1">
        <v>13.723298072814901</v>
      </c>
      <c r="O460" s="1">
        <v>877.37274169921795</v>
      </c>
      <c r="P460" s="1">
        <v>1229.244140625</v>
      </c>
      <c r="Q460" s="1">
        <v>1375.54064941406</v>
      </c>
      <c r="R460" s="1">
        <v>706.830810546875</v>
      </c>
      <c r="S460" s="1">
        <v>391.88461685180602</v>
      </c>
      <c r="T460" s="1">
        <v>76.938423156738196</v>
      </c>
      <c r="U460" s="1">
        <v>61.996295928955</v>
      </c>
      <c r="V460" s="1">
        <v>47.054168701171797</v>
      </c>
      <c r="W460" s="1">
        <v>60.191417694091797</v>
      </c>
      <c r="X460" s="1">
        <v>73.328666687011705</v>
      </c>
      <c r="Y460" s="1">
        <v>65.230581283569293</v>
      </c>
      <c r="Z460" s="1">
        <v>57.132495880126903</v>
      </c>
      <c r="AA460" s="1">
        <v>57.037082672119098</v>
      </c>
      <c r="AB460" s="1">
        <v>56.9416694641113</v>
      </c>
      <c r="AC460" s="1">
        <v>56.9416694641113</v>
      </c>
    </row>
    <row r="461" spans="1:29" hidden="1" x14ac:dyDescent="0.3">
      <c r="A461" t="s">
        <v>183</v>
      </c>
      <c r="B461" t="s">
        <v>190</v>
      </c>
      <c r="C461" t="s">
        <v>149</v>
      </c>
      <c r="D461" t="s">
        <v>163</v>
      </c>
      <c r="E461" t="s">
        <v>159</v>
      </c>
      <c r="F461" s="1"/>
      <c r="G461" s="1"/>
      <c r="H461" s="1"/>
      <c r="I461" s="1">
        <v>2.1903663873672E-2</v>
      </c>
      <c r="J461" s="1">
        <v>2.1904466673730999E-2</v>
      </c>
      <c r="K461" s="1">
        <v>2.1905602887271999E-2</v>
      </c>
      <c r="L461" s="1">
        <v>2.1905990317463001E-2</v>
      </c>
      <c r="M461" s="1">
        <v>2.1905686706303999E-2</v>
      </c>
      <c r="N461" s="1">
        <v>2.1905507892369998E-2</v>
      </c>
      <c r="O461" s="1">
        <v>2.1905168890952901E-2</v>
      </c>
      <c r="P461" s="1">
        <v>2.1905425935982999E-2</v>
      </c>
      <c r="Q461" s="1">
        <v>2.1905831992625999E-2</v>
      </c>
      <c r="R461" s="1">
        <v>2.1905858069657998E-2</v>
      </c>
      <c r="S461" s="1">
        <v>2.1905924193560501E-2</v>
      </c>
      <c r="T461" s="1">
        <v>2.1905990317463001E-2</v>
      </c>
      <c r="U461" s="1">
        <v>2.1905990317463001E-2</v>
      </c>
      <c r="V461" s="1">
        <v>2.1905990317463001E-2</v>
      </c>
      <c r="W461" s="1">
        <v>2.1905805915593501E-2</v>
      </c>
      <c r="X461" s="1">
        <v>2.1905621513724001E-2</v>
      </c>
      <c r="Y461" s="1">
        <v>2.1905389614402901E-2</v>
      </c>
      <c r="Z461" s="1">
        <v>2.1905157715081999E-2</v>
      </c>
      <c r="AA461" s="1">
        <v>2.1905574016272501E-2</v>
      </c>
      <c r="AB461" s="1">
        <v>2.1905990317463001E-2</v>
      </c>
      <c r="AC461" s="1">
        <v>2.1905990317463001E-2</v>
      </c>
    </row>
    <row r="462" spans="1:29" hidden="1" x14ac:dyDescent="0.3">
      <c r="A462" t="s">
        <v>183</v>
      </c>
      <c r="B462" t="s">
        <v>190</v>
      </c>
      <c r="C462" t="s">
        <v>149</v>
      </c>
      <c r="D462" t="s">
        <v>164</v>
      </c>
      <c r="E462" t="s">
        <v>159</v>
      </c>
      <c r="F462" s="1"/>
      <c r="G462" s="1"/>
      <c r="H462" s="1"/>
      <c r="I462" s="1">
        <v>2.7649171352386399</v>
      </c>
      <c r="J462" s="1">
        <v>3.2781908512115399</v>
      </c>
      <c r="K462" s="1">
        <v>2.7897095680236799</v>
      </c>
      <c r="L462" s="1">
        <v>3.4043784141540501</v>
      </c>
      <c r="M462" s="1">
        <v>4.19213390350341</v>
      </c>
      <c r="N462" s="1">
        <v>4.9299688339233398</v>
      </c>
      <c r="O462" s="1">
        <v>1099.64514160156</v>
      </c>
      <c r="P462" s="1">
        <v>1538.23657226562</v>
      </c>
      <c r="Q462" s="1">
        <v>1723.09216308593</v>
      </c>
      <c r="R462" s="1">
        <v>882.35925292968705</v>
      </c>
      <c r="S462" s="1">
        <v>483.05715179443303</v>
      </c>
      <c r="T462" s="1">
        <v>83.755050659179602</v>
      </c>
      <c r="U462" s="1">
        <v>63.977859497070298</v>
      </c>
      <c r="V462" s="1">
        <v>44.200668334960902</v>
      </c>
      <c r="W462" s="1">
        <v>60.715610504150298</v>
      </c>
      <c r="X462" s="1">
        <v>77.230552673339801</v>
      </c>
      <c r="Y462" s="1">
        <v>65.805839538574205</v>
      </c>
      <c r="Z462" s="1">
        <v>54.381126403808501</v>
      </c>
      <c r="AA462" s="1">
        <v>52.412984848022397</v>
      </c>
      <c r="AB462" s="1">
        <v>50.4448432922363</v>
      </c>
      <c r="AC462" s="1">
        <v>50.4448432922363</v>
      </c>
    </row>
    <row r="463" spans="1:29" hidden="1" x14ac:dyDescent="0.3">
      <c r="A463" t="s">
        <v>183</v>
      </c>
      <c r="B463" t="s">
        <v>190</v>
      </c>
      <c r="C463" t="s">
        <v>186</v>
      </c>
      <c r="D463" t="s">
        <v>154</v>
      </c>
      <c r="E463" t="s">
        <v>155</v>
      </c>
      <c r="F463" s="1"/>
      <c r="G463" s="1"/>
      <c r="H463" s="1"/>
      <c r="I463" s="1">
        <v>1</v>
      </c>
      <c r="J463" s="1">
        <v>0.95521533489227295</v>
      </c>
      <c r="K463" s="1">
        <v>0.86092680692672696</v>
      </c>
      <c r="L463" s="1">
        <v>0.86116749048232999</v>
      </c>
      <c r="M463" s="1">
        <v>0.86486071348190297</v>
      </c>
      <c r="N463" s="1">
        <v>0.86858373880386297</v>
      </c>
      <c r="O463" s="1">
        <v>1.12298607826232</v>
      </c>
      <c r="P463" s="1">
        <v>1.2267251014709399</v>
      </c>
      <c r="Q463" s="1">
        <v>1.2889369726180999</v>
      </c>
      <c r="R463" s="1">
        <v>1.3466432094573899</v>
      </c>
      <c r="S463" s="1">
        <v>1.37363749742507</v>
      </c>
      <c r="T463" s="1">
        <v>1.4006317853927599</v>
      </c>
      <c r="U463" s="1">
        <v>1.3974078297615</v>
      </c>
      <c r="V463" s="1">
        <v>1.3941838741302399</v>
      </c>
      <c r="W463" s="1">
        <v>1.39309501647949</v>
      </c>
      <c r="X463" s="1">
        <v>1.39200615882873</v>
      </c>
      <c r="Y463" s="1">
        <v>1.3838455080986001</v>
      </c>
      <c r="Z463" s="1">
        <v>1.3756848573684599</v>
      </c>
      <c r="AA463" s="1">
        <v>1.3656983375549301</v>
      </c>
      <c r="AB463" s="1">
        <v>1.35571181774139</v>
      </c>
      <c r="AC463" s="1">
        <v>1.35571181774139</v>
      </c>
    </row>
    <row r="464" spans="1:29" hidden="1" x14ac:dyDescent="0.3">
      <c r="A464" t="s">
        <v>183</v>
      </c>
      <c r="B464" t="s">
        <v>190</v>
      </c>
      <c r="C464" t="s">
        <v>186</v>
      </c>
      <c r="D464" t="s">
        <v>117</v>
      </c>
      <c r="E464" t="s">
        <v>157</v>
      </c>
      <c r="F464" s="1"/>
      <c r="G464" s="1"/>
      <c r="H464" s="1"/>
      <c r="I464" s="1"/>
      <c r="J464" s="1"/>
      <c r="K464" s="1"/>
      <c r="L464" s="1"/>
      <c r="M464" s="1"/>
      <c r="N464" s="1"/>
      <c r="O464" s="1">
        <v>5945.6728515625</v>
      </c>
      <c r="P464" s="1">
        <v>11045.052734375</v>
      </c>
      <c r="Q464" s="1">
        <v>14560.83203125</v>
      </c>
      <c r="R464" s="1">
        <v>8089.35107421875</v>
      </c>
      <c r="S464" s="1">
        <v>4408.6963500976499</v>
      </c>
      <c r="T464" s="1">
        <v>728.04162597656205</v>
      </c>
      <c r="U464" s="1">
        <v>577.498779296875</v>
      </c>
      <c r="V464" s="1">
        <v>426.95593261718699</v>
      </c>
      <c r="W464" s="1">
        <v>529.77160644531205</v>
      </c>
      <c r="X464" s="1">
        <v>632.58728027343705</v>
      </c>
      <c r="Y464" s="1">
        <v>566.67831420898403</v>
      </c>
      <c r="Z464" s="1">
        <v>500.76934814453102</v>
      </c>
      <c r="AA464" s="1">
        <v>479.67050170898398</v>
      </c>
      <c r="AB464" s="1">
        <v>458.57165527343699</v>
      </c>
      <c r="AC464" s="1">
        <v>458.57165527343699</v>
      </c>
    </row>
    <row r="465" spans="1:29" hidden="1" x14ac:dyDescent="0.3">
      <c r="A465" t="s">
        <v>183</v>
      </c>
      <c r="B465" t="s">
        <v>190</v>
      </c>
      <c r="C465" t="s">
        <v>186</v>
      </c>
      <c r="D465" t="s">
        <v>121</v>
      </c>
      <c r="E465" t="s">
        <v>159</v>
      </c>
      <c r="F465" s="1"/>
      <c r="G465" s="1"/>
      <c r="H465" s="1"/>
      <c r="I465" s="1">
        <v>2.80127525329589</v>
      </c>
      <c r="J465" s="1">
        <v>3.0333654880523602</v>
      </c>
      <c r="K465" s="1">
        <v>2.1042234897613499</v>
      </c>
      <c r="L465" s="1">
        <v>2.18959212303161</v>
      </c>
      <c r="M465" s="1">
        <v>2.7864787578582701</v>
      </c>
      <c r="N465" s="1">
        <v>2.9327309131622301</v>
      </c>
      <c r="O465" s="1">
        <v>3.6565370559692298</v>
      </c>
      <c r="P465" s="1">
        <v>3.8970968723297101</v>
      </c>
      <c r="Q465" s="1">
        <v>4.5403747558593697</v>
      </c>
      <c r="R465" s="1">
        <v>4.2720479965209899</v>
      </c>
      <c r="S465" s="1">
        <v>3.85986971855163</v>
      </c>
      <c r="T465" s="1">
        <v>3.4476914405822701</v>
      </c>
      <c r="U465" s="1">
        <v>3.27503478527069</v>
      </c>
      <c r="V465" s="1">
        <v>3.1023781299590998</v>
      </c>
      <c r="W465" s="1">
        <v>3.1250549554824798</v>
      </c>
      <c r="X465" s="1">
        <v>3.14773178100585</v>
      </c>
      <c r="Y465" s="1">
        <v>3.18394422531127</v>
      </c>
      <c r="Z465" s="1">
        <v>3.2201566696166899</v>
      </c>
      <c r="AA465" s="1">
        <v>3.2753978967666599</v>
      </c>
      <c r="AB465" s="1">
        <v>3.3306391239166202</v>
      </c>
      <c r="AC465" s="1">
        <v>3.3306391239166202</v>
      </c>
    </row>
    <row r="466" spans="1:29" hidden="1" x14ac:dyDescent="0.3">
      <c r="A466" t="s">
        <v>183</v>
      </c>
      <c r="B466" t="s">
        <v>190</v>
      </c>
      <c r="C466" t="s">
        <v>186</v>
      </c>
      <c r="D466" t="s">
        <v>123</v>
      </c>
      <c r="E466" t="s">
        <v>159</v>
      </c>
      <c r="F466" s="1"/>
      <c r="G466" s="1"/>
      <c r="H466" s="1"/>
      <c r="I466" s="1">
        <v>5.0472106933593697</v>
      </c>
      <c r="J466" s="1">
        <v>5.2125282287597603</v>
      </c>
      <c r="K466" s="1">
        <v>5.5986256599426198</v>
      </c>
      <c r="L466" s="1">
        <v>4.9764819145202601</v>
      </c>
      <c r="M466" s="1">
        <v>5.1680426597595197</v>
      </c>
      <c r="N466" s="1">
        <v>5.3003945350646902</v>
      </c>
      <c r="O466" s="1">
        <v>5.6320347785949698</v>
      </c>
      <c r="P466" s="1">
        <v>6.2297725677490199</v>
      </c>
      <c r="Q466" s="1">
        <v>6.5439910888671804</v>
      </c>
      <c r="R466" s="1">
        <v>6.7821860313415501</v>
      </c>
      <c r="S466" s="1">
        <v>8.0770671367645193</v>
      </c>
      <c r="T466" s="1">
        <v>9.3719482421875</v>
      </c>
      <c r="U466" s="1">
        <v>10.562065124511699</v>
      </c>
      <c r="V466" s="1">
        <v>11.7521820068359</v>
      </c>
      <c r="W466" s="1">
        <v>11.7967157363891</v>
      </c>
      <c r="X466" s="1">
        <v>11.841249465942299</v>
      </c>
      <c r="Y466" s="1">
        <v>11.4982619285583</v>
      </c>
      <c r="Z466" s="1">
        <v>11.1552743911743</v>
      </c>
      <c r="AA466" s="1">
        <v>11.9867305755615</v>
      </c>
      <c r="AB466" s="1">
        <v>12.8181867599487</v>
      </c>
      <c r="AC466" s="1">
        <v>12.8181867599487</v>
      </c>
    </row>
    <row r="467" spans="1:29" hidden="1" x14ac:dyDescent="0.3">
      <c r="A467" t="s">
        <v>183</v>
      </c>
      <c r="B467" t="s">
        <v>190</v>
      </c>
      <c r="C467" t="s">
        <v>186</v>
      </c>
      <c r="D467" t="s">
        <v>125</v>
      </c>
      <c r="E467" t="s">
        <v>159</v>
      </c>
      <c r="F467" s="1"/>
      <c r="G467" s="1"/>
      <c r="H467" s="1"/>
      <c r="I467" s="1">
        <v>10.446678161621</v>
      </c>
      <c r="J467" s="1">
        <v>13.883552551269499</v>
      </c>
      <c r="K467" s="1">
        <v>8.3906297683715803</v>
      </c>
      <c r="L467" s="1">
        <v>9.1977319717407209</v>
      </c>
      <c r="M467" s="1">
        <v>10.0598955154418</v>
      </c>
      <c r="N467" s="1">
        <v>11.786338806152299</v>
      </c>
      <c r="O467" s="1">
        <v>10.007930755615201</v>
      </c>
      <c r="P467" s="1">
        <v>8.00201320648193</v>
      </c>
      <c r="Q467" s="1">
        <v>7.3975834846496502</v>
      </c>
      <c r="R467" s="1">
        <v>7.2976908683776802</v>
      </c>
      <c r="S467" s="1">
        <v>8.9249598979949898</v>
      </c>
      <c r="T467" s="1">
        <v>10.552228927612299</v>
      </c>
      <c r="U467" s="1">
        <v>11.3135914802551</v>
      </c>
      <c r="V467" s="1">
        <v>12.074954032897899</v>
      </c>
      <c r="W467" s="1">
        <v>11.9210124015808</v>
      </c>
      <c r="X467" s="1">
        <v>11.767070770263601</v>
      </c>
      <c r="Y467" s="1">
        <v>12.405351638793899</v>
      </c>
      <c r="Z467" s="1">
        <v>13.043632507324199</v>
      </c>
      <c r="AA467" s="1">
        <v>14.114615440368601</v>
      </c>
      <c r="AB467" s="1">
        <v>15.185598373413001</v>
      </c>
      <c r="AC467" s="1">
        <v>15.185598373413001</v>
      </c>
    </row>
    <row r="468" spans="1:29" hidden="1" x14ac:dyDescent="0.3">
      <c r="A468" t="s">
        <v>183</v>
      </c>
      <c r="B468" t="s">
        <v>190</v>
      </c>
      <c r="C468" t="s">
        <v>186</v>
      </c>
      <c r="D468" t="s">
        <v>127</v>
      </c>
      <c r="E468" t="s">
        <v>159</v>
      </c>
      <c r="F468" s="1"/>
      <c r="G468" s="1"/>
      <c r="H468" s="1"/>
      <c r="I468" s="1">
        <v>37.201587677001903</v>
      </c>
      <c r="J468" s="1">
        <v>44.655586242675703</v>
      </c>
      <c r="K468" s="1">
        <v>49.6070137023925</v>
      </c>
      <c r="L468" s="1">
        <v>48.610103607177699</v>
      </c>
      <c r="M468" s="1">
        <v>48.597671508788999</v>
      </c>
      <c r="N468" s="1">
        <v>49.598686218261697</v>
      </c>
      <c r="O468" s="1">
        <v>253.87467956542901</v>
      </c>
      <c r="P468" s="1">
        <v>211.085205078125</v>
      </c>
      <c r="Q468" s="1">
        <v>135.55021667480401</v>
      </c>
      <c r="R468" s="1">
        <v>97.691169738769503</v>
      </c>
      <c r="S468" s="1">
        <v>92.411575317382798</v>
      </c>
      <c r="T468" s="1">
        <v>87.131980895996094</v>
      </c>
      <c r="U468" s="1">
        <v>79.733581542968693</v>
      </c>
      <c r="V468" s="1">
        <v>72.335182189941406</v>
      </c>
      <c r="W468" s="1">
        <v>70.504741668701101</v>
      </c>
      <c r="X468" s="1">
        <v>68.674301147460895</v>
      </c>
      <c r="Y468" s="1">
        <v>65.918968200683594</v>
      </c>
      <c r="Z468" s="1">
        <v>63.1636352539062</v>
      </c>
      <c r="AA468" s="1">
        <v>63.359277725219698</v>
      </c>
      <c r="AB468" s="1">
        <v>63.554920196533203</v>
      </c>
      <c r="AC468" s="1">
        <v>63.554920196533203</v>
      </c>
    </row>
    <row r="469" spans="1:29" hidden="1" x14ac:dyDescent="0.3">
      <c r="A469" t="s">
        <v>183</v>
      </c>
      <c r="B469" t="s">
        <v>190</v>
      </c>
      <c r="C469" t="s">
        <v>186</v>
      </c>
      <c r="D469" t="s">
        <v>161</v>
      </c>
      <c r="E469" t="s">
        <v>159</v>
      </c>
      <c r="F469" s="1"/>
      <c r="G469" s="1"/>
      <c r="H469" s="1"/>
      <c r="I469" s="1">
        <v>5.7909235954284597</v>
      </c>
      <c r="J469" s="1">
        <v>7.0393872261047301</v>
      </c>
      <c r="K469" s="1">
        <v>7.1363635063171298</v>
      </c>
      <c r="L469" s="1">
        <v>6.8434281349182102</v>
      </c>
      <c r="M469" s="1">
        <v>6.99177742004394</v>
      </c>
      <c r="N469" s="1">
        <v>7.1839885711669904</v>
      </c>
      <c r="O469" s="1">
        <v>667.62139892578102</v>
      </c>
      <c r="P469" s="1">
        <v>907.05340576171795</v>
      </c>
      <c r="Q469" s="1">
        <v>1015.1694946289</v>
      </c>
      <c r="R469" s="1">
        <v>522.52087402343705</v>
      </c>
      <c r="S469" s="1">
        <v>289.90353012084898</v>
      </c>
      <c r="T469" s="1">
        <v>57.286186218261697</v>
      </c>
      <c r="U469" s="1">
        <v>47.200809478759702</v>
      </c>
      <c r="V469" s="1">
        <v>37.115432739257798</v>
      </c>
      <c r="W469" s="1">
        <v>46.830249786376903</v>
      </c>
      <c r="X469" s="1">
        <v>56.545066833496101</v>
      </c>
      <c r="Y469" s="1">
        <v>49.382024765014599</v>
      </c>
      <c r="Z469" s="1">
        <v>42.218982696533203</v>
      </c>
      <c r="AA469" s="1">
        <v>41.9088840484619</v>
      </c>
      <c r="AB469" s="1">
        <v>41.598785400390597</v>
      </c>
      <c r="AC469" s="1">
        <v>41.598785400390597</v>
      </c>
    </row>
    <row r="470" spans="1:29" hidden="1" x14ac:dyDescent="0.3">
      <c r="A470" t="s">
        <v>183</v>
      </c>
      <c r="B470" t="s">
        <v>190</v>
      </c>
      <c r="C470" t="s">
        <v>186</v>
      </c>
      <c r="D470" t="s">
        <v>185</v>
      </c>
      <c r="E470" t="s">
        <v>159</v>
      </c>
      <c r="F470" s="1"/>
      <c r="G470" s="1"/>
      <c r="H470" s="1"/>
      <c r="I470" s="1">
        <v>27.033014297485298</v>
      </c>
      <c r="J470" s="1">
        <v>30.8633728027343</v>
      </c>
      <c r="K470" s="1">
        <v>30.1766262054443</v>
      </c>
      <c r="L470" s="1">
        <v>30.798412322998001</v>
      </c>
      <c r="M470" s="1">
        <v>31.312088012695298</v>
      </c>
      <c r="N470" s="1">
        <v>32.675991058349602</v>
      </c>
      <c r="O470" s="1">
        <v>595.44519042968705</v>
      </c>
      <c r="P470" s="1">
        <v>1003.85968017578</v>
      </c>
      <c r="Q470" s="1">
        <v>905.30426025390602</v>
      </c>
      <c r="R470" s="1">
        <v>488.42352294921801</v>
      </c>
      <c r="S470" s="1">
        <v>300.37713241577097</v>
      </c>
      <c r="T470" s="1">
        <v>112.33074188232401</v>
      </c>
      <c r="U470" s="1">
        <v>95.942192077636705</v>
      </c>
      <c r="V470" s="1">
        <v>79.553642272949205</v>
      </c>
      <c r="W470" s="1">
        <v>89.007232666015597</v>
      </c>
      <c r="X470" s="1">
        <v>98.460823059082003</v>
      </c>
      <c r="Y470" s="1">
        <v>93.452056884765597</v>
      </c>
      <c r="Z470" s="1">
        <v>88.443290710449205</v>
      </c>
      <c r="AA470" s="1">
        <v>88.548004150390597</v>
      </c>
      <c r="AB470" s="1">
        <v>88.652717590332003</v>
      </c>
      <c r="AC470" s="1">
        <v>88.652717590332003</v>
      </c>
    </row>
    <row r="471" spans="1:29" hidden="1" x14ac:dyDescent="0.3">
      <c r="A471" t="s">
        <v>183</v>
      </c>
      <c r="B471" t="s">
        <v>190</v>
      </c>
      <c r="C471" t="s">
        <v>186</v>
      </c>
      <c r="D471" t="s">
        <v>162</v>
      </c>
      <c r="E471" t="s">
        <v>159</v>
      </c>
      <c r="F471" s="1"/>
      <c r="G471" s="1"/>
      <c r="H471" s="1"/>
      <c r="I471" s="1">
        <v>7.3346190452575604</v>
      </c>
      <c r="J471" s="1">
        <v>10.205893516540501</v>
      </c>
      <c r="K471" s="1">
        <v>8.3527355194091797</v>
      </c>
      <c r="L471" s="1">
        <v>10.3763790130615</v>
      </c>
      <c r="M471" s="1">
        <v>11.348391532897899</v>
      </c>
      <c r="N471" s="1">
        <v>13.4122600555419</v>
      </c>
      <c r="O471" s="1">
        <v>907.07354736328102</v>
      </c>
      <c r="P471" s="1">
        <v>1228.61987304687</v>
      </c>
      <c r="Q471" s="1">
        <v>1374.81469726562</v>
      </c>
      <c r="R471" s="1">
        <v>705.81970214843705</v>
      </c>
      <c r="S471" s="1">
        <v>390.78301239013598</v>
      </c>
      <c r="T471" s="1">
        <v>75.746322631835895</v>
      </c>
      <c r="U471" s="1">
        <v>61.186809539794901</v>
      </c>
      <c r="V471" s="1">
        <v>46.627296447753899</v>
      </c>
      <c r="W471" s="1">
        <v>59.7503051757812</v>
      </c>
      <c r="X471" s="1">
        <v>72.873313903808594</v>
      </c>
      <c r="Y471" s="1">
        <v>64.642978668212805</v>
      </c>
      <c r="Z471" s="1">
        <v>56.412643432617102</v>
      </c>
      <c r="AA471" s="1">
        <v>56.240343093871999</v>
      </c>
      <c r="AB471" s="1">
        <v>56.068042755126903</v>
      </c>
      <c r="AC471" s="1">
        <v>56.068042755126903</v>
      </c>
    </row>
    <row r="472" spans="1:29" hidden="1" x14ac:dyDescent="0.3">
      <c r="A472" t="s">
        <v>183</v>
      </c>
      <c r="B472" t="s">
        <v>190</v>
      </c>
      <c r="C472" t="s">
        <v>186</v>
      </c>
      <c r="D472" t="s">
        <v>163</v>
      </c>
      <c r="E472" t="s">
        <v>159</v>
      </c>
      <c r="F472" s="1"/>
      <c r="G472" s="1"/>
      <c r="H472" s="1"/>
      <c r="I472" s="1">
        <v>2.1904345601797E-2</v>
      </c>
      <c r="J472" s="1">
        <v>2.1905455738306E-2</v>
      </c>
      <c r="K472" s="1">
        <v>2.1905990317463001E-2</v>
      </c>
      <c r="L472" s="1">
        <v>2.1905990317463001E-2</v>
      </c>
      <c r="M472" s="1">
        <v>2.1905990317463001E-2</v>
      </c>
      <c r="N472" s="1">
        <v>2.1905839443206E-2</v>
      </c>
      <c r="O472" s="1">
        <v>2.1905545145273E-2</v>
      </c>
      <c r="P472" s="1">
        <v>2.1905776113270999E-2</v>
      </c>
      <c r="Q472" s="1">
        <v>2.1905824542044899E-2</v>
      </c>
      <c r="R472" s="1">
        <v>2.1905850619076999E-2</v>
      </c>
      <c r="S472" s="1">
        <v>2.1905920468270001E-2</v>
      </c>
      <c r="T472" s="1">
        <v>2.1905990317463001E-2</v>
      </c>
      <c r="U472" s="1">
        <v>2.1905990317463001E-2</v>
      </c>
      <c r="V472" s="1">
        <v>2.1905990317463001E-2</v>
      </c>
      <c r="W472" s="1">
        <v>2.1905782632529E-2</v>
      </c>
      <c r="X472" s="1">
        <v>2.1905574947595E-2</v>
      </c>
      <c r="Y472" s="1">
        <v>2.1905281580983999E-2</v>
      </c>
      <c r="Z472" s="1">
        <v>2.1904988214372999E-2</v>
      </c>
      <c r="AA472" s="1">
        <v>2.1905489265918E-2</v>
      </c>
      <c r="AB472" s="1">
        <v>2.1905990317463001E-2</v>
      </c>
      <c r="AC472" s="1">
        <v>2.1905990317463001E-2</v>
      </c>
    </row>
    <row r="473" spans="1:29" hidden="1" x14ac:dyDescent="0.3">
      <c r="A473" t="s">
        <v>183</v>
      </c>
      <c r="B473" t="s">
        <v>190</v>
      </c>
      <c r="C473" t="s">
        <v>186</v>
      </c>
      <c r="D473" t="s">
        <v>164</v>
      </c>
      <c r="E473" t="s">
        <v>159</v>
      </c>
      <c r="F473" s="1"/>
      <c r="G473" s="1"/>
      <c r="H473" s="1"/>
      <c r="I473" s="1">
        <v>2.80688405036926</v>
      </c>
      <c r="J473" s="1">
        <v>3.4357652664184499</v>
      </c>
      <c r="K473" s="1">
        <v>2.9443480968475302</v>
      </c>
      <c r="L473" s="1">
        <v>3.8224315643310498</v>
      </c>
      <c r="M473" s="1">
        <v>4.5592103004455504</v>
      </c>
      <c r="N473" s="1">
        <v>5.1723294258117596</v>
      </c>
      <c r="O473" s="1">
        <v>1130.28820800781</v>
      </c>
      <c r="P473" s="1">
        <v>1538.12438964843</v>
      </c>
      <c r="Q473" s="1">
        <v>1722.97583007812</v>
      </c>
      <c r="R473" s="1">
        <v>882.21533203125</v>
      </c>
      <c r="S473" s="1">
        <v>482.95351028442298</v>
      </c>
      <c r="T473" s="1">
        <v>83.691688537597599</v>
      </c>
      <c r="U473" s="1">
        <v>63.951044082641602</v>
      </c>
      <c r="V473" s="1">
        <v>44.210399627685497</v>
      </c>
      <c r="W473" s="1">
        <v>60.682024002075103</v>
      </c>
      <c r="X473" s="1">
        <v>77.153648376464801</v>
      </c>
      <c r="Y473" s="1">
        <v>65.732789993286104</v>
      </c>
      <c r="Z473" s="1">
        <v>54.311931610107401</v>
      </c>
      <c r="AA473" s="1">
        <v>52.403820037841797</v>
      </c>
      <c r="AB473" s="1">
        <v>50.495708465576101</v>
      </c>
      <c r="AC473" s="1">
        <v>50.495708465576101</v>
      </c>
    </row>
    <row r="474" spans="1:29" hidden="1" x14ac:dyDescent="0.3">
      <c r="A474" t="s">
        <v>183</v>
      </c>
      <c r="B474" t="s">
        <v>191</v>
      </c>
      <c r="C474" t="s">
        <v>149</v>
      </c>
      <c r="D474" t="s">
        <v>154</v>
      </c>
      <c r="E474" t="s">
        <v>155</v>
      </c>
      <c r="F474" s="1"/>
      <c r="G474" s="1"/>
      <c r="H474" s="1"/>
      <c r="I474" s="1">
        <v>1</v>
      </c>
      <c r="J474" s="1">
        <v>0.98064780235290405</v>
      </c>
      <c r="K474" s="1">
        <v>0.92181134223937899</v>
      </c>
      <c r="L474" s="1">
        <v>0.93858861923217696</v>
      </c>
      <c r="M474" s="1">
        <v>1.05994808673858</v>
      </c>
      <c r="N474" s="1">
        <v>1.0754041671752901</v>
      </c>
      <c r="O474" s="1">
        <v>1.2278416156768699</v>
      </c>
      <c r="P474" s="1">
        <v>1.3537745475769001</v>
      </c>
      <c r="Q474" s="1">
        <v>1.42604100704193</v>
      </c>
      <c r="R474" s="1">
        <v>1.49192023277282</v>
      </c>
      <c r="S474" s="1">
        <v>1.5244325399398799</v>
      </c>
      <c r="T474" s="1">
        <v>1.55694484710693</v>
      </c>
      <c r="U474" s="1">
        <v>1.56001132726669</v>
      </c>
      <c r="V474" s="1">
        <v>1.56307780742645</v>
      </c>
      <c r="W474" s="1">
        <v>1.56721359491348</v>
      </c>
      <c r="X474" s="1">
        <v>1.57134938240051</v>
      </c>
      <c r="Y474" s="1">
        <v>1.56701427698135</v>
      </c>
      <c r="Z474" s="1">
        <v>1.5626791715621899</v>
      </c>
      <c r="AA474" s="1">
        <v>1.55466145277023</v>
      </c>
      <c r="AB474" s="1">
        <v>1.5466437339782699</v>
      </c>
      <c r="AC474" s="1">
        <v>1.5466437339782699</v>
      </c>
    </row>
    <row r="475" spans="1:29" hidden="1" x14ac:dyDescent="0.3">
      <c r="A475" t="s">
        <v>183</v>
      </c>
      <c r="B475" t="s">
        <v>191</v>
      </c>
      <c r="C475" t="s">
        <v>149</v>
      </c>
      <c r="D475" t="s">
        <v>117</v>
      </c>
      <c r="E475" t="s">
        <v>157</v>
      </c>
      <c r="F475" s="1"/>
      <c r="G475" s="1"/>
      <c r="H475" s="1"/>
      <c r="I475" s="1"/>
      <c r="J475" s="1">
        <v>0.231007650494575</v>
      </c>
      <c r="K475" s="1">
        <v>0.15677139163017201</v>
      </c>
      <c r="L475" s="1">
        <v>9.0550775527954102</v>
      </c>
      <c r="M475" s="1">
        <v>153.01217651367099</v>
      </c>
      <c r="N475" s="1">
        <v>460.87289428710898</v>
      </c>
      <c r="O475" s="1">
        <v>1075.91101074218</v>
      </c>
      <c r="P475" s="1">
        <v>1997.67443847656</v>
      </c>
      <c r="Q475" s="1">
        <v>3686.98315429687</v>
      </c>
      <c r="R475" s="1">
        <v>6145.51708984375</v>
      </c>
      <c r="S475" s="1">
        <v>8603.2331542968695</v>
      </c>
      <c r="T475" s="1">
        <v>11060.94921875</v>
      </c>
      <c r="U475" s="1">
        <v>13518.6640625</v>
      </c>
      <c r="V475" s="1">
        <v>15976.37890625</v>
      </c>
      <c r="W475" s="1">
        <v>18434.927734375</v>
      </c>
      <c r="X475" s="1">
        <v>20893.4765625</v>
      </c>
      <c r="Y475" s="1">
        <v>23351.1787109375</v>
      </c>
      <c r="Z475" s="1">
        <v>25808.880859375</v>
      </c>
      <c r="AA475" s="1">
        <v>28266.58984375</v>
      </c>
      <c r="AB475" s="1">
        <v>30724.298828125</v>
      </c>
      <c r="AC475" s="1">
        <v>30724.298828125</v>
      </c>
    </row>
    <row r="476" spans="1:29" hidden="1" x14ac:dyDescent="0.3">
      <c r="A476" t="s">
        <v>183</v>
      </c>
      <c r="B476" t="s">
        <v>191</v>
      </c>
      <c r="C476" t="s">
        <v>149</v>
      </c>
      <c r="D476" t="s">
        <v>121</v>
      </c>
      <c r="E476" t="s">
        <v>159</v>
      </c>
      <c r="F476" s="1"/>
      <c r="G476" s="1"/>
      <c r="H476" s="1"/>
      <c r="I476" s="1">
        <v>2.80127525329589</v>
      </c>
      <c r="J476" s="1">
        <v>3.0333654880523602</v>
      </c>
      <c r="K476" s="1">
        <v>2.1042234897613499</v>
      </c>
      <c r="L476" s="1">
        <v>2.1871206760406401</v>
      </c>
      <c r="M476" s="1">
        <v>2.7895228862762398</v>
      </c>
      <c r="N476" s="1">
        <v>2.8373165130615199</v>
      </c>
      <c r="O476" s="1">
        <v>2.76517629623413</v>
      </c>
      <c r="P476" s="1">
        <v>2.9319887161254798</v>
      </c>
      <c r="Q476" s="1">
        <v>3.12642502784729</v>
      </c>
      <c r="R476" s="1">
        <v>3.2056894302368102</v>
      </c>
      <c r="S476" s="1">
        <v>3.2386795282363798</v>
      </c>
      <c r="T476" s="1">
        <v>3.2716696262359601</v>
      </c>
      <c r="U476" s="1">
        <v>3.2715439796447701</v>
      </c>
      <c r="V476" s="1">
        <v>3.27141833305358</v>
      </c>
      <c r="W476" s="1">
        <v>3.59049355983734</v>
      </c>
      <c r="X476" s="1">
        <v>3.9095687866210902</v>
      </c>
      <c r="Y476" s="1">
        <v>3.6466250419616699</v>
      </c>
      <c r="Z476" s="1">
        <v>3.3836812973022399</v>
      </c>
      <c r="AA476" s="1">
        <v>3.4987708330154401</v>
      </c>
      <c r="AB476" s="1">
        <v>3.6138603687286301</v>
      </c>
      <c r="AC476" s="1">
        <v>3.6138603687286301</v>
      </c>
    </row>
    <row r="477" spans="1:29" hidden="1" x14ac:dyDescent="0.3">
      <c r="A477" t="s">
        <v>183</v>
      </c>
      <c r="B477" t="s">
        <v>191</v>
      </c>
      <c r="C477" t="s">
        <v>149</v>
      </c>
      <c r="D477" t="s">
        <v>123</v>
      </c>
      <c r="E477" t="s">
        <v>159</v>
      </c>
      <c r="F477" s="1"/>
      <c r="G477" s="1"/>
      <c r="H477" s="1"/>
      <c r="I477" s="1">
        <v>5.0472106933593697</v>
      </c>
      <c r="J477" s="1">
        <v>5.2125282287597603</v>
      </c>
      <c r="K477" s="1">
        <v>5.5986256599426198</v>
      </c>
      <c r="L477" s="1">
        <v>4.9743762016296298</v>
      </c>
      <c r="M477" s="1">
        <v>5.1927380561828604</v>
      </c>
      <c r="N477" s="1">
        <v>5.1888093948364196</v>
      </c>
      <c r="O477" s="1">
        <v>5.2898745536804199</v>
      </c>
      <c r="P477" s="1">
        <v>5.41969871520996</v>
      </c>
      <c r="Q477" s="1">
        <v>5.8870167732238698</v>
      </c>
      <c r="R477" s="1">
        <v>6.0606122016906703</v>
      </c>
      <c r="S477" s="1">
        <v>6.1091182231902996</v>
      </c>
      <c r="T477" s="1">
        <v>6.1576242446899396</v>
      </c>
      <c r="U477" s="1">
        <v>6.5831050872802699</v>
      </c>
      <c r="V477" s="1">
        <v>7.0085859298706001</v>
      </c>
      <c r="W477" s="1">
        <v>7.1731274127960196</v>
      </c>
      <c r="X477" s="1">
        <v>7.3376688957214302</v>
      </c>
      <c r="Y477" s="1">
        <v>7.2785937786102197</v>
      </c>
      <c r="Z477" s="1">
        <v>7.2195186614990199</v>
      </c>
      <c r="AA477" s="1">
        <v>7.3220250606536803</v>
      </c>
      <c r="AB477" s="1">
        <v>7.4245314598083496</v>
      </c>
      <c r="AC477" s="1">
        <v>7.4245314598083496</v>
      </c>
    </row>
    <row r="478" spans="1:29" hidden="1" x14ac:dyDescent="0.3">
      <c r="A478" t="s">
        <v>183</v>
      </c>
      <c r="B478" t="s">
        <v>191</v>
      </c>
      <c r="C478" t="s">
        <v>149</v>
      </c>
      <c r="D478" t="s">
        <v>125</v>
      </c>
      <c r="E478" t="s">
        <v>159</v>
      </c>
      <c r="F478" s="1"/>
      <c r="G478" s="1"/>
      <c r="H478" s="1"/>
      <c r="I478" s="1">
        <v>10.446678161621</v>
      </c>
      <c r="J478" s="1">
        <v>13.883552551269499</v>
      </c>
      <c r="K478" s="1">
        <v>8.3906297683715803</v>
      </c>
      <c r="L478" s="1">
        <v>9.1982536315917898</v>
      </c>
      <c r="M478" s="1">
        <v>10.022869110107401</v>
      </c>
      <c r="N478" s="1">
        <v>12.045672416686999</v>
      </c>
      <c r="O478" s="1">
        <v>12.2161045074462</v>
      </c>
      <c r="P478" s="1">
        <v>11.3894186019897</v>
      </c>
      <c r="Q478" s="1">
        <v>10.327517509460399</v>
      </c>
      <c r="R478" s="1">
        <v>8.7472333908081001</v>
      </c>
      <c r="S478" s="1">
        <v>9.5961046218871999</v>
      </c>
      <c r="T478" s="1">
        <v>10.4449758529663</v>
      </c>
      <c r="U478" s="1">
        <v>10.7556343078613</v>
      </c>
      <c r="V478" s="1">
        <v>11.0662927627563</v>
      </c>
      <c r="W478" s="1">
        <v>11.5384497642517</v>
      </c>
      <c r="X478" s="1">
        <v>12.010606765746999</v>
      </c>
      <c r="Y478" s="1">
        <v>11.8769989013671</v>
      </c>
      <c r="Z478" s="1">
        <v>11.743391036987299</v>
      </c>
      <c r="AA478" s="1">
        <v>11.8086524009704</v>
      </c>
      <c r="AB478" s="1">
        <v>11.873913764953601</v>
      </c>
      <c r="AC478" s="1">
        <v>11.873913764953601</v>
      </c>
    </row>
    <row r="479" spans="1:29" hidden="1" x14ac:dyDescent="0.3">
      <c r="A479" t="s">
        <v>183</v>
      </c>
      <c r="B479" t="s">
        <v>191</v>
      </c>
      <c r="C479" t="s">
        <v>149</v>
      </c>
      <c r="D479" t="s">
        <v>127</v>
      </c>
      <c r="E479" t="s">
        <v>159</v>
      </c>
      <c r="F479" s="1"/>
      <c r="G479" s="1"/>
      <c r="H479" s="1"/>
      <c r="I479" s="1">
        <v>36.0653266906738</v>
      </c>
      <c r="J479" s="1">
        <v>42.953475952148402</v>
      </c>
      <c r="K479" s="1">
        <v>46.694377899169901</v>
      </c>
      <c r="L479" s="1">
        <v>46.286815643310497</v>
      </c>
      <c r="M479" s="1">
        <v>61.500259399413999</v>
      </c>
      <c r="N479" s="1">
        <v>73.545852661132798</v>
      </c>
      <c r="O479" s="1">
        <v>77.440010070800696</v>
      </c>
      <c r="P479" s="1">
        <v>74.3419189453125</v>
      </c>
      <c r="Q479" s="1">
        <v>69.638755798339801</v>
      </c>
      <c r="R479" s="1">
        <v>70.424980163574205</v>
      </c>
      <c r="S479" s="1">
        <v>72.884220123291001</v>
      </c>
      <c r="T479" s="1">
        <v>75.343460083007798</v>
      </c>
      <c r="U479" s="1">
        <v>85.863204956054602</v>
      </c>
      <c r="V479" s="1">
        <v>96.382949829101506</v>
      </c>
      <c r="W479" s="1">
        <v>86.9515571594238</v>
      </c>
      <c r="X479" s="1">
        <v>77.520164489746094</v>
      </c>
      <c r="Y479" s="1">
        <v>76.524116516113196</v>
      </c>
      <c r="Z479" s="1">
        <v>75.528068542480398</v>
      </c>
      <c r="AA479" s="1">
        <v>79.790950775146399</v>
      </c>
      <c r="AB479" s="1">
        <v>84.0538330078125</v>
      </c>
      <c r="AC479" s="1">
        <v>84.0538330078125</v>
      </c>
    </row>
    <row r="480" spans="1:29" hidden="1" x14ac:dyDescent="0.3">
      <c r="A480" t="s">
        <v>183</v>
      </c>
      <c r="B480" t="s">
        <v>191</v>
      </c>
      <c r="C480" t="s">
        <v>149</v>
      </c>
      <c r="D480" t="s">
        <v>161</v>
      </c>
      <c r="E480" t="s">
        <v>159</v>
      </c>
      <c r="F480" s="1"/>
      <c r="G480" s="1"/>
      <c r="H480" s="1"/>
      <c r="I480" s="1">
        <v>5.9287772178649902</v>
      </c>
      <c r="J480" s="1">
        <v>7.0689725875854403</v>
      </c>
      <c r="K480" s="1">
        <v>7.3528962135314897</v>
      </c>
      <c r="L480" s="1">
        <v>7.4411044120788503</v>
      </c>
      <c r="M480" s="1">
        <v>22.2786254882812</v>
      </c>
      <c r="N480" s="1">
        <v>48.069671630859297</v>
      </c>
      <c r="O480" s="1">
        <v>100.15463256835901</v>
      </c>
      <c r="P480" s="1">
        <v>168.81416320800699</v>
      </c>
      <c r="Q480" s="1">
        <v>306.36746215820301</v>
      </c>
      <c r="R480" s="1">
        <v>486.64178466796801</v>
      </c>
      <c r="S480" s="1">
        <v>624.29876708984295</v>
      </c>
      <c r="T480" s="1">
        <v>761.95574951171795</v>
      </c>
      <c r="U480" s="1">
        <v>900.85519409179597</v>
      </c>
      <c r="V480" s="1">
        <v>1039.75463867187</v>
      </c>
      <c r="W480" s="1">
        <v>1175.7603149414001</v>
      </c>
      <c r="X480" s="1">
        <v>1311.76599121093</v>
      </c>
      <c r="Y480" s="1">
        <v>1448.1682739257801</v>
      </c>
      <c r="Z480" s="1">
        <v>1584.57055664062</v>
      </c>
      <c r="AA480" s="1">
        <v>1722.1884155273401</v>
      </c>
      <c r="AB480" s="1">
        <v>1859.80627441406</v>
      </c>
      <c r="AC480" s="1">
        <v>1859.80627441406</v>
      </c>
    </row>
    <row r="481" spans="1:29" hidden="1" x14ac:dyDescent="0.3">
      <c r="A481" t="s">
        <v>183</v>
      </c>
      <c r="B481" t="s">
        <v>191</v>
      </c>
      <c r="C481" t="s">
        <v>149</v>
      </c>
      <c r="D481" t="s">
        <v>185</v>
      </c>
      <c r="E481" t="s">
        <v>159</v>
      </c>
      <c r="F481" s="1"/>
      <c r="G481" s="1"/>
      <c r="H481" s="1"/>
      <c r="I481" s="1">
        <v>27.4179592132568</v>
      </c>
      <c r="J481" s="1">
        <v>31.048147201538001</v>
      </c>
      <c r="K481" s="1">
        <v>30.1902770996093</v>
      </c>
      <c r="L481" s="1">
        <v>31.9857082366943</v>
      </c>
      <c r="M481" s="1">
        <v>47.237663269042898</v>
      </c>
      <c r="N481" s="1">
        <v>86.565254211425696</v>
      </c>
      <c r="O481" s="1">
        <v>148.144760131835</v>
      </c>
      <c r="P481" s="1">
        <v>217.81776428222599</v>
      </c>
      <c r="Q481" s="1">
        <v>318.56384277343699</v>
      </c>
      <c r="R481" s="1">
        <v>408.69122314453102</v>
      </c>
      <c r="S481" s="1">
        <v>497.50668334960898</v>
      </c>
      <c r="T481" s="1">
        <v>586.32214355468705</v>
      </c>
      <c r="U481" s="1">
        <v>679.79937744140602</v>
      </c>
      <c r="V481" s="1">
        <v>773.276611328125</v>
      </c>
      <c r="W481" s="1">
        <v>874.36892700195301</v>
      </c>
      <c r="X481" s="1">
        <v>975.46124267578102</v>
      </c>
      <c r="Y481" s="1">
        <v>1088.1338195800699</v>
      </c>
      <c r="Z481" s="1">
        <v>1200.80639648437</v>
      </c>
      <c r="AA481" s="1">
        <v>1306.98059082031</v>
      </c>
      <c r="AB481" s="1">
        <v>1413.15478515625</v>
      </c>
      <c r="AC481" s="1">
        <v>1413.15478515625</v>
      </c>
    </row>
    <row r="482" spans="1:29" hidden="1" x14ac:dyDescent="0.3">
      <c r="A482" t="s">
        <v>183</v>
      </c>
      <c r="B482" t="s">
        <v>191</v>
      </c>
      <c r="C482" t="s">
        <v>149</v>
      </c>
      <c r="D482" t="s">
        <v>162</v>
      </c>
      <c r="E482" t="s">
        <v>159</v>
      </c>
      <c r="F482" s="1"/>
      <c r="G482" s="1"/>
      <c r="H482" s="1"/>
      <c r="I482" s="1">
        <v>7.5399050712585396</v>
      </c>
      <c r="J482" s="1">
        <v>10.359356880187899</v>
      </c>
      <c r="K482" s="1">
        <v>8.6319465637206996</v>
      </c>
      <c r="L482" s="1">
        <v>11.459174156188899</v>
      </c>
      <c r="M482" s="1">
        <v>32.017372131347599</v>
      </c>
      <c r="N482" s="1">
        <v>69.792106628417898</v>
      </c>
      <c r="O482" s="1">
        <v>140.52131652832</v>
      </c>
      <c r="P482" s="1">
        <v>233.35125732421801</v>
      </c>
      <c r="Q482" s="1">
        <v>418.88330078125</v>
      </c>
      <c r="R482" s="1">
        <v>660.55523681640602</v>
      </c>
      <c r="S482" s="1">
        <v>848.94747924804699</v>
      </c>
      <c r="T482" s="1">
        <v>1037.33972167968</v>
      </c>
      <c r="U482" s="1">
        <v>1224.537109375</v>
      </c>
      <c r="V482" s="1">
        <v>1411.73449707031</v>
      </c>
      <c r="W482" s="1">
        <v>1598.33093261718</v>
      </c>
      <c r="X482" s="1">
        <v>1784.92736816406</v>
      </c>
      <c r="Y482" s="1">
        <v>1970.6022338867101</v>
      </c>
      <c r="Z482" s="1">
        <v>2156.27709960937</v>
      </c>
      <c r="AA482" s="1">
        <v>2342.32934570312</v>
      </c>
      <c r="AB482" s="1">
        <v>2528.38159179687</v>
      </c>
      <c r="AC482" s="1">
        <v>2528.38159179687</v>
      </c>
    </row>
    <row r="483" spans="1:29" hidden="1" x14ac:dyDescent="0.3">
      <c r="A483" t="s">
        <v>183</v>
      </c>
      <c r="B483" t="s">
        <v>191</v>
      </c>
      <c r="C483" t="s">
        <v>149</v>
      </c>
      <c r="D483" t="s">
        <v>163</v>
      </c>
      <c r="E483" t="s">
        <v>159</v>
      </c>
      <c r="F483" s="1"/>
      <c r="G483" s="1"/>
      <c r="H483" s="1"/>
      <c r="I483" s="1">
        <v>2.1903663873672E-2</v>
      </c>
      <c r="J483" s="1">
        <v>2.1904466673730999E-2</v>
      </c>
      <c r="K483" s="1">
        <v>2.1905602887271999E-2</v>
      </c>
      <c r="L483" s="1">
        <v>2.1905990317463001E-2</v>
      </c>
      <c r="M483" s="1">
        <v>2.1905558183789E-2</v>
      </c>
      <c r="N483" s="1">
        <v>2.1905660629272E-2</v>
      </c>
      <c r="O483" s="1">
        <v>2.1905712783336001E-2</v>
      </c>
      <c r="P483" s="1">
        <v>2.1905539557336901E-2</v>
      </c>
      <c r="Q483" s="1">
        <v>2.1905990317463001E-2</v>
      </c>
      <c r="R483" s="1">
        <v>2.1905990317463001E-2</v>
      </c>
      <c r="S483" s="1">
        <v>2.1905990317463001E-2</v>
      </c>
      <c r="T483" s="1">
        <v>2.1905990317463001E-2</v>
      </c>
      <c r="U483" s="1">
        <v>2.1905990317463001E-2</v>
      </c>
      <c r="V483" s="1">
        <v>2.1905990317463001E-2</v>
      </c>
      <c r="W483" s="1">
        <v>2.1905878558754002E-2</v>
      </c>
      <c r="X483" s="1">
        <v>2.1905766800044999E-2</v>
      </c>
      <c r="Y483" s="1">
        <v>2.1905878558754002E-2</v>
      </c>
      <c r="Z483" s="1">
        <v>2.1905990317463001E-2</v>
      </c>
      <c r="AA483" s="1">
        <v>2.1905811503529E-2</v>
      </c>
      <c r="AB483" s="1">
        <v>2.1905632689595E-2</v>
      </c>
      <c r="AC483" s="1">
        <v>2.1905632689595E-2</v>
      </c>
    </row>
    <row r="484" spans="1:29" hidden="1" x14ac:dyDescent="0.3">
      <c r="A484" t="s">
        <v>183</v>
      </c>
      <c r="B484" t="s">
        <v>191</v>
      </c>
      <c r="C484" t="s">
        <v>149</v>
      </c>
      <c r="D484" t="s">
        <v>164</v>
      </c>
      <c r="E484" t="s">
        <v>159</v>
      </c>
      <c r="F484" s="1"/>
      <c r="G484" s="1"/>
      <c r="H484" s="1"/>
      <c r="I484" s="1">
        <v>2.7649171352386399</v>
      </c>
      <c r="J484" s="1">
        <v>3.2781908512115399</v>
      </c>
      <c r="K484" s="1">
        <v>2.7897095680236799</v>
      </c>
      <c r="L484" s="1">
        <v>4.42652988433837</v>
      </c>
      <c r="M484" s="1">
        <v>29.973203659057599</v>
      </c>
      <c r="N484" s="1">
        <v>74.819587707519503</v>
      </c>
      <c r="O484" s="1">
        <v>163.08082580566401</v>
      </c>
      <c r="P484" s="1">
        <v>279.95370483398398</v>
      </c>
      <c r="Q484" s="1">
        <v>513.56433105468705</v>
      </c>
      <c r="R484" s="1">
        <v>820.62780761718705</v>
      </c>
      <c r="S484" s="1">
        <v>1054.3113403320301</v>
      </c>
      <c r="T484" s="1">
        <v>1287.99487304687</v>
      </c>
      <c r="U484" s="1">
        <v>1521.6546020507801</v>
      </c>
      <c r="V484" s="1">
        <v>1755.31433105468</v>
      </c>
      <c r="W484" s="1">
        <v>1989.3441772460901</v>
      </c>
      <c r="X484" s="1">
        <v>2223.3740234375</v>
      </c>
      <c r="Y484" s="1">
        <v>2457.28515625</v>
      </c>
      <c r="Z484" s="1">
        <v>2691.1962890625</v>
      </c>
      <c r="AA484" s="1">
        <v>2924.9306640625</v>
      </c>
      <c r="AB484" s="1">
        <v>3158.6650390625</v>
      </c>
      <c r="AC484" s="1">
        <v>3158.6650390625</v>
      </c>
    </row>
    <row r="485" spans="1:29" hidden="1" x14ac:dyDescent="0.3">
      <c r="A485" t="s">
        <v>183</v>
      </c>
      <c r="B485" t="s">
        <v>191</v>
      </c>
      <c r="C485" t="s">
        <v>186</v>
      </c>
      <c r="D485" t="s">
        <v>154</v>
      </c>
      <c r="E485" t="s">
        <v>155</v>
      </c>
      <c r="F485" s="1"/>
      <c r="G485" s="1"/>
      <c r="H485" s="1"/>
      <c r="I485" s="1">
        <v>1</v>
      </c>
      <c r="J485" s="1">
        <v>0.95521533489227295</v>
      </c>
      <c r="K485" s="1">
        <v>0.86092680692672696</v>
      </c>
      <c r="L485" s="1">
        <v>0.87168216705322199</v>
      </c>
      <c r="M485" s="1">
        <v>0.980704486370086</v>
      </c>
      <c r="N485" s="1">
        <v>0.988811135292053</v>
      </c>
      <c r="O485" s="1">
        <v>1.12306237220764</v>
      </c>
      <c r="P485" s="1">
        <v>1.2287250757217401</v>
      </c>
      <c r="Q485" s="1">
        <v>1.2906509637832599</v>
      </c>
      <c r="R485" s="1">
        <v>1.3474091291427599</v>
      </c>
      <c r="S485" s="1">
        <v>1.37475961446762</v>
      </c>
      <c r="T485" s="1">
        <v>1.40211009979247</v>
      </c>
      <c r="U485" s="1">
        <v>1.40383028984069</v>
      </c>
      <c r="V485" s="1">
        <v>1.40555047988891</v>
      </c>
      <c r="W485" s="1">
        <v>1.40903007984161</v>
      </c>
      <c r="X485" s="1">
        <v>1.41250967979431</v>
      </c>
      <c r="Y485" s="1">
        <v>1.40941005945205</v>
      </c>
      <c r="Z485" s="1">
        <v>1.4063104391098</v>
      </c>
      <c r="AA485" s="1">
        <v>1.3997239470481799</v>
      </c>
      <c r="AB485" s="1">
        <v>1.39313745498657</v>
      </c>
      <c r="AC485" s="1">
        <v>1.39313745498657</v>
      </c>
    </row>
    <row r="486" spans="1:29" hidden="1" x14ac:dyDescent="0.3">
      <c r="A486" t="s">
        <v>183</v>
      </c>
      <c r="B486" t="s">
        <v>191</v>
      </c>
      <c r="C486" t="s">
        <v>186</v>
      </c>
      <c r="D486" t="s">
        <v>117</v>
      </c>
      <c r="E486" t="s">
        <v>157</v>
      </c>
      <c r="F486" s="1"/>
      <c r="G486" s="1"/>
      <c r="H486" s="1"/>
      <c r="I486" s="1"/>
      <c r="J486" s="1"/>
      <c r="K486" s="1"/>
      <c r="L486" s="1">
        <v>8.7130193710327095</v>
      </c>
      <c r="M486" s="1">
        <v>153.62429809570301</v>
      </c>
      <c r="N486" s="1">
        <v>460.87289428710898</v>
      </c>
      <c r="O486" s="1">
        <v>1075.9287109375</v>
      </c>
      <c r="P486" s="1">
        <v>1997.67443847656</v>
      </c>
      <c r="Q486" s="1">
        <v>3686.98315429687</v>
      </c>
      <c r="R486" s="1">
        <v>6145.53076171875</v>
      </c>
      <c r="S486" s="1">
        <v>8603.2399902343695</v>
      </c>
      <c r="T486" s="1">
        <v>11060.94921875</v>
      </c>
      <c r="U486" s="1">
        <v>13518.658691406201</v>
      </c>
      <c r="V486" s="1">
        <v>15976.3681640625</v>
      </c>
      <c r="W486" s="1">
        <v>18434.915527343699</v>
      </c>
      <c r="X486" s="1">
        <v>20893.462890625</v>
      </c>
      <c r="Y486" s="1">
        <v>23351.171875</v>
      </c>
      <c r="Z486" s="1">
        <v>25808.880859375</v>
      </c>
      <c r="AA486" s="1">
        <v>28266.5908203125</v>
      </c>
      <c r="AB486" s="1">
        <v>30724.30078125</v>
      </c>
      <c r="AC486" s="1">
        <v>30724.30078125</v>
      </c>
    </row>
    <row r="487" spans="1:29" hidden="1" x14ac:dyDescent="0.3">
      <c r="A487" t="s">
        <v>183</v>
      </c>
      <c r="B487" t="s">
        <v>191</v>
      </c>
      <c r="C487" t="s">
        <v>186</v>
      </c>
      <c r="D487" t="s">
        <v>121</v>
      </c>
      <c r="E487" t="s">
        <v>159</v>
      </c>
      <c r="F487" s="1"/>
      <c r="G487" s="1"/>
      <c r="H487" s="1"/>
      <c r="I487" s="1">
        <v>2.80127525329589</v>
      </c>
      <c r="J487" s="1">
        <v>3.0333654880523602</v>
      </c>
      <c r="K487" s="1">
        <v>2.1042234897613499</v>
      </c>
      <c r="L487" s="1">
        <v>2.1871206760406401</v>
      </c>
      <c r="M487" s="1">
        <v>2.7895228862762398</v>
      </c>
      <c r="N487" s="1">
        <v>2.8373165130615199</v>
      </c>
      <c r="O487" s="1">
        <v>2.76517629623413</v>
      </c>
      <c r="P487" s="1">
        <v>2.9319887161254798</v>
      </c>
      <c r="Q487" s="1">
        <v>3.12642502784729</v>
      </c>
      <c r="R487" s="1">
        <v>3.2056894302368102</v>
      </c>
      <c r="S487" s="1">
        <v>3.2386795282363798</v>
      </c>
      <c r="T487" s="1">
        <v>3.2716696262359601</v>
      </c>
      <c r="U487" s="1">
        <v>3.2715439796447701</v>
      </c>
      <c r="V487" s="1">
        <v>3.27141833305358</v>
      </c>
      <c r="W487" s="1">
        <v>3.59049355983734</v>
      </c>
      <c r="X487" s="1">
        <v>3.9095687866210902</v>
      </c>
      <c r="Y487" s="1">
        <v>3.6466250419616699</v>
      </c>
      <c r="Z487" s="1">
        <v>3.3836812973022399</v>
      </c>
      <c r="AA487" s="1">
        <v>3.4987708330154401</v>
      </c>
      <c r="AB487" s="1">
        <v>3.6138603687286301</v>
      </c>
      <c r="AC487" s="1">
        <v>3.6138603687286301</v>
      </c>
    </row>
    <row r="488" spans="1:29" hidden="1" x14ac:dyDescent="0.3">
      <c r="A488" t="s">
        <v>183</v>
      </c>
      <c r="B488" t="s">
        <v>191</v>
      </c>
      <c r="C488" t="s">
        <v>186</v>
      </c>
      <c r="D488" t="s">
        <v>123</v>
      </c>
      <c r="E488" t="s">
        <v>159</v>
      </c>
      <c r="F488" s="1"/>
      <c r="G488" s="1"/>
      <c r="H488" s="1"/>
      <c r="I488" s="1">
        <v>5.0472106933593697</v>
      </c>
      <c r="J488" s="1">
        <v>5.2125282287597603</v>
      </c>
      <c r="K488" s="1">
        <v>5.5986256599426198</v>
      </c>
      <c r="L488" s="1">
        <v>4.9743762016296298</v>
      </c>
      <c r="M488" s="1">
        <v>5.1927380561828604</v>
      </c>
      <c r="N488" s="1">
        <v>5.1888093948364196</v>
      </c>
      <c r="O488" s="1">
        <v>5.2898745536804199</v>
      </c>
      <c r="P488" s="1">
        <v>5.41969871520996</v>
      </c>
      <c r="Q488" s="1">
        <v>5.8870167732238698</v>
      </c>
      <c r="R488" s="1">
        <v>6.0606122016906703</v>
      </c>
      <c r="S488" s="1">
        <v>6.1091182231902996</v>
      </c>
      <c r="T488" s="1">
        <v>6.1576242446899396</v>
      </c>
      <c r="U488" s="1">
        <v>6.5831050872802699</v>
      </c>
      <c r="V488" s="1">
        <v>7.0085859298706001</v>
      </c>
      <c r="W488" s="1">
        <v>7.1731274127960196</v>
      </c>
      <c r="X488" s="1">
        <v>7.3376688957214302</v>
      </c>
      <c r="Y488" s="1">
        <v>7.2785937786102197</v>
      </c>
      <c r="Z488" s="1">
        <v>7.2195186614990199</v>
      </c>
      <c r="AA488" s="1">
        <v>7.3220250606536803</v>
      </c>
      <c r="AB488" s="1">
        <v>7.4245314598083496</v>
      </c>
      <c r="AC488" s="1">
        <v>7.4245314598083496</v>
      </c>
    </row>
    <row r="489" spans="1:29" hidden="1" x14ac:dyDescent="0.3">
      <c r="A489" t="s">
        <v>183</v>
      </c>
      <c r="B489" t="s">
        <v>191</v>
      </c>
      <c r="C489" t="s">
        <v>186</v>
      </c>
      <c r="D489" t="s">
        <v>125</v>
      </c>
      <c r="E489" t="s">
        <v>159</v>
      </c>
      <c r="F489" s="1"/>
      <c r="G489" s="1"/>
      <c r="H489" s="1"/>
      <c r="I489" s="1">
        <v>10.446678161621</v>
      </c>
      <c r="J489" s="1">
        <v>13.883552551269499</v>
      </c>
      <c r="K489" s="1">
        <v>8.3906297683715803</v>
      </c>
      <c r="L489" s="1">
        <v>9.1982536315917898</v>
      </c>
      <c r="M489" s="1">
        <v>10.022869110107401</v>
      </c>
      <c r="N489" s="1">
        <v>12.045672416686999</v>
      </c>
      <c r="O489" s="1">
        <v>12.2161045074462</v>
      </c>
      <c r="P489" s="1">
        <v>11.3894186019897</v>
      </c>
      <c r="Q489" s="1">
        <v>10.327517509460399</v>
      </c>
      <c r="R489" s="1">
        <v>8.7472333908081001</v>
      </c>
      <c r="S489" s="1">
        <v>9.5961046218871999</v>
      </c>
      <c r="T489" s="1">
        <v>10.4449758529663</v>
      </c>
      <c r="U489" s="1">
        <v>10.7556343078613</v>
      </c>
      <c r="V489" s="1">
        <v>11.0662927627563</v>
      </c>
      <c r="W489" s="1">
        <v>11.5384497642517</v>
      </c>
      <c r="X489" s="1">
        <v>12.010606765746999</v>
      </c>
      <c r="Y489" s="1">
        <v>11.8769989013671</v>
      </c>
      <c r="Z489" s="1">
        <v>11.743391036987299</v>
      </c>
      <c r="AA489" s="1">
        <v>11.8086524009704</v>
      </c>
      <c r="AB489" s="1">
        <v>11.873913764953601</v>
      </c>
      <c r="AC489" s="1">
        <v>11.873913764953601</v>
      </c>
    </row>
    <row r="490" spans="1:29" hidden="1" x14ac:dyDescent="0.3">
      <c r="A490" t="s">
        <v>183</v>
      </c>
      <c r="B490" t="s">
        <v>191</v>
      </c>
      <c r="C490" t="s">
        <v>186</v>
      </c>
      <c r="D490" t="s">
        <v>127</v>
      </c>
      <c r="E490" t="s">
        <v>159</v>
      </c>
      <c r="F490" s="1"/>
      <c r="G490" s="1"/>
      <c r="H490" s="1"/>
      <c r="I490" s="1">
        <v>37.201587677001903</v>
      </c>
      <c r="J490" s="1">
        <v>44.655586242675703</v>
      </c>
      <c r="K490" s="1">
        <v>49.6070137023925</v>
      </c>
      <c r="L490" s="1">
        <v>49.517139434814403</v>
      </c>
      <c r="M490" s="1">
        <v>63.069740295410099</v>
      </c>
      <c r="N490" s="1">
        <v>74.1767578125</v>
      </c>
      <c r="O490" s="1">
        <v>76.511955261230398</v>
      </c>
      <c r="P490" s="1">
        <v>72.788299560546804</v>
      </c>
      <c r="Q490" s="1">
        <v>69.152198791503807</v>
      </c>
      <c r="R490" s="1">
        <v>71.313247680664006</v>
      </c>
      <c r="S490" s="1">
        <v>75.061782836914006</v>
      </c>
      <c r="T490" s="1">
        <v>78.810317993164006</v>
      </c>
      <c r="U490" s="1">
        <v>90.076637268066406</v>
      </c>
      <c r="V490" s="1">
        <v>101.342956542968</v>
      </c>
      <c r="W490" s="1">
        <v>91.369617462158203</v>
      </c>
      <c r="X490" s="1">
        <v>81.396278381347599</v>
      </c>
      <c r="Y490" s="1">
        <v>79.784004211425696</v>
      </c>
      <c r="Z490" s="1">
        <v>78.171730041503906</v>
      </c>
      <c r="AA490" s="1">
        <v>82.919006347656193</v>
      </c>
      <c r="AB490" s="1">
        <v>87.666282653808594</v>
      </c>
      <c r="AC490" s="1">
        <v>87.666282653808594</v>
      </c>
    </row>
    <row r="491" spans="1:29" hidden="1" x14ac:dyDescent="0.3">
      <c r="A491" t="s">
        <v>183</v>
      </c>
      <c r="B491" t="s">
        <v>191</v>
      </c>
      <c r="C491" t="s">
        <v>186</v>
      </c>
      <c r="D491" t="s">
        <v>161</v>
      </c>
      <c r="E491" t="s">
        <v>159</v>
      </c>
      <c r="F491" s="1"/>
      <c r="G491" s="1"/>
      <c r="H491" s="1"/>
      <c r="I491" s="1">
        <v>5.7909235954284597</v>
      </c>
      <c r="J491" s="1">
        <v>7.0393872261047301</v>
      </c>
      <c r="K491" s="1">
        <v>7.1363635063171298</v>
      </c>
      <c r="L491" s="1">
        <v>7.4506192207336399</v>
      </c>
      <c r="M491" s="1">
        <v>22.0857543945312</v>
      </c>
      <c r="N491" s="1">
        <v>47.653408050537102</v>
      </c>
      <c r="O491" s="1">
        <v>99.722732543945298</v>
      </c>
      <c r="P491" s="1">
        <v>168.42436218261699</v>
      </c>
      <c r="Q491" s="1">
        <v>306.010650634765</v>
      </c>
      <c r="R491" s="1">
        <v>486.28176879882801</v>
      </c>
      <c r="S491" s="1">
        <v>623.44401550292901</v>
      </c>
      <c r="T491" s="1">
        <v>760.60626220703102</v>
      </c>
      <c r="U491" s="1">
        <v>898.08224487304597</v>
      </c>
      <c r="V491" s="1">
        <v>1035.55822753906</v>
      </c>
      <c r="W491" s="1">
        <v>1172.91833496093</v>
      </c>
      <c r="X491" s="1">
        <v>1310.27844238281</v>
      </c>
      <c r="Y491" s="1">
        <v>1447.24633789062</v>
      </c>
      <c r="Z491" s="1">
        <v>1584.21423339843</v>
      </c>
      <c r="AA491" s="1">
        <v>1721.39733886718</v>
      </c>
      <c r="AB491" s="1">
        <v>1858.58044433593</v>
      </c>
      <c r="AC491" s="1">
        <v>1858.58044433593</v>
      </c>
    </row>
    <row r="492" spans="1:29" hidden="1" x14ac:dyDescent="0.3">
      <c r="A492" t="s">
        <v>183</v>
      </c>
      <c r="B492" t="s">
        <v>191</v>
      </c>
      <c r="C492" t="s">
        <v>186</v>
      </c>
      <c r="D492" t="s">
        <v>185</v>
      </c>
      <c r="E492" t="s">
        <v>159</v>
      </c>
      <c r="F492" s="1"/>
      <c r="G492" s="1"/>
      <c r="H492" s="1"/>
      <c r="I492" s="1">
        <v>27.033014297485298</v>
      </c>
      <c r="J492" s="1">
        <v>30.8633728027343</v>
      </c>
      <c r="K492" s="1">
        <v>30.1766262054443</v>
      </c>
      <c r="L492" s="1">
        <v>31.441562652587798</v>
      </c>
      <c r="M492" s="1">
        <v>45.8254585266113</v>
      </c>
      <c r="N492" s="1">
        <v>84.974670410156193</v>
      </c>
      <c r="O492" s="1">
        <v>146.47976684570301</v>
      </c>
      <c r="P492" s="1">
        <v>216.29539489746</v>
      </c>
      <c r="Q492" s="1">
        <v>318.59381103515602</v>
      </c>
      <c r="R492" s="1">
        <v>416.27001953125</v>
      </c>
      <c r="S492" s="1">
        <v>510.23107910156199</v>
      </c>
      <c r="T492" s="1">
        <v>604.192138671875</v>
      </c>
      <c r="U492" s="1">
        <v>702.07827758789006</v>
      </c>
      <c r="V492" s="1">
        <v>799.96441650390602</v>
      </c>
      <c r="W492" s="1">
        <v>906.38699340820301</v>
      </c>
      <c r="X492" s="1">
        <v>1012.8095703125</v>
      </c>
      <c r="Y492" s="1">
        <v>1126.85229492187</v>
      </c>
      <c r="Z492" s="1">
        <v>1240.89501953125</v>
      </c>
      <c r="AA492" s="1">
        <v>1354.6414184570301</v>
      </c>
      <c r="AB492" s="1">
        <v>1468.38781738281</v>
      </c>
      <c r="AC492" s="1">
        <v>1468.38781738281</v>
      </c>
    </row>
    <row r="493" spans="1:29" hidden="1" x14ac:dyDescent="0.3">
      <c r="A493" t="s">
        <v>183</v>
      </c>
      <c r="B493" t="s">
        <v>191</v>
      </c>
      <c r="C493" t="s">
        <v>186</v>
      </c>
      <c r="D493" t="s">
        <v>162</v>
      </c>
      <c r="E493" t="s">
        <v>159</v>
      </c>
      <c r="F493" s="1"/>
      <c r="G493" s="1"/>
      <c r="H493" s="1"/>
      <c r="I493" s="1">
        <v>7.3346190452575604</v>
      </c>
      <c r="J493" s="1">
        <v>10.205893516540501</v>
      </c>
      <c r="K493" s="1">
        <v>8.3527355194091797</v>
      </c>
      <c r="L493" s="1">
        <v>11.2071075439453</v>
      </c>
      <c r="M493" s="1">
        <v>31.825769424438398</v>
      </c>
      <c r="N493" s="1">
        <v>69.062347412109304</v>
      </c>
      <c r="O493" s="1">
        <v>139.84906005859301</v>
      </c>
      <c r="P493" s="1">
        <v>231.97100830078099</v>
      </c>
      <c r="Q493" s="1">
        <v>415.93780517578102</v>
      </c>
      <c r="R493" s="1">
        <v>658.41912841796795</v>
      </c>
      <c r="S493" s="1">
        <v>846.04763793945301</v>
      </c>
      <c r="T493" s="1">
        <v>1033.67614746093</v>
      </c>
      <c r="U493" s="1">
        <v>1219.7791137695301</v>
      </c>
      <c r="V493" s="1">
        <v>1405.88208007812</v>
      </c>
      <c r="W493" s="1">
        <v>1592.42163085937</v>
      </c>
      <c r="X493" s="1">
        <v>1778.96118164062</v>
      </c>
      <c r="Y493" s="1">
        <v>1964.70727539062</v>
      </c>
      <c r="Z493" s="1">
        <v>2150.45336914062</v>
      </c>
      <c r="AA493" s="1">
        <v>2336.4644775390602</v>
      </c>
      <c r="AB493" s="1">
        <v>2522.4755859375</v>
      </c>
      <c r="AC493" s="1">
        <v>2522.4755859375</v>
      </c>
    </row>
    <row r="494" spans="1:29" hidden="1" x14ac:dyDescent="0.3">
      <c r="A494" t="s">
        <v>183</v>
      </c>
      <c r="B494" t="s">
        <v>191</v>
      </c>
      <c r="C494" t="s">
        <v>186</v>
      </c>
      <c r="D494" t="s">
        <v>163</v>
      </c>
      <c r="E494" t="s">
        <v>159</v>
      </c>
      <c r="F494" s="1"/>
      <c r="G494" s="1"/>
      <c r="H494" s="1"/>
      <c r="I494" s="1">
        <v>2.1904345601797E-2</v>
      </c>
      <c r="J494" s="1">
        <v>2.1905455738306E-2</v>
      </c>
      <c r="K494" s="1">
        <v>2.1905990317463001E-2</v>
      </c>
      <c r="L494" s="1">
        <v>2.1905990317463001E-2</v>
      </c>
      <c r="M494" s="1">
        <v>2.1905768662690998E-2</v>
      </c>
      <c r="N494" s="1">
        <v>2.1905820816755E-2</v>
      </c>
      <c r="O494" s="1">
        <v>2.1905846893786999E-2</v>
      </c>
      <c r="P494" s="1">
        <v>2.1905677393077999E-2</v>
      </c>
      <c r="Q494" s="1">
        <v>2.1905990317463001E-2</v>
      </c>
      <c r="R494" s="1">
        <v>2.1905990317463001E-2</v>
      </c>
      <c r="S494" s="1">
        <v>2.1905990317463001E-2</v>
      </c>
      <c r="T494" s="1">
        <v>2.1905990317463001E-2</v>
      </c>
      <c r="U494" s="1">
        <v>2.1905990317463001E-2</v>
      </c>
      <c r="V494" s="1">
        <v>2.1905990317463001E-2</v>
      </c>
      <c r="W494" s="1">
        <v>2.1905868314206E-2</v>
      </c>
      <c r="X494" s="1">
        <v>2.1905746310948999E-2</v>
      </c>
      <c r="Y494" s="1">
        <v>2.1905868314206E-2</v>
      </c>
      <c r="Z494" s="1">
        <v>2.1905990317463001E-2</v>
      </c>
      <c r="AA494" s="1">
        <v>2.1905891597270501E-2</v>
      </c>
      <c r="AB494" s="1">
        <v>2.1905792877078001E-2</v>
      </c>
      <c r="AC494" s="1">
        <v>2.1905792877078001E-2</v>
      </c>
    </row>
    <row r="495" spans="1:29" hidden="1" x14ac:dyDescent="0.3">
      <c r="A495" t="s">
        <v>183</v>
      </c>
      <c r="B495" t="s">
        <v>191</v>
      </c>
      <c r="C495" t="s">
        <v>186</v>
      </c>
      <c r="D495" t="s">
        <v>164</v>
      </c>
      <c r="E495" t="s">
        <v>159</v>
      </c>
      <c r="F495" s="1"/>
      <c r="G495" s="1"/>
      <c r="H495" s="1"/>
      <c r="I495" s="1">
        <v>2.80688405036926</v>
      </c>
      <c r="J495" s="1">
        <v>3.4357652664184499</v>
      </c>
      <c r="K495" s="1">
        <v>2.9443480968475302</v>
      </c>
      <c r="L495" s="1">
        <v>4.8549842834472603</v>
      </c>
      <c r="M495" s="1">
        <v>30.292058944702099</v>
      </c>
      <c r="N495" s="1">
        <v>74.518905639648395</v>
      </c>
      <c r="O495" s="1">
        <v>162.960693359375</v>
      </c>
      <c r="P495" s="1">
        <v>279.76483154296801</v>
      </c>
      <c r="Q495" s="1">
        <v>513.46954345703102</v>
      </c>
      <c r="R495" s="1">
        <v>820.53631591796795</v>
      </c>
      <c r="S495" s="1">
        <v>1054.2464294433501</v>
      </c>
      <c r="T495" s="1">
        <v>1287.95654296875</v>
      </c>
      <c r="U495" s="1">
        <v>1521.6976928710901</v>
      </c>
      <c r="V495" s="1">
        <v>1755.43884277343</v>
      </c>
      <c r="W495" s="1">
        <v>1989.4390258789001</v>
      </c>
      <c r="X495" s="1">
        <v>2223.43920898437</v>
      </c>
      <c r="Y495" s="1">
        <v>2457.3118896484302</v>
      </c>
      <c r="Z495" s="1">
        <v>2691.1845703125</v>
      </c>
      <c r="AA495" s="1">
        <v>2924.9998779296802</v>
      </c>
      <c r="AB495" s="1">
        <v>3158.81518554687</v>
      </c>
      <c r="AC495" s="1">
        <v>3158.81518554687</v>
      </c>
    </row>
    <row r="496" spans="1:29" hidden="1" x14ac:dyDescent="0.3">
      <c r="A496" t="s">
        <v>183</v>
      </c>
      <c r="B496" t="s">
        <v>181</v>
      </c>
      <c r="C496" t="s">
        <v>149</v>
      </c>
      <c r="D496" t="s">
        <v>154</v>
      </c>
      <c r="E496" t="s">
        <v>155</v>
      </c>
      <c r="F496" s="1"/>
      <c r="G496" s="1"/>
      <c r="H496" s="1"/>
      <c r="I496" s="1">
        <v>1</v>
      </c>
      <c r="J496" s="1">
        <v>0.98064780235290405</v>
      </c>
      <c r="K496" s="1">
        <v>0.92181134223937899</v>
      </c>
      <c r="L496" s="1">
        <v>0.93858861923217696</v>
      </c>
      <c r="M496" s="1">
        <v>1.0669187307357699</v>
      </c>
      <c r="N496" s="1">
        <v>1.07702088356018</v>
      </c>
      <c r="O496" s="1">
        <v>1.2296073436737001</v>
      </c>
      <c r="P496" s="1">
        <v>1.35488069057464</v>
      </c>
      <c r="Q496" s="1">
        <v>1.4264391660690301</v>
      </c>
      <c r="R496" s="1">
        <v>1.4922395944595299</v>
      </c>
      <c r="S496" s="1">
        <v>1.5238142609596199</v>
      </c>
      <c r="T496" s="1">
        <v>1.5553889274597099</v>
      </c>
      <c r="U496" s="1">
        <v>1.55329340696334</v>
      </c>
      <c r="V496" s="1">
        <v>1.55119788646698</v>
      </c>
      <c r="W496" s="1">
        <v>1.5479722619056699</v>
      </c>
      <c r="X496" s="1">
        <v>1.5447466373443599</v>
      </c>
      <c r="Y496" s="1">
        <v>1.53453612327575</v>
      </c>
      <c r="Z496" s="1">
        <v>1.52432560920715</v>
      </c>
      <c r="AA496" s="1">
        <v>1.51363956928253</v>
      </c>
      <c r="AB496" s="1">
        <v>1.5029535293579099</v>
      </c>
      <c r="AC496" s="1">
        <v>1.5029535293579099</v>
      </c>
    </row>
    <row r="497" spans="1:29" hidden="1" x14ac:dyDescent="0.3">
      <c r="A497" t="s">
        <v>183</v>
      </c>
      <c r="B497" t="s">
        <v>181</v>
      </c>
      <c r="C497" t="s">
        <v>149</v>
      </c>
      <c r="D497" t="s">
        <v>117</v>
      </c>
      <c r="E497" t="s">
        <v>157</v>
      </c>
      <c r="F497" s="1"/>
      <c r="G497" s="1"/>
      <c r="H497" s="1"/>
      <c r="I497" s="1"/>
      <c r="J497" s="1">
        <v>0.231007650494575</v>
      </c>
      <c r="K497" s="1">
        <v>0.15677139163017201</v>
      </c>
      <c r="L497" s="1">
        <v>9.0550775527954102</v>
      </c>
      <c r="M497" s="1">
        <v>3427.58984375</v>
      </c>
      <c r="N497" s="1">
        <v>5502.9599609375</v>
      </c>
      <c r="O497" s="1">
        <v>9635.0078125</v>
      </c>
      <c r="P497" s="1">
        <v>10697.994140625</v>
      </c>
      <c r="Q497" s="1">
        <v>10730.771484375</v>
      </c>
      <c r="R497" s="1">
        <v>10548.275390625</v>
      </c>
      <c r="S497" s="1">
        <v>6925.0256347656205</v>
      </c>
      <c r="T497" s="1">
        <v>3301.77587890625</v>
      </c>
      <c r="U497" s="1">
        <v>2270.8670043945299</v>
      </c>
      <c r="V497" s="1">
        <v>1239.95812988281</v>
      </c>
      <c r="W497" s="1">
        <v>1087.7428283691399</v>
      </c>
      <c r="X497" s="1">
        <v>935.52752685546795</v>
      </c>
      <c r="Y497" s="1">
        <v>752.81707763671795</v>
      </c>
      <c r="Z497" s="1">
        <v>570.10662841796795</v>
      </c>
      <c r="AA497" s="1">
        <v>651.91073608398403</v>
      </c>
      <c r="AB497" s="1">
        <v>733.71484375</v>
      </c>
      <c r="AC497" s="1">
        <v>733.71484375</v>
      </c>
    </row>
    <row r="498" spans="1:29" hidden="1" x14ac:dyDescent="0.3">
      <c r="A498" t="s">
        <v>183</v>
      </c>
      <c r="B498" t="s">
        <v>181</v>
      </c>
      <c r="C498" t="s">
        <v>149</v>
      </c>
      <c r="D498" t="s">
        <v>121</v>
      </c>
      <c r="E498" t="s">
        <v>159</v>
      </c>
      <c r="F498" s="1"/>
      <c r="G498" s="1"/>
      <c r="H498" s="1"/>
      <c r="I498" s="1">
        <v>2.80127525329589</v>
      </c>
      <c r="J498" s="1">
        <v>3.0333654880523602</v>
      </c>
      <c r="K498" s="1">
        <v>2.1042234897613499</v>
      </c>
      <c r="L498" s="1">
        <v>2.1871206760406401</v>
      </c>
      <c r="M498" s="1">
        <v>3.5091667175292902</v>
      </c>
      <c r="N498" s="1">
        <v>3.51078081130981</v>
      </c>
      <c r="O498" s="1">
        <v>3.4719157218933101</v>
      </c>
      <c r="P498" s="1">
        <v>3.28210425376892</v>
      </c>
      <c r="Q498" s="1">
        <v>3.3595016002654998</v>
      </c>
      <c r="R498" s="1">
        <v>3.4022228717803902</v>
      </c>
      <c r="S498" s="1">
        <v>3.3866456747055</v>
      </c>
      <c r="T498" s="1">
        <v>3.3710684776306099</v>
      </c>
      <c r="U498" s="1">
        <v>3.3460768461227399</v>
      </c>
      <c r="V498" s="1">
        <v>3.3210852146148602</v>
      </c>
      <c r="W498" s="1">
        <v>3.3506577014922998</v>
      </c>
      <c r="X498" s="1">
        <v>3.3802301883697501</v>
      </c>
      <c r="Y498" s="1">
        <v>3.3787212371826101</v>
      </c>
      <c r="Z498" s="1">
        <v>3.3772122859954798</v>
      </c>
      <c r="AA498" s="1">
        <v>3.4225175380706698</v>
      </c>
      <c r="AB498" s="1">
        <v>3.46782279014587</v>
      </c>
      <c r="AC498" s="1">
        <v>3.46782279014587</v>
      </c>
    </row>
    <row r="499" spans="1:29" hidden="1" x14ac:dyDescent="0.3">
      <c r="A499" t="s">
        <v>183</v>
      </c>
      <c r="B499" t="s">
        <v>181</v>
      </c>
      <c r="C499" t="s">
        <v>149</v>
      </c>
      <c r="D499" t="s">
        <v>123</v>
      </c>
      <c r="E499" t="s">
        <v>159</v>
      </c>
      <c r="F499" s="1"/>
      <c r="G499" s="1"/>
      <c r="H499" s="1"/>
      <c r="I499" s="1">
        <v>5.0472106933593697</v>
      </c>
      <c r="J499" s="1">
        <v>5.2125282287597603</v>
      </c>
      <c r="K499" s="1">
        <v>5.5986256599426198</v>
      </c>
      <c r="L499" s="1">
        <v>4.9743762016296298</v>
      </c>
      <c r="M499" s="1">
        <v>5.3329744338989196</v>
      </c>
      <c r="N499" s="1">
        <v>5.6627106666564897</v>
      </c>
      <c r="O499" s="1">
        <v>6.1811790466308496</v>
      </c>
      <c r="P499" s="1">
        <v>6.5975475311279297</v>
      </c>
      <c r="Q499" s="1">
        <v>6.5351028442382804</v>
      </c>
      <c r="R499" s="1">
        <v>6.4872117042541504</v>
      </c>
      <c r="S499" s="1">
        <v>6.6089122295379603</v>
      </c>
      <c r="T499" s="1">
        <v>6.7306127548217702</v>
      </c>
      <c r="U499" s="1">
        <v>10.594598293304401</v>
      </c>
      <c r="V499" s="1">
        <v>14.4585838317871</v>
      </c>
      <c r="W499" s="1">
        <v>13.0052947998046</v>
      </c>
      <c r="X499" s="1">
        <v>11.5520057678222</v>
      </c>
      <c r="Y499" s="1">
        <v>12.1412796974182</v>
      </c>
      <c r="Z499" s="1">
        <v>12.7305536270141</v>
      </c>
      <c r="AA499" s="1">
        <v>12.826836109161301</v>
      </c>
      <c r="AB499" s="1">
        <v>12.9231185913085</v>
      </c>
      <c r="AC499" s="1">
        <v>12.9231185913085</v>
      </c>
    </row>
    <row r="500" spans="1:29" hidden="1" x14ac:dyDescent="0.3">
      <c r="A500" t="s">
        <v>183</v>
      </c>
      <c r="B500" t="s">
        <v>181</v>
      </c>
      <c r="C500" t="s">
        <v>149</v>
      </c>
      <c r="D500" t="s">
        <v>125</v>
      </c>
      <c r="E500" t="s">
        <v>159</v>
      </c>
      <c r="F500" s="1"/>
      <c r="G500" s="1"/>
      <c r="H500" s="1"/>
      <c r="I500" s="1">
        <v>10.446678161621</v>
      </c>
      <c r="J500" s="1">
        <v>13.883552551269499</v>
      </c>
      <c r="K500" s="1">
        <v>8.3906297683715803</v>
      </c>
      <c r="L500" s="1">
        <v>9.1982536315917898</v>
      </c>
      <c r="M500" s="1">
        <v>10.0045862197875</v>
      </c>
      <c r="N500" s="1">
        <v>13.237363815307599</v>
      </c>
      <c r="O500" s="1">
        <v>13.946993827819799</v>
      </c>
      <c r="P500" s="1">
        <v>12.858064651489199</v>
      </c>
      <c r="Q500" s="1">
        <v>12.600079536437899</v>
      </c>
      <c r="R500" s="1">
        <v>11.548897743225</v>
      </c>
      <c r="S500" s="1">
        <v>13.3821363449096</v>
      </c>
      <c r="T500" s="1">
        <v>15.215374946594199</v>
      </c>
      <c r="U500" s="1">
        <v>20.536036968231201</v>
      </c>
      <c r="V500" s="1">
        <v>25.8566989898681</v>
      </c>
      <c r="W500" s="1">
        <v>22.819397926330499</v>
      </c>
      <c r="X500" s="1">
        <v>19.782096862792901</v>
      </c>
      <c r="Y500" s="1">
        <v>19.621295928955</v>
      </c>
      <c r="Z500" s="1">
        <v>19.460494995117099</v>
      </c>
      <c r="AA500" s="1">
        <v>18.7483806610107</v>
      </c>
      <c r="AB500" s="1">
        <v>18.036266326904201</v>
      </c>
      <c r="AC500" s="1">
        <v>18.036266326904201</v>
      </c>
    </row>
    <row r="501" spans="1:29" hidden="1" x14ac:dyDescent="0.3">
      <c r="A501" t="s">
        <v>183</v>
      </c>
      <c r="B501" t="s">
        <v>181</v>
      </c>
      <c r="C501" t="s">
        <v>149</v>
      </c>
      <c r="D501" t="s">
        <v>127</v>
      </c>
      <c r="E501" t="s">
        <v>159</v>
      </c>
      <c r="F501" s="1"/>
      <c r="G501" s="1"/>
      <c r="H501" s="1"/>
      <c r="I501" s="1">
        <v>36.0653266906738</v>
      </c>
      <c r="J501" s="1">
        <v>42.953475952148402</v>
      </c>
      <c r="K501" s="1">
        <v>46.694377899169901</v>
      </c>
      <c r="L501" s="1">
        <v>46.286815643310497</v>
      </c>
      <c r="M501" s="1">
        <v>252.96829223632801</v>
      </c>
      <c r="N501" s="1">
        <v>194.59721374511699</v>
      </c>
      <c r="O501" s="1">
        <v>162.25163269042901</v>
      </c>
      <c r="P501" s="1">
        <v>103.735107421875</v>
      </c>
      <c r="Q501" s="1">
        <v>80.520866394042898</v>
      </c>
      <c r="R501" s="1">
        <v>76.162582397460895</v>
      </c>
      <c r="S501" s="1">
        <v>76.449401855468693</v>
      </c>
      <c r="T501" s="1">
        <v>76.736221313476506</v>
      </c>
      <c r="U501" s="1">
        <v>74.125579833984304</v>
      </c>
      <c r="V501" s="1">
        <v>71.514938354492102</v>
      </c>
      <c r="W501" s="1">
        <v>68.890544891357393</v>
      </c>
      <c r="X501" s="1">
        <v>66.266151428222599</v>
      </c>
      <c r="Y501" s="1">
        <v>63.240884780883697</v>
      </c>
      <c r="Z501" s="1">
        <v>60.215618133544901</v>
      </c>
      <c r="AA501" s="1">
        <v>60.627248764038001</v>
      </c>
      <c r="AB501" s="1">
        <v>61.0388793945312</v>
      </c>
      <c r="AC501" s="1">
        <v>61.0388793945312</v>
      </c>
    </row>
    <row r="502" spans="1:29" hidden="1" x14ac:dyDescent="0.3">
      <c r="A502" t="s">
        <v>183</v>
      </c>
      <c r="B502" t="s">
        <v>181</v>
      </c>
      <c r="C502" t="s">
        <v>149</v>
      </c>
      <c r="D502" t="s">
        <v>161</v>
      </c>
      <c r="E502" t="s">
        <v>159</v>
      </c>
      <c r="F502" s="1"/>
      <c r="G502" s="1"/>
      <c r="H502" s="1"/>
      <c r="I502" s="1">
        <v>5.9287772178649902</v>
      </c>
      <c r="J502" s="1">
        <v>7.0689725875854403</v>
      </c>
      <c r="K502" s="1">
        <v>7.3528962135314897</v>
      </c>
      <c r="L502" s="1">
        <v>7.4411044120788503</v>
      </c>
      <c r="M502" s="1">
        <v>406.93908691406199</v>
      </c>
      <c r="N502" s="1">
        <v>419.94281005859301</v>
      </c>
      <c r="O502" s="1">
        <v>774.81060791015602</v>
      </c>
      <c r="P502" s="1">
        <v>775.29431152343705</v>
      </c>
      <c r="Q502" s="1">
        <v>775.22253417968705</v>
      </c>
      <c r="R502" s="1">
        <v>650.95086669921795</v>
      </c>
      <c r="S502" s="1">
        <v>424.95172882079999</v>
      </c>
      <c r="T502" s="1">
        <v>198.95259094238199</v>
      </c>
      <c r="U502" s="1">
        <v>169.33392333984301</v>
      </c>
      <c r="V502" s="1">
        <v>139.71525573730401</v>
      </c>
      <c r="W502" s="1">
        <v>102.10124969482401</v>
      </c>
      <c r="X502" s="1">
        <v>64.487243652343693</v>
      </c>
      <c r="Y502" s="1">
        <v>63.897356033325103</v>
      </c>
      <c r="Z502" s="1">
        <v>63.307468414306598</v>
      </c>
      <c r="AA502" s="1">
        <v>75.636011123657198</v>
      </c>
      <c r="AB502" s="1">
        <v>87.964553833007798</v>
      </c>
      <c r="AC502" s="1">
        <v>87.964553833007798</v>
      </c>
    </row>
    <row r="503" spans="1:29" hidden="1" x14ac:dyDescent="0.3">
      <c r="A503" t="s">
        <v>183</v>
      </c>
      <c r="B503" t="s">
        <v>181</v>
      </c>
      <c r="C503" t="s">
        <v>149</v>
      </c>
      <c r="D503" t="s">
        <v>185</v>
      </c>
      <c r="E503" t="s">
        <v>159</v>
      </c>
      <c r="F503" s="1"/>
      <c r="G503" s="1"/>
      <c r="H503" s="1"/>
      <c r="I503" s="1">
        <v>27.4179592132568</v>
      </c>
      <c r="J503" s="1">
        <v>31.048147201538001</v>
      </c>
      <c r="K503" s="1">
        <v>30.1902770996093</v>
      </c>
      <c r="L503" s="1">
        <v>31.9857082366943</v>
      </c>
      <c r="M503" s="1">
        <v>393.73806762695301</v>
      </c>
      <c r="N503" s="1">
        <v>577.03582763671795</v>
      </c>
      <c r="O503" s="1">
        <v>925.23675537109295</v>
      </c>
      <c r="P503" s="1">
        <v>808.982177734375</v>
      </c>
      <c r="Q503" s="1">
        <v>677.20471191406205</v>
      </c>
      <c r="R503" s="1">
        <v>562.63464355468705</v>
      </c>
      <c r="S503" s="1">
        <v>393.02129364013598</v>
      </c>
      <c r="T503" s="1">
        <v>223.407943725585</v>
      </c>
      <c r="U503" s="1">
        <v>198.835075378417</v>
      </c>
      <c r="V503" s="1">
        <v>174.26220703125</v>
      </c>
      <c r="W503" s="1">
        <v>140.17370605468699</v>
      </c>
      <c r="X503" s="1">
        <v>106.085205078125</v>
      </c>
      <c r="Y503" s="1">
        <v>96.319911956787095</v>
      </c>
      <c r="Z503" s="1">
        <v>86.554618835449205</v>
      </c>
      <c r="AA503" s="1">
        <v>97.404640197753906</v>
      </c>
      <c r="AB503" s="1">
        <v>108.254661560058</v>
      </c>
      <c r="AC503" s="1">
        <v>108.254661560058</v>
      </c>
    </row>
    <row r="504" spans="1:29" hidden="1" x14ac:dyDescent="0.3">
      <c r="A504" t="s">
        <v>183</v>
      </c>
      <c r="B504" t="s">
        <v>181</v>
      </c>
      <c r="C504" t="s">
        <v>149</v>
      </c>
      <c r="D504" t="s">
        <v>162</v>
      </c>
      <c r="E504" t="s">
        <v>159</v>
      </c>
      <c r="F504" s="1"/>
      <c r="G504" s="1"/>
      <c r="H504" s="1"/>
      <c r="I504" s="1">
        <v>7.5399050712585396</v>
      </c>
      <c r="J504" s="1">
        <v>10.359356880187899</v>
      </c>
      <c r="K504" s="1">
        <v>8.6319465637206996</v>
      </c>
      <c r="L504" s="1">
        <v>11.459174156188899</v>
      </c>
      <c r="M504" s="1">
        <v>546.98748779296795</v>
      </c>
      <c r="N504" s="1">
        <v>576.88116455078102</v>
      </c>
      <c r="O504" s="1">
        <v>1056.25366210937</v>
      </c>
      <c r="P504" s="1">
        <v>1055.53356933593</v>
      </c>
      <c r="Q504" s="1">
        <v>1056.86303710937</v>
      </c>
      <c r="R504" s="1">
        <v>886.57061767578102</v>
      </c>
      <c r="S504" s="1">
        <v>581.52040100097599</v>
      </c>
      <c r="T504" s="1">
        <v>276.47018432617102</v>
      </c>
      <c r="U504" s="1">
        <v>237.192405700683</v>
      </c>
      <c r="V504" s="1">
        <v>197.914627075195</v>
      </c>
      <c r="W504" s="1">
        <v>145.41470718383701</v>
      </c>
      <c r="X504" s="1">
        <v>92.914787292480398</v>
      </c>
      <c r="Y504" s="1">
        <v>90.870407104492102</v>
      </c>
      <c r="Z504" s="1">
        <v>88.826026916503906</v>
      </c>
      <c r="AA504" s="1">
        <v>104.63490295410099</v>
      </c>
      <c r="AB504" s="1">
        <v>120.44377899169901</v>
      </c>
      <c r="AC504" s="1">
        <v>120.44377899169901</v>
      </c>
    </row>
    <row r="505" spans="1:29" hidden="1" x14ac:dyDescent="0.3">
      <c r="A505" t="s">
        <v>183</v>
      </c>
      <c r="B505" t="s">
        <v>181</v>
      </c>
      <c r="C505" t="s">
        <v>149</v>
      </c>
      <c r="D505" t="s">
        <v>163</v>
      </c>
      <c r="E505" t="s">
        <v>159</v>
      </c>
      <c r="F505" s="1"/>
      <c r="G505" s="1"/>
      <c r="H505" s="1"/>
      <c r="I505" s="1">
        <v>2.1903663873672E-2</v>
      </c>
      <c r="J505" s="1">
        <v>2.1904466673730999E-2</v>
      </c>
      <c r="K505" s="1">
        <v>2.1905602887271999E-2</v>
      </c>
      <c r="L505" s="1">
        <v>2.1905990317463001E-2</v>
      </c>
      <c r="M505" s="1">
        <v>2.1905010566115001E-2</v>
      </c>
      <c r="N505" s="1">
        <v>2.1905247122048999E-2</v>
      </c>
      <c r="O505" s="1">
        <v>2.1905563771723899E-2</v>
      </c>
      <c r="P505" s="1">
        <v>2.1905681118368998E-2</v>
      </c>
      <c r="Q505" s="1">
        <v>2.1905990317463001E-2</v>
      </c>
      <c r="R505" s="1">
        <v>2.1905813366174001E-2</v>
      </c>
      <c r="S505" s="1">
        <v>2.1905901841818499E-2</v>
      </c>
      <c r="T505" s="1">
        <v>2.1905990317463001E-2</v>
      </c>
      <c r="U505" s="1">
        <v>2.19058627262705E-2</v>
      </c>
      <c r="V505" s="1">
        <v>2.1905735135078E-2</v>
      </c>
      <c r="W505" s="1">
        <v>2.1905736066400401E-2</v>
      </c>
      <c r="X505" s="1">
        <v>2.1905736997722899E-2</v>
      </c>
      <c r="Y505" s="1">
        <v>2.1905504167079499E-2</v>
      </c>
      <c r="Z505" s="1">
        <v>2.1905271336436001E-2</v>
      </c>
      <c r="AA505" s="1">
        <v>2.1905465982853999E-2</v>
      </c>
      <c r="AB505" s="1">
        <v>2.1905660629272E-2</v>
      </c>
      <c r="AC505" s="1">
        <v>2.1905660629272E-2</v>
      </c>
    </row>
    <row r="506" spans="1:29" hidden="1" x14ac:dyDescent="0.3">
      <c r="A506" t="s">
        <v>183</v>
      </c>
      <c r="B506" t="s">
        <v>181</v>
      </c>
      <c r="C506" t="s">
        <v>149</v>
      </c>
      <c r="D506" t="s">
        <v>164</v>
      </c>
      <c r="E506" t="s">
        <v>159</v>
      </c>
      <c r="F506" s="1"/>
      <c r="G506" s="1"/>
      <c r="H506" s="1"/>
      <c r="I506" s="1">
        <v>2.7649171352386399</v>
      </c>
      <c r="J506" s="1">
        <v>3.2781908512115399</v>
      </c>
      <c r="K506" s="1">
        <v>2.7897095680236799</v>
      </c>
      <c r="L506" s="1">
        <v>4.42652988433837</v>
      </c>
      <c r="M506" s="1">
        <v>686.0400390625</v>
      </c>
      <c r="N506" s="1">
        <v>705.98236083984295</v>
      </c>
      <c r="O506" s="1">
        <v>1311.93322753906</v>
      </c>
      <c r="P506" s="1">
        <v>1311.62731933593</v>
      </c>
      <c r="Q506" s="1">
        <v>1311.92517089843</v>
      </c>
      <c r="R506" s="1">
        <v>1100.44177246093</v>
      </c>
      <c r="S506" s="1">
        <v>713.47923278808605</v>
      </c>
      <c r="T506" s="1">
        <v>326.51669311523398</v>
      </c>
      <c r="U506" s="1">
        <v>269.96342468261702</v>
      </c>
      <c r="V506" s="1">
        <v>213.41015625</v>
      </c>
      <c r="W506" s="1">
        <v>152.60725784301701</v>
      </c>
      <c r="X506" s="1">
        <v>91.804359436035099</v>
      </c>
      <c r="Y506" s="1">
        <v>89.631671905517507</v>
      </c>
      <c r="Z506" s="1">
        <v>87.458984375</v>
      </c>
      <c r="AA506" s="1">
        <v>107.93698120117099</v>
      </c>
      <c r="AB506" s="1">
        <v>128.41497802734301</v>
      </c>
      <c r="AC506" s="1">
        <v>128.41497802734301</v>
      </c>
    </row>
    <row r="507" spans="1:29" hidden="1" x14ac:dyDescent="0.3">
      <c r="A507" t="s">
        <v>183</v>
      </c>
      <c r="B507" t="s">
        <v>181</v>
      </c>
      <c r="C507" t="s">
        <v>186</v>
      </c>
      <c r="D507" t="s">
        <v>154</v>
      </c>
      <c r="E507" t="s">
        <v>155</v>
      </c>
      <c r="F507" s="1"/>
      <c r="G507" s="1"/>
      <c r="H507" s="1"/>
      <c r="I507" s="1">
        <v>1</v>
      </c>
      <c r="J507" s="1">
        <v>0.95521533489227295</v>
      </c>
      <c r="K507" s="1">
        <v>0.86092680692672696</v>
      </c>
      <c r="L507" s="1">
        <v>0.87168216705322199</v>
      </c>
      <c r="M507" s="1">
        <v>0.98671293258666903</v>
      </c>
      <c r="N507" s="1">
        <v>0.98978823423385598</v>
      </c>
      <c r="O507" s="1">
        <v>1.1239981651306099</v>
      </c>
      <c r="P507" s="1">
        <v>1.2297389507293699</v>
      </c>
      <c r="Q507" s="1">
        <v>1.2909635305404601</v>
      </c>
      <c r="R507" s="1">
        <v>1.34739482402801</v>
      </c>
      <c r="S507" s="1">
        <v>1.3739735484123199</v>
      </c>
      <c r="T507" s="1">
        <v>1.40055227279663</v>
      </c>
      <c r="U507" s="1">
        <v>1.3965491056442201</v>
      </c>
      <c r="V507" s="1">
        <v>1.39254593849182</v>
      </c>
      <c r="W507" s="1">
        <v>1.3896501064300499</v>
      </c>
      <c r="X507" s="1">
        <v>1.3867542743682799</v>
      </c>
      <c r="Y507" s="1">
        <v>1.37772291898727</v>
      </c>
      <c r="Z507" s="1">
        <v>1.36869156360626</v>
      </c>
      <c r="AA507" s="1">
        <v>1.3601964116096401</v>
      </c>
      <c r="AB507" s="1">
        <v>1.35170125961303</v>
      </c>
      <c r="AC507" s="1">
        <v>1.35170125961303</v>
      </c>
    </row>
    <row r="508" spans="1:29" hidden="1" x14ac:dyDescent="0.3">
      <c r="A508" t="s">
        <v>183</v>
      </c>
      <c r="B508" t="s">
        <v>181</v>
      </c>
      <c r="C508" t="s">
        <v>186</v>
      </c>
      <c r="D508" t="s">
        <v>117</v>
      </c>
      <c r="E508" t="s">
        <v>157</v>
      </c>
      <c r="F508" s="1"/>
      <c r="G508" s="1"/>
      <c r="H508" s="1"/>
      <c r="I508" s="1"/>
      <c r="J508" s="1"/>
      <c r="K508" s="1"/>
      <c r="L508" s="1">
        <v>8.7130193710327095</v>
      </c>
      <c r="M508" s="1">
        <v>3439.34985351562</v>
      </c>
      <c r="N508" s="1">
        <v>5502.9599609375</v>
      </c>
      <c r="O508" s="1">
        <v>9635.1826171875</v>
      </c>
      <c r="P508" s="1">
        <v>10697.994140625</v>
      </c>
      <c r="Q508" s="1">
        <v>10730.771484375</v>
      </c>
      <c r="R508" s="1">
        <v>10548.298828125</v>
      </c>
      <c r="S508" s="1">
        <v>6925.0373535156205</v>
      </c>
      <c r="T508" s="1">
        <v>3301.77587890625</v>
      </c>
      <c r="U508" s="1">
        <v>2270.8663940429601</v>
      </c>
      <c r="V508" s="1">
        <v>1239.95690917968</v>
      </c>
      <c r="W508" s="1">
        <v>1087.74255371093</v>
      </c>
      <c r="X508" s="1">
        <v>935.52819824218705</v>
      </c>
      <c r="Y508" s="1">
        <v>752.81741333007801</v>
      </c>
      <c r="Z508" s="1">
        <v>570.10662841796795</v>
      </c>
      <c r="AA508" s="1">
        <v>651.91064453125</v>
      </c>
      <c r="AB508" s="1">
        <v>733.71466064453102</v>
      </c>
      <c r="AC508" s="1">
        <v>733.71466064453102</v>
      </c>
    </row>
    <row r="509" spans="1:29" hidden="1" x14ac:dyDescent="0.3">
      <c r="A509" t="s">
        <v>183</v>
      </c>
      <c r="B509" t="s">
        <v>181</v>
      </c>
      <c r="C509" t="s">
        <v>186</v>
      </c>
      <c r="D509" t="s">
        <v>121</v>
      </c>
      <c r="E509" t="s">
        <v>159</v>
      </c>
      <c r="F509" s="1"/>
      <c r="G509" s="1"/>
      <c r="H509" s="1"/>
      <c r="I509" s="1">
        <v>2.80127525329589</v>
      </c>
      <c r="J509" s="1">
        <v>3.0333654880523602</v>
      </c>
      <c r="K509" s="1">
        <v>2.1042234897613499</v>
      </c>
      <c r="L509" s="1">
        <v>2.1871206760406401</v>
      </c>
      <c r="M509" s="1">
        <v>3.5091667175292902</v>
      </c>
      <c r="N509" s="1">
        <v>3.51078081130981</v>
      </c>
      <c r="O509" s="1">
        <v>3.4719157218933101</v>
      </c>
      <c r="P509" s="1">
        <v>3.28210425376892</v>
      </c>
      <c r="Q509" s="1">
        <v>3.3595016002654998</v>
      </c>
      <c r="R509" s="1">
        <v>3.4022228717803902</v>
      </c>
      <c r="S509" s="1">
        <v>3.3866456747055</v>
      </c>
      <c r="T509" s="1">
        <v>3.3710684776306099</v>
      </c>
      <c r="U509" s="1">
        <v>3.3460768461227399</v>
      </c>
      <c r="V509" s="1">
        <v>3.3210852146148602</v>
      </c>
      <c r="W509" s="1">
        <v>3.3506577014922998</v>
      </c>
      <c r="X509" s="1">
        <v>3.3802301883697501</v>
      </c>
      <c r="Y509" s="1">
        <v>3.3787212371826101</v>
      </c>
      <c r="Z509" s="1">
        <v>3.3772122859954798</v>
      </c>
      <c r="AA509" s="1">
        <v>3.4225175380706698</v>
      </c>
      <c r="AB509" s="1">
        <v>3.46782279014587</v>
      </c>
      <c r="AC509" s="1">
        <v>3.46782279014587</v>
      </c>
    </row>
    <row r="510" spans="1:29" hidden="1" x14ac:dyDescent="0.3">
      <c r="A510" t="s">
        <v>183</v>
      </c>
      <c r="B510" t="s">
        <v>181</v>
      </c>
      <c r="C510" t="s">
        <v>186</v>
      </c>
      <c r="D510" t="s">
        <v>123</v>
      </c>
      <c r="E510" t="s">
        <v>159</v>
      </c>
      <c r="F510" s="1"/>
      <c r="G510" s="1"/>
      <c r="H510" s="1"/>
      <c r="I510" s="1">
        <v>5.0472106933593697</v>
      </c>
      <c r="J510" s="1">
        <v>5.2125282287597603</v>
      </c>
      <c r="K510" s="1">
        <v>5.5986256599426198</v>
      </c>
      <c r="L510" s="1">
        <v>4.9743762016296298</v>
      </c>
      <c r="M510" s="1">
        <v>5.3329744338989196</v>
      </c>
      <c r="N510" s="1">
        <v>5.6627106666564897</v>
      </c>
      <c r="O510" s="1">
        <v>6.1811790466308496</v>
      </c>
      <c r="P510" s="1">
        <v>6.5975475311279297</v>
      </c>
      <c r="Q510" s="1">
        <v>6.5351028442382804</v>
      </c>
      <c r="R510" s="1">
        <v>6.4872117042541504</v>
      </c>
      <c r="S510" s="1">
        <v>6.6089122295379603</v>
      </c>
      <c r="T510" s="1">
        <v>6.7306127548217702</v>
      </c>
      <c r="U510" s="1">
        <v>10.594598293304401</v>
      </c>
      <c r="V510" s="1">
        <v>14.4585838317871</v>
      </c>
      <c r="W510" s="1">
        <v>13.0052947998046</v>
      </c>
      <c r="X510" s="1">
        <v>11.5520057678222</v>
      </c>
      <c r="Y510" s="1">
        <v>12.1412796974182</v>
      </c>
      <c r="Z510" s="1">
        <v>12.7305536270141</v>
      </c>
      <c r="AA510" s="1">
        <v>12.826836109161301</v>
      </c>
      <c r="AB510" s="1">
        <v>12.9231185913085</v>
      </c>
      <c r="AC510" s="1">
        <v>12.9231185913085</v>
      </c>
    </row>
    <row r="511" spans="1:29" hidden="1" x14ac:dyDescent="0.3">
      <c r="A511" t="s">
        <v>183</v>
      </c>
      <c r="B511" t="s">
        <v>181</v>
      </c>
      <c r="C511" t="s">
        <v>186</v>
      </c>
      <c r="D511" t="s">
        <v>125</v>
      </c>
      <c r="E511" t="s">
        <v>159</v>
      </c>
      <c r="F511" s="1"/>
      <c r="G511" s="1"/>
      <c r="H511" s="1"/>
      <c r="I511" s="1">
        <v>10.446678161621</v>
      </c>
      <c r="J511" s="1">
        <v>13.883552551269499</v>
      </c>
      <c r="K511" s="1">
        <v>8.3906297683715803</v>
      </c>
      <c r="L511" s="1">
        <v>9.1982536315917898</v>
      </c>
      <c r="M511" s="1">
        <v>10.0045862197875</v>
      </c>
      <c r="N511" s="1">
        <v>13.237363815307599</v>
      </c>
      <c r="O511" s="1">
        <v>13.946993827819799</v>
      </c>
      <c r="P511" s="1">
        <v>12.858064651489199</v>
      </c>
      <c r="Q511" s="1">
        <v>12.600079536437899</v>
      </c>
      <c r="R511" s="1">
        <v>11.548897743225</v>
      </c>
      <c r="S511" s="1">
        <v>13.3821363449096</v>
      </c>
      <c r="T511" s="1">
        <v>15.215374946594199</v>
      </c>
      <c r="U511" s="1">
        <v>20.536036968231201</v>
      </c>
      <c r="V511" s="1">
        <v>25.8566989898681</v>
      </c>
      <c r="W511" s="1">
        <v>22.819397926330499</v>
      </c>
      <c r="X511" s="1">
        <v>19.782096862792901</v>
      </c>
      <c r="Y511" s="1">
        <v>19.621295928955</v>
      </c>
      <c r="Z511" s="1">
        <v>19.460494995117099</v>
      </c>
      <c r="AA511" s="1">
        <v>18.7483806610107</v>
      </c>
      <c r="AB511" s="1">
        <v>18.036266326904201</v>
      </c>
      <c r="AC511" s="1">
        <v>18.036266326904201</v>
      </c>
    </row>
    <row r="512" spans="1:29" hidden="1" x14ac:dyDescent="0.3">
      <c r="A512" t="s">
        <v>183</v>
      </c>
      <c r="B512" t="s">
        <v>181</v>
      </c>
      <c r="C512" t="s">
        <v>186</v>
      </c>
      <c r="D512" t="s">
        <v>127</v>
      </c>
      <c r="E512" t="s">
        <v>159</v>
      </c>
      <c r="F512" s="1"/>
      <c r="G512" s="1"/>
      <c r="H512" s="1"/>
      <c r="I512" s="1">
        <v>37.201587677001903</v>
      </c>
      <c r="J512" s="1">
        <v>44.655586242675703</v>
      </c>
      <c r="K512" s="1">
        <v>49.6070137023925</v>
      </c>
      <c r="L512" s="1">
        <v>49.517139434814403</v>
      </c>
      <c r="M512" s="1">
        <v>260.07080078125</v>
      </c>
      <c r="N512" s="1">
        <v>190.03219604492099</v>
      </c>
      <c r="O512" s="1">
        <v>153.71113586425699</v>
      </c>
      <c r="P512" s="1">
        <v>100.22994995117099</v>
      </c>
      <c r="Q512" s="1">
        <v>82.311607360839801</v>
      </c>
      <c r="R512" s="1">
        <v>79.672019958496094</v>
      </c>
      <c r="S512" s="1">
        <v>80.616516113281193</v>
      </c>
      <c r="T512" s="1">
        <v>81.561012268066406</v>
      </c>
      <c r="U512" s="1">
        <v>78.741050720214801</v>
      </c>
      <c r="V512" s="1">
        <v>75.921089172363196</v>
      </c>
      <c r="W512" s="1">
        <v>72.310287475585895</v>
      </c>
      <c r="X512" s="1">
        <v>68.699485778808594</v>
      </c>
      <c r="Y512" s="1">
        <v>65.293060302734304</v>
      </c>
      <c r="Z512" s="1">
        <v>61.886634826660099</v>
      </c>
      <c r="AA512" s="1">
        <v>62.338235855102504</v>
      </c>
      <c r="AB512" s="1">
        <v>62.789836883544901</v>
      </c>
      <c r="AC512" s="1">
        <v>62.789836883544901</v>
      </c>
    </row>
    <row r="513" spans="1:29" hidden="1" x14ac:dyDescent="0.3">
      <c r="A513" t="s">
        <v>183</v>
      </c>
      <c r="B513" t="s">
        <v>181</v>
      </c>
      <c r="C513" t="s">
        <v>186</v>
      </c>
      <c r="D513" t="s">
        <v>161</v>
      </c>
      <c r="E513" t="s">
        <v>159</v>
      </c>
      <c r="F513" s="1"/>
      <c r="G513" s="1"/>
      <c r="H513" s="1"/>
      <c r="I513" s="1">
        <v>5.7909235954284597</v>
      </c>
      <c r="J513" s="1">
        <v>7.0393872261047301</v>
      </c>
      <c r="K513" s="1">
        <v>7.1363635063171298</v>
      </c>
      <c r="L513" s="1">
        <v>7.4506192207336399</v>
      </c>
      <c r="M513" s="1">
        <v>409.90737915039</v>
      </c>
      <c r="N513" s="1">
        <v>416.91189575195301</v>
      </c>
      <c r="O513" s="1">
        <v>774.48309326171795</v>
      </c>
      <c r="P513" s="1">
        <v>774.97058105468705</v>
      </c>
      <c r="Q513" s="1">
        <v>774.911865234375</v>
      </c>
      <c r="R513" s="1">
        <v>650.71142578125</v>
      </c>
      <c r="S513" s="1">
        <v>423.92372131347599</v>
      </c>
      <c r="T513" s="1">
        <v>197.13601684570301</v>
      </c>
      <c r="U513" s="1">
        <v>168.11855316162101</v>
      </c>
      <c r="V513" s="1">
        <v>139.10108947753901</v>
      </c>
      <c r="W513" s="1">
        <v>101.70612335205</v>
      </c>
      <c r="X513" s="1">
        <v>64.3111572265625</v>
      </c>
      <c r="Y513" s="1">
        <v>63.694671630859297</v>
      </c>
      <c r="Z513" s="1">
        <v>63.0781860351562</v>
      </c>
      <c r="AA513" s="1">
        <v>75.195102691650305</v>
      </c>
      <c r="AB513" s="1">
        <v>87.312019348144503</v>
      </c>
      <c r="AC513" s="1">
        <v>87.312019348144503</v>
      </c>
    </row>
    <row r="514" spans="1:29" hidden="1" x14ac:dyDescent="0.3">
      <c r="A514" t="s">
        <v>183</v>
      </c>
      <c r="B514" t="s">
        <v>181</v>
      </c>
      <c r="C514" t="s">
        <v>186</v>
      </c>
      <c r="D514" t="s">
        <v>185</v>
      </c>
      <c r="E514" t="s">
        <v>159</v>
      </c>
      <c r="F514" s="1"/>
      <c r="G514" s="1"/>
      <c r="H514" s="1"/>
      <c r="I514" s="1">
        <v>27.033014297485298</v>
      </c>
      <c r="J514" s="1">
        <v>30.8633728027343</v>
      </c>
      <c r="K514" s="1">
        <v>30.1766262054443</v>
      </c>
      <c r="L514" s="1">
        <v>31.441562652587798</v>
      </c>
      <c r="M514" s="1">
        <v>381.20004272460898</v>
      </c>
      <c r="N514" s="1">
        <v>575.455810546875</v>
      </c>
      <c r="O514" s="1">
        <v>925.69256591796795</v>
      </c>
      <c r="P514" s="1">
        <v>807.47454833984295</v>
      </c>
      <c r="Q514" s="1">
        <v>684.84289550781205</v>
      </c>
      <c r="R514" s="1">
        <v>572.87139892578102</v>
      </c>
      <c r="S514" s="1">
        <v>399.611915588378</v>
      </c>
      <c r="T514" s="1">
        <v>226.35243225097599</v>
      </c>
      <c r="U514" s="1">
        <v>200.10838317871</v>
      </c>
      <c r="V514" s="1">
        <v>173.864334106445</v>
      </c>
      <c r="W514" s="1">
        <v>138.761241912841</v>
      </c>
      <c r="X514" s="1">
        <v>103.658149719238</v>
      </c>
      <c r="Y514" s="1">
        <v>93.680259704589801</v>
      </c>
      <c r="Z514" s="1">
        <v>83.702369689941406</v>
      </c>
      <c r="AA514" s="1">
        <v>94.912052154541001</v>
      </c>
      <c r="AB514" s="1">
        <v>106.12173461914</v>
      </c>
      <c r="AC514" s="1">
        <v>106.12173461914</v>
      </c>
    </row>
    <row r="515" spans="1:29" hidden="1" x14ac:dyDescent="0.3">
      <c r="A515" t="s">
        <v>183</v>
      </c>
      <c r="B515" t="s">
        <v>181</v>
      </c>
      <c r="C515" t="s">
        <v>186</v>
      </c>
      <c r="D515" t="s">
        <v>162</v>
      </c>
      <c r="E515" t="s">
        <v>159</v>
      </c>
      <c r="F515" s="1"/>
      <c r="G515" s="1"/>
      <c r="H515" s="1"/>
      <c r="I515" s="1">
        <v>7.3346190452575604</v>
      </c>
      <c r="J515" s="1">
        <v>10.205893516540501</v>
      </c>
      <c r="K515" s="1">
        <v>8.3527355194091797</v>
      </c>
      <c r="L515" s="1">
        <v>11.2071075439453</v>
      </c>
      <c r="M515" s="1">
        <v>557.987548828125</v>
      </c>
      <c r="N515" s="1">
        <v>570.58972167968705</v>
      </c>
      <c r="O515" s="1">
        <v>1055.54223632812</v>
      </c>
      <c r="P515" s="1">
        <v>1054.53332519531</v>
      </c>
      <c r="Q515" s="1">
        <v>1053.8046875</v>
      </c>
      <c r="R515" s="1">
        <v>885.08197021484295</v>
      </c>
      <c r="S515" s="1">
        <v>579.57069396972599</v>
      </c>
      <c r="T515" s="1">
        <v>274.05941772460898</v>
      </c>
      <c r="U515" s="1">
        <v>235.43728637695301</v>
      </c>
      <c r="V515" s="1">
        <v>196.81515502929599</v>
      </c>
      <c r="W515" s="1">
        <v>144.40093231201101</v>
      </c>
      <c r="X515" s="1">
        <v>91.986709594726506</v>
      </c>
      <c r="Y515" s="1">
        <v>90.034358978271399</v>
      </c>
      <c r="Z515" s="1">
        <v>88.082008361816406</v>
      </c>
      <c r="AA515" s="1">
        <v>103.52184677124001</v>
      </c>
      <c r="AB515" s="1">
        <v>118.96168518066401</v>
      </c>
      <c r="AC515" s="1">
        <v>118.96168518066401</v>
      </c>
    </row>
    <row r="516" spans="1:29" hidden="1" x14ac:dyDescent="0.3">
      <c r="A516" t="s">
        <v>183</v>
      </c>
      <c r="B516" t="s">
        <v>181</v>
      </c>
      <c r="C516" t="s">
        <v>186</v>
      </c>
      <c r="D516" t="s">
        <v>163</v>
      </c>
      <c r="E516" t="s">
        <v>159</v>
      </c>
      <c r="F516" s="1"/>
      <c r="G516" s="1"/>
      <c r="H516" s="1"/>
      <c r="I516" s="1">
        <v>2.1904345601797E-2</v>
      </c>
      <c r="J516" s="1">
        <v>2.1905455738306E-2</v>
      </c>
      <c r="K516" s="1">
        <v>2.1905990317463001E-2</v>
      </c>
      <c r="L516" s="1">
        <v>2.1905990317463001E-2</v>
      </c>
      <c r="M516" s="1">
        <v>2.1905735135078E-2</v>
      </c>
      <c r="N516" s="1">
        <v>2.1905610337852901E-2</v>
      </c>
      <c r="O516" s="1">
        <v>2.1905835717915999E-2</v>
      </c>
      <c r="P516" s="1">
        <v>2.1905830129980999E-2</v>
      </c>
      <c r="Q516" s="1">
        <v>2.1905990317463001E-2</v>
      </c>
      <c r="R516" s="1">
        <v>2.1905990317463001E-2</v>
      </c>
      <c r="S516" s="1">
        <v>2.1905990317463001E-2</v>
      </c>
      <c r="T516" s="1">
        <v>2.1905990317463001E-2</v>
      </c>
      <c r="U516" s="1">
        <v>2.1905849687754501E-2</v>
      </c>
      <c r="V516" s="1">
        <v>2.1905709058046001E-2</v>
      </c>
      <c r="W516" s="1">
        <v>2.1905697882175001E-2</v>
      </c>
      <c r="X516" s="1">
        <v>2.1905686706303999E-2</v>
      </c>
      <c r="Y516" s="1">
        <v>2.1905395202337901E-2</v>
      </c>
      <c r="Z516" s="1">
        <v>2.1905103698371901E-2</v>
      </c>
      <c r="AA516" s="1">
        <v>2.1905344910919E-2</v>
      </c>
      <c r="AB516" s="1">
        <v>2.1905586123465999E-2</v>
      </c>
      <c r="AC516" s="1">
        <v>2.1905586123465999E-2</v>
      </c>
    </row>
    <row r="517" spans="1:29" hidden="1" x14ac:dyDescent="0.3">
      <c r="A517" t="s">
        <v>183</v>
      </c>
      <c r="B517" t="s">
        <v>181</v>
      </c>
      <c r="C517" t="s">
        <v>186</v>
      </c>
      <c r="D517" t="s">
        <v>164</v>
      </c>
      <c r="E517" t="s">
        <v>159</v>
      </c>
      <c r="F517" s="1"/>
      <c r="G517" s="1"/>
      <c r="H517" s="1"/>
      <c r="I517" s="1">
        <v>2.80688405036926</v>
      </c>
      <c r="J517" s="1">
        <v>3.4357652664184499</v>
      </c>
      <c r="K517" s="1">
        <v>2.9443480968475302</v>
      </c>
      <c r="L517" s="1">
        <v>4.8549842834472603</v>
      </c>
      <c r="M517" s="1">
        <v>691.166259765625</v>
      </c>
      <c r="N517" s="1">
        <v>702.97900390625</v>
      </c>
      <c r="O517" s="1">
        <v>1311.8232421875</v>
      </c>
      <c r="P517" s="1">
        <v>1311.52612304687</v>
      </c>
      <c r="Q517" s="1">
        <v>1311.84033203125</v>
      </c>
      <c r="R517" s="1">
        <v>1100.29272460937</v>
      </c>
      <c r="S517" s="1">
        <v>713.41729736328102</v>
      </c>
      <c r="T517" s="1">
        <v>326.54187011718699</v>
      </c>
      <c r="U517" s="1">
        <v>270.04914093017499</v>
      </c>
      <c r="V517" s="1">
        <v>213.55641174316401</v>
      </c>
      <c r="W517" s="1">
        <v>152.61134338378901</v>
      </c>
      <c r="X517" s="1">
        <v>91.666275024414006</v>
      </c>
      <c r="Y517" s="1">
        <v>89.502395629882798</v>
      </c>
      <c r="Z517" s="1">
        <v>87.338516235351506</v>
      </c>
      <c r="AA517" s="1">
        <v>107.91846466064401</v>
      </c>
      <c r="AB517" s="1">
        <v>128.49841308593699</v>
      </c>
      <c r="AC517" s="1">
        <v>128.49841308593699</v>
      </c>
    </row>
    <row r="518" spans="1:29" hidden="1" x14ac:dyDescent="0.3">
      <c r="A518" t="s">
        <v>183</v>
      </c>
      <c r="B518" t="s">
        <v>192</v>
      </c>
      <c r="C518" t="s">
        <v>149</v>
      </c>
      <c r="D518" t="s">
        <v>154</v>
      </c>
      <c r="E518" t="s">
        <v>155</v>
      </c>
      <c r="F518" s="1"/>
      <c r="G518" s="1"/>
      <c r="H518" s="1"/>
      <c r="I518" s="1">
        <v>1</v>
      </c>
      <c r="J518" s="1">
        <v>0.98064780235290405</v>
      </c>
      <c r="K518" s="1">
        <v>0.92181134223937899</v>
      </c>
      <c r="L518" s="1">
        <v>0.93858861923217696</v>
      </c>
      <c r="M518" s="1">
        <v>1.0635123252868599</v>
      </c>
      <c r="N518" s="1">
        <v>1.0761233568191499</v>
      </c>
      <c r="O518" s="1">
        <v>1.22963118553161</v>
      </c>
      <c r="P518" s="1">
        <v>1.3544775247573799</v>
      </c>
      <c r="Q518" s="1">
        <v>1.4259947538375799</v>
      </c>
      <c r="R518" s="1">
        <v>1.4921315908432</v>
      </c>
      <c r="S518" s="1">
        <v>1.5228058695793101</v>
      </c>
      <c r="T518" s="1">
        <v>1.5534801483154199</v>
      </c>
      <c r="U518" s="1">
        <v>1.55560851097106</v>
      </c>
      <c r="V518" s="1">
        <v>1.5577368736267001</v>
      </c>
      <c r="W518" s="1">
        <v>1.55319887399673</v>
      </c>
      <c r="X518" s="1">
        <v>1.54866087436676</v>
      </c>
      <c r="Y518" s="1">
        <v>1.5391519665718001</v>
      </c>
      <c r="Z518" s="1">
        <v>1.5296430587768499</v>
      </c>
      <c r="AA518" s="1">
        <v>1.51776427030563</v>
      </c>
      <c r="AB518" s="1">
        <v>1.5058854818344101</v>
      </c>
      <c r="AC518" s="1">
        <v>1.5058854818344101</v>
      </c>
    </row>
    <row r="519" spans="1:29" hidden="1" x14ac:dyDescent="0.3">
      <c r="A519" t="s">
        <v>183</v>
      </c>
      <c r="B519" t="s">
        <v>192</v>
      </c>
      <c r="C519" t="s">
        <v>149</v>
      </c>
      <c r="D519" t="s">
        <v>117</v>
      </c>
      <c r="E519" t="s">
        <v>157</v>
      </c>
      <c r="F519" s="1"/>
      <c r="G519" s="1"/>
      <c r="H519" s="1"/>
      <c r="I519" s="1"/>
      <c r="J519" s="1">
        <v>0.231007650494575</v>
      </c>
      <c r="K519" s="1">
        <v>0.15677139163017201</v>
      </c>
      <c r="L519" s="1">
        <v>9.0550775527954102</v>
      </c>
      <c r="M519" s="1">
        <v>1256.20007324218</v>
      </c>
      <c r="N519" s="1">
        <v>1926.03588867187</v>
      </c>
      <c r="O519" s="1">
        <v>4494.00341796875</v>
      </c>
      <c r="P519" s="1">
        <v>5486.15087890625</v>
      </c>
      <c r="Q519" s="1">
        <v>5502.9599609375</v>
      </c>
      <c r="R519" s="1">
        <v>4586.20654296875</v>
      </c>
      <c r="S519" s="1">
        <v>2870.9140625</v>
      </c>
      <c r="T519" s="1">
        <v>1155.62158203125</v>
      </c>
      <c r="U519" s="1">
        <v>1078.56298828125</v>
      </c>
      <c r="V519" s="1">
        <v>1001.50439453125</v>
      </c>
      <c r="W519" s="1">
        <v>873.40408325195301</v>
      </c>
      <c r="X519" s="1">
        <v>745.30377197265602</v>
      </c>
      <c r="Y519" s="1">
        <v>561.40339660644497</v>
      </c>
      <c r="Z519" s="1">
        <v>377.50302124023398</v>
      </c>
      <c r="AA519" s="1">
        <v>291.93016052246003</v>
      </c>
      <c r="AB519" s="1">
        <v>206.35729980468699</v>
      </c>
      <c r="AC519" s="1">
        <v>206.35729980468699</v>
      </c>
    </row>
    <row r="520" spans="1:29" hidden="1" x14ac:dyDescent="0.3">
      <c r="A520" t="s">
        <v>183</v>
      </c>
      <c r="B520" t="s">
        <v>192</v>
      </c>
      <c r="C520" t="s">
        <v>149</v>
      </c>
      <c r="D520" t="s">
        <v>121</v>
      </c>
      <c r="E520" t="s">
        <v>159</v>
      </c>
      <c r="F520" s="1"/>
      <c r="G520" s="1"/>
      <c r="H520" s="1"/>
      <c r="I520" s="1">
        <v>2.80127525329589</v>
      </c>
      <c r="J520" s="1">
        <v>3.0333654880523602</v>
      </c>
      <c r="K520" s="1">
        <v>2.1042234897613499</v>
      </c>
      <c r="L520" s="1">
        <v>2.1871206760406401</v>
      </c>
      <c r="M520" s="1">
        <v>2.9575560092925999</v>
      </c>
      <c r="N520" s="1">
        <v>3.01254105567932</v>
      </c>
      <c r="O520" s="1">
        <v>3.4438877105712802</v>
      </c>
      <c r="P520" s="1">
        <v>3.1447191238403298</v>
      </c>
      <c r="Q520" s="1">
        <v>3.2687184810638401</v>
      </c>
      <c r="R520" s="1">
        <v>3.3230843544006299</v>
      </c>
      <c r="S520" s="1">
        <v>3.3358564376831001</v>
      </c>
      <c r="T520" s="1">
        <v>3.34862852096557</v>
      </c>
      <c r="U520" s="1">
        <v>3.3133763074874798</v>
      </c>
      <c r="V520" s="1">
        <v>3.2781240940093901</v>
      </c>
      <c r="W520" s="1">
        <v>3.3174183368682799</v>
      </c>
      <c r="X520" s="1">
        <v>3.3567125797271702</v>
      </c>
      <c r="Y520" s="1">
        <v>3.3978517055511399</v>
      </c>
      <c r="Z520" s="1">
        <v>3.4389908313751198</v>
      </c>
      <c r="AA520" s="1">
        <v>3.4707163572311401</v>
      </c>
      <c r="AB520" s="1">
        <v>3.5024418830871502</v>
      </c>
      <c r="AC520" s="1">
        <v>3.5024418830871502</v>
      </c>
    </row>
    <row r="521" spans="1:29" hidden="1" x14ac:dyDescent="0.3">
      <c r="A521" t="s">
        <v>183</v>
      </c>
      <c r="B521" t="s">
        <v>192</v>
      </c>
      <c r="C521" t="s">
        <v>149</v>
      </c>
      <c r="D521" t="s">
        <v>123</v>
      </c>
      <c r="E521" t="s">
        <v>159</v>
      </c>
      <c r="F521" s="1"/>
      <c r="G521" s="1"/>
      <c r="H521" s="1"/>
      <c r="I521" s="1">
        <v>5.0472106933593697</v>
      </c>
      <c r="J521" s="1">
        <v>5.2125282287597603</v>
      </c>
      <c r="K521" s="1">
        <v>5.5986256599426198</v>
      </c>
      <c r="L521" s="1">
        <v>4.9743762016296298</v>
      </c>
      <c r="M521" s="1">
        <v>5.3230857849120996</v>
      </c>
      <c r="N521" s="1">
        <v>5.39355373382568</v>
      </c>
      <c r="O521" s="1">
        <v>5.5848517417907697</v>
      </c>
      <c r="P521" s="1">
        <v>6.6303563117980904</v>
      </c>
      <c r="Q521" s="1">
        <v>6.4120469093322701</v>
      </c>
      <c r="R521" s="1">
        <v>6.2859797477722097</v>
      </c>
      <c r="S521" s="1">
        <v>7.2360436916351301</v>
      </c>
      <c r="T521" s="1">
        <v>8.1861076354980398</v>
      </c>
      <c r="U521" s="1">
        <v>9.1426281929016096</v>
      </c>
      <c r="V521" s="1">
        <v>10.099148750305099</v>
      </c>
      <c r="W521" s="1">
        <v>9.9036159515380806</v>
      </c>
      <c r="X521" s="1">
        <v>9.7080831527709908</v>
      </c>
      <c r="Y521" s="1">
        <v>10.5362014770507</v>
      </c>
      <c r="Z521" s="1">
        <v>11.364319801330501</v>
      </c>
      <c r="AA521" s="1">
        <v>11.3067073822021</v>
      </c>
      <c r="AB521" s="1">
        <v>11.2490949630737</v>
      </c>
      <c r="AC521" s="1">
        <v>11.2490949630737</v>
      </c>
    </row>
    <row r="522" spans="1:29" hidden="1" x14ac:dyDescent="0.3">
      <c r="A522" t="s">
        <v>183</v>
      </c>
      <c r="B522" t="s">
        <v>192</v>
      </c>
      <c r="C522" t="s">
        <v>149</v>
      </c>
      <c r="D522" t="s">
        <v>125</v>
      </c>
      <c r="E522" t="s">
        <v>159</v>
      </c>
      <c r="F522" s="1"/>
      <c r="G522" s="1"/>
      <c r="H522" s="1"/>
      <c r="I522" s="1">
        <v>10.446678161621</v>
      </c>
      <c r="J522" s="1">
        <v>13.883552551269499</v>
      </c>
      <c r="K522" s="1">
        <v>8.3906297683715803</v>
      </c>
      <c r="L522" s="1">
        <v>9.1982536315917898</v>
      </c>
      <c r="M522" s="1">
        <v>11.108910560607899</v>
      </c>
      <c r="N522" s="1">
        <v>13.760347366333001</v>
      </c>
      <c r="O522" s="1">
        <v>14.0423069000244</v>
      </c>
      <c r="P522" s="1">
        <v>13.535762786865201</v>
      </c>
      <c r="Q522" s="1">
        <v>13.292304039001399</v>
      </c>
      <c r="R522" s="1">
        <v>12.256384849548301</v>
      </c>
      <c r="S522" s="1">
        <v>15.797183513641301</v>
      </c>
      <c r="T522" s="1">
        <v>19.3379821777343</v>
      </c>
      <c r="U522" s="1">
        <v>22.2494039535522</v>
      </c>
      <c r="V522" s="1">
        <v>25.160825729370099</v>
      </c>
      <c r="W522" s="1">
        <v>25.676151275634702</v>
      </c>
      <c r="X522" s="1">
        <v>26.1914768218994</v>
      </c>
      <c r="Y522" s="1">
        <v>25.727695465087798</v>
      </c>
      <c r="Z522" s="1">
        <v>25.2639141082763</v>
      </c>
      <c r="AA522" s="1">
        <v>24.3564643859863</v>
      </c>
      <c r="AB522" s="1">
        <v>23.4490146636962</v>
      </c>
      <c r="AC522" s="1">
        <v>23.4490146636962</v>
      </c>
    </row>
    <row r="523" spans="1:29" hidden="1" x14ac:dyDescent="0.3">
      <c r="A523" t="s">
        <v>183</v>
      </c>
      <c r="B523" t="s">
        <v>192</v>
      </c>
      <c r="C523" t="s">
        <v>149</v>
      </c>
      <c r="D523" t="s">
        <v>127</v>
      </c>
      <c r="E523" t="s">
        <v>159</v>
      </c>
      <c r="F523" s="1"/>
      <c r="G523" s="1"/>
      <c r="H523" s="1"/>
      <c r="I523" s="1">
        <v>36.0653266906738</v>
      </c>
      <c r="J523" s="1">
        <v>42.953475952148402</v>
      </c>
      <c r="K523" s="1">
        <v>46.694377899169901</v>
      </c>
      <c r="L523" s="1">
        <v>46.286815643310497</v>
      </c>
      <c r="M523" s="1">
        <v>145.36320495605401</v>
      </c>
      <c r="N523" s="1">
        <v>118.478950500488</v>
      </c>
      <c r="O523" s="1">
        <v>117.61048889160099</v>
      </c>
      <c r="P523" s="1">
        <v>85.094596862792898</v>
      </c>
      <c r="Q523" s="1">
        <v>72.286590576171804</v>
      </c>
      <c r="R523" s="1">
        <v>71.131065368652301</v>
      </c>
      <c r="S523" s="1">
        <v>69.4953804016113</v>
      </c>
      <c r="T523" s="1">
        <v>67.859695434570298</v>
      </c>
      <c r="U523" s="1">
        <v>66.478401184082003</v>
      </c>
      <c r="V523" s="1">
        <v>65.097106933593693</v>
      </c>
      <c r="W523" s="1">
        <v>63.124095916747997</v>
      </c>
      <c r="X523" s="1">
        <v>61.151084899902301</v>
      </c>
      <c r="Y523" s="1">
        <v>58.714004516601499</v>
      </c>
      <c r="Z523" s="1">
        <v>56.276924133300703</v>
      </c>
      <c r="AA523" s="1">
        <v>55.467769622802699</v>
      </c>
      <c r="AB523" s="1">
        <v>54.658615112304602</v>
      </c>
      <c r="AC523" s="1">
        <v>54.658615112304602</v>
      </c>
    </row>
    <row r="524" spans="1:29" hidden="1" x14ac:dyDescent="0.3">
      <c r="A524" t="s">
        <v>183</v>
      </c>
      <c r="B524" t="s">
        <v>192</v>
      </c>
      <c r="C524" t="s">
        <v>149</v>
      </c>
      <c r="D524" t="s">
        <v>161</v>
      </c>
      <c r="E524" t="s">
        <v>159</v>
      </c>
      <c r="F524" s="1"/>
      <c r="G524" s="1"/>
      <c r="H524" s="1"/>
      <c r="I524" s="1">
        <v>5.9287772178649902</v>
      </c>
      <c r="J524" s="1">
        <v>7.0689725875854403</v>
      </c>
      <c r="K524" s="1">
        <v>7.3528962135314897</v>
      </c>
      <c r="L524" s="1">
        <v>7.4411044120788503</v>
      </c>
      <c r="M524" s="1">
        <v>151.62876892089801</v>
      </c>
      <c r="N524" s="1">
        <v>152.94451904296801</v>
      </c>
      <c r="O524" s="1">
        <v>400.086181640625</v>
      </c>
      <c r="P524" s="1">
        <v>401.23873901367102</v>
      </c>
      <c r="Q524" s="1">
        <v>400.98590087890602</v>
      </c>
      <c r="R524" s="1">
        <v>291.29086303710898</v>
      </c>
      <c r="S524" s="1">
        <v>183.88370132446201</v>
      </c>
      <c r="T524" s="1">
        <v>76.476539611816406</v>
      </c>
      <c r="U524" s="1">
        <v>71.782649993896399</v>
      </c>
      <c r="V524" s="1">
        <v>67.088760375976506</v>
      </c>
      <c r="W524" s="1">
        <v>59.668382644653299</v>
      </c>
      <c r="X524" s="1">
        <v>52.24800491333</v>
      </c>
      <c r="Y524" s="1">
        <v>42.8986206054687</v>
      </c>
      <c r="Z524" s="1">
        <v>33.549236297607401</v>
      </c>
      <c r="AA524" s="1">
        <v>31.596168518066399</v>
      </c>
      <c r="AB524" s="1">
        <v>29.643100738525298</v>
      </c>
      <c r="AC524" s="1">
        <v>29.643100738525298</v>
      </c>
    </row>
    <row r="525" spans="1:29" hidden="1" x14ac:dyDescent="0.3">
      <c r="A525" t="s">
        <v>183</v>
      </c>
      <c r="B525" t="s">
        <v>192</v>
      </c>
      <c r="C525" t="s">
        <v>149</v>
      </c>
      <c r="D525" t="s">
        <v>185</v>
      </c>
      <c r="E525" t="s">
        <v>159</v>
      </c>
      <c r="F525" s="1"/>
      <c r="G525" s="1"/>
      <c r="H525" s="1"/>
      <c r="I525" s="1">
        <v>27.4179592132568</v>
      </c>
      <c r="J525" s="1">
        <v>31.048147201538001</v>
      </c>
      <c r="K525" s="1">
        <v>30.1902770996093</v>
      </c>
      <c r="L525" s="1">
        <v>31.9857082366943</v>
      </c>
      <c r="M525" s="1">
        <v>161.085525512695</v>
      </c>
      <c r="N525" s="1">
        <v>226.87889099121</v>
      </c>
      <c r="O525" s="1">
        <v>491.30749511718699</v>
      </c>
      <c r="P525" s="1">
        <v>457.36782836914</v>
      </c>
      <c r="Q525" s="1">
        <v>397.511627197265</v>
      </c>
      <c r="R525" s="1">
        <v>287.06115722656199</v>
      </c>
      <c r="S525" s="1">
        <v>204.75269317626899</v>
      </c>
      <c r="T525" s="1">
        <v>122.44422912597599</v>
      </c>
      <c r="U525" s="1">
        <v>118.524150848388</v>
      </c>
      <c r="V525" s="1">
        <v>114.6040725708</v>
      </c>
      <c r="W525" s="1">
        <v>109.200630187988</v>
      </c>
      <c r="X525" s="1">
        <v>103.797187805175</v>
      </c>
      <c r="Y525" s="1">
        <v>92.765350341796804</v>
      </c>
      <c r="Z525" s="1">
        <v>81.733512878417898</v>
      </c>
      <c r="AA525" s="1">
        <v>79.164295196533203</v>
      </c>
      <c r="AB525" s="1">
        <v>76.595077514648395</v>
      </c>
      <c r="AC525" s="1">
        <v>76.595077514648395</v>
      </c>
    </row>
    <row r="526" spans="1:29" hidden="1" x14ac:dyDescent="0.3">
      <c r="A526" t="s">
        <v>183</v>
      </c>
      <c r="B526" t="s">
        <v>192</v>
      </c>
      <c r="C526" t="s">
        <v>149</v>
      </c>
      <c r="D526" t="s">
        <v>162</v>
      </c>
      <c r="E526" t="s">
        <v>159</v>
      </c>
      <c r="F526" s="1"/>
      <c r="G526" s="1"/>
      <c r="H526" s="1"/>
      <c r="I526" s="1">
        <v>7.5399050712585396</v>
      </c>
      <c r="J526" s="1">
        <v>10.359356880187899</v>
      </c>
      <c r="K526" s="1">
        <v>8.6319465637206996</v>
      </c>
      <c r="L526" s="1">
        <v>11.459174156188899</v>
      </c>
      <c r="M526" s="1">
        <v>206.66906738281199</v>
      </c>
      <c r="N526" s="1">
        <v>214.81071472167901</v>
      </c>
      <c r="O526" s="1">
        <v>549.00524902343705</v>
      </c>
      <c r="P526" s="1">
        <v>548.87646484375</v>
      </c>
      <c r="Q526" s="1">
        <v>548.98626708984295</v>
      </c>
      <c r="R526" s="1">
        <v>398.31817626953102</v>
      </c>
      <c r="S526" s="1">
        <v>255.64005279541001</v>
      </c>
      <c r="T526" s="1">
        <v>112.96192932128901</v>
      </c>
      <c r="U526" s="1">
        <v>108.725006103515</v>
      </c>
      <c r="V526" s="1">
        <v>104.488082885742</v>
      </c>
      <c r="W526" s="1">
        <v>95.530204772949205</v>
      </c>
      <c r="X526" s="1">
        <v>86.572326660156193</v>
      </c>
      <c r="Y526" s="1">
        <v>71.981348037719698</v>
      </c>
      <c r="Z526" s="1">
        <v>57.390369415283203</v>
      </c>
      <c r="AA526" s="1">
        <v>53.605510711669901</v>
      </c>
      <c r="AB526" s="1">
        <v>49.820652008056598</v>
      </c>
      <c r="AC526" s="1">
        <v>49.820652008056598</v>
      </c>
    </row>
    <row r="527" spans="1:29" hidden="1" x14ac:dyDescent="0.3">
      <c r="A527" t="s">
        <v>183</v>
      </c>
      <c r="B527" t="s">
        <v>192</v>
      </c>
      <c r="C527" t="s">
        <v>149</v>
      </c>
      <c r="D527" t="s">
        <v>163</v>
      </c>
      <c r="E527" t="s">
        <v>159</v>
      </c>
      <c r="F527" s="1"/>
      <c r="G527" s="1"/>
      <c r="H527" s="1"/>
      <c r="I527" s="1">
        <v>2.1903663873672E-2</v>
      </c>
      <c r="J527" s="1">
        <v>2.1904466673730999E-2</v>
      </c>
      <c r="K527" s="1">
        <v>2.1905602887271999E-2</v>
      </c>
      <c r="L527" s="1">
        <v>2.1905990317463001E-2</v>
      </c>
      <c r="M527" s="1">
        <v>2.190538868308E-2</v>
      </c>
      <c r="N527" s="1">
        <v>2.1905459463596001E-2</v>
      </c>
      <c r="O527" s="1">
        <v>2.1905696019529901E-2</v>
      </c>
      <c r="P527" s="1">
        <v>2.1905835717915999E-2</v>
      </c>
      <c r="Q527" s="1">
        <v>2.1905990317463001E-2</v>
      </c>
      <c r="R527" s="1">
        <v>2.1905990317463001E-2</v>
      </c>
      <c r="S527" s="1">
        <v>2.1905990317463001E-2</v>
      </c>
      <c r="T527" s="1">
        <v>2.1905990317463001E-2</v>
      </c>
      <c r="U527" s="1">
        <v>2.1905990317463001E-2</v>
      </c>
      <c r="V527" s="1">
        <v>2.1905990317463001E-2</v>
      </c>
      <c r="W527" s="1">
        <v>2.1905990317463001E-2</v>
      </c>
      <c r="X527" s="1">
        <v>2.1905990317463001E-2</v>
      </c>
      <c r="Y527" s="1">
        <v>2.1905816160141499E-2</v>
      </c>
      <c r="Z527" s="1">
        <v>2.1905642002820001E-2</v>
      </c>
      <c r="AA527" s="1">
        <v>2.1905816160141499E-2</v>
      </c>
      <c r="AB527" s="1">
        <v>2.1905990317463001E-2</v>
      </c>
      <c r="AC527" s="1">
        <v>2.1905990317463001E-2</v>
      </c>
    </row>
    <row r="528" spans="1:29" hidden="1" x14ac:dyDescent="0.3">
      <c r="A528" t="s">
        <v>183</v>
      </c>
      <c r="B528" t="s">
        <v>192</v>
      </c>
      <c r="C528" t="s">
        <v>149</v>
      </c>
      <c r="D528" t="s">
        <v>164</v>
      </c>
      <c r="E528" t="s">
        <v>159</v>
      </c>
      <c r="F528" s="1"/>
      <c r="G528" s="1"/>
      <c r="H528" s="1"/>
      <c r="I528" s="1">
        <v>2.7649171352386399</v>
      </c>
      <c r="J528" s="1">
        <v>3.2781908512115399</v>
      </c>
      <c r="K528" s="1">
        <v>2.7897095680236799</v>
      </c>
      <c r="L528" s="1">
        <v>4.42652988433837</v>
      </c>
      <c r="M528" s="1">
        <v>249.75424194335901</v>
      </c>
      <c r="N528" s="1">
        <v>253.66207885742099</v>
      </c>
      <c r="O528" s="1">
        <v>674.08843994140602</v>
      </c>
      <c r="P528" s="1">
        <v>673.85241699218705</v>
      </c>
      <c r="Q528" s="1">
        <v>674.08581542968705</v>
      </c>
      <c r="R528" s="1">
        <v>487.18103027343699</v>
      </c>
      <c r="S528" s="1">
        <v>302.30821228027298</v>
      </c>
      <c r="T528" s="1">
        <v>117.43539428710901</v>
      </c>
      <c r="U528" s="1">
        <v>107.8042678833</v>
      </c>
      <c r="V528" s="1">
        <v>98.173141479492202</v>
      </c>
      <c r="W528" s="1">
        <v>85.841979980468693</v>
      </c>
      <c r="X528" s="1">
        <v>73.510818481445298</v>
      </c>
      <c r="Y528" s="1">
        <v>56.090991973876903</v>
      </c>
      <c r="Z528" s="1">
        <v>38.671165466308501</v>
      </c>
      <c r="AA528" s="1">
        <v>35.441267013549798</v>
      </c>
      <c r="AB528" s="1">
        <v>32.211368560791001</v>
      </c>
      <c r="AC528" s="1">
        <v>32.211368560791001</v>
      </c>
    </row>
    <row r="529" spans="1:29" hidden="1" x14ac:dyDescent="0.3">
      <c r="A529" t="s">
        <v>183</v>
      </c>
      <c r="B529" t="s">
        <v>192</v>
      </c>
      <c r="C529" t="s">
        <v>186</v>
      </c>
      <c r="D529" t="s">
        <v>154</v>
      </c>
      <c r="E529" t="s">
        <v>155</v>
      </c>
      <c r="F529" s="1"/>
      <c r="G529" s="1"/>
      <c r="H529" s="1"/>
      <c r="I529" s="1">
        <v>1</v>
      </c>
      <c r="J529" s="1">
        <v>0.95521533489227295</v>
      </c>
      <c r="K529" s="1">
        <v>0.86092680692672696</v>
      </c>
      <c r="L529" s="1">
        <v>0.87168216705322199</v>
      </c>
      <c r="M529" s="1">
        <v>0.98417913913726796</v>
      </c>
      <c r="N529" s="1">
        <v>0.99017107486724798</v>
      </c>
      <c r="O529" s="1">
        <v>1.1244647502899101</v>
      </c>
      <c r="P529" s="1">
        <v>1.2292582988739</v>
      </c>
      <c r="Q529" s="1">
        <v>1.2904803752899101</v>
      </c>
      <c r="R529" s="1">
        <v>1.3474252223968499</v>
      </c>
      <c r="S529" s="1">
        <v>1.37307453155517</v>
      </c>
      <c r="T529" s="1">
        <v>1.3987238407135001</v>
      </c>
      <c r="U529" s="1">
        <v>1.3996882438659599</v>
      </c>
      <c r="V529" s="1">
        <v>1.40065264701843</v>
      </c>
      <c r="W529" s="1">
        <v>1.3960587382316501</v>
      </c>
      <c r="X529" s="1">
        <v>1.3914648294448799</v>
      </c>
      <c r="Y529" s="1">
        <v>1.38358205556869</v>
      </c>
      <c r="Z529" s="1">
        <v>1.3756992816925</v>
      </c>
      <c r="AA529" s="1">
        <v>1.3657768964767401</v>
      </c>
      <c r="AB529" s="1">
        <v>1.3558545112609801</v>
      </c>
      <c r="AC529" s="1">
        <v>1.3558545112609801</v>
      </c>
    </row>
    <row r="530" spans="1:29" hidden="1" x14ac:dyDescent="0.3">
      <c r="A530" t="s">
        <v>183</v>
      </c>
      <c r="B530" t="s">
        <v>192</v>
      </c>
      <c r="C530" t="s">
        <v>186</v>
      </c>
      <c r="D530" t="s">
        <v>117</v>
      </c>
      <c r="E530" t="s">
        <v>157</v>
      </c>
      <c r="F530" s="1"/>
      <c r="G530" s="1"/>
      <c r="H530" s="1"/>
      <c r="I530" s="1"/>
      <c r="J530" s="1"/>
      <c r="K530" s="1"/>
      <c r="L530" s="1">
        <v>8.7130193710327095</v>
      </c>
      <c r="M530" s="1">
        <v>1260.67810058593</v>
      </c>
      <c r="N530" s="1">
        <v>1926.03588867187</v>
      </c>
      <c r="O530" s="1">
        <v>4494.08349609375</v>
      </c>
      <c r="P530" s="1">
        <v>5486.15087890625</v>
      </c>
      <c r="Q530" s="1">
        <v>5502.9599609375</v>
      </c>
      <c r="R530" s="1">
        <v>4586.216796875</v>
      </c>
      <c r="S530" s="1">
        <v>2870.91918945312</v>
      </c>
      <c r="T530" s="1">
        <v>1155.62158203125</v>
      </c>
      <c r="U530" s="1">
        <v>1078.5626525878899</v>
      </c>
      <c r="V530" s="1">
        <v>1001.50372314453</v>
      </c>
      <c r="W530" s="1">
        <v>873.40393066406205</v>
      </c>
      <c r="X530" s="1">
        <v>745.30413818359295</v>
      </c>
      <c r="Y530" s="1">
        <v>561.40357971191395</v>
      </c>
      <c r="Z530" s="1">
        <v>377.50302124023398</v>
      </c>
      <c r="AA530" s="1">
        <v>291.93013000488202</v>
      </c>
      <c r="AB530" s="1">
        <v>206.35723876953099</v>
      </c>
      <c r="AC530" s="1">
        <v>206.35723876953099</v>
      </c>
    </row>
    <row r="531" spans="1:29" hidden="1" x14ac:dyDescent="0.3">
      <c r="A531" t="s">
        <v>183</v>
      </c>
      <c r="B531" t="s">
        <v>192</v>
      </c>
      <c r="C531" t="s">
        <v>186</v>
      </c>
      <c r="D531" t="s">
        <v>121</v>
      </c>
      <c r="E531" t="s">
        <v>159</v>
      </c>
      <c r="F531" s="1"/>
      <c r="G531" s="1"/>
      <c r="H531" s="1"/>
      <c r="I531" s="1">
        <v>2.80127525329589</v>
      </c>
      <c r="J531" s="1">
        <v>3.0333654880523602</v>
      </c>
      <c r="K531" s="1">
        <v>2.1042234897613499</v>
      </c>
      <c r="L531" s="1">
        <v>2.1871206760406401</v>
      </c>
      <c r="M531" s="1">
        <v>2.9575560092925999</v>
      </c>
      <c r="N531" s="1">
        <v>3.01254105567932</v>
      </c>
      <c r="O531" s="1">
        <v>3.4438877105712802</v>
      </c>
      <c r="P531" s="1">
        <v>3.1447191238403298</v>
      </c>
      <c r="Q531" s="1">
        <v>3.2687184810638401</v>
      </c>
      <c r="R531" s="1">
        <v>3.3230843544006299</v>
      </c>
      <c r="S531" s="1">
        <v>3.3358564376831001</v>
      </c>
      <c r="T531" s="1">
        <v>3.34862852096557</v>
      </c>
      <c r="U531" s="1">
        <v>3.3133763074874798</v>
      </c>
      <c r="V531" s="1">
        <v>3.2781240940093901</v>
      </c>
      <c r="W531" s="1">
        <v>3.3174183368682799</v>
      </c>
      <c r="X531" s="1">
        <v>3.3567125797271702</v>
      </c>
      <c r="Y531" s="1">
        <v>3.3978517055511399</v>
      </c>
      <c r="Z531" s="1">
        <v>3.4389908313751198</v>
      </c>
      <c r="AA531" s="1">
        <v>3.4707163572311401</v>
      </c>
      <c r="AB531" s="1">
        <v>3.5024418830871502</v>
      </c>
      <c r="AC531" s="1">
        <v>3.5024418830871502</v>
      </c>
    </row>
    <row r="532" spans="1:29" hidden="1" x14ac:dyDescent="0.3">
      <c r="A532" t="s">
        <v>183</v>
      </c>
      <c r="B532" t="s">
        <v>192</v>
      </c>
      <c r="C532" t="s">
        <v>186</v>
      </c>
      <c r="D532" t="s">
        <v>123</v>
      </c>
      <c r="E532" t="s">
        <v>159</v>
      </c>
      <c r="F532" s="1"/>
      <c r="G532" s="1"/>
      <c r="H532" s="1"/>
      <c r="I532" s="1">
        <v>5.0472106933593697</v>
      </c>
      <c r="J532" s="1">
        <v>5.2125282287597603</v>
      </c>
      <c r="K532" s="1">
        <v>5.5986256599426198</v>
      </c>
      <c r="L532" s="1">
        <v>4.9743762016296298</v>
      </c>
      <c r="M532" s="1">
        <v>5.3230857849120996</v>
      </c>
      <c r="N532" s="1">
        <v>5.39355373382568</v>
      </c>
      <c r="O532" s="1">
        <v>5.5848517417907697</v>
      </c>
      <c r="P532" s="1">
        <v>6.6303563117980904</v>
      </c>
      <c r="Q532" s="1">
        <v>6.4120469093322701</v>
      </c>
      <c r="R532" s="1">
        <v>6.2859797477722097</v>
      </c>
      <c r="S532" s="1">
        <v>7.2360436916351301</v>
      </c>
      <c r="T532" s="1">
        <v>8.1861076354980398</v>
      </c>
      <c r="U532" s="1">
        <v>9.1426281929016096</v>
      </c>
      <c r="V532" s="1">
        <v>10.099148750305099</v>
      </c>
      <c r="W532" s="1">
        <v>9.9036159515380806</v>
      </c>
      <c r="X532" s="1">
        <v>9.7080831527709908</v>
      </c>
      <c r="Y532" s="1">
        <v>10.5362014770507</v>
      </c>
      <c r="Z532" s="1">
        <v>11.364319801330501</v>
      </c>
      <c r="AA532" s="1">
        <v>11.3067073822021</v>
      </c>
      <c r="AB532" s="1">
        <v>11.2490949630737</v>
      </c>
      <c r="AC532" s="1">
        <v>11.2490949630737</v>
      </c>
    </row>
    <row r="533" spans="1:29" hidden="1" x14ac:dyDescent="0.3">
      <c r="A533" t="s">
        <v>183</v>
      </c>
      <c r="B533" t="s">
        <v>192</v>
      </c>
      <c r="C533" t="s">
        <v>186</v>
      </c>
      <c r="D533" t="s">
        <v>125</v>
      </c>
      <c r="E533" t="s">
        <v>159</v>
      </c>
      <c r="F533" s="1"/>
      <c r="G533" s="1"/>
      <c r="H533" s="1"/>
      <c r="I533" s="1">
        <v>10.446678161621</v>
      </c>
      <c r="J533" s="1">
        <v>13.883552551269499</v>
      </c>
      <c r="K533" s="1">
        <v>8.3906297683715803</v>
      </c>
      <c r="L533" s="1">
        <v>9.1982536315917898</v>
      </c>
      <c r="M533" s="1">
        <v>11.108910560607899</v>
      </c>
      <c r="N533" s="1">
        <v>13.760347366333001</v>
      </c>
      <c r="O533" s="1">
        <v>14.0423069000244</v>
      </c>
      <c r="P533" s="1">
        <v>13.535762786865201</v>
      </c>
      <c r="Q533" s="1">
        <v>13.292304039001399</v>
      </c>
      <c r="R533" s="1">
        <v>12.256384849548301</v>
      </c>
      <c r="S533" s="1">
        <v>15.797183513641301</v>
      </c>
      <c r="T533" s="1">
        <v>19.3379821777343</v>
      </c>
      <c r="U533" s="1">
        <v>22.2494039535522</v>
      </c>
      <c r="V533" s="1">
        <v>25.160825729370099</v>
      </c>
      <c r="W533" s="1">
        <v>25.676151275634702</v>
      </c>
      <c r="X533" s="1">
        <v>26.1914768218994</v>
      </c>
      <c r="Y533" s="1">
        <v>25.727695465087798</v>
      </c>
      <c r="Z533" s="1">
        <v>25.2639141082763</v>
      </c>
      <c r="AA533" s="1">
        <v>24.3564643859863</v>
      </c>
      <c r="AB533" s="1">
        <v>23.4490146636962</v>
      </c>
      <c r="AC533" s="1">
        <v>23.4490146636962</v>
      </c>
    </row>
    <row r="534" spans="1:29" hidden="1" x14ac:dyDescent="0.3">
      <c r="A534" t="s">
        <v>183</v>
      </c>
      <c r="B534" t="s">
        <v>192</v>
      </c>
      <c r="C534" t="s">
        <v>186</v>
      </c>
      <c r="D534" t="s">
        <v>127</v>
      </c>
      <c r="E534" t="s">
        <v>159</v>
      </c>
      <c r="F534" s="1"/>
      <c r="G534" s="1"/>
      <c r="H534" s="1"/>
      <c r="I534" s="1">
        <v>37.201587677001903</v>
      </c>
      <c r="J534" s="1">
        <v>44.655586242675703</v>
      </c>
      <c r="K534" s="1">
        <v>49.6070137023925</v>
      </c>
      <c r="L534" s="1">
        <v>49.517139434814403</v>
      </c>
      <c r="M534" s="1">
        <v>148.153884887695</v>
      </c>
      <c r="N534" s="1">
        <v>116.94728088378901</v>
      </c>
      <c r="O534" s="1">
        <v>113.98631286621</v>
      </c>
      <c r="P534" s="1">
        <v>83.052215576171804</v>
      </c>
      <c r="Q534" s="1">
        <v>73.091300964355398</v>
      </c>
      <c r="R534" s="1">
        <v>73.489707946777301</v>
      </c>
      <c r="S534" s="1">
        <v>72.208557128906193</v>
      </c>
      <c r="T534" s="1">
        <v>70.927406311035099</v>
      </c>
      <c r="U534" s="1">
        <v>69.475444793701101</v>
      </c>
      <c r="V534" s="1">
        <v>68.023483276367102</v>
      </c>
      <c r="W534" s="1">
        <v>65.295423507690401</v>
      </c>
      <c r="X534" s="1">
        <v>62.567363739013601</v>
      </c>
      <c r="Y534" s="1">
        <v>59.748947143554602</v>
      </c>
      <c r="Z534" s="1">
        <v>56.930530548095703</v>
      </c>
      <c r="AA534" s="1">
        <v>56.1968383789062</v>
      </c>
      <c r="AB534" s="1">
        <v>55.463146209716797</v>
      </c>
      <c r="AC534" s="1">
        <v>55.463146209716797</v>
      </c>
    </row>
    <row r="535" spans="1:29" hidden="1" x14ac:dyDescent="0.3">
      <c r="A535" t="s">
        <v>183</v>
      </c>
      <c r="B535" t="s">
        <v>192</v>
      </c>
      <c r="C535" t="s">
        <v>186</v>
      </c>
      <c r="D535" t="s">
        <v>161</v>
      </c>
      <c r="E535" t="s">
        <v>159</v>
      </c>
      <c r="F535" s="1"/>
      <c r="G535" s="1"/>
      <c r="H535" s="1"/>
      <c r="I535" s="1">
        <v>5.7909235954284597</v>
      </c>
      <c r="J535" s="1">
        <v>7.0393872261047301</v>
      </c>
      <c r="K535" s="1">
        <v>7.1363635063171298</v>
      </c>
      <c r="L535" s="1">
        <v>7.4506192207336399</v>
      </c>
      <c r="M535" s="1">
        <v>152.81457519531199</v>
      </c>
      <c r="N535" s="1">
        <v>152.9296875</v>
      </c>
      <c r="O535" s="1">
        <v>399.72058105468699</v>
      </c>
      <c r="P535" s="1">
        <v>400.90911865234301</v>
      </c>
      <c r="Q535" s="1">
        <v>400.67657470703102</v>
      </c>
      <c r="R535" s="1">
        <v>290.87594604492102</v>
      </c>
      <c r="S535" s="1">
        <v>183.496326446533</v>
      </c>
      <c r="T535" s="1">
        <v>76.116706848144503</v>
      </c>
      <c r="U535" s="1">
        <v>71.479835510253906</v>
      </c>
      <c r="V535" s="1">
        <v>66.842964172363196</v>
      </c>
      <c r="W535" s="1">
        <v>59.332653045654297</v>
      </c>
      <c r="X535" s="1">
        <v>51.822341918945298</v>
      </c>
      <c r="Y535" s="1">
        <v>42.454343795776303</v>
      </c>
      <c r="Z535" s="1">
        <v>33.086345672607401</v>
      </c>
      <c r="AA535" s="1">
        <v>31.090044975280701</v>
      </c>
      <c r="AB535" s="1">
        <v>29.093744277954102</v>
      </c>
      <c r="AC535" s="1">
        <v>29.093744277954102</v>
      </c>
    </row>
    <row r="536" spans="1:29" hidden="1" x14ac:dyDescent="0.3">
      <c r="A536" t="s">
        <v>183</v>
      </c>
      <c r="B536" t="s">
        <v>192</v>
      </c>
      <c r="C536" t="s">
        <v>186</v>
      </c>
      <c r="D536" t="s">
        <v>185</v>
      </c>
      <c r="E536" t="s">
        <v>159</v>
      </c>
      <c r="F536" s="1"/>
      <c r="G536" s="1"/>
      <c r="H536" s="1"/>
      <c r="I536" s="1">
        <v>27.033014297485298</v>
      </c>
      <c r="J536" s="1">
        <v>30.8633728027343</v>
      </c>
      <c r="K536" s="1">
        <v>30.1766262054443</v>
      </c>
      <c r="L536" s="1">
        <v>31.441562652587798</v>
      </c>
      <c r="M536" s="1">
        <v>155.43218994140599</v>
      </c>
      <c r="N536" s="1">
        <v>225.21949768066401</v>
      </c>
      <c r="O536" s="1">
        <v>490.34909057617102</v>
      </c>
      <c r="P536" s="1">
        <v>454.794921875</v>
      </c>
      <c r="Q536" s="1">
        <v>399.09274291992102</v>
      </c>
      <c r="R536" s="1">
        <v>288.078125</v>
      </c>
      <c r="S536" s="1">
        <v>204.28414916992099</v>
      </c>
      <c r="T536" s="1">
        <v>120.490173339843</v>
      </c>
      <c r="U536" s="1">
        <v>116.57511138916</v>
      </c>
      <c r="V536" s="1">
        <v>112.66004943847599</v>
      </c>
      <c r="W536" s="1">
        <v>107.27933120727501</v>
      </c>
      <c r="X536" s="1">
        <v>101.89861297607401</v>
      </c>
      <c r="Y536" s="1">
        <v>91.0860786437988</v>
      </c>
      <c r="Z536" s="1">
        <v>80.273544311523395</v>
      </c>
      <c r="AA536" s="1">
        <v>77.562656402587805</v>
      </c>
      <c r="AB536" s="1">
        <v>74.851768493652301</v>
      </c>
      <c r="AC536" s="1">
        <v>74.851768493652301</v>
      </c>
    </row>
    <row r="537" spans="1:29" hidden="1" x14ac:dyDescent="0.3">
      <c r="A537" t="s">
        <v>183</v>
      </c>
      <c r="B537" t="s">
        <v>192</v>
      </c>
      <c r="C537" t="s">
        <v>186</v>
      </c>
      <c r="D537" t="s">
        <v>162</v>
      </c>
      <c r="E537" t="s">
        <v>159</v>
      </c>
      <c r="F537" s="1"/>
      <c r="G537" s="1"/>
      <c r="H537" s="1"/>
      <c r="I537" s="1">
        <v>7.3346190452575604</v>
      </c>
      <c r="J537" s="1">
        <v>10.205893516540501</v>
      </c>
      <c r="K537" s="1">
        <v>8.3527355194091797</v>
      </c>
      <c r="L537" s="1">
        <v>11.2071075439453</v>
      </c>
      <c r="M537" s="1">
        <v>210.34553527832</v>
      </c>
      <c r="N537" s="1">
        <v>213.48976135253901</v>
      </c>
      <c r="O537" s="1">
        <v>548.28063964843705</v>
      </c>
      <c r="P537" s="1">
        <v>547.829833984375</v>
      </c>
      <c r="Q537" s="1">
        <v>546.81921386718705</v>
      </c>
      <c r="R537" s="1">
        <v>397.30429077148398</v>
      </c>
      <c r="S537" s="1">
        <v>254.961231231689</v>
      </c>
      <c r="T537" s="1">
        <v>112.61817169189401</v>
      </c>
      <c r="U537" s="1">
        <v>108.455913543701</v>
      </c>
      <c r="V537" s="1">
        <v>104.293655395507</v>
      </c>
      <c r="W537" s="1">
        <v>94.884433746337805</v>
      </c>
      <c r="X537" s="1">
        <v>85.475212097167898</v>
      </c>
      <c r="Y537" s="1">
        <v>70.950904846191406</v>
      </c>
      <c r="Z537" s="1">
        <v>56.426597595214801</v>
      </c>
      <c r="AA537" s="1">
        <v>52.689762115478501</v>
      </c>
      <c r="AB537" s="1">
        <v>48.952926635742102</v>
      </c>
      <c r="AC537" s="1">
        <v>48.952926635742102</v>
      </c>
    </row>
    <row r="538" spans="1:29" hidden="1" x14ac:dyDescent="0.3">
      <c r="A538" t="s">
        <v>183</v>
      </c>
      <c r="B538" t="s">
        <v>192</v>
      </c>
      <c r="C538" t="s">
        <v>186</v>
      </c>
      <c r="D538" t="s">
        <v>163</v>
      </c>
      <c r="E538" t="s">
        <v>159</v>
      </c>
      <c r="F538" s="1"/>
      <c r="G538" s="1"/>
      <c r="H538" s="1"/>
      <c r="I538" s="1">
        <v>2.1904345601797E-2</v>
      </c>
      <c r="J538" s="1">
        <v>2.1905455738306E-2</v>
      </c>
      <c r="K538" s="1">
        <v>2.1905990317463001E-2</v>
      </c>
      <c r="L538" s="1">
        <v>2.1905990317463001E-2</v>
      </c>
      <c r="M538" s="1">
        <v>2.1905751898884E-2</v>
      </c>
      <c r="N538" s="1">
        <v>2.1905807778239E-2</v>
      </c>
      <c r="O538" s="1">
        <v>2.1905837580561E-2</v>
      </c>
      <c r="P538" s="1">
        <v>2.1905990317463001E-2</v>
      </c>
      <c r="Q538" s="1">
        <v>2.1905990317463001E-2</v>
      </c>
      <c r="R538" s="1">
        <v>2.1905990317463001E-2</v>
      </c>
      <c r="S538" s="1">
        <v>2.1905990317463001E-2</v>
      </c>
      <c r="T538" s="1">
        <v>2.1905990317463001E-2</v>
      </c>
      <c r="U538" s="1">
        <v>2.1905990317463001E-2</v>
      </c>
      <c r="V538" s="1">
        <v>2.1905990317463001E-2</v>
      </c>
      <c r="W538" s="1">
        <v>2.1905990317463001E-2</v>
      </c>
      <c r="X538" s="1">
        <v>2.1905990317463001E-2</v>
      </c>
      <c r="Y538" s="1">
        <v>2.1905781701206498E-2</v>
      </c>
      <c r="Z538" s="1">
        <v>2.190557308495E-2</v>
      </c>
      <c r="AA538" s="1">
        <v>2.1905781701206498E-2</v>
      </c>
      <c r="AB538" s="1">
        <v>2.1905990317463001E-2</v>
      </c>
      <c r="AC538" s="1">
        <v>2.1905990317463001E-2</v>
      </c>
    </row>
    <row r="539" spans="1:29" hidden="1" x14ac:dyDescent="0.3">
      <c r="A539" t="s">
        <v>183</v>
      </c>
      <c r="B539" t="s">
        <v>192</v>
      </c>
      <c r="C539" t="s">
        <v>186</v>
      </c>
      <c r="D539" t="s">
        <v>164</v>
      </c>
      <c r="E539" t="s">
        <v>159</v>
      </c>
      <c r="F539" s="1"/>
      <c r="G539" s="1"/>
      <c r="H539" s="1"/>
      <c r="I539" s="1">
        <v>2.80688405036926</v>
      </c>
      <c r="J539" s="1">
        <v>3.4357652664184499</v>
      </c>
      <c r="K539" s="1">
        <v>2.9443480968475302</v>
      </c>
      <c r="L539" s="1">
        <v>4.8549842834472603</v>
      </c>
      <c r="M539" s="1">
        <v>252.97860717773401</v>
      </c>
      <c r="N539" s="1">
        <v>253.34939575195301</v>
      </c>
      <c r="O539" s="1">
        <v>674.00628662109295</v>
      </c>
      <c r="P539" s="1">
        <v>673.76531982421795</v>
      </c>
      <c r="Q539" s="1">
        <v>674.00134277343705</v>
      </c>
      <c r="R539" s="1">
        <v>487.08251953125</v>
      </c>
      <c r="S539" s="1">
        <v>302.25159835815401</v>
      </c>
      <c r="T539" s="1">
        <v>117.420677185058</v>
      </c>
      <c r="U539" s="1">
        <v>107.79958724975501</v>
      </c>
      <c r="V539" s="1">
        <v>98.178497314453097</v>
      </c>
      <c r="W539" s="1">
        <v>85.830459594726506</v>
      </c>
      <c r="X539" s="1">
        <v>73.482421875</v>
      </c>
      <c r="Y539" s="1">
        <v>56.0586643218994</v>
      </c>
      <c r="Z539" s="1">
        <v>38.6349067687988</v>
      </c>
      <c r="AA539" s="1">
        <v>35.423442840576101</v>
      </c>
      <c r="AB539" s="1">
        <v>32.211978912353501</v>
      </c>
      <c r="AC539" s="1">
        <v>32.211978912353501</v>
      </c>
    </row>
    <row r="540" spans="1:29" hidden="1" x14ac:dyDescent="0.3">
      <c r="A540" t="s">
        <v>193</v>
      </c>
      <c r="B540" t="s">
        <v>194</v>
      </c>
      <c r="C540" t="s">
        <v>149</v>
      </c>
      <c r="D540" t="s">
        <v>154</v>
      </c>
      <c r="E540" t="s">
        <v>195</v>
      </c>
      <c r="F540" s="1"/>
      <c r="G540" s="1"/>
      <c r="H540" s="1"/>
      <c r="I540" s="1">
        <v>108</v>
      </c>
      <c r="J540" s="1">
        <v>100</v>
      </c>
      <c r="K540" s="1">
        <v>107</v>
      </c>
      <c r="L540" s="1">
        <v>115</v>
      </c>
      <c r="M540" s="1">
        <v>120</v>
      </c>
      <c r="N540" s="1">
        <v>120</v>
      </c>
      <c r="O540" s="1">
        <v>139</v>
      </c>
      <c r="P540" s="1">
        <v>143</v>
      </c>
      <c r="Q540" s="1">
        <v>149</v>
      </c>
      <c r="R540" s="1">
        <v>154</v>
      </c>
      <c r="S540" s="1">
        <v>161</v>
      </c>
      <c r="T540" s="1">
        <v>160</v>
      </c>
      <c r="U540" s="1">
        <v>160.5</v>
      </c>
      <c r="V540" s="1">
        <v>161</v>
      </c>
      <c r="W540" s="1">
        <v>156</v>
      </c>
      <c r="X540" s="1">
        <v>151</v>
      </c>
      <c r="Y540" s="1">
        <v>149</v>
      </c>
      <c r="Z540" s="1">
        <v>147</v>
      </c>
      <c r="AA540" s="1">
        <v>149</v>
      </c>
      <c r="AB540" s="1">
        <v>151</v>
      </c>
      <c r="AC540" s="1">
        <v>151</v>
      </c>
    </row>
    <row r="541" spans="1:29" hidden="1" x14ac:dyDescent="0.3">
      <c r="A541" t="s">
        <v>193</v>
      </c>
      <c r="B541" t="s">
        <v>194</v>
      </c>
      <c r="C541" t="s">
        <v>149</v>
      </c>
      <c r="D541" t="s">
        <v>117</v>
      </c>
      <c r="E541" t="s">
        <v>196</v>
      </c>
      <c r="F541" s="1"/>
      <c r="G541" s="1"/>
      <c r="H541" s="1"/>
      <c r="I541" s="1"/>
      <c r="J541" s="1">
        <v>16.472100000000001</v>
      </c>
      <c r="K541" s="1">
        <v>16.516300000000001</v>
      </c>
      <c r="L541" s="1">
        <v>14.857100000000001</v>
      </c>
      <c r="M541" s="1">
        <v>272.99900000000002</v>
      </c>
      <c r="N541" s="1">
        <v>409.49759999999998</v>
      </c>
      <c r="O541" s="1">
        <v>120.10590000000001</v>
      </c>
      <c r="P541" s="1">
        <v>153.29050000000001</v>
      </c>
      <c r="Q541" s="1">
        <v>195.6429</v>
      </c>
      <c r="R541" s="1">
        <v>249.6977</v>
      </c>
      <c r="S541" s="1">
        <v>303.75130000000001</v>
      </c>
      <c r="T541" s="1">
        <v>392.66120000000001</v>
      </c>
      <c r="U541" s="1">
        <v>444.46510000000001</v>
      </c>
      <c r="V541" s="1">
        <v>496.26900000000001</v>
      </c>
      <c r="W541" s="1">
        <v>530.97309999999902</v>
      </c>
      <c r="X541" s="1">
        <v>565.67719999999997</v>
      </c>
      <c r="Y541" s="1">
        <v>563.69309999999996</v>
      </c>
      <c r="Z541" s="1">
        <v>561.70899999999995</v>
      </c>
      <c r="AA541" s="1">
        <v>576.57500000000005</v>
      </c>
      <c r="AB541" s="1">
        <v>591.44100000000003</v>
      </c>
      <c r="AC541" s="1">
        <v>591.44100000000003</v>
      </c>
    </row>
    <row r="542" spans="1:29" hidden="1" x14ac:dyDescent="0.3">
      <c r="A542" t="s">
        <v>193</v>
      </c>
      <c r="B542" t="s">
        <v>194</v>
      </c>
      <c r="C542" t="s">
        <v>149</v>
      </c>
      <c r="D542" t="s">
        <v>119</v>
      </c>
      <c r="E542" t="s">
        <v>197</v>
      </c>
      <c r="F542" s="1"/>
      <c r="G542" s="1"/>
      <c r="H542" s="1"/>
      <c r="I542" s="1">
        <v>1.1591</v>
      </c>
      <c r="J542" s="1">
        <v>2.1867999999999999</v>
      </c>
      <c r="K542" s="1">
        <v>8.6199999999999E-2</v>
      </c>
      <c r="L542" s="1">
        <v>3.2363</v>
      </c>
      <c r="M542" s="1">
        <v>4.8432000000000004</v>
      </c>
      <c r="N542" s="1">
        <v>5.5941000000000001</v>
      </c>
      <c r="O542" s="1">
        <v>6.8742999999999999</v>
      </c>
      <c r="P542" s="1">
        <v>6.7084000000000001</v>
      </c>
      <c r="Q542" s="1">
        <v>7.7701000000000002</v>
      </c>
      <c r="R542" s="1">
        <v>9.9098000000000006</v>
      </c>
      <c r="S542" s="1">
        <v>17.725300000000001</v>
      </c>
      <c r="T542" s="1">
        <v>21.8719</v>
      </c>
      <c r="U542" s="1">
        <v>27.702599999999901</v>
      </c>
      <c r="V542" s="1">
        <v>33.533299999999997</v>
      </c>
      <c r="W542" s="1">
        <v>37.287799999999997</v>
      </c>
      <c r="X542" s="1">
        <v>41.042299999999997</v>
      </c>
      <c r="Y542" s="1">
        <v>37.646999999999998</v>
      </c>
      <c r="Z542" s="1">
        <v>34.2517</v>
      </c>
      <c r="AA542" s="1">
        <v>32.151200000000003</v>
      </c>
      <c r="AB542" s="1">
        <v>30.050699999999999</v>
      </c>
      <c r="AC542" s="1">
        <v>30.050699999999999</v>
      </c>
    </row>
    <row r="543" spans="1:29" hidden="1" x14ac:dyDescent="0.3">
      <c r="A543" t="s">
        <v>193</v>
      </c>
      <c r="B543" t="s">
        <v>194</v>
      </c>
      <c r="C543" t="s">
        <v>149</v>
      </c>
      <c r="D543" t="s">
        <v>121</v>
      </c>
      <c r="E543" t="s">
        <v>197</v>
      </c>
      <c r="F543" s="1"/>
      <c r="G543" s="1"/>
      <c r="H543" s="1"/>
      <c r="I543" s="1"/>
      <c r="J543" s="1">
        <v>1.5526</v>
      </c>
      <c r="K543" s="1">
        <v>1.4259999999999999</v>
      </c>
      <c r="L543" s="1">
        <v>1.7543</v>
      </c>
      <c r="M543" s="1">
        <v>1.8474999999999999</v>
      </c>
      <c r="N543" s="1">
        <v>1.8349</v>
      </c>
      <c r="O543" s="1">
        <v>1.4988999999999999</v>
      </c>
      <c r="P543" s="1">
        <v>0.95009999999999994</v>
      </c>
      <c r="Q543" s="1">
        <v>0.99339999999999995</v>
      </c>
      <c r="R543" s="1">
        <v>1.1129</v>
      </c>
      <c r="S543" s="1">
        <v>1.3193999999999999</v>
      </c>
      <c r="T543" s="1">
        <v>1.3038000000000001</v>
      </c>
      <c r="U543" s="1">
        <v>1.44235</v>
      </c>
      <c r="V543" s="1">
        <v>1.5809</v>
      </c>
      <c r="W543" s="1">
        <v>1.7663500000000001</v>
      </c>
      <c r="X543" s="1">
        <v>1.9518</v>
      </c>
      <c r="Y543" s="1">
        <v>1.9275500000000001</v>
      </c>
      <c r="Z543" s="1">
        <v>1.9033</v>
      </c>
      <c r="AA543" s="1">
        <v>1.8615999999999999</v>
      </c>
      <c r="AB543" s="1">
        <v>1.8199000000000001</v>
      </c>
      <c r="AC543" s="1">
        <v>1.8199000000000001</v>
      </c>
    </row>
    <row r="544" spans="1:29" hidden="1" x14ac:dyDescent="0.3">
      <c r="A544" t="s">
        <v>193</v>
      </c>
      <c r="B544" t="s">
        <v>194</v>
      </c>
      <c r="C544" t="s">
        <v>149</v>
      </c>
      <c r="D544" t="s">
        <v>123</v>
      </c>
      <c r="E544" t="s">
        <v>197</v>
      </c>
      <c r="F544" s="1"/>
      <c r="G544" s="1"/>
      <c r="H544" s="1"/>
      <c r="I544" s="1"/>
      <c r="J544" s="1">
        <v>4.0023</v>
      </c>
      <c r="K544" s="1">
        <v>4.1188000000000002</v>
      </c>
      <c r="L544" s="1">
        <v>3.7086999999999999</v>
      </c>
      <c r="M544" s="1">
        <v>4.7713999999999999</v>
      </c>
      <c r="N544" s="1">
        <v>4.9966999999999997</v>
      </c>
      <c r="O544" s="1">
        <v>5.5641999999999996</v>
      </c>
      <c r="P544" s="1">
        <v>5.9022999999999897</v>
      </c>
      <c r="Q544" s="1">
        <v>6.0350000000000001</v>
      </c>
      <c r="R544" s="1">
        <v>5.9962999999999997</v>
      </c>
      <c r="S544" s="1">
        <v>5.7843</v>
      </c>
      <c r="T544" s="1">
        <v>7.3544999999999998</v>
      </c>
      <c r="U544" s="1">
        <v>7.2134</v>
      </c>
      <c r="V544" s="1">
        <v>7.0723000000000003</v>
      </c>
      <c r="W544" s="1">
        <v>7.2111000000000001</v>
      </c>
      <c r="X544" s="1">
        <v>7.3498999999999999</v>
      </c>
      <c r="Y544" s="1">
        <v>7.32585</v>
      </c>
      <c r="Z544" s="1">
        <v>7.3018000000000001</v>
      </c>
      <c r="AA544" s="1">
        <v>7.1924999999999999</v>
      </c>
      <c r="AB544" s="1">
        <v>7.0831999999999997</v>
      </c>
      <c r="AC544" s="1">
        <v>7.0831999999999997</v>
      </c>
    </row>
    <row r="545" spans="1:29" hidden="1" x14ac:dyDescent="0.3">
      <c r="A545" t="s">
        <v>193</v>
      </c>
      <c r="B545" t="s">
        <v>194</v>
      </c>
      <c r="C545" t="s">
        <v>149</v>
      </c>
      <c r="D545" t="s">
        <v>125</v>
      </c>
      <c r="E545" t="s">
        <v>197</v>
      </c>
      <c r="F545" s="1"/>
      <c r="G545" s="1"/>
      <c r="H545" s="1"/>
      <c r="I545" s="1"/>
      <c r="J545" s="1">
        <v>9.1948000000000008</v>
      </c>
      <c r="K545" s="1">
        <v>9.8724000000000007</v>
      </c>
      <c r="L545" s="1">
        <v>10.217000000000001</v>
      </c>
      <c r="M545" s="1">
        <v>10.972799999999999</v>
      </c>
      <c r="N545" s="1">
        <v>13.081</v>
      </c>
      <c r="O545" s="1">
        <v>10.475300000000001</v>
      </c>
      <c r="P545" s="1">
        <v>11.646000000000001</v>
      </c>
      <c r="Q545" s="1">
        <v>13.181800000000001</v>
      </c>
      <c r="R545" s="1">
        <v>14.1928</v>
      </c>
      <c r="S545" s="1">
        <v>14.871499999999999</v>
      </c>
      <c r="T545" s="1">
        <v>17.258099999999999</v>
      </c>
      <c r="U545" s="1">
        <v>19.255800000000001</v>
      </c>
      <c r="V545" s="1">
        <v>21.253499999999999</v>
      </c>
      <c r="W545" s="1">
        <v>21.772449999999999</v>
      </c>
      <c r="X545" s="1">
        <v>22.291399999999999</v>
      </c>
      <c r="Y545" s="1">
        <v>23.0413</v>
      </c>
      <c r="Z545" s="1">
        <v>23.7912</v>
      </c>
      <c r="AA545" s="1">
        <v>23.5533</v>
      </c>
      <c r="AB545" s="1">
        <v>23.3154</v>
      </c>
      <c r="AC545" s="1">
        <v>23.3154</v>
      </c>
    </row>
    <row r="546" spans="1:29" hidden="1" x14ac:dyDescent="0.3">
      <c r="A546" t="s">
        <v>193</v>
      </c>
      <c r="B546" t="s">
        <v>194</v>
      </c>
      <c r="C546" t="s">
        <v>149</v>
      </c>
      <c r="D546" t="s">
        <v>127</v>
      </c>
      <c r="E546" t="s">
        <v>197</v>
      </c>
      <c r="F546" s="1"/>
      <c r="G546" s="1"/>
      <c r="H546" s="1"/>
      <c r="I546" s="1">
        <v>27.049499999999998</v>
      </c>
      <c r="J546" s="1">
        <v>11.006500000000001</v>
      </c>
      <c r="K546" s="1">
        <v>20.510899999999999</v>
      </c>
      <c r="L546" s="1">
        <v>29.136900000000001</v>
      </c>
      <c r="M546" s="1">
        <v>37.386699999999998</v>
      </c>
      <c r="N546" s="1">
        <v>32.537199999999999</v>
      </c>
      <c r="O546" s="1">
        <v>19.558299999999999</v>
      </c>
      <c r="P546" s="1">
        <v>15.294700000000001</v>
      </c>
      <c r="Q546" s="1">
        <v>16.695</v>
      </c>
      <c r="R546" s="1">
        <v>18.5626</v>
      </c>
      <c r="S546" s="1">
        <v>18.101600000000001</v>
      </c>
      <c r="T546" s="1">
        <v>17.1206</v>
      </c>
      <c r="U546" s="1">
        <v>17.292099999999898</v>
      </c>
      <c r="V546" s="1">
        <v>17.4636</v>
      </c>
      <c r="W546" s="1">
        <v>16.994</v>
      </c>
      <c r="X546" s="1">
        <v>16.5244</v>
      </c>
      <c r="Y546" s="1">
        <v>15.542</v>
      </c>
      <c r="Z546" s="1">
        <v>14.5596</v>
      </c>
      <c r="AA546" s="1">
        <v>14.58145</v>
      </c>
      <c r="AB546" s="1">
        <v>14.603300000000001</v>
      </c>
      <c r="AC546" s="1">
        <v>14.603300000000001</v>
      </c>
    </row>
    <row r="547" spans="1:29" hidden="1" x14ac:dyDescent="0.3">
      <c r="A547" t="s">
        <v>193</v>
      </c>
      <c r="B547" t="s">
        <v>194</v>
      </c>
      <c r="C547" t="s">
        <v>149</v>
      </c>
      <c r="D547" t="s">
        <v>161</v>
      </c>
      <c r="E547" t="s">
        <v>197</v>
      </c>
      <c r="F547" s="1"/>
      <c r="G547" s="1"/>
      <c r="H547" s="1"/>
      <c r="I547" s="1"/>
      <c r="J547" s="1">
        <v>8.9068000000000005</v>
      </c>
      <c r="K547" s="1">
        <v>7.5909999999999904</v>
      </c>
      <c r="L547" s="1">
        <v>8.9329999999999998</v>
      </c>
      <c r="M547" s="1">
        <v>23.537400000000002</v>
      </c>
      <c r="N547" s="1">
        <v>31.0014</v>
      </c>
      <c r="O547" s="1">
        <v>19.802399999999999</v>
      </c>
      <c r="P547" s="1">
        <v>17.493200000000002</v>
      </c>
      <c r="Q547" s="1">
        <v>20.0977</v>
      </c>
      <c r="R547" s="1">
        <v>21.551500000000001</v>
      </c>
      <c r="S547" s="1">
        <v>26.715</v>
      </c>
      <c r="T547" s="1">
        <v>27.6753</v>
      </c>
      <c r="U547" s="1">
        <v>28.342300000000002</v>
      </c>
      <c r="V547" s="1">
        <v>29.0093</v>
      </c>
      <c r="W547" s="1">
        <v>29.414000000000001</v>
      </c>
      <c r="X547" s="1">
        <v>29.8187</v>
      </c>
      <c r="Y547" s="1">
        <v>28.779150000000001</v>
      </c>
      <c r="Z547" s="1">
        <v>27.739599999999999</v>
      </c>
      <c r="AA547" s="1">
        <v>25.67315</v>
      </c>
      <c r="AB547" s="1">
        <v>23.6067</v>
      </c>
      <c r="AC547" s="1">
        <v>23.6067</v>
      </c>
    </row>
    <row r="548" spans="1:29" hidden="1" x14ac:dyDescent="0.3">
      <c r="A548" t="s">
        <v>193</v>
      </c>
      <c r="B548" t="s">
        <v>194</v>
      </c>
      <c r="C548" t="s">
        <v>149</v>
      </c>
      <c r="D548" t="s">
        <v>130</v>
      </c>
      <c r="E548" t="s">
        <v>197</v>
      </c>
      <c r="F548" s="1"/>
      <c r="G548" s="1"/>
      <c r="H548" s="1"/>
      <c r="I548" s="1"/>
      <c r="J548" s="1">
        <v>2.3479999999999999</v>
      </c>
      <c r="K548" s="1">
        <v>10.8873</v>
      </c>
      <c r="L548" s="1">
        <v>10.128299999999999</v>
      </c>
      <c r="M548" s="1">
        <v>32.186700000000002</v>
      </c>
      <c r="N548" s="1">
        <v>31.509399999999999</v>
      </c>
      <c r="O548" s="1">
        <v>22.0487</v>
      </c>
      <c r="P548" s="1">
        <v>19.4024</v>
      </c>
      <c r="Q548" s="1">
        <v>23.7453</v>
      </c>
      <c r="R548" s="1">
        <v>21.2941</v>
      </c>
      <c r="S548" s="1">
        <v>16.6602</v>
      </c>
      <c r="T548" s="1">
        <v>25.1386</v>
      </c>
      <c r="U548" s="1">
        <v>22.790099999999999</v>
      </c>
      <c r="V548" s="1">
        <v>20.441600000000001</v>
      </c>
      <c r="W548" s="1">
        <v>23.96875</v>
      </c>
      <c r="X548" s="1">
        <v>27.495899999999999</v>
      </c>
      <c r="Y548" s="1">
        <v>21.163049999999998</v>
      </c>
      <c r="Z548" s="1">
        <v>14.8302</v>
      </c>
      <c r="AA548" s="1">
        <v>18.37875</v>
      </c>
      <c r="AB548" s="1">
        <v>21.927299999999999</v>
      </c>
      <c r="AC548" s="1">
        <v>21.927299999999999</v>
      </c>
    </row>
    <row r="549" spans="1:29" hidden="1" x14ac:dyDescent="0.3">
      <c r="A549" t="s">
        <v>193</v>
      </c>
      <c r="B549" t="s">
        <v>194</v>
      </c>
      <c r="C549" t="s">
        <v>149</v>
      </c>
      <c r="D549" t="s">
        <v>185</v>
      </c>
      <c r="E549" t="s">
        <v>197</v>
      </c>
      <c r="F549" s="1"/>
      <c r="G549" s="1"/>
      <c r="H549" s="1"/>
      <c r="I549" s="1">
        <v>11.3819</v>
      </c>
      <c r="J549" s="1">
        <v>8.3691999999999993</v>
      </c>
      <c r="K549" s="1">
        <v>8.1844999999999999</v>
      </c>
      <c r="L549" s="1">
        <v>24.494599999999998</v>
      </c>
      <c r="M549" s="1">
        <v>13.6174</v>
      </c>
      <c r="N549" s="1">
        <v>50.661299999999997</v>
      </c>
      <c r="O549" s="1">
        <v>29.857800000000001</v>
      </c>
      <c r="P549" s="1">
        <v>23.9785</v>
      </c>
      <c r="Q549" s="1">
        <v>32.059800000000003</v>
      </c>
      <c r="R549" s="1">
        <v>37.086599999999997</v>
      </c>
      <c r="S549" s="1">
        <v>42.998399999999997</v>
      </c>
      <c r="T549" s="1">
        <v>46.912199999999999</v>
      </c>
      <c r="U549" s="1">
        <v>48.6128</v>
      </c>
      <c r="V549" s="1">
        <v>50.313400000000001</v>
      </c>
      <c r="W549" s="1">
        <v>50.041200000000003</v>
      </c>
      <c r="X549" s="1">
        <v>49.768999999999998</v>
      </c>
      <c r="Y549" s="1">
        <v>51.089149999999997</v>
      </c>
      <c r="Z549" s="1">
        <v>52.409300000000002</v>
      </c>
      <c r="AA549" s="1">
        <v>48.823450000000001</v>
      </c>
      <c r="AB549" s="1">
        <v>45.2376</v>
      </c>
      <c r="AC549" s="1">
        <v>45.2376</v>
      </c>
    </row>
    <row r="550" spans="1:29" hidden="1" x14ac:dyDescent="0.3">
      <c r="A550" t="s">
        <v>193</v>
      </c>
      <c r="B550" t="s">
        <v>194</v>
      </c>
      <c r="C550" t="s">
        <v>149</v>
      </c>
      <c r="D550" t="s">
        <v>131</v>
      </c>
      <c r="E550" t="s">
        <v>197</v>
      </c>
      <c r="F550" s="1"/>
      <c r="G550" s="1"/>
      <c r="H550" s="1"/>
      <c r="I550" s="1"/>
      <c r="J550" s="1">
        <v>8.3607999999999993</v>
      </c>
      <c r="K550" s="1">
        <v>8.1853999999999996</v>
      </c>
      <c r="L550" s="1">
        <v>24.497299999999999</v>
      </c>
      <c r="M550" s="1">
        <v>13.5716</v>
      </c>
      <c r="N550" s="1">
        <v>50.661999999999999</v>
      </c>
      <c r="O550" s="1">
        <v>29.858499999999999</v>
      </c>
      <c r="P550" s="1">
        <v>23.979099999999899</v>
      </c>
      <c r="Q550" s="1">
        <v>32.061900000000001</v>
      </c>
      <c r="R550" s="1">
        <v>37.086599999999997</v>
      </c>
      <c r="S550" s="1">
        <v>43.000399999999999</v>
      </c>
      <c r="T550" s="1">
        <v>46.908200000000001</v>
      </c>
      <c r="U550" s="1">
        <v>48.612250000000003</v>
      </c>
      <c r="V550" s="1">
        <v>50.316299999999998</v>
      </c>
      <c r="W550" s="1">
        <v>50.042149999999999</v>
      </c>
      <c r="X550" s="1">
        <v>49.768000000000001</v>
      </c>
      <c r="Y550" s="1">
        <v>51.089349999999897</v>
      </c>
      <c r="Z550" s="1">
        <v>52.410699999999999</v>
      </c>
      <c r="AA550" s="1">
        <v>48.824349999999903</v>
      </c>
      <c r="AB550" s="1">
        <v>45.238</v>
      </c>
      <c r="AC550" s="1">
        <v>45.238</v>
      </c>
    </row>
    <row r="551" spans="1:29" hidden="1" x14ac:dyDescent="0.3">
      <c r="A551" t="s">
        <v>193</v>
      </c>
      <c r="B551" t="s">
        <v>194</v>
      </c>
      <c r="C551" t="s">
        <v>149</v>
      </c>
      <c r="D551" t="s">
        <v>162</v>
      </c>
      <c r="E551" t="s">
        <v>197</v>
      </c>
      <c r="F551" s="1"/>
      <c r="G551" s="1"/>
      <c r="H551" s="1"/>
      <c r="I551" s="1">
        <v>56.909599999999998</v>
      </c>
      <c r="J551" s="1">
        <v>41.845799999999997</v>
      </c>
      <c r="K551" s="1">
        <v>40.922899999999998</v>
      </c>
      <c r="L551" s="1">
        <v>122.4726</v>
      </c>
      <c r="M551" s="1">
        <v>68.087500000000006</v>
      </c>
      <c r="N551" s="1">
        <v>253.3064</v>
      </c>
      <c r="O551" s="1">
        <v>149.28880000000001</v>
      </c>
      <c r="P551" s="1">
        <v>119.8921</v>
      </c>
      <c r="Q551" s="1">
        <v>160.2987</v>
      </c>
      <c r="R551" s="1">
        <v>185.43289999999999</v>
      </c>
      <c r="S551" s="1">
        <v>214.99170000000001</v>
      </c>
      <c r="T551" s="1">
        <v>351.84160000000003</v>
      </c>
      <c r="U551" s="1">
        <v>427.48819999999898</v>
      </c>
      <c r="V551" s="1">
        <v>503.13479999999902</v>
      </c>
      <c r="W551" s="1">
        <v>500.41254999999899</v>
      </c>
      <c r="X551" s="1">
        <v>497.69029999999998</v>
      </c>
      <c r="Y551" s="1">
        <v>510.89134999999999</v>
      </c>
      <c r="Z551" s="1">
        <v>524.0924</v>
      </c>
      <c r="AA551" s="1">
        <v>488.23390000000001</v>
      </c>
      <c r="AB551" s="1">
        <v>452.37540000000001</v>
      </c>
      <c r="AC551" s="1">
        <v>452.37540000000001</v>
      </c>
    </row>
    <row r="552" spans="1:29" hidden="1" x14ac:dyDescent="0.3">
      <c r="A552" t="s">
        <v>193</v>
      </c>
      <c r="B552" t="s">
        <v>194</v>
      </c>
      <c r="C552" t="s">
        <v>149</v>
      </c>
      <c r="D552" t="s">
        <v>164</v>
      </c>
      <c r="E552" t="s">
        <v>197</v>
      </c>
      <c r="F552" s="1"/>
      <c r="G552" s="1"/>
      <c r="H552" s="1"/>
      <c r="I552" s="1">
        <v>8.0874000000000006</v>
      </c>
      <c r="J552" s="1">
        <v>9.1750000000000007</v>
      </c>
      <c r="K552" s="1">
        <v>5.1026999999999996</v>
      </c>
      <c r="L552" s="1">
        <v>4.7389999999999999</v>
      </c>
      <c r="M552" s="1">
        <v>23.322099999999899</v>
      </c>
      <c r="N552" s="1">
        <v>16.671900000000001</v>
      </c>
      <c r="O552" s="1">
        <v>14.5413</v>
      </c>
      <c r="P552" s="1">
        <v>11.257400000000001</v>
      </c>
      <c r="Q552" s="1">
        <v>14.361499999999999</v>
      </c>
      <c r="R552" s="1">
        <v>18.155899999999999</v>
      </c>
      <c r="S552" s="1">
        <v>25.2638</v>
      </c>
      <c r="T552" s="1">
        <v>29.460599999999999</v>
      </c>
      <c r="U552" s="1">
        <v>36.229149999999997</v>
      </c>
      <c r="V552" s="1">
        <v>42.997700000000002</v>
      </c>
      <c r="W552" s="1">
        <v>39.911299999999997</v>
      </c>
      <c r="X552" s="1">
        <v>36.8249</v>
      </c>
      <c r="Y552" s="1">
        <v>37.531700000000001</v>
      </c>
      <c r="Z552" s="1">
        <v>38.238500000000002</v>
      </c>
      <c r="AA552" s="1">
        <v>37.069699999999997</v>
      </c>
      <c r="AB552" s="1">
        <v>35.9009</v>
      </c>
      <c r="AC552" s="1">
        <v>35.9009</v>
      </c>
    </row>
    <row r="553" spans="1:29" hidden="1" x14ac:dyDescent="0.3">
      <c r="A553" t="s">
        <v>193</v>
      </c>
      <c r="B553" t="s">
        <v>194</v>
      </c>
      <c r="C553" t="s">
        <v>198</v>
      </c>
      <c r="D553" t="s">
        <v>154</v>
      </c>
      <c r="E553" t="s">
        <v>195</v>
      </c>
      <c r="F553" s="1"/>
      <c r="G553" s="1"/>
      <c r="H553" s="1"/>
      <c r="I553" s="1">
        <v>108</v>
      </c>
      <c r="J553" s="1">
        <v>100</v>
      </c>
      <c r="K553" s="1">
        <v>107</v>
      </c>
      <c r="L553" s="1">
        <v>115</v>
      </c>
      <c r="M553" s="1">
        <v>120</v>
      </c>
      <c r="N553" s="1">
        <v>120</v>
      </c>
      <c r="O553" s="1">
        <v>139</v>
      </c>
      <c r="P553" s="1">
        <v>143</v>
      </c>
      <c r="Q553" s="1">
        <v>149</v>
      </c>
      <c r="R553" s="1">
        <v>154</v>
      </c>
      <c r="S553" s="1">
        <v>161</v>
      </c>
      <c r="T553" s="1">
        <v>160</v>
      </c>
      <c r="U553" s="1">
        <v>160.5</v>
      </c>
      <c r="V553" s="1">
        <v>161</v>
      </c>
      <c r="W553" s="1">
        <v>156</v>
      </c>
      <c r="X553" s="1">
        <v>151</v>
      </c>
      <c r="Y553" s="1">
        <v>149</v>
      </c>
      <c r="Z553" s="1">
        <v>147</v>
      </c>
      <c r="AA553" s="1">
        <v>149</v>
      </c>
      <c r="AB553" s="1">
        <v>151</v>
      </c>
      <c r="AC553" s="1">
        <v>151</v>
      </c>
    </row>
    <row r="554" spans="1:29" hidden="1" x14ac:dyDescent="0.3">
      <c r="A554" t="s">
        <v>193</v>
      </c>
      <c r="B554" t="s">
        <v>194</v>
      </c>
      <c r="C554" t="s">
        <v>198</v>
      </c>
      <c r="D554" t="s">
        <v>117</v>
      </c>
      <c r="E554" t="s">
        <v>196</v>
      </c>
      <c r="F554" s="1"/>
      <c r="G554" s="1"/>
      <c r="H554" s="1"/>
      <c r="I554" s="1"/>
      <c r="J554" s="1">
        <v>16.472100000000001</v>
      </c>
      <c r="K554" s="1">
        <v>16.516300000000001</v>
      </c>
      <c r="L554" s="1">
        <v>14.857100000000001</v>
      </c>
      <c r="M554" s="1">
        <v>272.99900000000002</v>
      </c>
      <c r="N554" s="1">
        <v>409.49759999999998</v>
      </c>
      <c r="O554" s="1">
        <v>120.10590000000001</v>
      </c>
      <c r="P554" s="1">
        <v>153.29050000000001</v>
      </c>
      <c r="Q554" s="1">
        <v>195.6429</v>
      </c>
      <c r="R554" s="1">
        <v>249.6977</v>
      </c>
      <c r="S554" s="1">
        <v>303.75130000000001</v>
      </c>
      <c r="T554" s="1">
        <v>392.66120000000001</v>
      </c>
      <c r="U554" s="1">
        <v>444.46510000000001</v>
      </c>
      <c r="V554" s="1">
        <v>496.26900000000001</v>
      </c>
      <c r="W554" s="1">
        <v>530.97309999999902</v>
      </c>
      <c r="X554" s="1">
        <v>565.67719999999997</v>
      </c>
      <c r="Y554" s="1">
        <v>563.69309999999996</v>
      </c>
      <c r="Z554" s="1">
        <v>561.70899999999995</v>
      </c>
      <c r="AA554" s="1">
        <v>576.57500000000005</v>
      </c>
      <c r="AB554" s="1">
        <v>591.44100000000003</v>
      </c>
      <c r="AC554" s="1">
        <v>591.44100000000003</v>
      </c>
    </row>
    <row r="555" spans="1:29" x14ac:dyDescent="0.3">
      <c r="A555" t="s">
        <v>193</v>
      </c>
      <c r="B555" t="s">
        <v>194</v>
      </c>
      <c r="C555" t="s">
        <v>198</v>
      </c>
      <c r="D555" t="s">
        <v>158</v>
      </c>
      <c r="E555" t="s">
        <v>197</v>
      </c>
      <c r="F555" s="1"/>
      <c r="G555" s="1"/>
      <c r="H555" s="1"/>
      <c r="I555" s="1">
        <v>50.403500000000001</v>
      </c>
      <c r="J555" s="1">
        <v>36.514499999999998</v>
      </c>
      <c r="K555" s="1">
        <v>54.996000000000002</v>
      </c>
      <c r="L555" s="1">
        <v>47.705199999999998</v>
      </c>
      <c r="M555" s="1">
        <v>73.293800000000005</v>
      </c>
      <c r="N555" s="1">
        <v>61.482300000000002</v>
      </c>
      <c r="O555" s="1">
        <v>42.769399999999997</v>
      </c>
      <c r="P555" s="1">
        <v>42.487900000000003</v>
      </c>
      <c r="Q555" s="1">
        <v>42.7911</v>
      </c>
      <c r="R555" s="1">
        <v>46.308399999999999</v>
      </c>
      <c r="S555" s="1">
        <v>45.770699999999998</v>
      </c>
      <c r="T555" s="1">
        <v>44.7059</v>
      </c>
      <c r="U555" s="1">
        <v>44.083749999999903</v>
      </c>
      <c r="V555" s="1">
        <v>43.461599999999997</v>
      </c>
      <c r="W555" s="1">
        <v>44.051099999999998</v>
      </c>
      <c r="X555" s="1">
        <v>44.640599999999999</v>
      </c>
      <c r="Y555" s="1">
        <v>41.950099999999999</v>
      </c>
      <c r="Z555" s="1">
        <v>39.259599999999999</v>
      </c>
      <c r="AA555" s="1">
        <v>39.346199999999897</v>
      </c>
      <c r="AB555" s="1">
        <v>39.4328</v>
      </c>
      <c r="AC555" s="1">
        <v>39.4328</v>
      </c>
    </row>
    <row r="556" spans="1:29" x14ac:dyDescent="0.3">
      <c r="A556" t="s">
        <v>193</v>
      </c>
      <c r="B556" t="s">
        <v>194</v>
      </c>
      <c r="C556" t="s">
        <v>198</v>
      </c>
      <c r="D556" t="s">
        <v>166</v>
      </c>
      <c r="E556" t="s">
        <v>197</v>
      </c>
      <c r="F556" s="1"/>
      <c r="G556" s="1"/>
      <c r="H556" s="1"/>
      <c r="I556" s="1">
        <v>13.6486</v>
      </c>
      <c r="J556" s="1">
        <v>13.410600000000001</v>
      </c>
      <c r="K556" s="1">
        <v>13.559200000000001</v>
      </c>
      <c r="L556" s="1">
        <v>15.3996</v>
      </c>
      <c r="M556" s="1">
        <v>32.181800000000003</v>
      </c>
      <c r="N556" s="1">
        <v>40.563299999999998</v>
      </c>
      <c r="O556" s="1">
        <v>27.301500000000001</v>
      </c>
      <c r="P556" s="1">
        <v>25.724399999999999</v>
      </c>
      <c r="Q556" s="1">
        <v>28.704000000000001</v>
      </c>
      <c r="R556" s="1">
        <v>32.193899999999999</v>
      </c>
      <c r="S556" s="1">
        <v>36.914499999999997</v>
      </c>
      <c r="T556" s="1">
        <v>39.848199999999999</v>
      </c>
      <c r="U556" s="1">
        <v>40.361499999999999</v>
      </c>
      <c r="V556" s="1">
        <v>40.8748</v>
      </c>
      <c r="W556" s="1">
        <v>41.326749999999997</v>
      </c>
      <c r="X556" s="1">
        <v>41.778700000000001</v>
      </c>
      <c r="Y556" s="1">
        <v>40.485149999999997</v>
      </c>
      <c r="Z556" s="1">
        <v>39.191600000000001</v>
      </c>
      <c r="AA556" s="1">
        <v>36.956499999999998</v>
      </c>
      <c r="AB556" s="1">
        <v>34.721400000000003</v>
      </c>
      <c r="AC556" s="1">
        <v>34.721400000000003</v>
      </c>
    </row>
    <row r="557" spans="1:29" x14ac:dyDescent="0.3">
      <c r="A557" t="s">
        <v>193</v>
      </c>
      <c r="B557" t="s">
        <v>194</v>
      </c>
      <c r="C557" t="s">
        <v>198</v>
      </c>
      <c r="D557" t="s">
        <v>168</v>
      </c>
      <c r="E557" t="s">
        <v>197</v>
      </c>
      <c r="F557" s="1"/>
      <c r="G557" s="1"/>
      <c r="H557" s="1"/>
      <c r="I557" s="1">
        <v>17.822299999999998</v>
      </c>
      <c r="J557" s="1">
        <v>15.098800000000001</v>
      </c>
      <c r="K557" s="1">
        <v>14.854200000000001</v>
      </c>
      <c r="L557" s="1">
        <v>31.431999999999999</v>
      </c>
      <c r="M557" s="1">
        <v>21.317900000000002</v>
      </c>
      <c r="N557" s="1">
        <v>57.933599999999998</v>
      </c>
      <c r="O557" s="1">
        <v>38.073999999999998</v>
      </c>
      <c r="P557" s="1">
        <v>31.839300000000001</v>
      </c>
      <c r="Q557" s="1">
        <v>40.683100000000003</v>
      </c>
      <c r="R557" s="1">
        <v>45.538600000000002</v>
      </c>
      <c r="S557" s="1">
        <v>52.043199999999999</v>
      </c>
      <c r="T557" s="1">
        <v>55.458799999999997</v>
      </c>
      <c r="U557" s="1">
        <v>57.324399999999997</v>
      </c>
      <c r="V557" s="1">
        <v>59.19</v>
      </c>
      <c r="W557" s="1">
        <v>58.751399999999997</v>
      </c>
      <c r="X557" s="1">
        <v>58.312800000000003</v>
      </c>
      <c r="Y557" s="1">
        <v>59.813249999999996</v>
      </c>
      <c r="Z557" s="1">
        <v>61.313699999999997</v>
      </c>
      <c r="AA557" s="1">
        <v>57.501899999999999</v>
      </c>
      <c r="AB557" s="1">
        <v>53.690100000000001</v>
      </c>
      <c r="AC557" s="1">
        <v>53.690100000000001</v>
      </c>
    </row>
    <row r="558" spans="1:29" x14ac:dyDescent="0.3">
      <c r="A558" t="s">
        <v>193</v>
      </c>
      <c r="B558" t="s">
        <v>194</v>
      </c>
      <c r="C558" t="s">
        <v>198</v>
      </c>
      <c r="D558" t="s">
        <v>177</v>
      </c>
      <c r="E558" t="s">
        <v>197</v>
      </c>
      <c r="F558" s="1"/>
      <c r="G558" s="1"/>
      <c r="H558" s="1"/>
      <c r="I558" s="1">
        <v>8.9026999999999994</v>
      </c>
      <c r="J558" s="1">
        <v>10.895099999999999</v>
      </c>
      <c r="K558" s="1">
        <v>5.9131999999999998</v>
      </c>
      <c r="L558" s="1">
        <v>6.3471000000000002</v>
      </c>
      <c r="M558" s="1">
        <v>24.234500000000001</v>
      </c>
      <c r="N558" s="1">
        <v>18.5139</v>
      </c>
      <c r="O558" s="1">
        <v>15.5534</v>
      </c>
      <c r="P558" s="1">
        <v>12.319599999999999</v>
      </c>
      <c r="Q558" s="1">
        <v>17.132100000000001</v>
      </c>
      <c r="R558" s="1">
        <v>19.318999999999999</v>
      </c>
      <c r="S558" s="1">
        <v>26.4269</v>
      </c>
      <c r="T558" s="1">
        <v>30.623699999999999</v>
      </c>
      <c r="U558" s="1">
        <v>37.392249999999997</v>
      </c>
      <c r="V558" s="1">
        <v>44.160800000000002</v>
      </c>
      <c r="W558" s="1">
        <v>41.60615</v>
      </c>
      <c r="X558" s="1">
        <v>39.051499999999997</v>
      </c>
      <c r="Y558" s="1">
        <v>39.226550000000003</v>
      </c>
      <c r="Z558" s="1">
        <v>39.401600000000002</v>
      </c>
      <c r="AA558" s="1">
        <v>38.313049999999997</v>
      </c>
      <c r="AB558" s="1">
        <v>37.224499999999999</v>
      </c>
      <c r="AC558" s="1">
        <v>37.224499999999999</v>
      </c>
    </row>
    <row r="559" spans="1:29" x14ac:dyDescent="0.3">
      <c r="A559" t="s">
        <v>193</v>
      </c>
      <c r="B559" t="s">
        <v>194</v>
      </c>
      <c r="C559" t="s">
        <v>198</v>
      </c>
      <c r="D559" t="s">
        <v>160</v>
      </c>
      <c r="E559" t="s">
        <v>197</v>
      </c>
      <c r="F559" s="1"/>
      <c r="G559" s="1"/>
      <c r="H559" s="1"/>
      <c r="I559" s="1">
        <v>8.9026999999999994</v>
      </c>
      <c r="J559" s="1">
        <v>10.895099999999999</v>
      </c>
      <c r="K559" s="1">
        <v>5.9131999999999998</v>
      </c>
      <c r="L559" s="1">
        <v>6.3471000000000002</v>
      </c>
      <c r="M559" s="1">
        <v>24.234500000000001</v>
      </c>
      <c r="N559" s="1">
        <v>18.5139</v>
      </c>
      <c r="O559" s="1">
        <v>15.5534</v>
      </c>
      <c r="P559" s="1">
        <v>12.319599999999999</v>
      </c>
      <c r="Q559" s="1">
        <v>17.132100000000001</v>
      </c>
      <c r="R559" s="1">
        <v>19.318999999999999</v>
      </c>
      <c r="S559" s="1">
        <v>26.4269</v>
      </c>
      <c r="T559" s="1">
        <v>30.623699999999999</v>
      </c>
      <c r="U559" s="1">
        <v>37.392249999999997</v>
      </c>
      <c r="V559" s="1">
        <v>44.160800000000002</v>
      </c>
      <c r="W559" s="1">
        <v>41.60615</v>
      </c>
      <c r="X559" s="1">
        <v>39.051499999999997</v>
      </c>
      <c r="Y559" s="1">
        <v>39.226550000000003</v>
      </c>
      <c r="Z559" s="1">
        <v>39.401600000000002</v>
      </c>
      <c r="AA559" s="1">
        <v>38.313049999999997</v>
      </c>
      <c r="AB559" s="1">
        <v>37.224499999999999</v>
      </c>
      <c r="AC559" s="1">
        <v>37.224499999999999</v>
      </c>
    </row>
    <row r="560" spans="1:29" hidden="1" x14ac:dyDescent="0.3">
      <c r="A560" t="s">
        <v>193</v>
      </c>
      <c r="B560" t="s">
        <v>194</v>
      </c>
      <c r="C560" t="s">
        <v>198</v>
      </c>
      <c r="D560" t="s">
        <v>119</v>
      </c>
      <c r="E560" t="s">
        <v>197</v>
      </c>
      <c r="F560" s="1"/>
      <c r="G560" s="1"/>
      <c r="H560" s="1"/>
      <c r="I560" s="1">
        <v>1.1591</v>
      </c>
      <c r="J560" s="1">
        <v>2.1867999999999999</v>
      </c>
      <c r="K560" s="1">
        <v>8.6199999999999999E-2</v>
      </c>
      <c r="L560" s="1">
        <v>3.2363</v>
      </c>
      <c r="M560" s="1">
        <v>4.8432000000000004</v>
      </c>
      <c r="N560" s="1">
        <v>5.5941000000000001</v>
      </c>
      <c r="O560" s="1">
        <v>6.8742999999999999</v>
      </c>
      <c r="P560" s="1">
        <v>6.7084000000000001</v>
      </c>
      <c r="Q560" s="1">
        <v>7.7701000000000002</v>
      </c>
      <c r="R560" s="1">
        <v>9.9098000000000006</v>
      </c>
      <c r="S560" s="1">
        <v>17.725300000000001</v>
      </c>
      <c r="T560" s="1">
        <v>21.8719</v>
      </c>
      <c r="U560" s="1">
        <v>27.702599999999901</v>
      </c>
      <c r="V560" s="1">
        <v>33.533299999999997</v>
      </c>
      <c r="W560" s="1">
        <v>37.287799999999997</v>
      </c>
      <c r="X560" s="1">
        <v>41.042299999999997</v>
      </c>
      <c r="Y560" s="1">
        <v>37.646999999999998</v>
      </c>
      <c r="Z560" s="1">
        <v>34.2517</v>
      </c>
      <c r="AA560" s="1">
        <v>32.151200000000003</v>
      </c>
      <c r="AB560" s="1">
        <v>30.050699999999999</v>
      </c>
      <c r="AC560" s="1">
        <v>30.050699999999999</v>
      </c>
    </row>
    <row r="561" spans="1:29" hidden="1" x14ac:dyDescent="0.3">
      <c r="A561" t="s">
        <v>193</v>
      </c>
      <c r="B561" t="s">
        <v>194</v>
      </c>
      <c r="C561" t="s">
        <v>198</v>
      </c>
      <c r="D561" t="s">
        <v>121</v>
      </c>
      <c r="E561" t="s">
        <v>197</v>
      </c>
      <c r="F561" s="1"/>
      <c r="G561" s="1"/>
      <c r="H561" s="1"/>
      <c r="I561" s="1"/>
      <c r="J561" s="1">
        <v>1.5526</v>
      </c>
      <c r="K561" s="1">
        <v>1.4259999999999999</v>
      </c>
      <c r="L561" s="1">
        <v>1.7543</v>
      </c>
      <c r="M561" s="1">
        <v>1.8474999999999999</v>
      </c>
      <c r="N561" s="1">
        <v>1.8349</v>
      </c>
      <c r="O561" s="1">
        <v>1.4988999999999999</v>
      </c>
      <c r="P561" s="1">
        <v>0.95009999999999994</v>
      </c>
      <c r="Q561" s="1">
        <v>0.99339999999999995</v>
      </c>
      <c r="R561" s="1">
        <v>1.1129</v>
      </c>
      <c r="S561" s="1">
        <v>1.3193999999999999</v>
      </c>
      <c r="T561" s="1">
        <v>1.3038000000000001</v>
      </c>
      <c r="U561" s="1">
        <v>1.44235</v>
      </c>
      <c r="V561" s="1">
        <v>1.5809</v>
      </c>
      <c r="W561" s="1">
        <v>1.7663500000000001</v>
      </c>
      <c r="X561" s="1">
        <v>1.9518</v>
      </c>
      <c r="Y561" s="1">
        <v>1.9275500000000001</v>
      </c>
      <c r="Z561" s="1">
        <v>1.9033</v>
      </c>
      <c r="AA561" s="1">
        <v>1.8615999999999999</v>
      </c>
      <c r="AB561" s="1">
        <v>1.8199000000000001</v>
      </c>
      <c r="AC561" s="1">
        <v>1.8199000000000001</v>
      </c>
    </row>
    <row r="562" spans="1:29" hidden="1" x14ac:dyDescent="0.3">
      <c r="A562" t="s">
        <v>193</v>
      </c>
      <c r="B562" t="s">
        <v>194</v>
      </c>
      <c r="C562" t="s">
        <v>198</v>
      </c>
      <c r="D562" t="s">
        <v>123</v>
      </c>
      <c r="E562" t="s">
        <v>197</v>
      </c>
      <c r="F562" s="1"/>
      <c r="G562" s="1"/>
      <c r="H562" s="1"/>
      <c r="I562" s="1"/>
      <c r="J562" s="1">
        <v>4.0023</v>
      </c>
      <c r="K562" s="1">
        <v>4.1188000000000002</v>
      </c>
      <c r="L562" s="1">
        <v>3.7086999999999999</v>
      </c>
      <c r="M562" s="1">
        <v>4.7713999999999999</v>
      </c>
      <c r="N562" s="1">
        <v>4.9966999999999997</v>
      </c>
      <c r="O562" s="1">
        <v>5.5641999999999996</v>
      </c>
      <c r="P562" s="1">
        <v>5.9023000000000003</v>
      </c>
      <c r="Q562" s="1">
        <v>6.0350000000000001</v>
      </c>
      <c r="R562" s="1">
        <v>5.9962999999999997</v>
      </c>
      <c r="S562" s="1">
        <v>5.7843</v>
      </c>
      <c r="T562" s="1">
        <v>7.3544999999999998</v>
      </c>
      <c r="U562" s="1">
        <v>7.2134</v>
      </c>
      <c r="V562" s="1">
        <v>7.0723000000000003</v>
      </c>
      <c r="W562" s="1">
        <v>7.2111000000000001</v>
      </c>
      <c r="X562" s="1">
        <v>7.3498999999999999</v>
      </c>
      <c r="Y562" s="1">
        <v>7.32585</v>
      </c>
      <c r="Z562" s="1">
        <v>7.3018000000000001</v>
      </c>
      <c r="AA562" s="1">
        <v>7.1924999999999999</v>
      </c>
      <c r="AB562" s="1">
        <v>7.0831999999999997</v>
      </c>
      <c r="AC562" s="1">
        <v>7.0831999999999997</v>
      </c>
    </row>
    <row r="563" spans="1:29" hidden="1" x14ac:dyDescent="0.3">
      <c r="A563" t="s">
        <v>193</v>
      </c>
      <c r="B563" t="s">
        <v>194</v>
      </c>
      <c r="C563" t="s">
        <v>198</v>
      </c>
      <c r="D563" t="s">
        <v>125</v>
      </c>
      <c r="E563" t="s">
        <v>197</v>
      </c>
      <c r="F563" s="1"/>
      <c r="G563" s="1"/>
      <c r="H563" s="1"/>
      <c r="I563" s="1"/>
      <c r="J563" s="1">
        <v>9.1948000000000008</v>
      </c>
      <c r="K563" s="1">
        <v>9.8724000000000007</v>
      </c>
      <c r="L563" s="1">
        <v>10.217000000000001</v>
      </c>
      <c r="M563" s="1">
        <v>10.972799999999999</v>
      </c>
      <c r="N563" s="1">
        <v>13.081</v>
      </c>
      <c r="O563" s="1">
        <v>10.475300000000001</v>
      </c>
      <c r="P563" s="1">
        <v>11.6459999999999</v>
      </c>
      <c r="Q563" s="1">
        <v>13.181800000000001</v>
      </c>
      <c r="R563" s="1">
        <v>14.1928</v>
      </c>
      <c r="S563" s="1">
        <v>14.871499999999999</v>
      </c>
      <c r="T563" s="1">
        <v>17.258099999999999</v>
      </c>
      <c r="U563" s="1">
        <v>19.255800000000001</v>
      </c>
      <c r="V563" s="1">
        <v>21.253499999999999</v>
      </c>
      <c r="W563" s="1">
        <v>21.772449999999999</v>
      </c>
      <c r="X563" s="1">
        <v>22.291399999999999</v>
      </c>
      <c r="Y563" s="1">
        <v>23.0413</v>
      </c>
      <c r="Z563" s="1">
        <v>23.7912</v>
      </c>
      <c r="AA563" s="1">
        <v>23.5533</v>
      </c>
      <c r="AB563" s="1">
        <v>23.3154</v>
      </c>
      <c r="AC563" s="1">
        <v>23.3154</v>
      </c>
    </row>
    <row r="564" spans="1:29" hidden="1" x14ac:dyDescent="0.3">
      <c r="A564" t="s">
        <v>193</v>
      </c>
      <c r="B564" t="s">
        <v>194</v>
      </c>
      <c r="C564" t="s">
        <v>198</v>
      </c>
      <c r="D564" t="s">
        <v>127</v>
      </c>
      <c r="E564" t="s">
        <v>197</v>
      </c>
      <c r="F564" s="1"/>
      <c r="G564" s="1"/>
      <c r="H564" s="1"/>
      <c r="I564" s="1">
        <v>27.049499999999998</v>
      </c>
      <c r="J564" s="1">
        <v>11.006500000000001</v>
      </c>
      <c r="K564" s="1">
        <v>20.510899999999999</v>
      </c>
      <c r="L564" s="1">
        <v>29.136900000000001</v>
      </c>
      <c r="M564" s="1">
        <v>37.386699999999998</v>
      </c>
      <c r="N564" s="1">
        <v>32.537199999999999</v>
      </c>
      <c r="O564" s="1">
        <v>19.558299999999999</v>
      </c>
      <c r="P564" s="1">
        <v>15.294700000000001</v>
      </c>
      <c r="Q564" s="1">
        <v>16.695</v>
      </c>
      <c r="R564" s="1">
        <v>18.5626</v>
      </c>
      <c r="S564" s="1">
        <v>18.101600000000001</v>
      </c>
      <c r="T564" s="1">
        <v>17.1206</v>
      </c>
      <c r="U564" s="1">
        <v>17.292099999999898</v>
      </c>
      <c r="V564" s="1">
        <v>17.4636</v>
      </c>
      <c r="W564" s="1">
        <v>16.994</v>
      </c>
      <c r="X564" s="1">
        <v>16.5244</v>
      </c>
      <c r="Y564" s="1">
        <v>15.542</v>
      </c>
      <c r="Z564" s="1">
        <v>14.5596</v>
      </c>
      <c r="AA564" s="1">
        <v>14.58145</v>
      </c>
      <c r="AB564" s="1">
        <v>14.603300000000001</v>
      </c>
      <c r="AC564" s="1">
        <v>14.603300000000001</v>
      </c>
    </row>
    <row r="565" spans="1:29" hidden="1" x14ac:dyDescent="0.3">
      <c r="A565" t="s">
        <v>193</v>
      </c>
      <c r="B565" t="s">
        <v>194</v>
      </c>
      <c r="C565" t="s">
        <v>198</v>
      </c>
      <c r="D565" t="s">
        <v>161</v>
      </c>
      <c r="E565" t="s">
        <v>197</v>
      </c>
      <c r="F565" s="1"/>
      <c r="G565" s="1"/>
      <c r="H565" s="1"/>
      <c r="I565" s="1"/>
      <c r="J565" s="1">
        <v>8.9068000000000005</v>
      </c>
      <c r="K565" s="1">
        <v>7.5910000000000002</v>
      </c>
      <c r="L565" s="1">
        <v>8.9329999999999998</v>
      </c>
      <c r="M565" s="1">
        <v>23.537400000000002</v>
      </c>
      <c r="N565" s="1">
        <v>31.0014</v>
      </c>
      <c r="O565" s="1">
        <v>19.802399999999999</v>
      </c>
      <c r="P565" s="1">
        <v>17.493200000000002</v>
      </c>
      <c r="Q565" s="1">
        <v>20.0977</v>
      </c>
      <c r="R565" s="1">
        <v>21.551500000000001</v>
      </c>
      <c r="S565" s="1">
        <v>26.715</v>
      </c>
      <c r="T565" s="1">
        <v>27.6753</v>
      </c>
      <c r="U565" s="1">
        <v>28.342300000000002</v>
      </c>
      <c r="V565" s="1">
        <v>29.0093</v>
      </c>
      <c r="W565" s="1">
        <v>29.414000000000001</v>
      </c>
      <c r="X565" s="1">
        <v>29.8187</v>
      </c>
      <c r="Y565" s="1">
        <v>28.779150000000001</v>
      </c>
      <c r="Z565" s="1">
        <v>27.739599999999999</v>
      </c>
      <c r="AA565" s="1">
        <v>25.67315</v>
      </c>
      <c r="AB565" s="1">
        <v>23.6067</v>
      </c>
      <c r="AC565" s="1">
        <v>23.6067</v>
      </c>
    </row>
    <row r="566" spans="1:29" hidden="1" x14ac:dyDescent="0.3">
      <c r="A566" t="s">
        <v>193</v>
      </c>
      <c r="B566" t="s">
        <v>194</v>
      </c>
      <c r="C566" t="s">
        <v>198</v>
      </c>
      <c r="D566" t="s">
        <v>130</v>
      </c>
      <c r="E566" t="s">
        <v>197</v>
      </c>
      <c r="F566" s="1"/>
      <c r="G566" s="1"/>
      <c r="H566" s="1"/>
      <c r="I566" s="1"/>
      <c r="J566" s="1">
        <v>2.3479999999999999</v>
      </c>
      <c r="K566" s="1">
        <v>10.8873</v>
      </c>
      <c r="L566" s="1">
        <v>10.128299999999999</v>
      </c>
      <c r="M566" s="1">
        <v>32.186700000000002</v>
      </c>
      <c r="N566" s="1">
        <v>31.509399999999999</v>
      </c>
      <c r="O566" s="1">
        <v>22.0487</v>
      </c>
      <c r="P566" s="1">
        <v>19.4024</v>
      </c>
      <c r="Q566" s="1">
        <v>23.7453</v>
      </c>
      <c r="R566" s="1">
        <v>21.2941</v>
      </c>
      <c r="S566" s="1">
        <v>16.6602</v>
      </c>
      <c r="T566" s="1">
        <v>25.1386</v>
      </c>
      <c r="U566" s="1">
        <v>22.790099999999999</v>
      </c>
      <c r="V566" s="1">
        <v>20.441600000000001</v>
      </c>
      <c r="W566" s="1">
        <v>23.96875</v>
      </c>
      <c r="X566" s="1">
        <v>27.495899999999999</v>
      </c>
      <c r="Y566" s="1">
        <v>21.163049999999998</v>
      </c>
      <c r="Z566" s="1">
        <v>14.8302</v>
      </c>
      <c r="AA566" s="1">
        <v>18.37875</v>
      </c>
      <c r="AB566" s="1">
        <v>21.927299999999999</v>
      </c>
      <c r="AC566" s="1">
        <v>21.927299999999999</v>
      </c>
    </row>
    <row r="567" spans="1:29" hidden="1" x14ac:dyDescent="0.3">
      <c r="A567" t="s">
        <v>193</v>
      </c>
      <c r="B567" t="s">
        <v>194</v>
      </c>
      <c r="C567" t="s">
        <v>198</v>
      </c>
      <c r="D567" t="s">
        <v>185</v>
      </c>
      <c r="E567" t="s">
        <v>197</v>
      </c>
      <c r="F567" s="1"/>
      <c r="G567" s="1"/>
      <c r="H567" s="1"/>
      <c r="I567" s="1">
        <v>11.3819</v>
      </c>
      <c r="J567" s="1">
        <v>8.3691999999999993</v>
      </c>
      <c r="K567" s="1">
        <v>8.1844999999999999</v>
      </c>
      <c r="L567" s="1">
        <v>24.494599999999998</v>
      </c>
      <c r="M567" s="1">
        <v>13.6174</v>
      </c>
      <c r="N567" s="1">
        <v>50.661299999999997</v>
      </c>
      <c r="O567" s="1">
        <v>29.857800000000001</v>
      </c>
      <c r="P567" s="1">
        <v>23.9785</v>
      </c>
      <c r="Q567" s="1">
        <v>32.059800000000003</v>
      </c>
      <c r="R567" s="1">
        <v>37.086599999999997</v>
      </c>
      <c r="S567" s="1">
        <v>42.998399999999997</v>
      </c>
      <c r="T567" s="1">
        <v>46.912199999999999</v>
      </c>
      <c r="U567" s="1">
        <v>48.6128</v>
      </c>
      <c r="V567" s="1">
        <v>50.313400000000001</v>
      </c>
      <c r="W567" s="1">
        <v>50.041200000000003</v>
      </c>
      <c r="X567" s="1">
        <v>49.768999999999998</v>
      </c>
      <c r="Y567" s="1">
        <v>51.089149999999997</v>
      </c>
      <c r="Z567" s="1">
        <v>52.409300000000002</v>
      </c>
      <c r="AA567" s="1">
        <v>48.823450000000001</v>
      </c>
      <c r="AB567" s="1">
        <v>45.2376</v>
      </c>
      <c r="AC567" s="1">
        <v>45.2376</v>
      </c>
    </row>
    <row r="568" spans="1:29" hidden="1" x14ac:dyDescent="0.3">
      <c r="A568" t="s">
        <v>193</v>
      </c>
      <c r="B568" t="s">
        <v>194</v>
      </c>
      <c r="C568" t="s">
        <v>198</v>
      </c>
      <c r="D568" t="s">
        <v>131</v>
      </c>
      <c r="E568" t="s">
        <v>197</v>
      </c>
      <c r="F568" s="1"/>
      <c r="G568" s="1"/>
      <c r="H568" s="1"/>
      <c r="I568" s="1"/>
      <c r="J568" s="1">
        <v>8.3607999999999993</v>
      </c>
      <c r="K568" s="1">
        <v>8.1853999999999996</v>
      </c>
      <c r="L568" s="1">
        <v>24.497299999999999</v>
      </c>
      <c r="M568" s="1">
        <v>13.5716</v>
      </c>
      <c r="N568" s="1">
        <v>50.661999999999999</v>
      </c>
      <c r="O568" s="1">
        <v>29.858499999999999</v>
      </c>
      <c r="P568" s="1">
        <v>23.979099999999999</v>
      </c>
      <c r="Q568" s="1">
        <v>32.061900000000001</v>
      </c>
      <c r="R568" s="1">
        <v>37.086599999999997</v>
      </c>
      <c r="S568" s="1">
        <v>43.000399999999999</v>
      </c>
      <c r="T568" s="1">
        <v>46.908200000000001</v>
      </c>
      <c r="U568" s="1">
        <v>48.612250000000003</v>
      </c>
      <c r="V568" s="1">
        <v>50.316299999999998</v>
      </c>
      <c r="W568" s="1">
        <v>50.042149999999999</v>
      </c>
      <c r="X568" s="1">
        <v>49.768000000000001</v>
      </c>
      <c r="Y568" s="1">
        <v>51.089349999999897</v>
      </c>
      <c r="Z568" s="1">
        <v>52.410699999999999</v>
      </c>
      <c r="AA568" s="1">
        <v>48.824349999999903</v>
      </c>
      <c r="AB568" s="1">
        <v>45.238</v>
      </c>
      <c r="AC568" s="1">
        <v>45.238</v>
      </c>
    </row>
    <row r="569" spans="1:29" hidden="1" x14ac:dyDescent="0.3">
      <c r="A569" t="s">
        <v>193</v>
      </c>
      <c r="B569" t="s">
        <v>194</v>
      </c>
      <c r="C569" t="s">
        <v>198</v>
      </c>
      <c r="D569" t="s">
        <v>162</v>
      </c>
      <c r="E569" t="s">
        <v>197</v>
      </c>
      <c r="F569" s="1"/>
      <c r="G569" s="1"/>
      <c r="H569" s="1"/>
      <c r="I569" s="1">
        <v>56.909599999999998</v>
      </c>
      <c r="J569" s="1">
        <v>41.845799999999997</v>
      </c>
      <c r="K569" s="1">
        <v>40.922899999999998</v>
      </c>
      <c r="L569" s="1">
        <v>122.4726</v>
      </c>
      <c r="M569" s="1">
        <v>68.087500000000006</v>
      </c>
      <c r="N569" s="1">
        <v>253.3064</v>
      </c>
      <c r="O569" s="1">
        <v>149.28880000000001</v>
      </c>
      <c r="P569" s="1">
        <v>119.8921</v>
      </c>
      <c r="Q569" s="1">
        <v>160.2987</v>
      </c>
      <c r="R569" s="1">
        <v>185.43289999999999</v>
      </c>
      <c r="S569" s="1">
        <v>214.99170000000001</v>
      </c>
      <c r="T569" s="1">
        <v>351.84160000000003</v>
      </c>
      <c r="U569" s="1">
        <v>427.48820000000001</v>
      </c>
      <c r="V569" s="1">
        <v>503.13479999999998</v>
      </c>
      <c r="W569" s="1">
        <v>500.41255000000001</v>
      </c>
      <c r="X569" s="1">
        <v>497.69029999999998</v>
      </c>
      <c r="Y569" s="1">
        <v>510.89134999999999</v>
      </c>
      <c r="Z569" s="1">
        <v>524.0924</v>
      </c>
      <c r="AA569" s="1">
        <v>488.23390000000001</v>
      </c>
      <c r="AB569" s="1">
        <v>452.37540000000001</v>
      </c>
      <c r="AC569" s="1">
        <v>452.37540000000001</v>
      </c>
    </row>
    <row r="570" spans="1:29" hidden="1" x14ac:dyDescent="0.3">
      <c r="A570" t="s">
        <v>193</v>
      </c>
      <c r="B570" t="s">
        <v>194</v>
      </c>
      <c r="C570" t="s">
        <v>198</v>
      </c>
      <c r="D570" t="s">
        <v>164</v>
      </c>
      <c r="E570" t="s">
        <v>197</v>
      </c>
      <c r="F570" s="1"/>
      <c r="G570" s="1"/>
      <c r="H570" s="1"/>
      <c r="I570" s="1">
        <v>8.0874000000000006</v>
      </c>
      <c r="J570" s="1">
        <v>9.1750000000000007</v>
      </c>
      <c r="K570" s="1">
        <v>5.1026999999999996</v>
      </c>
      <c r="L570" s="1">
        <v>4.7389999999999999</v>
      </c>
      <c r="M570" s="1">
        <v>23.322099999999999</v>
      </c>
      <c r="N570" s="1">
        <v>16.671900000000001</v>
      </c>
      <c r="O570" s="1">
        <v>14.5413</v>
      </c>
      <c r="P570" s="1">
        <v>11.257400000000001</v>
      </c>
      <c r="Q570" s="1">
        <v>14.361499999999999</v>
      </c>
      <c r="R570" s="1">
        <v>18.155899999999999</v>
      </c>
      <c r="S570" s="1">
        <v>25.2638</v>
      </c>
      <c r="T570" s="1">
        <v>29.460599999999999</v>
      </c>
      <c r="U570" s="1">
        <v>36.229149999999997</v>
      </c>
      <c r="V570" s="1">
        <v>42.997700000000002</v>
      </c>
      <c r="W570" s="1">
        <v>39.911299999999997</v>
      </c>
      <c r="X570" s="1">
        <v>36.8249</v>
      </c>
      <c r="Y570" s="1">
        <v>37.531700000000001</v>
      </c>
      <c r="Z570" s="1">
        <v>38.238500000000002</v>
      </c>
      <c r="AA570" s="1">
        <v>37.069699999999997</v>
      </c>
      <c r="AB570" s="1">
        <v>35.9009</v>
      </c>
      <c r="AC570" s="1">
        <v>35.9009</v>
      </c>
    </row>
    <row r="571" spans="1:29" hidden="1" x14ac:dyDescent="0.3">
      <c r="A571" t="s">
        <v>193</v>
      </c>
      <c r="B571" t="s">
        <v>184</v>
      </c>
      <c r="C571" t="s">
        <v>149</v>
      </c>
      <c r="D571" t="s">
        <v>154</v>
      </c>
      <c r="E571" t="s">
        <v>195</v>
      </c>
      <c r="F571" s="1"/>
      <c r="G571" s="1"/>
      <c r="H571" s="1"/>
      <c r="I571" s="1">
        <v>108</v>
      </c>
      <c r="J571" s="1">
        <v>100</v>
      </c>
      <c r="K571" s="1">
        <v>107</v>
      </c>
      <c r="L571" s="1">
        <v>115</v>
      </c>
      <c r="M571" s="1">
        <v>120</v>
      </c>
      <c r="N571" s="1">
        <v>121</v>
      </c>
      <c r="O571" s="1">
        <v>157</v>
      </c>
      <c r="P571" s="1">
        <v>162</v>
      </c>
      <c r="Q571" s="1">
        <v>163</v>
      </c>
      <c r="R571" s="1">
        <v>164</v>
      </c>
      <c r="S571" s="1">
        <v>165</v>
      </c>
      <c r="T571" s="1">
        <v>160</v>
      </c>
      <c r="U571" s="1">
        <v>155</v>
      </c>
      <c r="V571" s="1">
        <v>150</v>
      </c>
      <c r="W571" s="1">
        <v>150.5</v>
      </c>
      <c r="X571" s="1">
        <v>151</v>
      </c>
      <c r="Y571" s="1">
        <v>152.5</v>
      </c>
      <c r="Z571" s="1">
        <v>154</v>
      </c>
      <c r="AA571" s="1">
        <v>152.5</v>
      </c>
      <c r="AB571" s="1">
        <v>151</v>
      </c>
      <c r="AC571" s="1">
        <v>151</v>
      </c>
    </row>
    <row r="572" spans="1:29" hidden="1" x14ac:dyDescent="0.3">
      <c r="A572" t="s">
        <v>193</v>
      </c>
      <c r="B572" t="s">
        <v>184</v>
      </c>
      <c r="C572" t="s">
        <v>149</v>
      </c>
      <c r="D572" t="s">
        <v>117</v>
      </c>
      <c r="E572" t="s">
        <v>196</v>
      </c>
      <c r="F572" s="1"/>
      <c r="G572" s="1"/>
      <c r="H572" s="1"/>
      <c r="I572" s="1"/>
      <c r="J572" s="1">
        <v>16.472100000000001</v>
      </c>
      <c r="K572" s="1">
        <v>16.516300000000001</v>
      </c>
      <c r="L572" s="1">
        <v>14.857100000000001</v>
      </c>
      <c r="M572" s="1">
        <v>42.813200000000002</v>
      </c>
      <c r="N572" s="1">
        <v>64.221599999999995</v>
      </c>
      <c r="O572" s="1">
        <v>257.45049999999998</v>
      </c>
      <c r="P572" s="1">
        <v>328.5788</v>
      </c>
      <c r="Q572" s="1">
        <v>419.34739999999999</v>
      </c>
      <c r="R572" s="1">
        <v>535.19650000000001</v>
      </c>
      <c r="S572" s="1">
        <v>651.04729999999995</v>
      </c>
      <c r="T572" s="1">
        <v>766.90589999999997</v>
      </c>
      <c r="U572" s="1">
        <v>882.76</v>
      </c>
      <c r="V572" s="1">
        <v>998.61410000000001</v>
      </c>
      <c r="W572" s="1">
        <v>1114.4701</v>
      </c>
      <c r="X572" s="1">
        <v>1230.3261</v>
      </c>
      <c r="Y572" s="1">
        <v>1346.1895</v>
      </c>
      <c r="Z572" s="1">
        <v>1462.0528999999999</v>
      </c>
      <c r="AA572" s="1">
        <v>1577.9103500000001</v>
      </c>
      <c r="AB572" s="1">
        <v>1693.7678000000001</v>
      </c>
      <c r="AC572" s="1">
        <v>1693.7678000000001</v>
      </c>
    </row>
    <row r="573" spans="1:29" hidden="1" x14ac:dyDescent="0.3">
      <c r="A573" t="s">
        <v>193</v>
      </c>
      <c r="B573" t="s">
        <v>184</v>
      </c>
      <c r="C573" t="s">
        <v>149</v>
      </c>
      <c r="D573" t="s">
        <v>119</v>
      </c>
      <c r="E573" t="s">
        <v>197</v>
      </c>
      <c r="F573" s="1"/>
      <c r="G573" s="1"/>
      <c r="H573" s="1"/>
      <c r="I573" s="1">
        <v>1.1591</v>
      </c>
      <c r="J573" s="1">
        <v>2.1867999999999999</v>
      </c>
      <c r="K573" s="1">
        <v>8.6199999999999E-2</v>
      </c>
      <c r="L573" s="1">
        <v>3.2363</v>
      </c>
      <c r="M573" s="1">
        <v>5.0030000000000001</v>
      </c>
      <c r="N573" s="1">
        <v>5.6700999999999997</v>
      </c>
      <c r="O573" s="1">
        <v>6.4821</v>
      </c>
      <c r="P573" s="1">
        <v>8.0236000000000001</v>
      </c>
      <c r="Q573" s="1">
        <v>15.471699999999901</v>
      </c>
      <c r="R573" s="1">
        <v>19.547599999999999</v>
      </c>
      <c r="S573" s="1">
        <v>22.996099999999998</v>
      </c>
      <c r="T573" s="1">
        <v>34.919600000000003</v>
      </c>
      <c r="U573" s="1">
        <v>41.962350000000001</v>
      </c>
      <c r="V573" s="1">
        <v>49.005099999999899</v>
      </c>
      <c r="W573" s="1">
        <v>48.838699999999903</v>
      </c>
      <c r="X573" s="1">
        <v>48.6723</v>
      </c>
      <c r="Y573" s="1">
        <v>42.992350000000002</v>
      </c>
      <c r="Z573" s="1">
        <v>37.312399999999997</v>
      </c>
      <c r="AA573" s="1">
        <v>42.965899999999898</v>
      </c>
      <c r="AB573" s="1">
        <v>48.619399999999899</v>
      </c>
      <c r="AC573" s="1">
        <v>48.619399999999899</v>
      </c>
    </row>
    <row r="574" spans="1:29" hidden="1" x14ac:dyDescent="0.3">
      <c r="A574" t="s">
        <v>193</v>
      </c>
      <c r="B574" t="s">
        <v>184</v>
      </c>
      <c r="C574" t="s">
        <v>149</v>
      </c>
      <c r="D574" t="s">
        <v>121</v>
      </c>
      <c r="E574" t="s">
        <v>197</v>
      </c>
      <c r="F574" s="1"/>
      <c r="G574" s="1"/>
      <c r="H574" s="1"/>
      <c r="I574" s="1"/>
      <c r="J574" s="1">
        <v>1.5526</v>
      </c>
      <c r="K574" s="1">
        <v>1.4259999999999999</v>
      </c>
      <c r="L574" s="1">
        <v>1.7543</v>
      </c>
      <c r="M574" s="1">
        <v>1.8869</v>
      </c>
      <c r="N574" s="1">
        <v>1.8782999999999901</v>
      </c>
      <c r="O574" s="1">
        <v>1.62</v>
      </c>
      <c r="P574" s="1">
        <v>0.96479999999999999</v>
      </c>
      <c r="Q574" s="1">
        <v>1.139</v>
      </c>
      <c r="R574" s="1">
        <v>1.4761</v>
      </c>
      <c r="S574" s="1">
        <v>1.4579</v>
      </c>
      <c r="T574" s="1">
        <v>1.6806000000000001</v>
      </c>
      <c r="U574" s="1">
        <v>1.7589999999999999</v>
      </c>
      <c r="V574" s="1">
        <v>1.8373999999999999</v>
      </c>
      <c r="W574" s="1">
        <v>1.8068</v>
      </c>
      <c r="X574" s="1">
        <v>1.7762</v>
      </c>
      <c r="Y574" s="1">
        <v>1.95644999999999</v>
      </c>
      <c r="Z574" s="1">
        <v>2.1366999999999998</v>
      </c>
      <c r="AA574" s="1">
        <v>2.1612499999999999</v>
      </c>
      <c r="AB574" s="1">
        <v>2.1858</v>
      </c>
      <c r="AC574" s="1">
        <v>2.1858</v>
      </c>
    </row>
    <row r="575" spans="1:29" hidden="1" x14ac:dyDescent="0.3">
      <c r="A575" t="s">
        <v>193</v>
      </c>
      <c r="B575" t="s">
        <v>184</v>
      </c>
      <c r="C575" t="s">
        <v>149</v>
      </c>
      <c r="D575" t="s">
        <v>123</v>
      </c>
      <c r="E575" t="s">
        <v>197</v>
      </c>
      <c r="F575" s="1"/>
      <c r="G575" s="1"/>
      <c r="H575" s="1"/>
      <c r="I575" s="1"/>
      <c r="J575" s="1">
        <v>4.0023</v>
      </c>
      <c r="K575" s="1">
        <v>4.1188000000000002</v>
      </c>
      <c r="L575" s="1">
        <v>3.7086999999999999</v>
      </c>
      <c r="M575" s="1">
        <v>5.0048000000000004</v>
      </c>
      <c r="N575" s="1">
        <v>5.484</v>
      </c>
      <c r="O575" s="1">
        <v>5.92309999999999</v>
      </c>
      <c r="P575" s="1">
        <v>6.4500999999999999</v>
      </c>
      <c r="Q575" s="1">
        <v>6.6136999999999997</v>
      </c>
      <c r="R575" s="1">
        <v>6.6406999999999998</v>
      </c>
      <c r="S575" s="1">
        <v>6.4340999999999999</v>
      </c>
      <c r="T575" s="1">
        <v>8.2173999999999996</v>
      </c>
      <c r="U575" s="1">
        <v>7.9865499999999896</v>
      </c>
      <c r="V575" s="1">
        <v>7.7557</v>
      </c>
      <c r="W575" s="1">
        <v>7.6955</v>
      </c>
      <c r="X575" s="1">
        <v>7.6353</v>
      </c>
      <c r="Y575" s="1">
        <v>7.5240999999999998</v>
      </c>
      <c r="Z575" s="1">
        <v>7.4128999999999996</v>
      </c>
      <c r="AA575" s="1">
        <v>7.2685999999999904</v>
      </c>
      <c r="AB575" s="1">
        <v>7.1242999999999999</v>
      </c>
      <c r="AC575" s="1">
        <v>7.1242999999999999</v>
      </c>
    </row>
    <row r="576" spans="1:29" hidden="1" x14ac:dyDescent="0.3">
      <c r="A576" t="s">
        <v>193</v>
      </c>
      <c r="B576" t="s">
        <v>184</v>
      </c>
      <c r="C576" t="s">
        <v>149</v>
      </c>
      <c r="D576" t="s">
        <v>125</v>
      </c>
      <c r="E576" t="s">
        <v>197</v>
      </c>
      <c r="F576" s="1"/>
      <c r="G576" s="1"/>
      <c r="H576" s="1"/>
      <c r="I576" s="1"/>
      <c r="J576" s="1">
        <v>9.1948000000000008</v>
      </c>
      <c r="K576" s="1">
        <v>9.8724000000000007</v>
      </c>
      <c r="L576" s="1">
        <v>10.217000000000001</v>
      </c>
      <c r="M576" s="1">
        <v>11.9781</v>
      </c>
      <c r="N576" s="1">
        <v>14.0017</v>
      </c>
      <c r="O576" s="1">
        <v>10.0441</v>
      </c>
      <c r="P576" s="1">
        <v>10.711499999999999</v>
      </c>
      <c r="Q576" s="1">
        <v>11.7531</v>
      </c>
      <c r="R576" s="1">
        <v>12.254899999999999</v>
      </c>
      <c r="S576" s="1">
        <v>13.118</v>
      </c>
      <c r="T576" s="1">
        <v>15.4047</v>
      </c>
      <c r="U576" s="1">
        <v>17.546150000000001</v>
      </c>
      <c r="V576" s="1">
        <v>19.6876</v>
      </c>
      <c r="W576" s="1">
        <v>19.773800000000001</v>
      </c>
      <c r="X576" s="1">
        <v>19.86</v>
      </c>
      <c r="Y576" s="1">
        <v>20.033650000000002</v>
      </c>
      <c r="Z576" s="1">
        <v>20.2073</v>
      </c>
      <c r="AA576" s="1">
        <v>19.841950000000001</v>
      </c>
      <c r="AB576" s="1">
        <v>19.476600000000001</v>
      </c>
      <c r="AC576" s="1">
        <v>19.476600000000001</v>
      </c>
    </row>
    <row r="577" spans="1:29" hidden="1" x14ac:dyDescent="0.3">
      <c r="A577" t="s">
        <v>193</v>
      </c>
      <c r="B577" t="s">
        <v>184</v>
      </c>
      <c r="C577" t="s">
        <v>149</v>
      </c>
      <c r="D577" t="s">
        <v>127</v>
      </c>
      <c r="E577" t="s">
        <v>197</v>
      </c>
      <c r="F577" s="1"/>
      <c r="G577" s="1"/>
      <c r="H577" s="1"/>
      <c r="I577" s="1">
        <v>27.049499999999998</v>
      </c>
      <c r="J577" s="1">
        <v>11.006500000000001</v>
      </c>
      <c r="K577" s="1">
        <v>20.510899999999999</v>
      </c>
      <c r="L577" s="1">
        <v>22.590299999999999</v>
      </c>
      <c r="M577" s="1">
        <v>21.250900000000001</v>
      </c>
      <c r="N577" s="1">
        <v>22.109500000000001</v>
      </c>
      <c r="O577" s="1">
        <v>21.5244</v>
      </c>
      <c r="P577" s="1">
        <v>19.876100000000001</v>
      </c>
      <c r="Q577" s="1">
        <v>18.817299999999999</v>
      </c>
      <c r="R577" s="1">
        <v>18.678899999999999</v>
      </c>
      <c r="S577" s="1">
        <v>17.476700000000001</v>
      </c>
      <c r="T577" s="1">
        <v>16.641200000000001</v>
      </c>
      <c r="U577" s="1">
        <v>14.771750000000001</v>
      </c>
      <c r="V577" s="1">
        <v>12.9023</v>
      </c>
      <c r="W577" s="1">
        <v>8.6986500000000007</v>
      </c>
      <c r="X577" s="1">
        <v>4.4950000000000001</v>
      </c>
      <c r="Y577" s="1">
        <v>2.2475000000000001</v>
      </c>
      <c r="Z577" s="1"/>
      <c r="AA577" s="1"/>
      <c r="AB577" s="1"/>
      <c r="AC577" s="1"/>
    </row>
    <row r="578" spans="1:29" hidden="1" x14ac:dyDescent="0.3">
      <c r="A578" t="s">
        <v>193</v>
      </c>
      <c r="B578" t="s">
        <v>184</v>
      </c>
      <c r="C578" t="s">
        <v>149</v>
      </c>
      <c r="D578" t="s">
        <v>161</v>
      </c>
      <c r="E578" t="s">
        <v>197</v>
      </c>
      <c r="F578" s="1"/>
      <c r="G578" s="1"/>
      <c r="H578" s="1"/>
      <c r="I578" s="1"/>
      <c r="J578" s="1">
        <v>8.9068000000000005</v>
      </c>
      <c r="K578" s="1">
        <v>7.5909999999999904</v>
      </c>
      <c r="L578" s="1">
        <v>8.9329999999999998</v>
      </c>
      <c r="M578" s="1">
        <v>10.207700000000001</v>
      </c>
      <c r="N578" s="1">
        <v>13.5921</v>
      </c>
      <c r="O578" s="1">
        <v>22.014099999999999</v>
      </c>
      <c r="P578" s="1">
        <v>24.345500000000001</v>
      </c>
      <c r="Q578" s="1"/>
      <c r="R578" s="1"/>
      <c r="S578" s="1"/>
      <c r="T578" s="1"/>
      <c r="U578" s="1"/>
      <c r="V578" s="1"/>
      <c r="W578" s="1"/>
      <c r="X578" s="1"/>
      <c r="Y578" s="1"/>
      <c r="Z578" s="1"/>
      <c r="AA578" s="1"/>
      <c r="AB578" s="1"/>
      <c r="AC578" s="1"/>
    </row>
    <row r="579" spans="1:29" hidden="1" x14ac:dyDescent="0.3">
      <c r="A579" t="s">
        <v>193</v>
      </c>
      <c r="B579" t="s">
        <v>184</v>
      </c>
      <c r="C579" t="s">
        <v>149</v>
      </c>
      <c r="D579" t="s">
        <v>130</v>
      </c>
      <c r="E579" t="s">
        <v>197</v>
      </c>
      <c r="F579" s="1"/>
      <c r="G579" s="1"/>
      <c r="H579" s="1"/>
      <c r="I579" s="1"/>
      <c r="J579" s="1">
        <v>2.3479999999999999</v>
      </c>
      <c r="K579" s="1">
        <v>10.8873</v>
      </c>
      <c r="L579" s="1">
        <v>10.128299999999999</v>
      </c>
      <c r="M579" s="1">
        <v>15.2639</v>
      </c>
      <c r="N579" s="1">
        <v>13.291600000000001</v>
      </c>
      <c r="O579" s="1"/>
      <c r="P579" s="1"/>
      <c r="Q579" s="1"/>
      <c r="R579" s="1"/>
      <c r="S579" s="1"/>
      <c r="T579" s="1"/>
      <c r="U579" s="1"/>
      <c r="V579" s="1"/>
      <c r="W579" s="1"/>
      <c r="X579" s="1"/>
      <c r="Y579" s="1"/>
      <c r="Z579" s="1"/>
      <c r="AA579" s="1"/>
      <c r="AB579" s="1"/>
      <c r="AC579" s="1"/>
    </row>
    <row r="580" spans="1:29" hidden="1" x14ac:dyDescent="0.3">
      <c r="A580" t="s">
        <v>193</v>
      </c>
      <c r="B580" t="s">
        <v>184</v>
      </c>
      <c r="C580" t="s">
        <v>149</v>
      </c>
      <c r="D580" t="s">
        <v>185</v>
      </c>
      <c r="E580" t="s">
        <v>197</v>
      </c>
      <c r="F580" s="1"/>
      <c r="G580" s="1"/>
      <c r="H580" s="1"/>
      <c r="I580" s="1">
        <v>11.3819</v>
      </c>
      <c r="J580" s="1">
        <v>8.3691999999999993</v>
      </c>
      <c r="K580" s="1">
        <v>8.1844999999999999</v>
      </c>
      <c r="L580" s="1">
        <v>24.494599999999998</v>
      </c>
      <c r="M580" s="1">
        <v>12.0192</v>
      </c>
      <c r="N580" s="1">
        <v>26.186499999999899</v>
      </c>
      <c r="O580" s="1">
        <v>28.476600000000001</v>
      </c>
      <c r="P580" s="1">
        <v>31.872299999999999</v>
      </c>
      <c r="Q580" s="1">
        <v>33.618899999999996</v>
      </c>
      <c r="R580" s="1">
        <v>31.6295</v>
      </c>
      <c r="S580" s="1"/>
      <c r="T580" s="1"/>
      <c r="U580" s="1"/>
      <c r="V580" s="1"/>
      <c r="W580" s="1"/>
      <c r="X580" s="1"/>
      <c r="Y580" s="1"/>
      <c r="Z580" s="1"/>
      <c r="AA580" s="1"/>
      <c r="AB580" s="1"/>
      <c r="AC580" s="1"/>
    </row>
    <row r="581" spans="1:29" hidden="1" x14ac:dyDescent="0.3">
      <c r="A581" t="s">
        <v>193</v>
      </c>
      <c r="B581" t="s">
        <v>184</v>
      </c>
      <c r="C581" t="s">
        <v>149</v>
      </c>
      <c r="D581" t="s">
        <v>131</v>
      </c>
      <c r="E581" t="s">
        <v>197</v>
      </c>
      <c r="F581" s="1"/>
      <c r="G581" s="1"/>
      <c r="H581" s="1"/>
      <c r="I581" s="1"/>
      <c r="J581" s="1">
        <v>8.3607999999999993</v>
      </c>
      <c r="K581" s="1">
        <v>8.1853999999999996</v>
      </c>
      <c r="L581" s="1">
        <v>24.497299999999999</v>
      </c>
      <c r="M581" s="1">
        <v>12.022</v>
      </c>
      <c r="N581" s="1">
        <v>26.186399999999999</v>
      </c>
      <c r="O581" s="1"/>
      <c r="P581" s="1"/>
      <c r="Q581" s="1"/>
      <c r="R581" s="1"/>
      <c r="S581" s="1"/>
      <c r="T581" s="1"/>
      <c r="U581" s="1"/>
      <c r="V581" s="1"/>
      <c r="W581" s="1"/>
      <c r="X581" s="1"/>
      <c r="Y581" s="1"/>
      <c r="Z581" s="1"/>
      <c r="AA581" s="1"/>
      <c r="AB581" s="1"/>
      <c r="AC581" s="1"/>
    </row>
    <row r="582" spans="1:29" hidden="1" x14ac:dyDescent="0.3">
      <c r="A582" t="s">
        <v>193</v>
      </c>
      <c r="B582" t="s">
        <v>184</v>
      </c>
      <c r="C582" t="s">
        <v>149</v>
      </c>
      <c r="D582" t="s">
        <v>162</v>
      </c>
      <c r="E582" t="s">
        <v>197</v>
      </c>
      <c r="F582" s="1"/>
      <c r="G582" s="1"/>
      <c r="H582" s="1"/>
      <c r="I582" s="1">
        <v>56.909599999999998</v>
      </c>
      <c r="J582" s="1">
        <v>41.845799999999997</v>
      </c>
      <c r="K582" s="1">
        <v>40.922899999999998</v>
      </c>
      <c r="L582" s="1">
        <v>122.4726</v>
      </c>
      <c r="M582" s="1">
        <v>60.0959</v>
      </c>
      <c r="N582" s="1">
        <v>130.93289999999999</v>
      </c>
      <c r="O582" s="1">
        <v>142.3828</v>
      </c>
      <c r="P582" s="1">
        <v>159.36150000000001</v>
      </c>
      <c r="Q582" s="1">
        <v>168.09479999999999</v>
      </c>
      <c r="R582" s="1">
        <v>158.1474</v>
      </c>
      <c r="S582" s="1"/>
      <c r="T582" s="1"/>
      <c r="U582" s="1"/>
      <c r="V582" s="1"/>
      <c r="W582" s="1"/>
      <c r="X582" s="1"/>
      <c r="Y582" s="1"/>
      <c r="Z582" s="1"/>
      <c r="AA582" s="1"/>
      <c r="AB582" s="1"/>
      <c r="AC582" s="1"/>
    </row>
    <row r="583" spans="1:29" hidden="1" x14ac:dyDescent="0.3">
      <c r="A583" t="s">
        <v>193</v>
      </c>
      <c r="B583" t="s">
        <v>184</v>
      </c>
      <c r="C583" t="s">
        <v>149</v>
      </c>
      <c r="D583" t="s">
        <v>164</v>
      </c>
      <c r="E583" t="s">
        <v>197</v>
      </c>
      <c r="F583" s="1"/>
      <c r="G583" s="1"/>
      <c r="H583" s="1"/>
      <c r="I583" s="1">
        <v>8.0874000000000006</v>
      </c>
      <c r="J583" s="1">
        <v>9.1750000000000007</v>
      </c>
      <c r="K583" s="1">
        <v>5.1026999999999996</v>
      </c>
      <c r="L583" s="1">
        <v>4.7389999999999999</v>
      </c>
      <c r="M583" s="1">
        <v>11.116899999999999</v>
      </c>
      <c r="N583" s="1">
        <v>10.8102</v>
      </c>
      <c r="O583" s="1"/>
      <c r="P583" s="1"/>
      <c r="Q583" s="1"/>
      <c r="R583" s="1"/>
      <c r="S583" s="1"/>
      <c r="T583" s="1"/>
      <c r="U583" s="1"/>
      <c r="V583" s="1"/>
      <c r="W583" s="1"/>
      <c r="X583" s="1"/>
      <c r="Y583" s="1"/>
      <c r="Z583" s="1"/>
      <c r="AA583" s="1"/>
      <c r="AB583" s="1"/>
      <c r="AC583" s="1"/>
    </row>
    <row r="584" spans="1:29" hidden="1" x14ac:dyDescent="0.3">
      <c r="A584" t="s">
        <v>193</v>
      </c>
      <c r="B584" t="s">
        <v>184</v>
      </c>
      <c r="C584" t="s">
        <v>198</v>
      </c>
      <c r="D584" t="s">
        <v>154</v>
      </c>
      <c r="E584" t="s">
        <v>195</v>
      </c>
      <c r="F584" s="1"/>
      <c r="G584" s="1"/>
      <c r="H584" s="1"/>
      <c r="I584" s="1">
        <v>108</v>
      </c>
      <c r="J584" s="1">
        <v>100</v>
      </c>
      <c r="K584" s="1">
        <v>107</v>
      </c>
      <c r="L584" s="1">
        <v>115</v>
      </c>
      <c r="M584" s="1">
        <v>120</v>
      </c>
      <c r="N584" s="1">
        <v>121</v>
      </c>
      <c r="O584" s="1">
        <v>157</v>
      </c>
      <c r="P584" s="1">
        <v>162</v>
      </c>
      <c r="Q584" s="1">
        <v>163</v>
      </c>
      <c r="R584" s="1">
        <v>164</v>
      </c>
      <c r="S584" s="1">
        <v>165</v>
      </c>
      <c r="T584" s="1">
        <v>160</v>
      </c>
      <c r="U584" s="1">
        <v>155</v>
      </c>
      <c r="V584" s="1">
        <v>150</v>
      </c>
      <c r="W584" s="1">
        <v>150.5</v>
      </c>
      <c r="X584" s="1">
        <v>151</v>
      </c>
      <c r="Y584" s="1">
        <v>152.5</v>
      </c>
      <c r="Z584" s="1">
        <v>154</v>
      </c>
      <c r="AA584" s="1">
        <v>152.5</v>
      </c>
      <c r="AB584" s="1">
        <v>151</v>
      </c>
      <c r="AC584" s="1">
        <v>151</v>
      </c>
    </row>
    <row r="585" spans="1:29" hidden="1" x14ac:dyDescent="0.3">
      <c r="A585" t="s">
        <v>193</v>
      </c>
      <c r="B585" t="s">
        <v>184</v>
      </c>
      <c r="C585" t="s">
        <v>198</v>
      </c>
      <c r="D585" t="s">
        <v>117</v>
      </c>
      <c r="E585" t="s">
        <v>196</v>
      </c>
      <c r="F585" s="1"/>
      <c r="G585" s="1"/>
      <c r="H585" s="1"/>
      <c r="I585" s="1"/>
      <c r="J585" s="1">
        <v>16.472100000000001</v>
      </c>
      <c r="K585" s="1">
        <v>16.516300000000001</v>
      </c>
      <c r="L585" s="1">
        <v>14.857100000000001</v>
      </c>
      <c r="M585" s="1">
        <v>42.813200000000002</v>
      </c>
      <c r="N585" s="1">
        <v>64.221599999999995</v>
      </c>
      <c r="O585" s="1">
        <v>257.45049999999998</v>
      </c>
      <c r="P585" s="1">
        <v>328.5788</v>
      </c>
      <c r="Q585" s="1">
        <v>419.34739999999999</v>
      </c>
      <c r="R585" s="1">
        <v>535.19650000000001</v>
      </c>
      <c r="S585" s="1">
        <v>651.04729999999995</v>
      </c>
      <c r="T585" s="1">
        <v>766.90589999999997</v>
      </c>
      <c r="U585" s="1">
        <v>882.76</v>
      </c>
      <c r="V585" s="1">
        <v>998.61410000000001</v>
      </c>
      <c r="W585" s="1">
        <v>1114.4701</v>
      </c>
      <c r="X585" s="1">
        <v>1230.3261</v>
      </c>
      <c r="Y585" s="1">
        <v>1346.1895</v>
      </c>
      <c r="Z585" s="1">
        <v>1462.0528999999999</v>
      </c>
      <c r="AA585" s="1">
        <v>1577.9103500000001</v>
      </c>
      <c r="AB585" s="1">
        <v>1693.7678000000001</v>
      </c>
      <c r="AC585" s="1">
        <v>1693.7678000000001</v>
      </c>
    </row>
    <row r="586" spans="1:29" x14ac:dyDescent="0.3">
      <c r="A586" t="s">
        <v>193</v>
      </c>
      <c r="B586" t="s">
        <v>184</v>
      </c>
      <c r="C586" t="s">
        <v>198</v>
      </c>
      <c r="D586" t="s">
        <v>158</v>
      </c>
      <c r="E586" t="s">
        <v>197</v>
      </c>
      <c r="F586" s="1"/>
      <c r="G586" s="1"/>
      <c r="H586" s="1"/>
      <c r="I586" s="1">
        <v>50.403500000000001</v>
      </c>
      <c r="J586" s="1">
        <v>36.514499999999998</v>
      </c>
      <c r="K586" s="1">
        <v>54.996000000000002</v>
      </c>
      <c r="L586" s="1">
        <v>47.705199999999998</v>
      </c>
      <c r="M586" s="1">
        <v>50.7179</v>
      </c>
      <c r="N586" s="1">
        <v>50.938000000000002</v>
      </c>
      <c r="O586" s="1">
        <v>50.676400000000001</v>
      </c>
      <c r="P586" s="1">
        <v>46.619</v>
      </c>
      <c r="Q586" s="1">
        <v>45.275399999999998</v>
      </c>
      <c r="R586" s="1">
        <v>46.676699999999997</v>
      </c>
      <c r="S586" s="1">
        <v>44.121899999999997</v>
      </c>
      <c r="T586" s="1">
        <v>43.212600000000002</v>
      </c>
      <c r="U586" s="1">
        <v>43.828049999999998</v>
      </c>
      <c r="V586" s="1">
        <v>44.4435</v>
      </c>
      <c r="W586" s="1">
        <v>44.471249999999998</v>
      </c>
      <c r="X586" s="1">
        <v>44.498999999999903</v>
      </c>
      <c r="Y586" s="1">
        <v>31.759449999999902</v>
      </c>
      <c r="Z586" s="1">
        <v>19.0199</v>
      </c>
      <c r="AA586" s="1">
        <v>19.0199</v>
      </c>
      <c r="AB586" s="1">
        <v>19.0199</v>
      </c>
      <c r="AC586" s="1">
        <v>19.0199</v>
      </c>
    </row>
    <row r="587" spans="1:29" x14ac:dyDescent="0.3">
      <c r="A587" t="s">
        <v>193</v>
      </c>
      <c r="B587" t="s">
        <v>184</v>
      </c>
      <c r="C587" t="s">
        <v>198</v>
      </c>
      <c r="D587" t="s">
        <v>166</v>
      </c>
      <c r="E587" t="s">
        <v>197</v>
      </c>
      <c r="F587" s="1"/>
      <c r="G587" s="1"/>
      <c r="H587" s="1"/>
      <c r="I587" s="1">
        <v>13.6486</v>
      </c>
      <c r="J587" s="1">
        <v>13.410600000000001</v>
      </c>
      <c r="K587" s="1">
        <v>13.559200000000001</v>
      </c>
      <c r="L587" s="1">
        <v>15.3996</v>
      </c>
      <c r="M587" s="1">
        <v>18.313500000000001</v>
      </c>
      <c r="N587" s="1">
        <v>20.779299999999999</v>
      </c>
      <c r="O587" s="1">
        <v>32.1355</v>
      </c>
      <c r="P587" s="1">
        <v>36.990499999999997</v>
      </c>
      <c r="Q587" s="1">
        <v>4.6351000000000004</v>
      </c>
      <c r="R587" s="1">
        <v>4.7411000000000003</v>
      </c>
      <c r="S587" s="1">
        <v>4.7411000000000003</v>
      </c>
      <c r="T587" s="1">
        <v>4.7411000000000003</v>
      </c>
      <c r="U587" s="1">
        <v>4.7411000000000003</v>
      </c>
      <c r="V587" s="1">
        <v>4.7411000000000003</v>
      </c>
      <c r="W587" s="1">
        <v>4.7411000000000003</v>
      </c>
      <c r="X587" s="1">
        <v>4.7411000000000003</v>
      </c>
      <c r="Y587" s="1">
        <v>4.7411000000000003</v>
      </c>
      <c r="Z587" s="1">
        <v>4.7411000000000003</v>
      </c>
      <c r="AA587" s="1">
        <v>4.7411000000000003</v>
      </c>
      <c r="AB587" s="1">
        <v>4.7411000000000003</v>
      </c>
      <c r="AC587" s="1">
        <v>4.7411000000000003</v>
      </c>
    </row>
    <row r="588" spans="1:29" x14ac:dyDescent="0.3">
      <c r="A588" t="s">
        <v>193</v>
      </c>
      <c r="B588" t="s">
        <v>184</v>
      </c>
      <c r="C588" t="s">
        <v>198</v>
      </c>
      <c r="D588" t="s">
        <v>168</v>
      </c>
      <c r="E588" t="s">
        <v>197</v>
      </c>
      <c r="F588" s="1"/>
      <c r="G588" s="1"/>
      <c r="H588" s="1"/>
      <c r="I588" s="1">
        <v>17.822299999999998</v>
      </c>
      <c r="J588" s="1">
        <v>15.098800000000001</v>
      </c>
      <c r="K588" s="1">
        <v>14.854200000000001</v>
      </c>
      <c r="L588" s="1">
        <v>31.431999999999999</v>
      </c>
      <c r="M588" s="1">
        <v>19.384</v>
      </c>
      <c r="N588" s="1">
        <v>33.597900000000003</v>
      </c>
      <c r="O588" s="1">
        <v>39.905999999999999</v>
      </c>
      <c r="P588" s="1">
        <v>7.8601999999999999</v>
      </c>
      <c r="Q588" s="1">
        <v>8.1562000000000001</v>
      </c>
      <c r="R588" s="1">
        <v>8.4520999999999997</v>
      </c>
      <c r="S588" s="1">
        <v>8.4520999999999997</v>
      </c>
      <c r="T588" s="1">
        <v>8.4520999999999997</v>
      </c>
      <c r="U588" s="1">
        <v>8.4520999999999997</v>
      </c>
      <c r="V588" s="1">
        <v>8.4520999999999997</v>
      </c>
      <c r="W588" s="1">
        <v>8.4520999999999997</v>
      </c>
      <c r="X588" s="1">
        <v>8.4520999999999997</v>
      </c>
      <c r="Y588" s="1">
        <v>8.4520999999999997</v>
      </c>
      <c r="Z588" s="1">
        <v>8.4520999999999997</v>
      </c>
      <c r="AA588" s="1">
        <v>8.4520999999999997</v>
      </c>
      <c r="AB588" s="1">
        <v>8.4520999999999997</v>
      </c>
      <c r="AC588" s="1">
        <v>8.4520999999999997</v>
      </c>
    </row>
    <row r="589" spans="1:29" x14ac:dyDescent="0.3">
      <c r="A589" t="s">
        <v>193</v>
      </c>
      <c r="B589" t="s">
        <v>184</v>
      </c>
      <c r="C589" t="s">
        <v>198</v>
      </c>
      <c r="D589" t="s">
        <v>177</v>
      </c>
      <c r="E589" t="s">
        <v>197</v>
      </c>
      <c r="F589" s="1"/>
      <c r="G589" s="1"/>
      <c r="H589" s="1"/>
      <c r="I589" s="1">
        <v>8.9026999999999994</v>
      </c>
      <c r="J589" s="1">
        <v>10.895099999999999</v>
      </c>
      <c r="K589" s="1">
        <v>5.9131999999999998</v>
      </c>
      <c r="L589" s="1">
        <v>6.3471000000000002</v>
      </c>
      <c r="M589" s="1">
        <v>12.0291</v>
      </c>
      <c r="N589" s="1">
        <v>12.588800000000001</v>
      </c>
      <c r="O589" s="1">
        <v>1.0113000000000001</v>
      </c>
      <c r="P589" s="1">
        <v>1.0619000000000001</v>
      </c>
      <c r="Q589" s="1">
        <v>1.1125</v>
      </c>
      <c r="R589" s="1">
        <v>1.1631</v>
      </c>
      <c r="S589" s="1">
        <v>1.1631</v>
      </c>
      <c r="T589" s="1">
        <v>1.1631</v>
      </c>
      <c r="U589" s="1">
        <v>1.1631</v>
      </c>
      <c r="V589" s="1">
        <v>1.1631</v>
      </c>
      <c r="W589" s="1">
        <v>1.1631</v>
      </c>
      <c r="X589" s="1">
        <v>1.1631</v>
      </c>
      <c r="Y589" s="1">
        <v>1.1631</v>
      </c>
      <c r="Z589" s="1">
        <v>1.1631</v>
      </c>
      <c r="AA589" s="1">
        <v>1.1631</v>
      </c>
      <c r="AB589" s="1">
        <v>1.1631</v>
      </c>
      <c r="AC589" s="1">
        <v>1.1631</v>
      </c>
    </row>
    <row r="590" spans="1:29" x14ac:dyDescent="0.3">
      <c r="A590" t="s">
        <v>193</v>
      </c>
      <c r="B590" t="s">
        <v>184</v>
      </c>
      <c r="C590" t="s">
        <v>198</v>
      </c>
      <c r="D590" t="s">
        <v>160</v>
      </c>
      <c r="E590" t="s">
        <v>197</v>
      </c>
      <c r="F590" s="1"/>
      <c r="G590" s="1"/>
      <c r="H590" s="1"/>
      <c r="I590" s="1">
        <v>8.9026999999999994</v>
      </c>
      <c r="J590" s="1">
        <v>10.895099999999999</v>
      </c>
      <c r="K590" s="1">
        <v>5.9131999999999998</v>
      </c>
      <c r="L590" s="1">
        <v>6.3471000000000002</v>
      </c>
      <c r="M590" s="1">
        <v>12.0291</v>
      </c>
      <c r="N590" s="1">
        <v>12.588800000000001</v>
      </c>
      <c r="O590" s="1">
        <v>1.0113000000000001</v>
      </c>
      <c r="P590" s="1">
        <v>1.0619000000000001</v>
      </c>
      <c r="Q590" s="1">
        <v>1.1125</v>
      </c>
      <c r="R590" s="1">
        <v>1.1631</v>
      </c>
      <c r="S590" s="1">
        <v>1.1631</v>
      </c>
      <c r="T590" s="1">
        <v>1.1631</v>
      </c>
      <c r="U590" s="1">
        <v>1.1631</v>
      </c>
      <c r="V590" s="1">
        <v>1.1631</v>
      </c>
      <c r="W590" s="1">
        <v>1.1631</v>
      </c>
      <c r="X590" s="1">
        <v>1.1631</v>
      </c>
      <c r="Y590" s="1">
        <v>1.1631</v>
      </c>
      <c r="Z590" s="1">
        <v>1.1631</v>
      </c>
      <c r="AA590" s="1">
        <v>1.1631</v>
      </c>
      <c r="AB590" s="1">
        <v>1.1631</v>
      </c>
      <c r="AC590" s="1">
        <v>1.1631</v>
      </c>
    </row>
    <row r="591" spans="1:29" hidden="1" x14ac:dyDescent="0.3">
      <c r="A591" t="s">
        <v>193</v>
      </c>
      <c r="B591" t="s">
        <v>184</v>
      </c>
      <c r="C591" t="s">
        <v>198</v>
      </c>
      <c r="D591" t="s">
        <v>119</v>
      </c>
      <c r="E591" t="s">
        <v>197</v>
      </c>
      <c r="F591" s="1"/>
      <c r="G591" s="1"/>
      <c r="H591" s="1"/>
      <c r="I591" s="1">
        <v>1.1591</v>
      </c>
      <c r="J591" s="1">
        <v>2.1867999999999999</v>
      </c>
      <c r="K591" s="1">
        <v>8.6199999999999999E-2</v>
      </c>
      <c r="L591" s="1">
        <v>3.2363</v>
      </c>
      <c r="M591" s="1">
        <v>5.0030000000000001</v>
      </c>
      <c r="N591" s="1">
        <v>5.6700999999999997</v>
      </c>
      <c r="O591" s="1">
        <v>6.4821</v>
      </c>
      <c r="P591" s="1">
        <v>8.0236000000000001</v>
      </c>
      <c r="Q591" s="1">
        <v>15.4717</v>
      </c>
      <c r="R591" s="1">
        <v>19.547599999999999</v>
      </c>
      <c r="S591" s="1">
        <v>22.996099999999998</v>
      </c>
      <c r="T591" s="1">
        <v>34.919600000000003</v>
      </c>
      <c r="U591" s="1">
        <v>41.962350000000001</v>
      </c>
      <c r="V591" s="1">
        <v>49.005099999999999</v>
      </c>
      <c r="W591" s="1">
        <v>48.838700000000003</v>
      </c>
      <c r="X591" s="1">
        <v>48.6723</v>
      </c>
      <c r="Y591" s="1">
        <v>42.992350000000002</v>
      </c>
      <c r="Z591" s="1">
        <v>37.312399999999997</v>
      </c>
      <c r="AA591" s="1">
        <v>42.965899999999998</v>
      </c>
      <c r="AB591" s="1">
        <v>48.619399999999999</v>
      </c>
      <c r="AC591" s="1">
        <v>48.619399999999999</v>
      </c>
    </row>
    <row r="592" spans="1:29" hidden="1" x14ac:dyDescent="0.3">
      <c r="A592" t="s">
        <v>193</v>
      </c>
      <c r="B592" t="s">
        <v>184</v>
      </c>
      <c r="C592" t="s">
        <v>198</v>
      </c>
      <c r="D592" t="s">
        <v>121</v>
      </c>
      <c r="E592" t="s">
        <v>197</v>
      </c>
      <c r="F592" s="1"/>
      <c r="G592" s="1"/>
      <c r="H592" s="1"/>
      <c r="I592" s="1"/>
      <c r="J592" s="1">
        <v>1.5526</v>
      </c>
      <c r="K592" s="1">
        <v>1.4259999999999999</v>
      </c>
      <c r="L592" s="1">
        <v>1.7543</v>
      </c>
      <c r="M592" s="1">
        <v>1.8869</v>
      </c>
      <c r="N592" s="1">
        <v>1.8783000000000001</v>
      </c>
      <c r="O592" s="1">
        <v>1.62</v>
      </c>
      <c r="P592" s="1">
        <v>0.96479999999999999</v>
      </c>
      <c r="Q592" s="1">
        <v>1.139</v>
      </c>
      <c r="R592" s="1">
        <v>1.4761</v>
      </c>
      <c r="S592" s="1">
        <v>1.4579</v>
      </c>
      <c r="T592" s="1">
        <v>1.6806000000000001</v>
      </c>
      <c r="U592" s="1">
        <v>1.7589999999999999</v>
      </c>
      <c r="V592" s="1">
        <v>1.8373999999999999</v>
      </c>
      <c r="W592" s="1">
        <v>1.8068</v>
      </c>
      <c r="X592" s="1">
        <v>1.7762</v>
      </c>
      <c r="Y592" s="1">
        <v>1.95644999999999</v>
      </c>
      <c r="Z592" s="1">
        <v>2.1366999999999998</v>
      </c>
      <c r="AA592" s="1">
        <v>2.1612499999999999</v>
      </c>
      <c r="AB592" s="1">
        <v>2.1858</v>
      </c>
      <c r="AC592" s="1">
        <v>2.1858</v>
      </c>
    </row>
    <row r="593" spans="1:29" hidden="1" x14ac:dyDescent="0.3">
      <c r="A593" t="s">
        <v>193</v>
      </c>
      <c r="B593" t="s">
        <v>184</v>
      </c>
      <c r="C593" t="s">
        <v>198</v>
      </c>
      <c r="D593" t="s">
        <v>123</v>
      </c>
      <c r="E593" t="s">
        <v>197</v>
      </c>
      <c r="F593" s="1"/>
      <c r="G593" s="1"/>
      <c r="H593" s="1"/>
      <c r="I593" s="1"/>
      <c r="J593" s="1">
        <v>4.0023</v>
      </c>
      <c r="K593" s="1">
        <v>4.1188000000000002</v>
      </c>
      <c r="L593" s="1">
        <v>3.7086999999999999</v>
      </c>
      <c r="M593" s="1">
        <v>5.0048000000000004</v>
      </c>
      <c r="N593" s="1">
        <v>5.484</v>
      </c>
      <c r="O593" s="1">
        <v>5.9230999999999998</v>
      </c>
      <c r="P593" s="1">
        <v>6.4500999999999999</v>
      </c>
      <c r="Q593" s="1">
        <v>6.6136999999999997</v>
      </c>
      <c r="R593" s="1">
        <v>6.6406999999999998</v>
      </c>
      <c r="S593" s="1">
        <v>6.4340999999999999</v>
      </c>
      <c r="T593" s="1">
        <v>8.2173999999999996</v>
      </c>
      <c r="U593" s="1">
        <v>7.9865499999999896</v>
      </c>
      <c r="V593" s="1">
        <v>7.7557</v>
      </c>
      <c r="W593" s="1">
        <v>7.6955</v>
      </c>
      <c r="X593" s="1">
        <v>7.6353</v>
      </c>
      <c r="Y593" s="1">
        <v>7.5240999999999998</v>
      </c>
      <c r="Z593" s="1">
        <v>7.4128999999999996</v>
      </c>
      <c r="AA593" s="1">
        <v>7.2685999999999904</v>
      </c>
      <c r="AB593" s="1">
        <v>7.1242999999999999</v>
      </c>
      <c r="AC593" s="1">
        <v>7.1242999999999999</v>
      </c>
    </row>
    <row r="594" spans="1:29" hidden="1" x14ac:dyDescent="0.3">
      <c r="A594" t="s">
        <v>193</v>
      </c>
      <c r="B594" t="s">
        <v>184</v>
      </c>
      <c r="C594" t="s">
        <v>198</v>
      </c>
      <c r="D594" t="s">
        <v>125</v>
      </c>
      <c r="E594" t="s">
        <v>197</v>
      </c>
      <c r="F594" s="1"/>
      <c r="G594" s="1"/>
      <c r="H594" s="1"/>
      <c r="I594" s="1"/>
      <c r="J594" s="1">
        <v>9.1948000000000008</v>
      </c>
      <c r="K594" s="1">
        <v>9.8724000000000007</v>
      </c>
      <c r="L594" s="1">
        <v>10.217000000000001</v>
      </c>
      <c r="M594" s="1">
        <v>11.9781</v>
      </c>
      <c r="N594" s="1">
        <v>14.0017</v>
      </c>
      <c r="O594" s="1">
        <v>10.0441</v>
      </c>
      <c r="P594" s="1">
        <v>10.711499999999999</v>
      </c>
      <c r="Q594" s="1">
        <v>11.7531</v>
      </c>
      <c r="R594" s="1">
        <v>12.254899999999999</v>
      </c>
      <c r="S594" s="1">
        <v>13.118</v>
      </c>
      <c r="T594" s="1">
        <v>15.4047</v>
      </c>
      <c r="U594" s="1">
        <v>17.546150000000001</v>
      </c>
      <c r="V594" s="1">
        <v>19.6876</v>
      </c>
      <c r="W594" s="1">
        <v>19.773800000000001</v>
      </c>
      <c r="X594" s="1">
        <v>19.86</v>
      </c>
      <c r="Y594" s="1">
        <v>20.033650000000002</v>
      </c>
      <c r="Z594" s="1">
        <v>20.2073</v>
      </c>
      <c r="AA594" s="1">
        <v>19.841950000000001</v>
      </c>
      <c r="AB594" s="1">
        <v>19.476600000000001</v>
      </c>
      <c r="AC594" s="1">
        <v>19.476600000000001</v>
      </c>
    </row>
    <row r="595" spans="1:29" hidden="1" x14ac:dyDescent="0.3">
      <c r="A595" t="s">
        <v>193</v>
      </c>
      <c r="B595" t="s">
        <v>184</v>
      </c>
      <c r="C595" t="s">
        <v>198</v>
      </c>
      <c r="D595" t="s">
        <v>127</v>
      </c>
      <c r="E595" t="s">
        <v>197</v>
      </c>
      <c r="F595" s="1"/>
      <c r="G595" s="1"/>
      <c r="H595" s="1"/>
      <c r="I595" s="1">
        <v>27.049499999999998</v>
      </c>
      <c r="J595" s="1">
        <v>11.006500000000001</v>
      </c>
      <c r="K595" s="1">
        <v>20.510899999999999</v>
      </c>
      <c r="L595" s="1">
        <v>22.590299999999999</v>
      </c>
      <c r="M595" s="1">
        <v>21.250900000000001</v>
      </c>
      <c r="N595" s="1">
        <v>22.109500000000001</v>
      </c>
      <c r="O595" s="1">
        <v>21.5244</v>
      </c>
      <c r="P595" s="1">
        <v>19.876100000000001</v>
      </c>
      <c r="Q595" s="1">
        <v>18.817299999999999</v>
      </c>
      <c r="R595" s="1">
        <v>18.678899999999999</v>
      </c>
      <c r="S595" s="1">
        <v>17.476700000000001</v>
      </c>
      <c r="T595" s="1">
        <v>16.641200000000001</v>
      </c>
      <c r="U595" s="1">
        <v>14.771750000000001</v>
      </c>
      <c r="V595" s="1">
        <v>12.9023</v>
      </c>
      <c r="W595" s="1">
        <v>8.6986500000000007</v>
      </c>
      <c r="X595" s="1">
        <v>4.4950000000000001</v>
      </c>
      <c r="Y595" s="1">
        <v>2.2475000000000001</v>
      </c>
      <c r="Z595" s="1"/>
      <c r="AA595" s="1"/>
      <c r="AB595" s="1"/>
      <c r="AC595" s="1"/>
    </row>
    <row r="596" spans="1:29" hidden="1" x14ac:dyDescent="0.3">
      <c r="A596" t="s">
        <v>193</v>
      </c>
      <c r="B596" t="s">
        <v>184</v>
      </c>
      <c r="C596" t="s">
        <v>198</v>
      </c>
      <c r="D596" t="s">
        <v>161</v>
      </c>
      <c r="E596" t="s">
        <v>197</v>
      </c>
      <c r="F596" s="1"/>
      <c r="G596" s="1"/>
      <c r="H596" s="1"/>
      <c r="I596" s="1"/>
      <c r="J596" s="1">
        <v>8.9068000000000005</v>
      </c>
      <c r="K596" s="1">
        <v>7.5910000000000002</v>
      </c>
      <c r="L596" s="1">
        <v>8.9329999999999998</v>
      </c>
      <c r="M596" s="1">
        <v>10.207700000000001</v>
      </c>
      <c r="N596" s="1">
        <v>13.5921</v>
      </c>
      <c r="O596" s="1">
        <v>22.014099999999999</v>
      </c>
      <c r="P596" s="1">
        <v>24.345500000000001</v>
      </c>
      <c r="Q596" s="1"/>
      <c r="R596" s="1"/>
      <c r="S596" s="1"/>
      <c r="T596" s="1"/>
      <c r="U596" s="1"/>
      <c r="V596" s="1"/>
      <c r="W596" s="1"/>
      <c r="X596" s="1"/>
      <c r="Y596" s="1"/>
      <c r="Z596" s="1"/>
      <c r="AA596" s="1"/>
      <c r="AB596" s="1"/>
      <c r="AC596" s="1"/>
    </row>
    <row r="597" spans="1:29" hidden="1" x14ac:dyDescent="0.3">
      <c r="A597" t="s">
        <v>193</v>
      </c>
      <c r="B597" t="s">
        <v>184</v>
      </c>
      <c r="C597" t="s">
        <v>198</v>
      </c>
      <c r="D597" t="s">
        <v>130</v>
      </c>
      <c r="E597" t="s">
        <v>197</v>
      </c>
      <c r="F597" s="1"/>
      <c r="G597" s="1"/>
      <c r="H597" s="1"/>
      <c r="I597" s="1"/>
      <c r="J597" s="1">
        <v>2.3479999999999999</v>
      </c>
      <c r="K597" s="1">
        <v>10.8873</v>
      </c>
      <c r="L597" s="1">
        <v>10.128299999999999</v>
      </c>
      <c r="M597" s="1">
        <v>15.2639</v>
      </c>
      <c r="N597" s="1">
        <v>13.291600000000001</v>
      </c>
      <c r="O597" s="1"/>
      <c r="P597" s="1"/>
      <c r="Q597" s="1"/>
      <c r="R597" s="1"/>
      <c r="S597" s="1"/>
      <c r="T597" s="1"/>
      <c r="U597" s="1"/>
      <c r="V597" s="1"/>
      <c r="W597" s="1"/>
      <c r="X597" s="1"/>
      <c r="Y597" s="1"/>
      <c r="Z597" s="1"/>
      <c r="AA597" s="1"/>
      <c r="AB597" s="1"/>
      <c r="AC597" s="1"/>
    </row>
    <row r="598" spans="1:29" hidden="1" x14ac:dyDescent="0.3">
      <c r="A598" t="s">
        <v>193</v>
      </c>
      <c r="B598" t="s">
        <v>184</v>
      </c>
      <c r="C598" t="s">
        <v>198</v>
      </c>
      <c r="D598" t="s">
        <v>185</v>
      </c>
      <c r="E598" t="s">
        <v>197</v>
      </c>
      <c r="F598" s="1"/>
      <c r="G598" s="1"/>
      <c r="H598" s="1"/>
      <c r="I598" s="1">
        <v>11.3819</v>
      </c>
      <c r="J598" s="1">
        <v>8.3691999999999993</v>
      </c>
      <c r="K598" s="1">
        <v>8.1844999999999999</v>
      </c>
      <c r="L598" s="1">
        <v>24.494599999999998</v>
      </c>
      <c r="M598" s="1">
        <v>12.0192</v>
      </c>
      <c r="N598" s="1">
        <v>26.186499999999999</v>
      </c>
      <c r="O598" s="1">
        <v>28.476600000000001</v>
      </c>
      <c r="P598" s="1">
        <v>31.872299999999999</v>
      </c>
      <c r="Q598" s="1">
        <v>33.618899999999996</v>
      </c>
      <c r="R598" s="1">
        <v>31.6295</v>
      </c>
      <c r="S598" s="1"/>
      <c r="T598" s="1"/>
      <c r="U598" s="1"/>
      <c r="V598" s="1"/>
      <c r="W598" s="1"/>
      <c r="X598" s="1"/>
      <c r="Y598" s="1"/>
      <c r="Z598" s="1"/>
      <c r="AA598" s="1"/>
      <c r="AB598" s="1"/>
      <c r="AC598" s="1"/>
    </row>
    <row r="599" spans="1:29" hidden="1" x14ac:dyDescent="0.3">
      <c r="A599" t="s">
        <v>193</v>
      </c>
      <c r="B599" t="s">
        <v>184</v>
      </c>
      <c r="C599" t="s">
        <v>198</v>
      </c>
      <c r="D599" t="s">
        <v>131</v>
      </c>
      <c r="E599" t="s">
        <v>197</v>
      </c>
      <c r="F599" s="1"/>
      <c r="G599" s="1"/>
      <c r="H599" s="1"/>
      <c r="I599" s="1"/>
      <c r="J599" s="1">
        <v>8.3607999999999993</v>
      </c>
      <c r="K599" s="1">
        <v>8.1853999999999996</v>
      </c>
      <c r="L599" s="1">
        <v>24.497299999999999</v>
      </c>
      <c r="M599" s="1">
        <v>12.022</v>
      </c>
      <c r="N599" s="1">
        <v>26.186399999999999</v>
      </c>
      <c r="O599" s="1"/>
      <c r="P599" s="1"/>
      <c r="Q599" s="1"/>
      <c r="R599" s="1"/>
      <c r="S599" s="1"/>
      <c r="T599" s="1"/>
      <c r="U599" s="1"/>
      <c r="V599" s="1"/>
      <c r="W599" s="1"/>
      <c r="X599" s="1"/>
      <c r="Y599" s="1"/>
      <c r="Z599" s="1"/>
      <c r="AA599" s="1"/>
      <c r="AB599" s="1"/>
      <c r="AC599" s="1"/>
    </row>
    <row r="600" spans="1:29" hidden="1" x14ac:dyDescent="0.3">
      <c r="A600" t="s">
        <v>193</v>
      </c>
      <c r="B600" t="s">
        <v>184</v>
      </c>
      <c r="C600" t="s">
        <v>198</v>
      </c>
      <c r="D600" t="s">
        <v>162</v>
      </c>
      <c r="E600" t="s">
        <v>197</v>
      </c>
      <c r="F600" s="1"/>
      <c r="G600" s="1"/>
      <c r="H600" s="1"/>
      <c r="I600" s="1">
        <v>56.909599999999998</v>
      </c>
      <c r="J600" s="1">
        <v>41.845799999999997</v>
      </c>
      <c r="K600" s="1">
        <v>40.922899999999998</v>
      </c>
      <c r="L600" s="1">
        <v>122.4726</v>
      </c>
      <c r="M600" s="1">
        <v>60.0959</v>
      </c>
      <c r="N600" s="1">
        <v>130.93289999999999</v>
      </c>
      <c r="O600" s="1">
        <v>142.3828</v>
      </c>
      <c r="P600" s="1">
        <v>159.36150000000001</v>
      </c>
      <c r="Q600" s="1">
        <v>168.09479999999999</v>
      </c>
      <c r="R600" s="1">
        <v>158.1474</v>
      </c>
      <c r="S600" s="1"/>
      <c r="T600" s="1"/>
      <c r="U600" s="1"/>
      <c r="V600" s="1"/>
      <c r="W600" s="1"/>
      <c r="X600" s="1"/>
      <c r="Y600" s="1"/>
      <c r="Z600" s="1"/>
      <c r="AA600" s="1"/>
      <c r="AB600" s="1"/>
      <c r="AC600" s="1"/>
    </row>
    <row r="601" spans="1:29" hidden="1" x14ac:dyDescent="0.3">
      <c r="A601" t="s">
        <v>193</v>
      </c>
      <c r="B601" t="s">
        <v>184</v>
      </c>
      <c r="C601" t="s">
        <v>198</v>
      </c>
      <c r="D601" t="s">
        <v>164</v>
      </c>
      <c r="E601" t="s">
        <v>197</v>
      </c>
      <c r="F601" s="1"/>
      <c r="G601" s="1"/>
      <c r="H601" s="1"/>
      <c r="I601" s="1">
        <v>8.0874000000000006</v>
      </c>
      <c r="J601" s="1">
        <v>9.1750000000000007</v>
      </c>
      <c r="K601" s="1">
        <v>5.1026999999999996</v>
      </c>
      <c r="L601" s="1">
        <v>4.7389999999999999</v>
      </c>
      <c r="M601" s="1">
        <v>11.116899999999999</v>
      </c>
      <c r="N601" s="1">
        <v>10.8102</v>
      </c>
      <c r="O601" s="1"/>
      <c r="P601" s="1"/>
      <c r="Q601" s="1"/>
      <c r="R601" s="1"/>
      <c r="S601" s="1"/>
      <c r="T601" s="1"/>
      <c r="U601" s="1"/>
      <c r="V601" s="1"/>
      <c r="W601" s="1"/>
      <c r="X601" s="1"/>
      <c r="Y601" s="1"/>
      <c r="Z601" s="1"/>
      <c r="AA601" s="1"/>
      <c r="AB601" s="1"/>
      <c r="AC601" s="1"/>
    </row>
    <row r="602" spans="1:29" hidden="1" x14ac:dyDescent="0.3">
      <c r="A602" t="s">
        <v>193</v>
      </c>
      <c r="B602" t="s">
        <v>187</v>
      </c>
      <c r="C602" t="s">
        <v>149</v>
      </c>
      <c r="D602" t="s">
        <v>154</v>
      </c>
      <c r="E602" t="s">
        <v>195</v>
      </c>
      <c r="F602" s="1"/>
      <c r="G602" s="1"/>
      <c r="H602" s="1"/>
      <c r="I602" s="1">
        <v>108</v>
      </c>
      <c r="J602" s="1">
        <v>100</v>
      </c>
      <c r="K602" s="1">
        <v>107</v>
      </c>
      <c r="L602" s="1">
        <v>115</v>
      </c>
      <c r="M602" s="1">
        <v>120</v>
      </c>
      <c r="N602" s="1">
        <v>121</v>
      </c>
      <c r="O602" s="1">
        <v>155</v>
      </c>
      <c r="P602" s="1">
        <v>159</v>
      </c>
      <c r="Q602" s="1">
        <v>163</v>
      </c>
      <c r="R602" s="1">
        <v>164</v>
      </c>
      <c r="S602" s="1">
        <v>166</v>
      </c>
      <c r="T602" s="1">
        <v>161</v>
      </c>
      <c r="U602" s="1">
        <v>155.5</v>
      </c>
      <c r="V602" s="1">
        <v>150</v>
      </c>
      <c r="W602" s="1">
        <v>151</v>
      </c>
      <c r="X602" s="1">
        <v>152</v>
      </c>
      <c r="Y602" s="1">
        <v>153.5</v>
      </c>
      <c r="Z602" s="1">
        <v>155</v>
      </c>
      <c r="AA602" s="1">
        <v>153</v>
      </c>
      <c r="AB602" s="1">
        <v>151</v>
      </c>
      <c r="AC602" s="1">
        <v>151</v>
      </c>
    </row>
    <row r="603" spans="1:29" hidden="1" x14ac:dyDescent="0.3">
      <c r="A603" t="s">
        <v>193</v>
      </c>
      <c r="B603" t="s">
        <v>187</v>
      </c>
      <c r="C603" t="s">
        <v>149</v>
      </c>
      <c r="D603" t="s">
        <v>117</v>
      </c>
      <c r="E603" t="s">
        <v>196</v>
      </c>
      <c r="F603" s="1"/>
      <c r="G603" s="1"/>
      <c r="H603" s="1"/>
      <c r="I603" s="1"/>
      <c r="J603" s="1">
        <v>16.472100000000001</v>
      </c>
      <c r="K603" s="1">
        <v>16.516300000000001</v>
      </c>
      <c r="L603" s="1">
        <v>14.857100000000001</v>
      </c>
      <c r="M603" s="1">
        <v>42.813200000000002</v>
      </c>
      <c r="N603" s="1">
        <v>64.221599999999995</v>
      </c>
      <c r="O603" s="1">
        <v>234.988</v>
      </c>
      <c r="P603" s="1">
        <v>299.911</v>
      </c>
      <c r="Q603" s="1">
        <v>382.77679999999998</v>
      </c>
      <c r="R603" s="1">
        <v>488.53449999999998</v>
      </c>
      <c r="S603" s="1">
        <v>594.29499999999996</v>
      </c>
      <c r="T603" s="1">
        <v>700.0498</v>
      </c>
      <c r="U603" s="1">
        <v>805.80809999999997</v>
      </c>
      <c r="V603" s="1">
        <v>911.56640000000004</v>
      </c>
      <c r="W603" s="1">
        <v>1017.3137</v>
      </c>
      <c r="X603" s="1">
        <v>1123.0609999999999</v>
      </c>
      <c r="Y603" s="1">
        <v>1228.81395</v>
      </c>
      <c r="Z603" s="1">
        <v>1334.5669</v>
      </c>
      <c r="AA603" s="1">
        <v>1440.32275</v>
      </c>
      <c r="AB603" s="1">
        <v>1546.0786000000001</v>
      </c>
      <c r="AC603" s="1">
        <v>1546.0786000000001</v>
      </c>
    </row>
    <row r="604" spans="1:29" hidden="1" x14ac:dyDescent="0.3">
      <c r="A604" t="s">
        <v>193</v>
      </c>
      <c r="B604" t="s">
        <v>187</v>
      </c>
      <c r="C604" t="s">
        <v>149</v>
      </c>
      <c r="D604" t="s">
        <v>119</v>
      </c>
      <c r="E604" t="s">
        <v>197</v>
      </c>
      <c r="F604" s="1"/>
      <c r="G604" s="1"/>
      <c r="H604" s="1"/>
      <c r="I604" s="1">
        <v>1.1591</v>
      </c>
      <c r="J604" s="1">
        <v>2.1867999999999999</v>
      </c>
      <c r="K604" s="1">
        <v>8.6199999999999E-2</v>
      </c>
      <c r="L604" s="1">
        <v>3.2363</v>
      </c>
      <c r="M604" s="1">
        <v>5.0030000000000001</v>
      </c>
      <c r="N604" s="1">
        <v>5.6700999999999997</v>
      </c>
      <c r="O604" s="1">
        <v>6.0301999999999998</v>
      </c>
      <c r="P604" s="1">
        <v>7.7903000000000002</v>
      </c>
      <c r="Q604" s="1">
        <v>14.5693</v>
      </c>
      <c r="R604" s="1">
        <v>18.5657</v>
      </c>
      <c r="S604" s="1">
        <v>20.8706</v>
      </c>
      <c r="T604" s="1">
        <v>35.266300000000001</v>
      </c>
      <c r="U604" s="1">
        <v>40.333950000000002</v>
      </c>
      <c r="V604" s="1">
        <v>45.401600000000002</v>
      </c>
      <c r="W604" s="1">
        <v>47.330100000000002</v>
      </c>
      <c r="X604" s="1">
        <v>49.258600000000001</v>
      </c>
      <c r="Y604" s="1">
        <v>43.325749999999999</v>
      </c>
      <c r="Z604" s="1">
        <v>37.392899999999997</v>
      </c>
      <c r="AA604" s="1">
        <v>41.543300000000002</v>
      </c>
      <c r="AB604" s="1">
        <v>45.6937</v>
      </c>
      <c r="AC604" s="1">
        <v>45.6937</v>
      </c>
    </row>
    <row r="605" spans="1:29" hidden="1" x14ac:dyDescent="0.3">
      <c r="A605" t="s">
        <v>193</v>
      </c>
      <c r="B605" t="s">
        <v>187</v>
      </c>
      <c r="C605" t="s">
        <v>149</v>
      </c>
      <c r="D605" t="s">
        <v>121</v>
      </c>
      <c r="E605" t="s">
        <v>197</v>
      </c>
      <c r="F605" s="1"/>
      <c r="G605" s="1"/>
      <c r="H605" s="1"/>
      <c r="I605" s="1"/>
      <c r="J605" s="1">
        <v>1.5526</v>
      </c>
      <c r="K605" s="1">
        <v>1.4259999999999999</v>
      </c>
      <c r="L605" s="1">
        <v>1.7543</v>
      </c>
      <c r="M605" s="1">
        <v>1.8869</v>
      </c>
      <c r="N605" s="1">
        <v>1.8782999999999901</v>
      </c>
      <c r="O605" s="1">
        <v>1.5947</v>
      </c>
      <c r="P605" s="1">
        <v>0.94979999999999998</v>
      </c>
      <c r="Q605" s="1">
        <v>1.1125</v>
      </c>
      <c r="R605" s="1">
        <v>1.4420999999999999</v>
      </c>
      <c r="S605" s="1">
        <v>1.4632000000000001</v>
      </c>
      <c r="T605" s="1">
        <v>1.6380999999999999</v>
      </c>
      <c r="U605" s="1">
        <v>1.7282999999999999</v>
      </c>
      <c r="V605" s="1">
        <v>1.8185</v>
      </c>
      <c r="W605" s="1">
        <v>1.7841499999999999</v>
      </c>
      <c r="X605" s="1">
        <v>1.7498</v>
      </c>
      <c r="Y605" s="1">
        <v>1.9118999999999999</v>
      </c>
      <c r="Z605" s="1">
        <v>2.0739999999999998</v>
      </c>
      <c r="AA605" s="1">
        <v>2.0825999999999998</v>
      </c>
      <c r="AB605" s="1">
        <v>2.0912000000000002</v>
      </c>
      <c r="AC605" s="1">
        <v>2.0912000000000002</v>
      </c>
    </row>
    <row r="606" spans="1:29" hidden="1" x14ac:dyDescent="0.3">
      <c r="A606" t="s">
        <v>193</v>
      </c>
      <c r="B606" t="s">
        <v>187</v>
      </c>
      <c r="C606" t="s">
        <v>149</v>
      </c>
      <c r="D606" t="s">
        <v>123</v>
      </c>
      <c r="E606" t="s">
        <v>197</v>
      </c>
      <c r="F606" s="1"/>
      <c r="G606" s="1"/>
      <c r="H606" s="1"/>
      <c r="I606" s="1"/>
      <c r="J606" s="1">
        <v>4.0023</v>
      </c>
      <c r="K606" s="1">
        <v>4.1188000000000002</v>
      </c>
      <c r="L606" s="1">
        <v>3.7086999999999999</v>
      </c>
      <c r="M606" s="1">
        <v>5.0048000000000004</v>
      </c>
      <c r="N606" s="1">
        <v>5.484</v>
      </c>
      <c r="O606" s="1">
        <v>5.8365999999999998</v>
      </c>
      <c r="P606" s="1">
        <v>6.3235000000000001</v>
      </c>
      <c r="Q606" s="1">
        <v>6.5274999999999999</v>
      </c>
      <c r="R606" s="1">
        <v>6.5503999999999998</v>
      </c>
      <c r="S606" s="1">
        <v>6.2944000000000004</v>
      </c>
      <c r="T606" s="1">
        <v>7.9767999999999999</v>
      </c>
      <c r="U606" s="1">
        <v>7.8688500000000001</v>
      </c>
      <c r="V606" s="1">
        <v>7.7609000000000004</v>
      </c>
      <c r="W606" s="1">
        <v>7.7287999999999997</v>
      </c>
      <c r="X606" s="1">
        <v>7.6966999999999999</v>
      </c>
      <c r="Y606" s="1">
        <v>7.6159999999999997</v>
      </c>
      <c r="Z606" s="1">
        <v>7.5353000000000003</v>
      </c>
      <c r="AA606" s="1">
        <v>7.3557499999999996</v>
      </c>
      <c r="AB606" s="1">
        <v>7.1761999999999899</v>
      </c>
      <c r="AC606" s="1">
        <v>7.1761999999999899</v>
      </c>
    </row>
    <row r="607" spans="1:29" hidden="1" x14ac:dyDescent="0.3">
      <c r="A607" t="s">
        <v>193</v>
      </c>
      <c r="B607" t="s">
        <v>187</v>
      </c>
      <c r="C607" t="s">
        <v>149</v>
      </c>
      <c r="D607" t="s">
        <v>125</v>
      </c>
      <c r="E607" t="s">
        <v>197</v>
      </c>
      <c r="F607" s="1"/>
      <c r="G607" s="1"/>
      <c r="H607" s="1"/>
      <c r="I607" s="1"/>
      <c r="J607" s="1">
        <v>9.1948000000000008</v>
      </c>
      <c r="K607" s="1">
        <v>9.8724000000000007</v>
      </c>
      <c r="L607" s="1">
        <v>10.217000000000001</v>
      </c>
      <c r="M607" s="1">
        <v>11.9781</v>
      </c>
      <c r="N607" s="1">
        <v>14.0017</v>
      </c>
      <c r="O607" s="1">
        <v>10.1068</v>
      </c>
      <c r="P607" s="1">
        <v>10.8269</v>
      </c>
      <c r="Q607" s="1">
        <v>11.957599999999999</v>
      </c>
      <c r="R607" s="1">
        <v>12.511799999999999</v>
      </c>
      <c r="S607" s="1">
        <v>13.2997</v>
      </c>
      <c r="T607" s="1">
        <v>15.5808</v>
      </c>
      <c r="U607" s="1">
        <v>17.792000000000002</v>
      </c>
      <c r="V607" s="1">
        <v>20.0032</v>
      </c>
      <c r="W607" s="1">
        <v>20.194299999999998</v>
      </c>
      <c r="X607" s="1">
        <v>20.385400000000001</v>
      </c>
      <c r="Y607" s="1">
        <v>20.521549999999898</v>
      </c>
      <c r="Z607" s="1">
        <v>20.657699999999998</v>
      </c>
      <c r="AA607" s="1">
        <v>20.41255</v>
      </c>
      <c r="AB607" s="1">
        <v>20.167400000000001</v>
      </c>
      <c r="AC607" s="1">
        <v>20.167400000000001</v>
      </c>
    </row>
    <row r="608" spans="1:29" hidden="1" x14ac:dyDescent="0.3">
      <c r="A608" t="s">
        <v>193</v>
      </c>
      <c r="B608" t="s">
        <v>187</v>
      </c>
      <c r="C608" t="s">
        <v>149</v>
      </c>
      <c r="D608" t="s">
        <v>127</v>
      </c>
      <c r="E608" t="s">
        <v>197</v>
      </c>
      <c r="F608" s="1"/>
      <c r="G608" s="1"/>
      <c r="H608" s="1"/>
      <c r="I608" s="1">
        <v>27.049499999999998</v>
      </c>
      <c r="J608" s="1">
        <v>11.006500000000001</v>
      </c>
      <c r="K608" s="1">
        <v>20.510899999999999</v>
      </c>
      <c r="L608" s="1">
        <v>22.590299999999999</v>
      </c>
      <c r="M608" s="1">
        <v>21.250900000000001</v>
      </c>
      <c r="N608" s="1">
        <v>22.092700000000001</v>
      </c>
      <c r="O608" s="1">
        <v>21.353000000000002</v>
      </c>
      <c r="P608" s="1">
        <v>19.5334</v>
      </c>
      <c r="Q608" s="1">
        <v>18.532599999999999</v>
      </c>
      <c r="R608" s="1">
        <v>18.695399999999999</v>
      </c>
      <c r="S608" s="1">
        <v>17.7654</v>
      </c>
      <c r="T608" s="1">
        <v>16.7484</v>
      </c>
      <c r="U608" s="1">
        <v>16.77685</v>
      </c>
      <c r="V608" s="1">
        <v>16.805299999999999</v>
      </c>
      <c r="W608" s="1">
        <v>16.60275</v>
      </c>
      <c r="X608" s="1">
        <v>16.400200000000002</v>
      </c>
      <c r="Y608" s="1">
        <v>15.5099</v>
      </c>
      <c r="Z608" s="1">
        <v>14.6196</v>
      </c>
      <c r="AA608" s="1">
        <v>14.331299999999899</v>
      </c>
      <c r="AB608" s="1">
        <v>14.0429999999999</v>
      </c>
      <c r="AC608" s="1">
        <v>14.0429999999999</v>
      </c>
    </row>
    <row r="609" spans="1:29" hidden="1" x14ac:dyDescent="0.3">
      <c r="A609" t="s">
        <v>193</v>
      </c>
      <c r="B609" t="s">
        <v>187</v>
      </c>
      <c r="C609" t="s">
        <v>149</v>
      </c>
      <c r="D609" t="s">
        <v>161</v>
      </c>
      <c r="E609" t="s">
        <v>197</v>
      </c>
      <c r="F609" s="1"/>
      <c r="G609" s="1"/>
      <c r="H609" s="1"/>
      <c r="I609" s="1"/>
      <c r="J609" s="1">
        <v>8.9068000000000005</v>
      </c>
      <c r="K609" s="1">
        <v>7.5909999999999904</v>
      </c>
      <c r="L609" s="1">
        <v>8.9329999999999998</v>
      </c>
      <c r="M609" s="1">
        <v>10.207700000000001</v>
      </c>
      <c r="N609" s="1">
        <v>13.5921</v>
      </c>
      <c r="O609" s="1">
        <v>22.209099999999999</v>
      </c>
      <c r="P609" s="1">
        <v>26.130500000000001</v>
      </c>
      <c r="Q609" s="1">
        <v>30.038900000000002</v>
      </c>
      <c r="R609" s="1">
        <v>33.724299999999999</v>
      </c>
      <c r="S609" s="1">
        <v>32.577599999999997</v>
      </c>
      <c r="T609" s="1">
        <v>32.940399999999997</v>
      </c>
      <c r="U609" s="1">
        <v>34.106299999999997</v>
      </c>
      <c r="V609" s="1">
        <v>35.272199999999998</v>
      </c>
      <c r="W609" s="1">
        <v>39.20825</v>
      </c>
      <c r="X609" s="1">
        <v>43.144300000000001</v>
      </c>
      <c r="Y609" s="1">
        <v>44.388350000000003</v>
      </c>
      <c r="Z609" s="1">
        <v>45.632399999999997</v>
      </c>
      <c r="AA609" s="1">
        <v>50.902749999999997</v>
      </c>
      <c r="AB609" s="1">
        <v>56.173099999999899</v>
      </c>
      <c r="AC609" s="1">
        <v>56.173099999999899</v>
      </c>
    </row>
    <row r="610" spans="1:29" hidden="1" x14ac:dyDescent="0.3">
      <c r="A610" t="s">
        <v>193</v>
      </c>
      <c r="B610" t="s">
        <v>187</v>
      </c>
      <c r="C610" t="s">
        <v>149</v>
      </c>
      <c r="D610" t="s">
        <v>130</v>
      </c>
      <c r="E610" t="s">
        <v>197</v>
      </c>
      <c r="F610" s="1"/>
      <c r="G610" s="1"/>
      <c r="H610" s="1"/>
      <c r="I610" s="1"/>
      <c r="J610" s="1">
        <v>2.3479999999999999</v>
      </c>
      <c r="K610" s="1">
        <v>10.8873</v>
      </c>
      <c r="L610" s="1">
        <v>10.128299999999999</v>
      </c>
      <c r="M610" s="1">
        <v>15.2639</v>
      </c>
      <c r="N610" s="1">
        <v>13.291600000000001</v>
      </c>
      <c r="O610" s="1">
        <v>16.590999999999902</v>
      </c>
      <c r="P610" s="1">
        <v>13.3536</v>
      </c>
      <c r="Q610" s="1">
        <v>28.4588</v>
      </c>
      <c r="R610" s="1">
        <v>22.540600000000001</v>
      </c>
      <c r="S610" s="1">
        <v>27.1935</v>
      </c>
      <c r="T610" s="1">
        <v>20.182600000000001</v>
      </c>
      <c r="U610" s="1">
        <v>22.1127</v>
      </c>
      <c r="V610" s="1">
        <v>24.0428</v>
      </c>
      <c r="W610" s="1">
        <v>22.810400000000001</v>
      </c>
      <c r="X610" s="1">
        <v>21.577999999999999</v>
      </c>
      <c r="Y610" s="1">
        <v>22.23545</v>
      </c>
      <c r="Z610" s="1">
        <v>22.892900000000001</v>
      </c>
      <c r="AA610" s="1">
        <v>17.305350000000001</v>
      </c>
      <c r="AB610" s="1">
        <v>11.7178</v>
      </c>
      <c r="AC610" s="1">
        <v>11.7178</v>
      </c>
    </row>
    <row r="611" spans="1:29" hidden="1" x14ac:dyDescent="0.3">
      <c r="A611" t="s">
        <v>193</v>
      </c>
      <c r="B611" t="s">
        <v>187</v>
      </c>
      <c r="C611" t="s">
        <v>149</v>
      </c>
      <c r="D611" t="s">
        <v>185</v>
      </c>
      <c r="E611" t="s">
        <v>197</v>
      </c>
      <c r="F611" s="1"/>
      <c r="G611" s="1"/>
      <c r="H611" s="1"/>
      <c r="I611" s="1">
        <v>11.3819</v>
      </c>
      <c r="J611" s="1">
        <v>8.3691999999999993</v>
      </c>
      <c r="K611" s="1">
        <v>8.1844999999999999</v>
      </c>
      <c r="L611" s="1">
        <v>24.494599999999998</v>
      </c>
      <c r="M611" s="1">
        <v>12.0192</v>
      </c>
      <c r="N611" s="1">
        <v>26.186499999999899</v>
      </c>
      <c r="O611" s="1">
        <v>29.991900000000001</v>
      </c>
      <c r="P611" s="1">
        <v>35.614600000000003</v>
      </c>
      <c r="Q611" s="1">
        <v>43.086799999999997</v>
      </c>
      <c r="R611" s="1">
        <v>51.3874</v>
      </c>
      <c r="S611" s="1">
        <v>43.323999999999998</v>
      </c>
      <c r="T611" s="1">
        <v>49.860700000000001</v>
      </c>
      <c r="U611" s="1">
        <v>54.598100000000002</v>
      </c>
      <c r="V611" s="1">
        <v>59.335500000000003</v>
      </c>
      <c r="W611" s="1">
        <v>61.658349999999999</v>
      </c>
      <c r="X611" s="1">
        <v>63.981200000000001</v>
      </c>
      <c r="Y611" s="1">
        <v>63.712299999999999</v>
      </c>
      <c r="Z611" s="1">
        <v>63.443399999999997</v>
      </c>
      <c r="AA611" s="1">
        <v>58.338749999999898</v>
      </c>
      <c r="AB611" s="1">
        <v>53.234099999999899</v>
      </c>
      <c r="AC611" s="1">
        <v>53.234099999999899</v>
      </c>
    </row>
    <row r="612" spans="1:29" hidden="1" x14ac:dyDescent="0.3">
      <c r="A612" t="s">
        <v>193</v>
      </c>
      <c r="B612" t="s">
        <v>187</v>
      </c>
      <c r="C612" t="s">
        <v>149</v>
      </c>
      <c r="D612" t="s">
        <v>131</v>
      </c>
      <c r="E612" t="s">
        <v>197</v>
      </c>
      <c r="F612" s="1"/>
      <c r="G612" s="1"/>
      <c r="H612" s="1"/>
      <c r="I612" s="1"/>
      <c r="J612" s="1">
        <v>8.3607999999999993</v>
      </c>
      <c r="K612" s="1">
        <v>8.1853999999999996</v>
      </c>
      <c r="L612" s="1">
        <v>24.497299999999999</v>
      </c>
      <c r="M612" s="1">
        <v>12.022</v>
      </c>
      <c r="N612" s="1">
        <v>26.186399999999999</v>
      </c>
      <c r="O612" s="1">
        <v>30.493300000000001</v>
      </c>
      <c r="P612" s="1">
        <v>35.6158</v>
      </c>
      <c r="Q612" s="1">
        <v>43.016100000000002</v>
      </c>
      <c r="R612" s="1">
        <v>51.1051</v>
      </c>
      <c r="S612" s="1">
        <v>43.323999999999998</v>
      </c>
      <c r="T612" s="1">
        <v>49.808500000000002</v>
      </c>
      <c r="U612" s="1">
        <v>54.601300000000002</v>
      </c>
      <c r="V612" s="1">
        <v>59.394100000000002</v>
      </c>
      <c r="W612" s="1">
        <v>61.680700000000002</v>
      </c>
      <c r="X612" s="1">
        <v>63.967300000000002</v>
      </c>
      <c r="Y612" s="1">
        <v>63.705199999999998</v>
      </c>
      <c r="Z612" s="1">
        <v>63.443100000000001</v>
      </c>
      <c r="AA612" s="1">
        <v>58.338549999999998</v>
      </c>
      <c r="AB612" s="1">
        <v>53.233999999999902</v>
      </c>
      <c r="AC612" s="1">
        <v>53.233999999999902</v>
      </c>
    </row>
    <row r="613" spans="1:29" hidden="1" x14ac:dyDescent="0.3">
      <c r="A613" t="s">
        <v>193</v>
      </c>
      <c r="B613" t="s">
        <v>187</v>
      </c>
      <c r="C613" t="s">
        <v>149</v>
      </c>
      <c r="D613" t="s">
        <v>162</v>
      </c>
      <c r="E613" t="s">
        <v>197</v>
      </c>
      <c r="F613" s="1"/>
      <c r="G613" s="1"/>
      <c r="H613" s="1"/>
      <c r="I613" s="1">
        <v>56.909599999999998</v>
      </c>
      <c r="J613" s="1">
        <v>41.845799999999997</v>
      </c>
      <c r="K613" s="1">
        <v>40.922899999999998</v>
      </c>
      <c r="L613" s="1">
        <v>122.4726</v>
      </c>
      <c r="M613" s="1">
        <v>60.0959</v>
      </c>
      <c r="N613" s="1">
        <v>130.93289999999999</v>
      </c>
      <c r="O613" s="1">
        <v>149.9599</v>
      </c>
      <c r="P613" s="1">
        <v>178.07299999999901</v>
      </c>
      <c r="Q613" s="1">
        <v>215.43360000000001</v>
      </c>
      <c r="R613" s="1">
        <v>256.93689999999998</v>
      </c>
      <c r="S613" s="1">
        <v>216.62</v>
      </c>
      <c r="T613" s="1">
        <v>373.95510000000002</v>
      </c>
      <c r="U613" s="1">
        <v>483.65514999999999</v>
      </c>
      <c r="V613" s="1">
        <v>593.35519999999997</v>
      </c>
      <c r="W613" s="1">
        <v>616.58365000000003</v>
      </c>
      <c r="X613" s="1">
        <v>639.81209999999999</v>
      </c>
      <c r="Y613" s="1">
        <v>637.12289999999996</v>
      </c>
      <c r="Z613" s="1">
        <v>634.43370000000004</v>
      </c>
      <c r="AA613" s="1">
        <v>583.38750000000005</v>
      </c>
      <c r="AB613" s="1">
        <v>532.34130000000005</v>
      </c>
      <c r="AC613" s="1">
        <v>532.34130000000005</v>
      </c>
    </row>
    <row r="614" spans="1:29" hidden="1" x14ac:dyDescent="0.3">
      <c r="A614" t="s">
        <v>193</v>
      </c>
      <c r="B614" t="s">
        <v>187</v>
      </c>
      <c r="C614" t="s">
        <v>149</v>
      </c>
      <c r="D614" t="s">
        <v>164</v>
      </c>
      <c r="E614" t="s">
        <v>197</v>
      </c>
      <c r="F614" s="1"/>
      <c r="G614" s="1"/>
      <c r="H614" s="1"/>
      <c r="I614" s="1">
        <v>8.0874000000000006</v>
      </c>
      <c r="J614" s="1">
        <v>9.1750000000000007</v>
      </c>
      <c r="K614" s="1">
        <v>5.1026999999999996</v>
      </c>
      <c r="L614" s="1">
        <v>4.7389999999999999</v>
      </c>
      <c r="M614" s="1">
        <v>11.116899999999999</v>
      </c>
      <c r="N614" s="1">
        <v>10.8102</v>
      </c>
      <c r="O614" s="1">
        <v>16.083200000000001</v>
      </c>
      <c r="P614" s="1">
        <v>19.446899999999999</v>
      </c>
      <c r="Q614" s="1">
        <v>18.3718</v>
      </c>
      <c r="R614" s="1">
        <v>28.861899999999999</v>
      </c>
      <c r="S614" s="1">
        <v>24.985199999999999</v>
      </c>
      <c r="T614" s="1">
        <v>36.575400000000002</v>
      </c>
      <c r="U614" s="1">
        <v>45.361699999999999</v>
      </c>
      <c r="V614" s="1">
        <v>54.148000000000003</v>
      </c>
      <c r="W614" s="1">
        <v>55.887250000000002</v>
      </c>
      <c r="X614" s="1">
        <v>57.6265</v>
      </c>
      <c r="Y614" s="1">
        <v>58.700199999999903</v>
      </c>
      <c r="Z614" s="1">
        <v>59.773899999999998</v>
      </c>
      <c r="AA614" s="1">
        <v>58.659599999999998</v>
      </c>
      <c r="AB614" s="1">
        <v>57.545299999999997</v>
      </c>
      <c r="AC614" s="1">
        <v>57.545299999999997</v>
      </c>
    </row>
    <row r="615" spans="1:29" hidden="1" x14ac:dyDescent="0.3">
      <c r="A615" t="s">
        <v>193</v>
      </c>
      <c r="B615" t="s">
        <v>187</v>
      </c>
      <c r="C615" t="s">
        <v>198</v>
      </c>
      <c r="D615" t="s">
        <v>154</v>
      </c>
      <c r="E615" t="s">
        <v>195</v>
      </c>
      <c r="F615" s="1"/>
      <c r="G615" s="1"/>
      <c r="H615" s="1"/>
      <c r="I615" s="1">
        <v>108</v>
      </c>
      <c r="J615" s="1">
        <v>100</v>
      </c>
      <c r="K615" s="1">
        <v>107</v>
      </c>
      <c r="L615" s="1">
        <v>115</v>
      </c>
      <c r="M615" s="1">
        <v>120</v>
      </c>
      <c r="N615" s="1">
        <v>121</v>
      </c>
      <c r="O615" s="1">
        <v>155</v>
      </c>
      <c r="P615" s="1">
        <v>159</v>
      </c>
      <c r="Q615" s="1">
        <v>163</v>
      </c>
      <c r="R615" s="1">
        <v>164</v>
      </c>
      <c r="S615" s="1">
        <v>166</v>
      </c>
      <c r="T615" s="1">
        <v>161</v>
      </c>
      <c r="U615" s="1">
        <v>155.5</v>
      </c>
      <c r="V615" s="1">
        <v>150</v>
      </c>
      <c r="W615" s="1">
        <v>151</v>
      </c>
      <c r="X615" s="1">
        <v>152</v>
      </c>
      <c r="Y615" s="1">
        <v>153.5</v>
      </c>
      <c r="Z615" s="1">
        <v>155</v>
      </c>
      <c r="AA615" s="1">
        <v>153</v>
      </c>
      <c r="AB615" s="1">
        <v>151</v>
      </c>
      <c r="AC615" s="1">
        <v>151</v>
      </c>
    </row>
    <row r="616" spans="1:29" hidden="1" x14ac:dyDescent="0.3">
      <c r="A616" t="s">
        <v>193</v>
      </c>
      <c r="B616" t="s">
        <v>187</v>
      </c>
      <c r="C616" t="s">
        <v>198</v>
      </c>
      <c r="D616" t="s">
        <v>117</v>
      </c>
      <c r="E616" t="s">
        <v>196</v>
      </c>
      <c r="F616" s="1"/>
      <c r="G616" s="1"/>
      <c r="H616" s="1"/>
      <c r="I616" s="1"/>
      <c r="J616" s="1">
        <v>16.472100000000001</v>
      </c>
      <c r="K616" s="1">
        <v>16.516300000000001</v>
      </c>
      <c r="L616" s="1">
        <v>14.857100000000001</v>
      </c>
      <c r="M616" s="1">
        <v>42.813200000000002</v>
      </c>
      <c r="N616" s="1">
        <v>64.221599999999995</v>
      </c>
      <c r="O616" s="1">
        <v>234.988</v>
      </c>
      <c r="P616" s="1">
        <v>299.911</v>
      </c>
      <c r="Q616" s="1">
        <v>382.77679999999998</v>
      </c>
      <c r="R616" s="1">
        <v>488.53449999999998</v>
      </c>
      <c r="S616" s="1">
        <v>594.29499999999996</v>
      </c>
      <c r="T616" s="1">
        <v>700.0498</v>
      </c>
      <c r="U616" s="1">
        <v>805.80809999999997</v>
      </c>
      <c r="V616" s="1">
        <v>911.56640000000004</v>
      </c>
      <c r="W616" s="1">
        <v>1017.3137</v>
      </c>
      <c r="X616" s="1">
        <v>1123.0609999999999</v>
      </c>
      <c r="Y616" s="1">
        <v>1228.81395</v>
      </c>
      <c r="Z616" s="1">
        <v>1334.5669</v>
      </c>
      <c r="AA616" s="1">
        <v>1440.32275</v>
      </c>
      <c r="AB616" s="1">
        <v>1546.0786000000001</v>
      </c>
      <c r="AC616" s="1">
        <v>1546.0786000000001</v>
      </c>
    </row>
    <row r="617" spans="1:29" x14ac:dyDescent="0.3">
      <c r="A617" t="s">
        <v>193</v>
      </c>
      <c r="B617" t="s">
        <v>187</v>
      </c>
      <c r="C617" t="s">
        <v>198</v>
      </c>
      <c r="D617" t="s">
        <v>158</v>
      </c>
      <c r="E617" t="s">
        <v>197</v>
      </c>
      <c r="F617" s="1"/>
      <c r="G617" s="1"/>
      <c r="H617" s="1"/>
      <c r="I617" s="1">
        <v>50.403500000000001</v>
      </c>
      <c r="J617" s="1">
        <v>36.514499999999998</v>
      </c>
      <c r="K617" s="1">
        <v>54.996000000000002</v>
      </c>
      <c r="L617" s="1">
        <v>47.705199999999998</v>
      </c>
      <c r="M617" s="1">
        <v>50.7179</v>
      </c>
      <c r="N617" s="1">
        <v>50.938000000000002</v>
      </c>
      <c r="O617" s="1">
        <v>50.545000000000002</v>
      </c>
      <c r="P617" s="1">
        <v>46.130400000000002</v>
      </c>
      <c r="Q617" s="1">
        <v>44.936799999999998</v>
      </c>
      <c r="R617" s="1">
        <v>46.684399999999997</v>
      </c>
      <c r="S617" s="1">
        <v>44.588999999999999</v>
      </c>
      <c r="T617" s="1">
        <v>43.417400000000001</v>
      </c>
      <c r="U617" s="1">
        <v>43.672699999999999</v>
      </c>
      <c r="V617" s="1">
        <v>43.927999999999997</v>
      </c>
      <c r="W617" s="1">
        <v>44.034849999999999</v>
      </c>
      <c r="X617" s="1">
        <v>44.1417</v>
      </c>
      <c r="Y617" s="1">
        <v>42.267699999999998</v>
      </c>
      <c r="Z617" s="1">
        <v>40.393700000000003</v>
      </c>
      <c r="AA617" s="1">
        <v>40.3001</v>
      </c>
      <c r="AB617" s="1">
        <v>40.206499999999998</v>
      </c>
      <c r="AC617" s="1">
        <v>40.206499999999998</v>
      </c>
    </row>
    <row r="618" spans="1:29" x14ac:dyDescent="0.3">
      <c r="A618" t="s">
        <v>193</v>
      </c>
      <c r="B618" t="s">
        <v>187</v>
      </c>
      <c r="C618" t="s">
        <v>198</v>
      </c>
      <c r="D618" t="s">
        <v>166</v>
      </c>
      <c r="E618" t="s">
        <v>197</v>
      </c>
      <c r="F618" s="1"/>
      <c r="G618" s="1"/>
      <c r="H618" s="1"/>
      <c r="I618" s="1">
        <v>13.6486</v>
      </c>
      <c r="J618" s="1">
        <v>13.410600000000001</v>
      </c>
      <c r="K618" s="1">
        <v>13.559200000000001</v>
      </c>
      <c r="L618" s="1">
        <v>15.3996</v>
      </c>
      <c r="M618" s="1">
        <v>18.313500000000001</v>
      </c>
      <c r="N618" s="1">
        <v>20.779299999999999</v>
      </c>
      <c r="O618" s="1">
        <v>30.6175</v>
      </c>
      <c r="P618" s="1">
        <v>35.218000000000004</v>
      </c>
      <c r="Q618" s="1">
        <v>40.649299999999997</v>
      </c>
      <c r="R618" s="1">
        <v>45.586599999999997</v>
      </c>
      <c r="S618" s="1">
        <v>44.7622</v>
      </c>
      <c r="T618" s="1">
        <v>44.657800000000002</v>
      </c>
      <c r="U618" s="1">
        <v>46.287300000000002</v>
      </c>
      <c r="V618" s="1">
        <v>47.916800000000002</v>
      </c>
      <c r="W618" s="1">
        <v>53.053249999999998</v>
      </c>
      <c r="X618" s="1">
        <v>58.189700000000002</v>
      </c>
      <c r="Y618" s="1">
        <v>59.363399999999999</v>
      </c>
      <c r="Z618" s="1">
        <v>60.537100000000002</v>
      </c>
      <c r="AA618" s="1">
        <v>65.963099999999997</v>
      </c>
      <c r="AB618" s="1">
        <v>71.389099999999999</v>
      </c>
      <c r="AC618" s="1">
        <v>71.389099999999999</v>
      </c>
    </row>
    <row r="619" spans="1:29" x14ac:dyDescent="0.3">
      <c r="A619" t="s">
        <v>193</v>
      </c>
      <c r="B619" t="s">
        <v>187</v>
      </c>
      <c r="C619" t="s">
        <v>198</v>
      </c>
      <c r="D619" t="s">
        <v>168</v>
      </c>
      <c r="E619" t="s">
        <v>197</v>
      </c>
      <c r="F619" s="1"/>
      <c r="G619" s="1"/>
      <c r="H619" s="1"/>
      <c r="I619" s="1">
        <v>17.822299999999998</v>
      </c>
      <c r="J619" s="1">
        <v>15.098800000000001</v>
      </c>
      <c r="K619" s="1">
        <v>14.854200000000001</v>
      </c>
      <c r="L619" s="1">
        <v>31.431999999999999</v>
      </c>
      <c r="M619" s="1">
        <v>19.384</v>
      </c>
      <c r="N619" s="1">
        <v>33.597900000000003</v>
      </c>
      <c r="O619" s="1">
        <v>38.884700000000002</v>
      </c>
      <c r="P619" s="1">
        <v>43.475999999999999</v>
      </c>
      <c r="Q619" s="1">
        <v>51.268099999999997</v>
      </c>
      <c r="R619" s="1">
        <v>60.018599999999999</v>
      </c>
      <c r="S619" s="1">
        <v>51.7761</v>
      </c>
      <c r="T619" s="1">
        <v>58.794600000000003</v>
      </c>
      <c r="U619" s="1">
        <v>63.442149999999998</v>
      </c>
      <c r="V619" s="1">
        <v>68.089699999999993</v>
      </c>
      <c r="W619" s="1">
        <v>70.322800000000001</v>
      </c>
      <c r="X619" s="1">
        <v>72.555899999999994</v>
      </c>
      <c r="Y619" s="1">
        <v>72.453649999999996</v>
      </c>
      <c r="Z619" s="1">
        <v>72.351399999999998</v>
      </c>
      <c r="AA619" s="1">
        <v>67.018749999999997</v>
      </c>
      <c r="AB619" s="1">
        <v>61.686100000000003</v>
      </c>
      <c r="AC619" s="1">
        <v>61.686100000000003</v>
      </c>
    </row>
    <row r="620" spans="1:29" x14ac:dyDescent="0.3">
      <c r="A620" t="s">
        <v>193</v>
      </c>
      <c r="B620" t="s">
        <v>187</v>
      </c>
      <c r="C620" t="s">
        <v>198</v>
      </c>
      <c r="D620" t="s">
        <v>177</v>
      </c>
      <c r="E620" t="s">
        <v>197</v>
      </c>
      <c r="F620" s="1"/>
      <c r="G620" s="1"/>
      <c r="H620" s="1"/>
      <c r="I620" s="1">
        <v>8.9026999999999994</v>
      </c>
      <c r="J620" s="1">
        <v>10.895099999999999</v>
      </c>
      <c r="K620" s="1">
        <v>5.9131999999999998</v>
      </c>
      <c r="L620" s="1">
        <v>6.3471000000000002</v>
      </c>
      <c r="M620" s="1">
        <v>12.0291</v>
      </c>
      <c r="N620" s="1">
        <v>12.588800000000001</v>
      </c>
      <c r="O620" s="1">
        <v>17.095300000000002</v>
      </c>
      <c r="P620" s="1">
        <v>20.509599999999999</v>
      </c>
      <c r="Q620" s="1">
        <v>21.0441</v>
      </c>
      <c r="R620" s="1">
        <v>30.025099999999998</v>
      </c>
      <c r="S620" s="1">
        <v>26.148299999999999</v>
      </c>
      <c r="T620" s="1">
        <v>37.778399999999998</v>
      </c>
      <c r="U620" s="1">
        <v>46.58925</v>
      </c>
      <c r="V620" s="1">
        <v>55.400100000000002</v>
      </c>
      <c r="W620" s="1">
        <v>57.595799999999997</v>
      </c>
      <c r="X620" s="1">
        <v>59.791499999999999</v>
      </c>
      <c r="Y620" s="1">
        <v>60.367049999999999</v>
      </c>
      <c r="Z620" s="1">
        <v>60.942599999999999</v>
      </c>
      <c r="AA620" s="1">
        <v>59.923400000000001</v>
      </c>
      <c r="AB620" s="1">
        <v>58.904200000000003</v>
      </c>
      <c r="AC620" s="1">
        <v>58.904200000000003</v>
      </c>
    </row>
    <row r="621" spans="1:29" x14ac:dyDescent="0.3">
      <c r="A621" t="s">
        <v>193</v>
      </c>
      <c r="B621" t="s">
        <v>187</v>
      </c>
      <c r="C621" t="s">
        <v>198</v>
      </c>
      <c r="D621" t="s">
        <v>160</v>
      </c>
      <c r="E621" t="s">
        <v>197</v>
      </c>
      <c r="F621" s="1"/>
      <c r="G621" s="1"/>
      <c r="H621" s="1"/>
      <c r="I621" s="1">
        <v>8.9026999999999994</v>
      </c>
      <c r="J621" s="1">
        <v>10.895099999999999</v>
      </c>
      <c r="K621" s="1">
        <v>5.9131999999999998</v>
      </c>
      <c r="L621" s="1">
        <v>6.3471000000000002</v>
      </c>
      <c r="M621" s="1">
        <v>12.0291</v>
      </c>
      <c r="N621" s="1">
        <v>12.588800000000001</v>
      </c>
      <c r="O621" s="1">
        <v>17.095300000000002</v>
      </c>
      <c r="P621" s="1">
        <v>20.509599999999999</v>
      </c>
      <c r="Q621" s="1">
        <v>21.0441</v>
      </c>
      <c r="R621" s="1">
        <v>30.025099999999998</v>
      </c>
      <c r="S621" s="1">
        <v>26.148299999999999</v>
      </c>
      <c r="T621" s="1">
        <v>37.778399999999998</v>
      </c>
      <c r="U621" s="1">
        <v>46.58925</v>
      </c>
      <c r="V621" s="1">
        <v>55.400100000000002</v>
      </c>
      <c r="W621" s="1">
        <v>57.595799999999997</v>
      </c>
      <c r="X621" s="1">
        <v>59.791499999999999</v>
      </c>
      <c r="Y621" s="1">
        <v>60.367049999999999</v>
      </c>
      <c r="Z621" s="1">
        <v>60.942599999999999</v>
      </c>
      <c r="AA621" s="1">
        <v>59.923400000000001</v>
      </c>
      <c r="AB621" s="1">
        <v>58.904200000000003</v>
      </c>
      <c r="AC621" s="1">
        <v>58.904200000000003</v>
      </c>
    </row>
    <row r="622" spans="1:29" hidden="1" x14ac:dyDescent="0.3">
      <c r="A622" t="s">
        <v>193</v>
      </c>
      <c r="B622" t="s">
        <v>187</v>
      </c>
      <c r="C622" t="s">
        <v>198</v>
      </c>
      <c r="D622" t="s">
        <v>119</v>
      </c>
      <c r="E622" t="s">
        <v>197</v>
      </c>
      <c r="F622" s="1"/>
      <c r="G622" s="1"/>
      <c r="H622" s="1"/>
      <c r="I622" s="1">
        <v>1.1591</v>
      </c>
      <c r="J622" s="1">
        <v>2.1867999999999999</v>
      </c>
      <c r="K622" s="1">
        <v>8.6199999999999999E-2</v>
      </c>
      <c r="L622" s="1">
        <v>3.2363</v>
      </c>
      <c r="M622" s="1">
        <v>5.0030000000000001</v>
      </c>
      <c r="N622" s="1">
        <v>5.6700999999999997</v>
      </c>
      <c r="O622" s="1">
        <v>6.0301999999999998</v>
      </c>
      <c r="P622" s="1">
        <v>7.7903000000000002</v>
      </c>
      <c r="Q622" s="1">
        <v>14.5693</v>
      </c>
      <c r="R622" s="1">
        <v>18.5657</v>
      </c>
      <c r="S622" s="1">
        <v>20.8706</v>
      </c>
      <c r="T622" s="1">
        <v>35.266300000000001</v>
      </c>
      <c r="U622" s="1">
        <v>40.333950000000002</v>
      </c>
      <c r="V622" s="1">
        <v>45.401600000000002</v>
      </c>
      <c r="W622" s="1">
        <v>47.330100000000002</v>
      </c>
      <c r="X622" s="1">
        <v>49.258600000000001</v>
      </c>
      <c r="Y622" s="1">
        <v>43.325749999999999</v>
      </c>
      <c r="Z622" s="1">
        <v>37.392899999999997</v>
      </c>
      <c r="AA622" s="1">
        <v>41.543300000000002</v>
      </c>
      <c r="AB622" s="1">
        <v>45.6937</v>
      </c>
      <c r="AC622" s="1">
        <v>45.6937</v>
      </c>
    </row>
    <row r="623" spans="1:29" hidden="1" x14ac:dyDescent="0.3">
      <c r="A623" t="s">
        <v>193</v>
      </c>
      <c r="B623" t="s">
        <v>187</v>
      </c>
      <c r="C623" t="s">
        <v>198</v>
      </c>
      <c r="D623" t="s">
        <v>121</v>
      </c>
      <c r="E623" t="s">
        <v>197</v>
      </c>
      <c r="F623" s="1"/>
      <c r="G623" s="1"/>
      <c r="H623" s="1"/>
      <c r="I623" s="1"/>
      <c r="J623" s="1">
        <v>1.5526</v>
      </c>
      <c r="K623" s="1">
        <v>1.4259999999999999</v>
      </c>
      <c r="L623" s="1">
        <v>1.7543</v>
      </c>
      <c r="M623" s="1">
        <v>1.8869</v>
      </c>
      <c r="N623" s="1">
        <v>1.8783000000000001</v>
      </c>
      <c r="O623" s="1">
        <v>1.5947</v>
      </c>
      <c r="P623" s="1">
        <v>0.94979999999999998</v>
      </c>
      <c r="Q623" s="1">
        <v>1.1125</v>
      </c>
      <c r="R623" s="1">
        <v>1.4420999999999999</v>
      </c>
      <c r="S623" s="1">
        <v>1.4632000000000001</v>
      </c>
      <c r="T623" s="1">
        <v>1.6380999999999999</v>
      </c>
      <c r="U623" s="1">
        <v>1.7282999999999999</v>
      </c>
      <c r="V623" s="1">
        <v>1.8185</v>
      </c>
      <c r="W623" s="1">
        <v>1.7841499999999999</v>
      </c>
      <c r="X623" s="1">
        <v>1.7498</v>
      </c>
      <c r="Y623" s="1">
        <v>1.9118999999999999</v>
      </c>
      <c r="Z623" s="1">
        <v>2.0739999999999998</v>
      </c>
      <c r="AA623" s="1">
        <v>2.0825999999999998</v>
      </c>
      <c r="AB623" s="1">
        <v>2.0912000000000002</v>
      </c>
      <c r="AC623" s="1">
        <v>2.0912000000000002</v>
      </c>
    </row>
    <row r="624" spans="1:29" hidden="1" x14ac:dyDescent="0.3">
      <c r="A624" t="s">
        <v>193</v>
      </c>
      <c r="B624" t="s">
        <v>187</v>
      </c>
      <c r="C624" t="s">
        <v>198</v>
      </c>
      <c r="D624" t="s">
        <v>123</v>
      </c>
      <c r="E624" t="s">
        <v>197</v>
      </c>
      <c r="F624" s="1"/>
      <c r="G624" s="1"/>
      <c r="H624" s="1"/>
      <c r="I624" s="1"/>
      <c r="J624" s="1">
        <v>4.0023</v>
      </c>
      <c r="K624" s="1">
        <v>4.1188000000000002</v>
      </c>
      <c r="L624" s="1">
        <v>3.7086999999999999</v>
      </c>
      <c r="M624" s="1">
        <v>5.0048000000000004</v>
      </c>
      <c r="N624" s="1">
        <v>5.484</v>
      </c>
      <c r="O624" s="1">
        <v>5.8365999999999998</v>
      </c>
      <c r="P624" s="1">
        <v>6.3235000000000001</v>
      </c>
      <c r="Q624" s="1">
        <v>6.5274999999999999</v>
      </c>
      <c r="R624" s="1">
        <v>6.5503999999999998</v>
      </c>
      <c r="S624" s="1">
        <v>6.2944000000000004</v>
      </c>
      <c r="T624" s="1">
        <v>7.9767999999999999</v>
      </c>
      <c r="U624" s="1">
        <v>7.8688500000000001</v>
      </c>
      <c r="V624" s="1">
        <v>7.7609000000000004</v>
      </c>
      <c r="W624" s="1">
        <v>7.7287999999999997</v>
      </c>
      <c r="X624" s="1">
        <v>7.6966999999999999</v>
      </c>
      <c r="Y624" s="1">
        <v>7.6159999999999997</v>
      </c>
      <c r="Z624" s="1">
        <v>7.5353000000000003</v>
      </c>
      <c r="AA624" s="1">
        <v>7.3557499999999996</v>
      </c>
      <c r="AB624" s="1">
        <v>7.1761999999999997</v>
      </c>
      <c r="AC624" s="1">
        <v>7.1761999999999997</v>
      </c>
    </row>
    <row r="625" spans="1:29" hidden="1" x14ac:dyDescent="0.3">
      <c r="A625" t="s">
        <v>193</v>
      </c>
      <c r="B625" t="s">
        <v>187</v>
      </c>
      <c r="C625" t="s">
        <v>198</v>
      </c>
      <c r="D625" t="s">
        <v>125</v>
      </c>
      <c r="E625" t="s">
        <v>197</v>
      </c>
      <c r="F625" s="1"/>
      <c r="G625" s="1"/>
      <c r="H625" s="1"/>
      <c r="I625" s="1"/>
      <c r="J625" s="1">
        <v>9.1948000000000008</v>
      </c>
      <c r="K625" s="1">
        <v>9.8724000000000007</v>
      </c>
      <c r="L625" s="1">
        <v>10.217000000000001</v>
      </c>
      <c r="M625" s="1">
        <v>11.9781</v>
      </c>
      <c r="N625" s="1">
        <v>14.0017</v>
      </c>
      <c r="O625" s="1">
        <v>10.1068</v>
      </c>
      <c r="P625" s="1">
        <v>10.8269</v>
      </c>
      <c r="Q625" s="1">
        <v>11.957599999999999</v>
      </c>
      <c r="R625" s="1">
        <v>12.511799999999999</v>
      </c>
      <c r="S625" s="1">
        <v>13.2997</v>
      </c>
      <c r="T625" s="1">
        <v>15.5808</v>
      </c>
      <c r="U625" s="1">
        <v>17.792000000000002</v>
      </c>
      <c r="V625" s="1">
        <v>20.0032</v>
      </c>
      <c r="W625" s="1">
        <v>20.194299999999998</v>
      </c>
      <c r="X625" s="1">
        <v>20.385400000000001</v>
      </c>
      <c r="Y625" s="1">
        <v>20.521549999999898</v>
      </c>
      <c r="Z625" s="1">
        <v>20.657699999999998</v>
      </c>
      <c r="AA625" s="1">
        <v>20.41255</v>
      </c>
      <c r="AB625" s="1">
        <v>20.167400000000001</v>
      </c>
      <c r="AC625" s="1">
        <v>20.167400000000001</v>
      </c>
    </row>
    <row r="626" spans="1:29" hidden="1" x14ac:dyDescent="0.3">
      <c r="A626" t="s">
        <v>193</v>
      </c>
      <c r="B626" t="s">
        <v>187</v>
      </c>
      <c r="C626" t="s">
        <v>198</v>
      </c>
      <c r="D626" t="s">
        <v>127</v>
      </c>
      <c r="E626" t="s">
        <v>197</v>
      </c>
      <c r="F626" s="1"/>
      <c r="G626" s="1"/>
      <c r="H626" s="1"/>
      <c r="I626" s="1">
        <v>27.049499999999998</v>
      </c>
      <c r="J626" s="1">
        <v>11.006500000000001</v>
      </c>
      <c r="K626" s="1">
        <v>20.510899999999999</v>
      </c>
      <c r="L626" s="1">
        <v>22.590299999999999</v>
      </c>
      <c r="M626" s="1">
        <v>21.250900000000001</v>
      </c>
      <c r="N626" s="1">
        <v>22.092700000000001</v>
      </c>
      <c r="O626" s="1">
        <v>21.353000000000002</v>
      </c>
      <c r="P626" s="1">
        <v>19.5334</v>
      </c>
      <c r="Q626" s="1">
        <v>18.532599999999999</v>
      </c>
      <c r="R626" s="1">
        <v>18.695399999999999</v>
      </c>
      <c r="S626" s="1">
        <v>17.7654</v>
      </c>
      <c r="T626" s="1">
        <v>16.7484</v>
      </c>
      <c r="U626" s="1">
        <v>16.77685</v>
      </c>
      <c r="V626" s="1">
        <v>16.805299999999999</v>
      </c>
      <c r="W626" s="1">
        <v>16.60275</v>
      </c>
      <c r="X626" s="1">
        <v>16.400200000000002</v>
      </c>
      <c r="Y626" s="1">
        <v>15.5099</v>
      </c>
      <c r="Z626" s="1">
        <v>14.6196</v>
      </c>
      <c r="AA626" s="1">
        <v>14.331299999999899</v>
      </c>
      <c r="AB626" s="1">
        <v>14.042999999999999</v>
      </c>
      <c r="AC626" s="1">
        <v>14.042999999999999</v>
      </c>
    </row>
    <row r="627" spans="1:29" hidden="1" x14ac:dyDescent="0.3">
      <c r="A627" t="s">
        <v>193</v>
      </c>
      <c r="B627" t="s">
        <v>187</v>
      </c>
      <c r="C627" t="s">
        <v>198</v>
      </c>
      <c r="D627" t="s">
        <v>161</v>
      </c>
      <c r="E627" t="s">
        <v>197</v>
      </c>
      <c r="F627" s="1"/>
      <c r="G627" s="1"/>
      <c r="H627" s="1"/>
      <c r="I627" s="1"/>
      <c r="J627" s="1">
        <v>8.9068000000000005</v>
      </c>
      <c r="K627" s="1">
        <v>7.5910000000000002</v>
      </c>
      <c r="L627" s="1">
        <v>8.9329999999999998</v>
      </c>
      <c r="M627" s="1">
        <v>10.207700000000001</v>
      </c>
      <c r="N627" s="1">
        <v>13.5921</v>
      </c>
      <c r="O627" s="1">
        <v>22.209099999999999</v>
      </c>
      <c r="P627" s="1">
        <v>26.130500000000001</v>
      </c>
      <c r="Q627" s="1">
        <v>30.038900000000002</v>
      </c>
      <c r="R627" s="1">
        <v>33.724299999999999</v>
      </c>
      <c r="S627" s="1">
        <v>32.577599999999997</v>
      </c>
      <c r="T627" s="1">
        <v>32.940399999999997</v>
      </c>
      <c r="U627" s="1">
        <v>34.106299999999997</v>
      </c>
      <c r="V627" s="1">
        <v>35.272199999999998</v>
      </c>
      <c r="W627" s="1">
        <v>39.20825</v>
      </c>
      <c r="X627" s="1">
        <v>43.144300000000001</v>
      </c>
      <c r="Y627" s="1">
        <v>44.388350000000003</v>
      </c>
      <c r="Z627" s="1">
        <v>45.632399999999997</v>
      </c>
      <c r="AA627" s="1">
        <v>50.902749999999997</v>
      </c>
      <c r="AB627" s="1">
        <v>56.173099999999998</v>
      </c>
      <c r="AC627" s="1">
        <v>56.173099999999998</v>
      </c>
    </row>
    <row r="628" spans="1:29" hidden="1" x14ac:dyDescent="0.3">
      <c r="A628" t="s">
        <v>193</v>
      </c>
      <c r="B628" t="s">
        <v>187</v>
      </c>
      <c r="C628" t="s">
        <v>198</v>
      </c>
      <c r="D628" t="s">
        <v>130</v>
      </c>
      <c r="E628" t="s">
        <v>197</v>
      </c>
      <c r="F628" s="1"/>
      <c r="G628" s="1"/>
      <c r="H628" s="1"/>
      <c r="I628" s="1"/>
      <c r="J628" s="1">
        <v>2.3479999999999999</v>
      </c>
      <c r="K628" s="1">
        <v>10.8873</v>
      </c>
      <c r="L628" s="1">
        <v>10.128299999999999</v>
      </c>
      <c r="M628" s="1">
        <v>15.2639</v>
      </c>
      <c r="N628" s="1">
        <v>13.291600000000001</v>
      </c>
      <c r="O628" s="1">
        <v>16.590999999999902</v>
      </c>
      <c r="P628" s="1">
        <v>13.3536</v>
      </c>
      <c r="Q628" s="1">
        <v>28.4588</v>
      </c>
      <c r="R628" s="1">
        <v>22.540600000000001</v>
      </c>
      <c r="S628" s="1">
        <v>27.1935</v>
      </c>
      <c r="T628" s="1">
        <v>20.182600000000001</v>
      </c>
      <c r="U628" s="1">
        <v>22.1127</v>
      </c>
      <c r="V628" s="1">
        <v>24.0428</v>
      </c>
      <c r="W628" s="1">
        <v>22.810400000000001</v>
      </c>
      <c r="X628" s="1">
        <v>21.577999999999999</v>
      </c>
      <c r="Y628" s="1">
        <v>22.23545</v>
      </c>
      <c r="Z628" s="1">
        <v>22.892900000000001</v>
      </c>
      <c r="AA628" s="1">
        <v>17.305350000000001</v>
      </c>
      <c r="AB628" s="1">
        <v>11.7178</v>
      </c>
      <c r="AC628" s="1">
        <v>11.7178</v>
      </c>
    </row>
    <row r="629" spans="1:29" hidden="1" x14ac:dyDescent="0.3">
      <c r="A629" t="s">
        <v>193</v>
      </c>
      <c r="B629" t="s">
        <v>187</v>
      </c>
      <c r="C629" t="s">
        <v>198</v>
      </c>
      <c r="D629" t="s">
        <v>185</v>
      </c>
      <c r="E629" t="s">
        <v>197</v>
      </c>
      <c r="F629" s="1"/>
      <c r="G629" s="1"/>
      <c r="H629" s="1"/>
      <c r="I629" s="1">
        <v>11.3819</v>
      </c>
      <c r="J629" s="1">
        <v>8.3691999999999993</v>
      </c>
      <c r="K629" s="1">
        <v>8.1844999999999999</v>
      </c>
      <c r="L629" s="1">
        <v>24.494599999999998</v>
      </c>
      <c r="M629" s="1">
        <v>12.0192</v>
      </c>
      <c r="N629" s="1">
        <v>26.186499999999999</v>
      </c>
      <c r="O629" s="1">
        <v>29.991900000000001</v>
      </c>
      <c r="P629" s="1">
        <v>35.614600000000003</v>
      </c>
      <c r="Q629" s="1">
        <v>43.086799999999997</v>
      </c>
      <c r="R629" s="1">
        <v>51.3874</v>
      </c>
      <c r="S629" s="1">
        <v>43.323999999999998</v>
      </c>
      <c r="T629" s="1">
        <v>49.860700000000001</v>
      </c>
      <c r="U629" s="1">
        <v>54.598100000000002</v>
      </c>
      <c r="V629" s="1">
        <v>59.335500000000003</v>
      </c>
      <c r="W629" s="1">
        <v>61.658349999999999</v>
      </c>
      <c r="X629" s="1">
        <v>63.981200000000001</v>
      </c>
      <c r="Y629" s="1">
        <v>63.712299999999999</v>
      </c>
      <c r="Z629" s="1">
        <v>63.443399999999997</v>
      </c>
      <c r="AA629" s="1">
        <v>58.338749999999997</v>
      </c>
      <c r="AB629" s="1">
        <v>53.234099999999998</v>
      </c>
      <c r="AC629" s="1">
        <v>53.234099999999998</v>
      </c>
    </row>
    <row r="630" spans="1:29" hidden="1" x14ac:dyDescent="0.3">
      <c r="A630" t="s">
        <v>193</v>
      </c>
      <c r="B630" t="s">
        <v>187</v>
      </c>
      <c r="C630" t="s">
        <v>198</v>
      </c>
      <c r="D630" t="s">
        <v>131</v>
      </c>
      <c r="E630" t="s">
        <v>197</v>
      </c>
      <c r="F630" s="1"/>
      <c r="G630" s="1"/>
      <c r="H630" s="1"/>
      <c r="I630" s="1"/>
      <c r="J630" s="1">
        <v>8.3607999999999993</v>
      </c>
      <c r="K630" s="1">
        <v>8.1853999999999996</v>
      </c>
      <c r="L630" s="1">
        <v>24.497299999999999</v>
      </c>
      <c r="M630" s="1">
        <v>12.022</v>
      </c>
      <c r="N630" s="1">
        <v>26.186399999999999</v>
      </c>
      <c r="O630" s="1">
        <v>30.493300000000001</v>
      </c>
      <c r="P630" s="1">
        <v>35.6158</v>
      </c>
      <c r="Q630" s="1">
        <v>43.016100000000002</v>
      </c>
      <c r="R630" s="1">
        <v>51.1051</v>
      </c>
      <c r="S630" s="1">
        <v>43.323999999999998</v>
      </c>
      <c r="T630" s="1">
        <v>49.808500000000002</v>
      </c>
      <c r="U630" s="1">
        <v>54.601300000000002</v>
      </c>
      <c r="V630" s="1">
        <v>59.394100000000002</v>
      </c>
      <c r="W630" s="1">
        <v>61.680700000000002</v>
      </c>
      <c r="X630" s="1">
        <v>63.967300000000002</v>
      </c>
      <c r="Y630" s="1">
        <v>63.705199999999998</v>
      </c>
      <c r="Z630" s="1">
        <v>63.443100000000001</v>
      </c>
      <c r="AA630" s="1">
        <v>58.338549999999998</v>
      </c>
      <c r="AB630" s="1">
        <v>53.233999999999902</v>
      </c>
      <c r="AC630" s="1">
        <v>53.233999999999902</v>
      </c>
    </row>
    <row r="631" spans="1:29" hidden="1" x14ac:dyDescent="0.3">
      <c r="A631" t="s">
        <v>193</v>
      </c>
      <c r="B631" t="s">
        <v>187</v>
      </c>
      <c r="C631" t="s">
        <v>198</v>
      </c>
      <c r="D631" t="s">
        <v>162</v>
      </c>
      <c r="E631" t="s">
        <v>197</v>
      </c>
      <c r="F631" s="1"/>
      <c r="G631" s="1"/>
      <c r="H631" s="1"/>
      <c r="I631" s="1">
        <v>56.909599999999998</v>
      </c>
      <c r="J631" s="1">
        <v>41.845799999999997</v>
      </c>
      <c r="K631" s="1">
        <v>40.922899999999998</v>
      </c>
      <c r="L631" s="1">
        <v>122.4726</v>
      </c>
      <c r="M631" s="1">
        <v>60.0959</v>
      </c>
      <c r="N631" s="1">
        <v>130.93289999999999</v>
      </c>
      <c r="O631" s="1">
        <v>149.9599</v>
      </c>
      <c r="P631" s="1">
        <v>178.07299999999901</v>
      </c>
      <c r="Q631" s="1">
        <v>215.43360000000001</v>
      </c>
      <c r="R631" s="1">
        <v>256.93689999999998</v>
      </c>
      <c r="S631" s="1">
        <v>216.62</v>
      </c>
      <c r="T631" s="1">
        <v>373.95510000000002</v>
      </c>
      <c r="U631" s="1">
        <v>483.65514999999999</v>
      </c>
      <c r="V631" s="1">
        <v>593.35519999999997</v>
      </c>
      <c r="W631" s="1">
        <v>616.58365000000003</v>
      </c>
      <c r="X631" s="1">
        <v>639.81209999999999</v>
      </c>
      <c r="Y631" s="1">
        <v>637.12289999999996</v>
      </c>
      <c r="Z631" s="1">
        <v>634.43370000000004</v>
      </c>
      <c r="AA631" s="1">
        <v>583.38750000000005</v>
      </c>
      <c r="AB631" s="1">
        <v>532.34130000000005</v>
      </c>
      <c r="AC631" s="1">
        <v>532.34130000000005</v>
      </c>
    </row>
    <row r="632" spans="1:29" hidden="1" x14ac:dyDescent="0.3">
      <c r="A632" t="s">
        <v>193</v>
      </c>
      <c r="B632" t="s">
        <v>187</v>
      </c>
      <c r="C632" t="s">
        <v>198</v>
      </c>
      <c r="D632" t="s">
        <v>164</v>
      </c>
      <c r="E632" t="s">
        <v>197</v>
      </c>
      <c r="F632" s="1"/>
      <c r="G632" s="1"/>
      <c r="H632" s="1"/>
      <c r="I632" s="1">
        <v>8.0874000000000006</v>
      </c>
      <c r="J632" s="1">
        <v>9.1750000000000007</v>
      </c>
      <c r="K632" s="1">
        <v>5.1026999999999996</v>
      </c>
      <c r="L632" s="1">
        <v>4.7389999999999999</v>
      </c>
      <c r="M632" s="1">
        <v>11.116899999999999</v>
      </c>
      <c r="N632" s="1">
        <v>10.8102</v>
      </c>
      <c r="O632" s="1">
        <v>16.083200000000001</v>
      </c>
      <c r="P632" s="1">
        <v>19.446899999999999</v>
      </c>
      <c r="Q632" s="1">
        <v>18.3718</v>
      </c>
      <c r="R632" s="1">
        <v>28.861899999999999</v>
      </c>
      <c r="S632" s="1">
        <v>24.985199999999999</v>
      </c>
      <c r="T632" s="1">
        <v>36.575400000000002</v>
      </c>
      <c r="U632" s="1">
        <v>45.361699999999999</v>
      </c>
      <c r="V632" s="1">
        <v>54.148000000000003</v>
      </c>
      <c r="W632" s="1">
        <v>55.887250000000002</v>
      </c>
      <c r="X632" s="1">
        <v>57.6265</v>
      </c>
      <c r="Y632" s="1">
        <v>58.700199999999903</v>
      </c>
      <c r="Z632" s="1">
        <v>59.773899999999998</v>
      </c>
      <c r="AA632" s="1">
        <v>58.659599999999998</v>
      </c>
      <c r="AB632" s="1">
        <v>57.545299999999997</v>
      </c>
      <c r="AC632" s="1">
        <v>57.545299999999997</v>
      </c>
    </row>
    <row r="633" spans="1:29" hidden="1" x14ac:dyDescent="0.3">
      <c r="A633" t="s">
        <v>193</v>
      </c>
      <c r="B633" t="s">
        <v>188</v>
      </c>
      <c r="C633" t="s">
        <v>149</v>
      </c>
      <c r="D633" t="s">
        <v>154</v>
      </c>
      <c r="E633" t="s">
        <v>195</v>
      </c>
      <c r="F633" s="1"/>
      <c r="G633" s="1"/>
      <c r="H633" s="1"/>
      <c r="I633" s="1">
        <v>108</v>
      </c>
      <c r="J633" s="1">
        <v>100</v>
      </c>
      <c r="K633" s="1">
        <v>107</v>
      </c>
      <c r="L633" s="1">
        <v>115</v>
      </c>
      <c r="M633" s="1">
        <v>120</v>
      </c>
      <c r="N633" s="1">
        <v>121</v>
      </c>
      <c r="O633" s="1">
        <v>149</v>
      </c>
      <c r="P633" s="1">
        <v>155</v>
      </c>
      <c r="Q633" s="1">
        <v>162</v>
      </c>
      <c r="R633" s="1">
        <v>163</v>
      </c>
      <c r="S633" s="1">
        <v>165</v>
      </c>
      <c r="T633" s="1">
        <v>160</v>
      </c>
      <c r="U633" s="1">
        <v>156</v>
      </c>
      <c r="V633" s="1">
        <v>152</v>
      </c>
      <c r="W633" s="1">
        <v>152</v>
      </c>
      <c r="X633" s="1">
        <v>152</v>
      </c>
      <c r="Y633" s="1">
        <v>153.5</v>
      </c>
      <c r="Z633" s="1">
        <v>155</v>
      </c>
      <c r="AA633" s="1">
        <v>152.5</v>
      </c>
      <c r="AB633" s="1">
        <v>150</v>
      </c>
      <c r="AC633" s="1">
        <v>150</v>
      </c>
    </row>
    <row r="634" spans="1:29" hidden="1" x14ac:dyDescent="0.3">
      <c r="A634" t="s">
        <v>193</v>
      </c>
      <c r="B634" t="s">
        <v>188</v>
      </c>
      <c r="C634" t="s">
        <v>149</v>
      </c>
      <c r="D634" t="s">
        <v>117</v>
      </c>
      <c r="E634" t="s">
        <v>196</v>
      </c>
      <c r="F634" s="1"/>
      <c r="G634" s="1"/>
      <c r="H634" s="1"/>
      <c r="I634" s="1"/>
      <c r="J634" s="1">
        <v>16.472100000000001</v>
      </c>
      <c r="K634" s="1">
        <v>16.516300000000001</v>
      </c>
      <c r="L634" s="1">
        <v>14.857100000000001</v>
      </c>
      <c r="M634" s="1">
        <v>42.813200000000002</v>
      </c>
      <c r="N634" s="1">
        <v>64.221599999999995</v>
      </c>
      <c r="O634" s="1">
        <v>213.82310000000001</v>
      </c>
      <c r="P634" s="1">
        <v>272.90069999999997</v>
      </c>
      <c r="Q634" s="1">
        <v>348.3005</v>
      </c>
      <c r="R634" s="1">
        <v>444.53219999999999</v>
      </c>
      <c r="S634" s="1">
        <v>540.76279999999997</v>
      </c>
      <c r="T634" s="1">
        <v>636.99279999999999</v>
      </c>
      <c r="U634" s="1">
        <v>733.22424999999998</v>
      </c>
      <c r="V634" s="1">
        <v>829.45569999999998</v>
      </c>
      <c r="W634" s="1">
        <v>925.67764999999997</v>
      </c>
      <c r="X634" s="1">
        <v>1021.8996</v>
      </c>
      <c r="Y634" s="1">
        <v>1118.1232</v>
      </c>
      <c r="Z634" s="1">
        <v>1214.3468</v>
      </c>
      <c r="AA634" s="1">
        <v>1310.567</v>
      </c>
      <c r="AB634" s="1">
        <v>1406.7872</v>
      </c>
      <c r="AC634" s="1">
        <v>1406.7872</v>
      </c>
    </row>
    <row r="635" spans="1:29" hidden="1" x14ac:dyDescent="0.3">
      <c r="A635" t="s">
        <v>193</v>
      </c>
      <c r="B635" t="s">
        <v>188</v>
      </c>
      <c r="C635" t="s">
        <v>149</v>
      </c>
      <c r="D635" t="s">
        <v>119</v>
      </c>
      <c r="E635" t="s">
        <v>197</v>
      </c>
      <c r="F635" s="1"/>
      <c r="G635" s="1"/>
      <c r="H635" s="1"/>
      <c r="I635" s="1">
        <v>1.1591</v>
      </c>
      <c r="J635" s="1">
        <v>2.1867999999999999</v>
      </c>
      <c r="K635" s="1">
        <v>8.6199999999999E-2</v>
      </c>
      <c r="L635" s="1">
        <v>3.2363</v>
      </c>
      <c r="M635" s="1">
        <v>5.0030000000000001</v>
      </c>
      <c r="N635" s="1">
        <v>5.6700999999999997</v>
      </c>
      <c r="O635" s="1">
        <v>5.7586000000000004</v>
      </c>
      <c r="P635" s="1">
        <v>6.6768000000000001</v>
      </c>
      <c r="Q635" s="1">
        <v>13.9025</v>
      </c>
      <c r="R635" s="1">
        <v>17.639199999999999</v>
      </c>
      <c r="S635" s="1">
        <v>18.474699999999999</v>
      </c>
      <c r="T635" s="1">
        <v>35.553199999999997</v>
      </c>
      <c r="U635" s="1">
        <v>38.915099999999903</v>
      </c>
      <c r="V635" s="1">
        <v>42.277000000000001</v>
      </c>
      <c r="W635" s="1">
        <v>44.663699999999999</v>
      </c>
      <c r="X635" s="1">
        <v>47.050400000000003</v>
      </c>
      <c r="Y635" s="1">
        <v>43.550150000000002</v>
      </c>
      <c r="Z635" s="1">
        <v>40.049900000000001</v>
      </c>
      <c r="AA635" s="1">
        <v>42.513999999999903</v>
      </c>
      <c r="AB635" s="1">
        <v>44.978099999999998</v>
      </c>
      <c r="AC635" s="1">
        <v>44.978099999999998</v>
      </c>
    </row>
    <row r="636" spans="1:29" hidden="1" x14ac:dyDescent="0.3">
      <c r="A636" t="s">
        <v>193</v>
      </c>
      <c r="B636" t="s">
        <v>188</v>
      </c>
      <c r="C636" t="s">
        <v>149</v>
      </c>
      <c r="D636" t="s">
        <v>121</v>
      </c>
      <c r="E636" t="s">
        <v>197</v>
      </c>
      <c r="F636" s="1"/>
      <c r="G636" s="1"/>
      <c r="H636" s="1"/>
      <c r="I636" s="1"/>
      <c r="J636" s="1">
        <v>1.5526</v>
      </c>
      <c r="K636" s="1">
        <v>1.4259999999999999</v>
      </c>
      <c r="L636" s="1">
        <v>1.7543</v>
      </c>
      <c r="M636" s="1">
        <v>1.8869</v>
      </c>
      <c r="N636" s="1">
        <v>1.8782999999999901</v>
      </c>
      <c r="O636" s="1">
        <v>1.5710999999999999</v>
      </c>
      <c r="P636" s="1">
        <v>0.93400000000000005</v>
      </c>
      <c r="Q636" s="1">
        <v>1.085</v>
      </c>
      <c r="R636" s="1">
        <v>1.4057999999999999</v>
      </c>
      <c r="S636" s="1">
        <v>1.4752000000000001</v>
      </c>
      <c r="T636" s="1">
        <v>1.5898000000000001</v>
      </c>
      <c r="U636" s="1">
        <v>1.6919</v>
      </c>
      <c r="V636" s="1">
        <v>1.794</v>
      </c>
      <c r="W636" s="1">
        <v>1.7633000000000001</v>
      </c>
      <c r="X636" s="1">
        <v>1.7325999999999999</v>
      </c>
      <c r="Y636" s="1">
        <v>1.87845</v>
      </c>
      <c r="Z636" s="1">
        <v>2.0243000000000002</v>
      </c>
      <c r="AA636" s="1">
        <v>2.0161500000000001</v>
      </c>
      <c r="AB636" s="1">
        <v>2.008</v>
      </c>
      <c r="AC636" s="1">
        <v>2.008</v>
      </c>
    </row>
    <row r="637" spans="1:29" hidden="1" x14ac:dyDescent="0.3">
      <c r="A637" t="s">
        <v>193</v>
      </c>
      <c r="B637" t="s">
        <v>188</v>
      </c>
      <c r="C637" t="s">
        <v>149</v>
      </c>
      <c r="D637" t="s">
        <v>123</v>
      </c>
      <c r="E637" t="s">
        <v>197</v>
      </c>
      <c r="F637" s="1"/>
      <c r="G637" s="1"/>
      <c r="H637" s="1"/>
      <c r="I637" s="1"/>
      <c r="J637" s="1">
        <v>4.0023</v>
      </c>
      <c r="K637" s="1">
        <v>4.1188000000000002</v>
      </c>
      <c r="L637" s="1">
        <v>3.7086999999999999</v>
      </c>
      <c r="M637" s="1">
        <v>5.0048000000000004</v>
      </c>
      <c r="N637" s="1">
        <v>5.484</v>
      </c>
      <c r="O637" s="1">
        <v>5.7601000000000004</v>
      </c>
      <c r="P637" s="1">
        <v>6.2150999999999996</v>
      </c>
      <c r="Q637" s="1">
        <v>6.4379</v>
      </c>
      <c r="R637" s="1">
        <v>6.4436</v>
      </c>
      <c r="S637" s="1">
        <v>6.1803999999999997</v>
      </c>
      <c r="T637" s="1">
        <v>7.8604000000000003</v>
      </c>
      <c r="U637" s="1">
        <v>7.7365500000000003</v>
      </c>
      <c r="V637" s="1">
        <v>7.6127000000000002</v>
      </c>
      <c r="W637" s="1">
        <v>7.6168500000000003</v>
      </c>
      <c r="X637" s="1">
        <v>7.6210000000000004</v>
      </c>
      <c r="Y637" s="1">
        <v>7.5656499999999998</v>
      </c>
      <c r="Z637" s="1">
        <v>7.5102999999999902</v>
      </c>
      <c r="AA637" s="1">
        <v>7.3582999999999901</v>
      </c>
      <c r="AB637" s="1">
        <v>7.2062999999999899</v>
      </c>
      <c r="AC637" s="1">
        <v>7.2062999999999899</v>
      </c>
    </row>
    <row r="638" spans="1:29" hidden="1" x14ac:dyDescent="0.3">
      <c r="A638" t="s">
        <v>193</v>
      </c>
      <c r="B638" t="s">
        <v>188</v>
      </c>
      <c r="C638" t="s">
        <v>149</v>
      </c>
      <c r="D638" t="s">
        <v>125</v>
      </c>
      <c r="E638" t="s">
        <v>197</v>
      </c>
      <c r="F638" s="1"/>
      <c r="G638" s="1"/>
      <c r="H638" s="1"/>
      <c r="I638" s="1"/>
      <c r="J638" s="1">
        <v>9.1948000000000008</v>
      </c>
      <c r="K638" s="1">
        <v>9.8724000000000007</v>
      </c>
      <c r="L638" s="1">
        <v>10.217000000000001</v>
      </c>
      <c r="M638" s="1">
        <v>11.9781</v>
      </c>
      <c r="N638" s="1">
        <v>14.0017</v>
      </c>
      <c r="O638" s="1">
        <v>10.1694</v>
      </c>
      <c r="P638" s="1">
        <v>10.9367</v>
      </c>
      <c r="Q638" s="1">
        <v>12.152900000000001</v>
      </c>
      <c r="R638" s="1">
        <v>12.7813</v>
      </c>
      <c r="S638" s="1">
        <v>13.4625</v>
      </c>
      <c r="T638" s="1">
        <v>15.837400000000001</v>
      </c>
      <c r="U638" s="1">
        <v>18.0547</v>
      </c>
      <c r="V638" s="1">
        <v>20.271999999999998</v>
      </c>
      <c r="W638" s="1">
        <v>20.5108</v>
      </c>
      <c r="X638" s="1">
        <v>20.749600000000001</v>
      </c>
      <c r="Y638" s="1">
        <v>20.966049999999999</v>
      </c>
      <c r="Z638" s="1">
        <v>21.182500000000001</v>
      </c>
      <c r="AA638" s="1">
        <v>20.879950000000001</v>
      </c>
      <c r="AB638" s="1">
        <v>20.577400000000001</v>
      </c>
      <c r="AC638" s="1">
        <v>20.577400000000001</v>
      </c>
    </row>
    <row r="639" spans="1:29" hidden="1" x14ac:dyDescent="0.3">
      <c r="A639" t="s">
        <v>193</v>
      </c>
      <c r="B639" t="s">
        <v>188</v>
      </c>
      <c r="C639" t="s">
        <v>149</v>
      </c>
      <c r="D639" t="s">
        <v>127</v>
      </c>
      <c r="E639" t="s">
        <v>197</v>
      </c>
      <c r="F639" s="1"/>
      <c r="G639" s="1"/>
      <c r="H639" s="1"/>
      <c r="I639" s="1">
        <v>27.049499999999998</v>
      </c>
      <c r="J639" s="1">
        <v>11.006500000000001</v>
      </c>
      <c r="K639" s="1">
        <v>20.510899999999999</v>
      </c>
      <c r="L639" s="1">
        <v>22.590299999999999</v>
      </c>
      <c r="M639" s="1">
        <v>21.250900000000001</v>
      </c>
      <c r="N639" s="1">
        <v>22.0184</v>
      </c>
      <c r="O639" s="1">
        <v>21.196300000000001</v>
      </c>
      <c r="P639" s="1">
        <v>19.307200000000002</v>
      </c>
      <c r="Q639" s="1">
        <v>18.2163</v>
      </c>
      <c r="R639" s="1">
        <v>18.648900000000001</v>
      </c>
      <c r="S639" s="1">
        <v>18.104500000000002</v>
      </c>
      <c r="T639" s="1">
        <v>16.9574</v>
      </c>
      <c r="U639" s="1">
        <v>16.895049999999902</v>
      </c>
      <c r="V639" s="1">
        <v>16.832699999999999</v>
      </c>
      <c r="W639" s="1">
        <v>16.608599999999999</v>
      </c>
      <c r="X639" s="1">
        <v>16.384499999999999</v>
      </c>
      <c r="Y639" s="1">
        <v>15.505699999999999</v>
      </c>
      <c r="Z639" s="1">
        <v>14.626899999999999</v>
      </c>
      <c r="AA639" s="1">
        <v>14.437049999999999</v>
      </c>
      <c r="AB639" s="1">
        <v>14.247199999999999</v>
      </c>
      <c r="AC639" s="1">
        <v>14.247199999999999</v>
      </c>
    </row>
    <row r="640" spans="1:29" hidden="1" x14ac:dyDescent="0.3">
      <c r="A640" t="s">
        <v>193</v>
      </c>
      <c r="B640" t="s">
        <v>188</v>
      </c>
      <c r="C640" t="s">
        <v>149</v>
      </c>
      <c r="D640" t="s">
        <v>161</v>
      </c>
      <c r="E640" t="s">
        <v>197</v>
      </c>
      <c r="F640" s="1"/>
      <c r="G640" s="1"/>
      <c r="H640" s="1"/>
      <c r="I640" s="1"/>
      <c r="J640" s="1">
        <v>8.9068000000000005</v>
      </c>
      <c r="K640" s="1">
        <v>7.5909999999999904</v>
      </c>
      <c r="L640" s="1">
        <v>8.9329999999999998</v>
      </c>
      <c r="M640" s="1">
        <v>10.207700000000001</v>
      </c>
      <c r="N640" s="1">
        <v>13.5921</v>
      </c>
      <c r="O640" s="1">
        <v>21.026</v>
      </c>
      <c r="P640" s="1">
        <v>24.619599999999998</v>
      </c>
      <c r="Q640" s="1">
        <v>28.192799999999998</v>
      </c>
      <c r="R640" s="1">
        <v>32.411499999999997</v>
      </c>
      <c r="S640" s="1">
        <v>33.736800000000002</v>
      </c>
      <c r="T640" s="1">
        <v>32.196999999999903</v>
      </c>
      <c r="U640" s="1">
        <v>32.696199999999997</v>
      </c>
      <c r="V640" s="1">
        <v>33.195399999999999</v>
      </c>
      <c r="W640" s="1">
        <v>36.602499999999999</v>
      </c>
      <c r="X640" s="1">
        <v>40.009599999999999</v>
      </c>
      <c r="Y640" s="1">
        <v>41.483149999999902</v>
      </c>
      <c r="Z640" s="1">
        <v>42.956699999999998</v>
      </c>
      <c r="AA640" s="1">
        <v>47.817799999999998</v>
      </c>
      <c r="AB640" s="1">
        <v>52.678899999999999</v>
      </c>
      <c r="AC640" s="1">
        <v>52.678899999999999</v>
      </c>
    </row>
    <row r="641" spans="1:29" hidden="1" x14ac:dyDescent="0.3">
      <c r="A641" t="s">
        <v>193</v>
      </c>
      <c r="B641" t="s">
        <v>188</v>
      </c>
      <c r="C641" t="s">
        <v>149</v>
      </c>
      <c r="D641" t="s">
        <v>130</v>
      </c>
      <c r="E641" t="s">
        <v>197</v>
      </c>
      <c r="F641" s="1"/>
      <c r="G641" s="1"/>
      <c r="H641" s="1"/>
      <c r="I641" s="1"/>
      <c r="J641" s="1">
        <v>2.3479999999999999</v>
      </c>
      <c r="K641" s="1">
        <v>10.8873</v>
      </c>
      <c r="L641" s="1">
        <v>10.128299999999999</v>
      </c>
      <c r="M641" s="1">
        <v>15.2639</v>
      </c>
      <c r="N641" s="1">
        <v>13.291600000000001</v>
      </c>
      <c r="O641" s="1">
        <v>17.941600000000001</v>
      </c>
      <c r="P641" s="1">
        <v>11.7896</v>
      </c>
      <c r="Q641" s="1">
        <v>26.505099999999899</v>
      </c>
      <c r="R641" s="1">
        <v>22.902200000000001</v>
      </c>
      <c r="S641" s="1">
        <v>27.533100000000001</v>
      </c>
      <c r="T641" s="1">
        <v>20.691400000000002</v>
      </c>
      <c r="U641" s="1">
        <v>22.2651</v>
      </c>
      <c r="V641" s="1">
        <v>23.838799999999999</v>
      </c>
      <c r="W641" s="1">
        <v>22.807200000000002</v>
      </c>
      <c r="X641" s="1">
        <v>21.775600000000001</v>
      </c>
      <c r="Y641" s="1">
        <v>22.060500000000001</v>
      </c>
      <c r="Z641" s="1">
        <v>22.345400000000001</v>
      </c>
      <c r="AA641" s="1">
        <v>17.603449999999999</v>
      </c>
      <c r="AB641" s="1">
        <v>12.861499999999999</v>
      </c>
      <c r="AC641" s="1">
        <v>12.861499999999999</v>
      </c>
    </row>
    <row r="642" spans="1:29" hidden="1" x14ac:dyDescent="0.3">
      <c r="A642" t="s">
        <v>193</v>
      </c>
      <c r="B642" t="s">
        <v>188</v>
      </c>
      <c r="C642" t="s">
        <v>149</v>
      </c>
      <c r="D642" t="s">
        <v>185</v>
      </c>
      <c r="E642" t="s">
        <v>197</v>
      </c>
      <c r="F642" s="1"/>
      <c r="G642" s="1"/>
      <c r="H642" s="1"/>
      <c r="I642" s="1">
        <v>11.3819</v>
      </c>
      <c r="J642" s="1">
        <v>8.3691999999999993</v>
      </c>
      <c r="K642" s="1">
        <v>8.1844999999999999</v>
      </c>
      <c r="L642" s="1">
        <v>24.494599999999998</v>
      </c>
      <c r="M642" s="1">
        <v>12.0192</v>
      </c>
      <c r="N642" s="1">
        <v>26.186499999999899</v>
      </c>
      <c r="O642" s="1">
        <v>28.528400000000001</v>
      </c>
      <c r="P642" s="1">
        <v>33.747300000000003</v>
      </c>
      <c r="Q642" s="1">
        <v>40.756700000000002</v>
      </c>
      <c r="R642" s="1">
        <v>48.577599999999997</v>
      </c>
      <c r="S642" s="1">
        <v>46.854700000000001</v>
      </c>
      <c r="T642" s="1">
        <v>49.153399999999998</v>
      </c>
      <c r="U642" s="1">
        <v>52.765999999999998</v>
      </c>
      <c r="V642" s="1">
        <v>56.378599999999999</v>
      </c>
      <c r="W642" s="1">
        <v>59.002949999999998</v>
      </c>
      <c r="X642" s="1">
        <v>61.627299999999998</v>
      </c>
      <c r="Y642" s="1">
        <v>63.243699999999997</v>
      </c>
      <c r="Z642" s="1">
        <v>64.860100000000003</v>
      </c>
      <c r="AA642" s="1">
        <v>59.44885</v>
      </c>
      <c r="AB642" s="1">
        <v>54.037599999999998</v>
      </c>
      <c r="AC642" s="1">
        <v>54.037599999999998</v>
      </c>
    </row>
    <row r="643" spans="1:29" hidden="1" x14ac:dyDescent="0.3">
      <c r="A643" t="s">
        <v>193</v>
      </c>
      <c r="B643" t="s">
        <v>188</v>
      </c>
      <c r="C643" t="s">
        <v>149</v>
      </c>
      <c r="D643" t="s">
        <v>131</v>
      </c>
      <c r="E643" t="s">
        <v>197</v>
      </c>
      <c r="F643" s="1"/>
      <c r="G643" s="1"/>
      <c r="H643" s="1"/>
      <c r="I643" s="1"/>
      <c r="J643" s="1">
        <v>8.3607999999999993</v>
      </c>
      <c r="K643" s="1">
        <v>8.1853999999999996</v>
      </c>
      <c r="L643" s="1">
        <v>24.497299999999999</v>
      </c>
      <c r="M643" s="1">
        <v>12.022</v>
      </c>
      <c r="N643" s="1">
        <v>26.186399999999999</v>
      </c>
      <c r="O643" s="1">
        <v>29.2273</v>
      </c>
      <c r="P643" s="1">
        <v>33.748399999999997</v>
      </c>
      <c r="Q643" s="1">
        <v>40.685200000000002</v>
      </c>
      <c r="R643" s="1">
        <v>48.2898</v>
      </c>
      <c r="S643" s="1">
        <v>46.854700000000001</v>
      </c>
      <c r="T643" s="1">
        <v>48.906599999999997</v>
      </c>
      <c r="U643" s="1">
        <v>52.698250000000002</v>
      </c>
      <c r="V643" s="1">
        <v>56.489899999999999</v>
      </c>
      <c r="W643" s="1">
        <v>59.049499999999902</v>
      </c>
      <c r="X643" s="1">
        <v>61.609099999999998</v>
      </c>
      <c r="Y643" s="1">
        <v>63.234400000000001</v>
      </c>
      <c r="Z643" s="1">
        <v>64.859700000000004</v>
      </c>
      <c r="AA643" s="1">
        <v>59.448549999999997</v>
      </c>
      <c r="AB643" s="1">
        <v>54.037399999999998</v>
      </c>
      <c r="AC643" s="1">
        <v>54.037399999999998</v>
      </c>
    </row>
    <row r="644" spans="1:29" hidden="1" x14ac:dyDescent="0.3">
      <c r="A644" t="s">
        <v>193</v>
      </c>
      <c r="B644" t="s">
        <v>188</v>
      </c>
      <c r="C644" t="s">
        <v>149</v>
      </c>
      <c r="D644" t="s">
        <v>162</v>
      </c>
      <c r="E644" t="s">
        <v>197</v>
      </c>
      <c r="F644" s="1"/>
      <c r="G644" s="1"/>
      <c r="H644" s="1"/>
      <c r="I644" s="1">
        <v>56.909599999999998</v>
      </c>
      <c r="J644" s="1">
        <v>41.845799999999997</v>
      </c>
      <c r="K644" s="1">
        <v>40.922899999999998</v>
      </c>
      <c r="L644" s="1">
        <v>122.4726</v>
      </c>
      <c r="M644" s="1">
        <v>60.0959</v>
      </c>
      <c r="N644" s="1">
        <v>130.93289999999999</v>
      </c>
      <c r="O644" s="1">
        <v>142.6422</v>
      </c>
      <c r="P644" s="1">
        <v>168.7363</v>
      </c>
      <c r="Q644" s="1">
        <v>203.7835</v>
      </c>
      <c r="R644" s="1">
        <v>242.88820000000001</v>
      </c>
      <c r="S644" s="1">
        <v>234.27359999999999</v>
      </c>
      <c r="T644" s="1">
        <v>368.65069999999997</v>
      </c>
      <c r="U644" s="1">
        <v>466.21884999999997</v>
      </c>
      <c r="V644" s="1">
        <v>563.78699999999901</v>
      </c>
      <c r="W644" s="1">
        <v>590.03044999999997</v>
      </c>
      <c r="X644" s="1">
        <v>616.27390000000003</v>
      </c>
      <c r="Y644" s="1">
        <v>632.43714999999997</v>
      </c>
      <c r="Z644" s="1">
        <v>648.60040000000004</v>
      </c>
      <c r="AA644" s="1">
        <v>594.48810000000003</v>
      </c>
      <c r="AB644" s="1">
        <v>540.37580000000003</v>
      </c>
      <c r="AC644" s="1">
        <v>540.37580000000003</v>
      </c>
    </row>
    <row r="645" spans="1:29" hidden="1" x14ac:dyDescent="0.3">
      <c r="A645" t="s">
        <v>193</v>
      </c>
      <c r="B645" t="s">
        <v>188</v>
      </c>
      <c r="C645" t="s">
        <v>149</v>
      </c>
      <c r="D645" t="s">
        <v>164</v>
      </c>
      <c r="E645" t="s">
        <v>197</v>
      </c>
      <c r="F645" s="1"/>
      <c r="G645" s="1"/>
      <c r="H645" s="1"/>
      <c r="I645" s="1">
        <v>8.0874000000000006</v>
      </c>
      <c r="J645" s="1">
        <v>9.1750000000000007</v>
      </c>
      <c r="K645" s="1">
        <v>5.1026999999999996</v>
      </c>
      <c r="L645" s="1">
        <v>4.7389999999999999</v>
      </c>
      <c r="M645" s="1">
        <v>11.116899999999999</v>
      </c>
      <c r="N645" s="1">
        <v>10.8102</v>
      </c>
      <c r="O645" s="1">
        <v>15.523400000000001</v>
      </c>
      <c r="P645" s="1">
        <v>18.572900000000001</v>
      </c>
      <c r="Q645" s="1">
        <v>17.755700000000001</v>
      </c>
      <c r="R645" s="1">
        <v>27.050999999999998</v>
      </c>
      <c r="S645" s="1">
        <v>27.583400000000001</v>
      </c>
      <c r="T645" s="1">
        <v>35.031100000000002</v>
      </c>
      <c r="U645" s="1">
        <v>42.7879</v>
      </c>
      <c r="V645" s="1">
        <v>50.544699999999999</v>
      </c>
      <c r="W645" s="1">
        <v>52.470749999999903</v>
      </c>
      <c r="X645" s="1">
        <v>54.396799999999999</v>
      </c>
      <c r="Y645" s="1">
        <v>56.521050000000002</v>
      </c>
      <c r="Z645" s="1">
        <v>58.645299999999999</v>
      </c>
      <c r="AA645" s="1">
        <v>57.145150000000001</v>
      </c>
      <c r="AB645" s="1">
        <v>55.645000000000003</v>
      </c>
      <c r="AC645" s="1">
        <v>55.645000000000003</v>
      </c>
    </row>
    <row r="646" spans="1:29" hidden="1" x14ac:dyDescent="0.3">
      <c r="A646" t="s">
        <v>193</v>
      </c>
      <c r="B646" t="s">
        <v>188</v>
      </c>
      <c r="C646" t="s">
        <v>198</v>
      </c>
      <c r="D646" t="s">
        <v>154</v>
      </c>
      <c r="E646" t="s">
        <v>195</v>
      </c>
      <c r="F646" s="1"/>
      <c r="G646" s="1"/>
      <c r="H646" s="1"/>
      <c r="I646" s="1">
        <v>108</v>
      </c>
      <c r="J646" s="1">
        <v>100</v>
      </c>
      <c r="K646" s="1">
        <v>107</v>
      </c>
      <c r="L646" s="1">
        <v>115</v>
      </c>
      <c r="M646" s="1">
        <v>120</v>
      </c>
      <c r="N646" s="1">
        <v>121</v>
      </c>
      <c r="O646" s="1">
        <v>149</v>
      </c>
      <c r="P646" s="1">
        <v>155</v>
      </c>
      <c r="Q646" s="1">
        <v>162</v>
      </c>
      <c r="R646" s="1">
        <v>163</v>
      </c>
      <c r="S646" s="1">
        <v>165</v>
      </c>
      <c r="T646" s="1">
        <v>160</v>
      </c>
      <c r="U646" s="1">
        <v>156</v>
      </c>
      <c r="V646" s="1">
        <v>152</v>
      </c>
      <c r="W646" s="1">
        <v>152</v>
      </c>
      <c r="X646" s="1">
        <v>152</v>
      </c>
      <c r="Y646" s="1">
        <v>153.5</v>
      </c>
      <c r="Z646" s="1">
        <v>155</v>
      </c>
      <c r="AA646" s="1">
        <v>152.5</v>
      </c>
      <c r="AB646" s="1">
        <v>150</v>
      </c>
      <c r="AC646" s="1">
        <v>150</v>
      </c>
    </row>
    <row r="647" spans="1:29" hidden="1" x14ac:dyDescent="0.3">
      <c r="A647" t="s">
        <v>193</v>
      </c>
      <c r="B647" t="s">
        <v>188</v>
      </c>
      <c r="C647" t="s">
        <v>198</v>
      </c>
      <c r="D647" t="s">
        <v>117</v>
      </c>
      <c r="E647" t="s">
        <v>196</v>
      </c>
      <c r="F647" s="1"/>
      <c r="G647" s="1"/>
      <c r="H647" s="1"/>
      <c r="I647" s="1"/>
      <c r="J647" s="1">
        <v>16.472100000000001</v>
      </c>
      <c r="K647" s="1">
        <v>16.516300000000001</v>
      </c>
      <c r="L647" s="1">
        <v>14.857100000000001</v>
      </c>
      <c r="M647" s="1">
        <v>42.813200000000002</v>
      </c>
      <c r="N647" s="1">
        <v>64.221599999999995</v>
      </c>
      <c r="O647" s="1">
        <v>213.82310000000001</v>
      </c>
      <c r="P647" s="1">
        <v>272.90069999999997</v>
      </c>
      <c r="Q647" s="1">
        <v>348.3005</v>
      </c>
      <c r="R647" s="1">
        <v>444.53219999999999</v>
      </c>
      <c r="S647" s="1">
        <v>540.76279999999997</v>
      </c>
      <c r="T647" s="1">
        <v>636.99279999999999</v>
      </c>
      <c r="U647" s="1">
        <v>733.22424999999998</v>
      </c>
      <c r="V647" s="1">
        <v>829.45569999999998</v>
      </c>
      <c r="W647" s="1">
        <v>925.67764999999997</v>
      </c>
      <c r="X647" s="1">
        <v>1021.8996</v>
      </c>
      <c r="Y647" s="1">
        <v>1118.1232</v>
      </c>
      <c r="Z647" s="1">
        <v>1214.3468</v>
      </c>
      <c r="AA647" s="1">
        <v>1310.567</v>
      </c>
      <c r="AB647" s="1">
        <v>1406.7872</v>
      </c>
      <c r="AC647" s="1">
        <v>1406.7872</v>
      </c>
    </row>
    <row r="648" spans="1:29" x14ac:dyDescent="0.3">
      <c r="A648" t="s">
        <v>193</v>
      </c>
      <c r="B648" t="s">
        <v>188</v>
      </c>
      <c r="C648" t="s">
        <v>198</v>
      </c>
      <c r="D648" t="s">
        <v>158</v>
      </c>
      <c r="E648" t="s">
        <v>197</v>
      </c>
      <c r="F648" s="1"/>
      <c r="G648" s="1"/>
      <c r="H648" s="1"/>
      <c r="I648" s="1">
        <v>50.403500000000001</v>
      </c>
      <c r="J648" s="1">
        <v>36.514499999999998</v>
      </c>
      <c r="K648" s="1">
        <v>54.996000000000002</v>
      </c>
      <c r="L648" s="1">
        <v>47.705199999999998</v>
      </c>
      <c r="M648" s="1">
        <v>50.7179</v>
      </c>
      <c r="N648" s="1">
        <v>50.938000000000002</v>
      </c>
      <c r="O648" s="1">
        <v>50.3386</v>
      </c>
      <c r="P648" s="1">
        <v>46.002200000000002</v>
      </c>
      <c r="Q648" s="1">
        <v>44.534399999999998</v>
      </c>
      <c r="R648" s="1">
        <v>46.275599999999997</v>
      </c>
      <c r="S648" s="1">
        <v>45.565600000000003</v>
      </c>
      <c r="T648" s="1">
        <v>43.448399999999999</v>
      </c>
      <c r="U648" s="1">
        <v>43.658799999999999</v>
      </c>
      <c r="V648" s="1">
        <v>43.869199999999999</v>
      </c>
      <c r="W648" s="1">
        <v>44.040399999999998</v>
      </c>
      <c r="X648" s="1">
        <v>44.211599999999997</v>
      </c>
      <c r="Y648" s="1">
        <v>42.190550000000002</v>
      </c>
      <c r="Z648" s="1">
        <v>40.169499999999999</v>
      </c>
      <c r="AA648" s="1">
        <v>40.320549999999997</v>
      </c>
      <c r="AB648" s="1">
        <v>40.471600000000002</v>
      </c>
      <c r="AC648" s="1">
        <v>40.471600000000002</v>
      </c>
    </row>
    <row r="649" spans="1:29" x14ac:dyDescent="0.3">
      <c r="A649" t="s">
        <v>193</v>
      </c>
      <c r="B649" t="s">
        <v>188</v>
      </c>
      <c r="C649" t="s">
        <v>198</v>
      </c>
      <c r="D649" t="s">
        <v>166</v>
      </c>
      <c r="E649" t="s">
        <v>197</v>
      </c>
      <c r="F649" s="1"/>
      <c r="G649" s="1"/>
      <c r="H649" s="1"/>
      <c r="I649" s="1">
        <v>13.6486</v>
      </c>
      <c r="J649" s="1">
        <v>13.410600000000001</v>
      </c>
      <c r="K649" s="1">
        <v>13.559200000000001</v>
      </c>
      <c r="L649" s="1">
        <v>15.3996</v>
      </c>
      <c r="M649" s="1">
        <v>18.313500000000001</v>
      </c>
      <c r="N649" s="1">
        <v>20.779299999999999</v>
      </c>
      <c r="O649" s="1">
        <v>29.179099999999998</v>
      </c>
      <c r="P649" s="1">
        <v>33.590800000000002</v>
      </c>
      <c r="Q649" s="1">
        <v>38.460599999999999</v>
      </c>
      <c r="R649" s="1">
        <v>44.027200000000001</v>
      </c>
      <c r="S649" s="1">
        <v>46.1691</v>
      </c>
      <c r="T649" s="1">
        <v>43.781500000000001</v>
      </c>
      <c r="U649" s="1">
        <v>44.582349999999998</v>
      </c>
      <c r="V649" s="1">
        <v>45.383200000000002</v>
      </c>
      <c r="W649" s="1">
        <v>49.904400000000003</v>
      </c>
      <c r="X649" s="1">
        <v>54.425600000000003</v>
      </c>
      <c r="Y649" s="1">
        <v>55.95205</v>
      </c>
      <c r="Z649" s="1">
        <v>57.478499999999997</v>
      </c>
      <c r="AA649" s="1">
        <v>62.396899999999903</v>
      </c>
      <c r="AB649" s="1">
        <v>67.315299999999993</v>
      </c>
      <c r="AC649" s="1">
        <v>67.315299999999993</v>
      </c>
    </row>
    <row r="650" spans="1:29" x14ac:dyDescent="0.3">
      <c r="A650" t="s">
        <v>193</v>
      </c>
      <c r="B650" t="s">
        <v>188</v>
      </c>
      <c r="C650" t="s">
        <v>198</v>
      </c>
      <c r="D650" t="s">
        <v>168</v>
      </c>
      <c r="E650" t="s">
        <v>197</v>
      </c>
      <c r="F650" s="1"/>
      <c r="G650" s="1"/>
      <c r="H650" s="1"/>
      <c r="I650" s="1">
        <v>17.822299999999998</v>
      </c>
      <c r="J650" s="1">
        <v>15.098800000000001</v>
      </c>
      <c r="K650" s="1">
        <v>14.854200000000001</v>
      </c>
      <c r="L650" s="1">
        <v>31.431999999999999</v>
      </c>
      <c r="M650" s="1">
        <v>19.384</v>
      </c>
      <c r="N650" s="1">
        <v>33.597900000000003</v>
      </c>
      <c r="O650" s="1">
        <v>37.619399999999999</v>
      </c>
      <c r="P650" s="1">
        <v>41.608600000000003</v>
      </c>
      <c r="Q650" s="1">
        <v>48.937199999999997</v>
      </c>
      <c r="R650" s="1">
        <v>57.203600000000002</v>
      </c>
      <c r="S650" s="1">
        <v>55.306800000000003</v>
      </c>
      <c r="T650" s="1">
        <v>57.893300000000004</v>
      </c>
      <c r="U650" s="1">
        <v>61.539149999999999</v>
      </c>
      <c r="V650" s="1">
        <v>65.185000000000002</v>
      </c>
      <c r="W650" s="1">
        <v>67.691299999999998</v>
      </c>
      <c r="X650" s="1">
        <v>70.197599999999994</v>
      </c>
      <c r="Y650" s="1">
        <v>71.982699999999994</v>
      </c>
      <c r="Z650" s="1">
        <v>73.767799999999994</v>
      </c>
      <c r="AA650" s="1">
        <v>68.128649999999993</v>
      </c>
      <c r="AB650" s="1">
        <v>62.4895</v>
      </c>
      <c r="AC650" s="1">
        <v>62.4895</v>
      </c>
    </row>
    <row r="651" spans="1:29" x14ac:dyDescent="0.3">
      <c r="A651" t="s">
        <v>193</v>
      </c>
      <c r="B651" t="s">
        <v>188</v>
      </c>
      <c r="C651" t="s">
        <v>198</v>
      </c>
      <c r="D651" t="s">
        <v>177</v>
      </c>
      <c r="E651" t="s">
        <v>197</v>
      </c>
      <c r="F651" s="1"/>
      <c r="G651" s="1"/>
      <c r="H651" s="1"/>
      <c r="I651" s="1">
        <v>8.9026999999999994</v>
      </c>
      <c r="J651" s="1">
        <v>10.895099999999999</v>
      </c>
      <c r="K651" s="1">
        <v>5.9131999999999998</v>
      </c>
      <c r="L651" s="1">
        <v>6.3471000000000002</v>
      </c>
      <c r="M651" s="1">
        <v>12.0291</v>
      </c>
      <c r="N651" s="1">
        <v>12.588800000000001</v>
      </c>
      <c r="O651" s="1">
        <v>16.535599999999999</v>
      </c>
      <c r="P651" s="1">
        <v>19.6356</v>
      </c>
      <c r="Q651" s="1">
        <v>20.4299</v>
      </c>
      <c r="R651" s="1">
        <v>28.214099999999998</v>
      </c>
      <c r="S651" s="1">
        <v>28.746500000000001</v>
      </c>
      <c r="T651" s="1">
        <v>36.244599999999998</v>
      </c>
      <c r="U651" s="1">
        <v>44.00385</v>
      </c>
      <c r="V651" s="1">
        <v>51.763100000000001</v>
      </c>
      <c r="W651" s="1">
        <v>54.16095</v>
      </c>
      <c r="X651" s="1">
        <v>56.558799999999998</v>
      </c>
      <c r="Y651" s="1">
        <v>58.205649999999999</v>
      </c>
      <c r="Z651" s="1">
        <v>59.852499999999999</v>
      </c>
      <c r="AA651" s="1">
        <v>58.419249999999998</v>
      </c>
      <c r="AB651" s="1">
        <v>56.985999999999997</v>
      </c>
      <c r="AC651" s="1">
        <v>56.985999999999997</v>
      </c>
    </row>
    <row r="652" spans="1:29" x14ac:dyDescent="0.3">
      <c r="A652" t="s">
        <v>193</v>
      </c>
      <c r="B652" t="s">
        <v>188</v>
      </c>
      <c r="C652" t="s">
        <v>198</v>
      </c>
      <c r="D652" t="s">
        <v>160</v>
      </c>
      <c r="E652" t="s">
        <v>197</v>
      </c>
      <c r="F652" s="1"/>
      <c r="G652" s="1"/>
      <c r="H652" s="1"/>
      <c r="I652" s="1">
        <v>8.9026999999999994</v>
      </c>
      <c r="J652" s="1">
        <v>10.895099999999999</v>
      </c>
      <c r="K652" s="1">
        <v>5.9131999999999998</v>
      </c>
      <c r="L652" s="1">
        <v>6.3471000000000002</v>
      </c>
      <c r="M652" s="1">
        <v>12.0291</v>
      </c>
      <c r="N652" s="1">
        <v>12.588800000000001</v>
      </c>
      <c r="O652" s="1">
        <v>16.535599999999999</v>
      </c>
      <c r="P652" s="1">
        <v>19.6356</v>
      </c>
      <c r="Q652" s="1">
        <v>20.4299</v>
      </c>
      <c r="R652" s="1">
        <v>28.214099999999998</v>
      </c>
      <c r="S652" s="1">
        <v>28.746500000000001</v>
      </c>
      <c r="T652" s="1">
        <v>36.244599999999998</v>
      </c>
      <c r="U652" s="1">
        <v>44.00385</v>
      </c>
      <c r="V652" s="1">
        <v>51.763100000000001</v>
      </c>
      <c r="W652" s="1">
        <v>54.16095</v>
      </c>
      <c r="X652" s="1">
        <v>56.558799999999998</v>
      </c>
      <c r="Y652" s="1">
        <v>58.205649999999999</v>
      </c>
      <c r="Z652" s="1">
        <v>59.852499999999999</v>
      </c>
      <c r="AA652" s="1">
        <v>58.419249999999998</v>
      </c>
      <c r="AB652" s="1">
        <v>56.985999999999997</v>
      </c>
      <c r="AC652" s="1">
        <v>56.985999999999997</v>
      </c>
    </row>
    <row r="653" spans="1:29" hidden="1" x14ac:dyDescent="0.3">
      <c r="A653" t="s">
        <v>193</v>
      </c>
      <c r="B653" t="s">
        <v>188</v>
      </c>
      <c r="C653" t="s">
        <v>198</v>
      </c>
      <c r="D653" t="s">
        <v>119</v>
      </c>
      <c r="E653" t="s">
        <v>197</v>
      </c>
      <c r="F653" s="1"/>
      <c r="G653" s="1"/>
      <c r="H653" s="1"/>
      <c r="I653" s="1">
        <v>1.1591</v>
      </c>
      <c r="J653" s="1">
        <v>2.1867999999999999</v>
      </c>
      <c r="K653" s="1">
        <v>8.6199999999999999E-2</v>
      </c>
      <c r="L653" s="1">
        <v>3.2363</v>
      </c>
      <c r="M653" s="1">
        <v>5.0030000000000001</v>
      </c>
      <c r="N653" s="1">
        <v>5.6700999999999997</v>
      </c>
      <c r="O653" s="1">
        <v>5.7586000000000004</v>
      </c>
      <c r="P653" s="1">
        <v>6.6768000000000001</v>
      </c>
      <c r="Q653" s="1">
        <v>13.9025</v>
      </c>
      <c r="R653" s="1">
        <v>17.639199999999999</v>
      </c>
      <c r="S653" s="1">
        <v>18.474699999999999</v>
      </c>
      <c r="T653" s="1">
        <v>35.553199999999997</v>
      </c>
      <c r="U653" s="1">
        <v>38.915099999999903</v>
      </c>
      <c r="V653" s="1">
        <v>42.277000000000001</v>
      </c>
      <c r="W653" s="1">
        <v>44.663699999999999</v>
      </c>
      <c r="X653" s="1">
        <v>47.050400000000003</v>
      </c>
      <c r="Y653" s="1">
        <v>43.550150000000002</v>
      </c>
      <c r="Z653" s="1">
        <v>40.049900000000001</v>
      </c>
      <c r="AA653" s="1">
        <v>42.513999999999903</v>
      </c>
      <c r="AB653" s="1">
        <v>44.978099999999998</v>
      </c>
      <c r="AC653" s="1">
        <v>44.978099999999998</v>
      </c>
    </row>
    <row r="654" spans="1:29" hidden="1" x14ac:dyDescent="0.3">
      <c r="A654" t="s">
        <v>193</v>
      </c>
      <c r="B654" t="s">
        <v>188</v>
      </c>
      <c r="C654" t="s">
        <v>198</v>
      </c>
      <c r="D654" t="s">
        <v>121</v>
      </c>
      <c r="E654" t="s">
        <v>197</v>
      </c>
      <c r="F654" s="1"/>
      <c r="G654" s="1"/>
      <c r="H654" s="1"/>
      <c r="I654" s="1"/>
      <c r="J654" s="1">
        <v>1.5526</v>
      </c>
      <c r="K654" s="1">
        <v>1.4259999999999999</v>
      </c>
      <c r="L654" s="1">
        <v>1.7543</v>
      </c>
      <c r="M654" s="1">
        <v>1.8869</v>
      </c>
      <c r="N654" s="1">
        <v>1.8783000000000001</v>
      </c>
      <c r="O654" s="1">
        <v>1.5710999999999999</v>
      </c>
      <c r="P654" s="1">
        <v>0.93400000000000005</v>
      </c>
      <c r="Q654" s="1">
        <v>1.085</v>
      </c>
      <c r="R654" s="1">
        <v>1.4057999999999999</v>
      </c>
      <c r="S654" s="1">
        <v>1.4752000000000001</v>
      </c>
      <c r="T654" s="1">
        <v>1.5898000000000001</v>
      </c>
      <c r="U654" s="1">
        <v>1.6919</v>
      </c>
      <c r="V654" s="1">
        <v>1.794</v>
      </c>
      <c r="W654" s="1">
        <v>1.7633000000000001</v>
      </c>
      <c r="X654" s="1">
        <v>1.7325999999999999</v>
      </c>
      <c r="Y654" s="1">
        <v>1.87845</v>
      </c>
      <c r="Z654" s="1">
        <v>2.0243000000000002</v>
      </c>
      <c r="AA654" s="1">
        <v>2.0161500000000001</v>
      </c>
      <c r="AB654" s="1">
        <v>2.008</v>
      </c>
      <c r="AC654" s="1">
        <v>2.008</v>
      </c>
    </row>
    <row r="655" spans="1:29" hidden="1" x14ac:dyDescent="0.3">
      <c r="A655" t="s">
        <v>193</v>
      </c>
      <c r="B655" t="s">
        <v>188</v>
      </c>
      <c r="C655" t="s">
        <v>198</v>
      </c>
      <c r="D655" t="s">
        <v>123</v>
      </c>
      <c r="E655" t="s">
        <v>197</v>
      </c>
      <c r="F655" s="1"/>
      <c r="G655" s="1"/>
      <c r="H655" s="1"/>
      <c r="I655" s="1"/>
      <c r="J655" s="1">
        <v>4.0023</v>
      </c>
      <c r="K655" s="1">
        <v>4.1188000000000002</v>
      </c>
      <c r="L655" s="1">
        <v>3.7086999999999999</v>
      </c>
      <c r="M655" s="1">
        <v>5.0048000000000004</v>
      </c>
      <c r="N655" s="1">
        <v>5.484</v>
      </c>
      <c r="O655" s="1">
        <v>5.7601000000000004</v>
      </c>
      <c r="P655" s="1">
        <v>6.2150999999999996</v>
      </c>
      <c r="Q655" s="1">
        <v>6.4379</v>
      </c>
      <c r="R655" s="1">
        <v>6.4436</v>
      </c>
      <c r="S655" s="1">
        <v>6.1803999999999997</v>
      </c>
      <c r="T655" s="1">
        <v>7.8604000000000003</v>
      </c>
      <c r="U655" s="1">
        <v>7.7365500000000003</v>
      </c>
      <c r="V655" s="1">
        <v>7.6127000000000002</v>
      </c>
      <c r="W655" s="1">
        <v>7.6168500000000003</v>
      </c>
      <c r="X655" s="1">
        <v>7.6210000000000004</v>
      </c>
      <c r="Y655" s="1">
        <v>7.5656499999999998</v>
      </c>
      <c r="Z655" s="1">
        <v>7.5103</v>
      </c>
      <c r="AA655" s="1">
        <v>7.3582999999999998</v>
      </c>
      <c r="AB655" s="1">
        <v>7.2062999999999997</v>
      </c>
      <c r="AC655" s="1">
        <v>7.2062999999999997</v>
      </c>
    </row>
    <row r="656" spans="1:29" hidden="1" x14ac:dyDescent="0.3">
      <c r="A656" t="s">
        <v>193</v>
      </c>
      <c r="B656" t="s">
        <v>188</v>
      </c>
      <c r="C656" t="s">
        <v>198</v>
      </c>
      <c r="D656" t="s">
        <v>125</v>
      </c>
      <c r="E656" t="s">
        <v>197</v>
      </c>
      <c r="F656" s="1"/>
      <c r="G656" s="1"/>
      <c r="H656" s="1"/>
      <c r="I656" s="1"/>
      <c r="J656" s="1">
        <v>9.1948000000000008</v>
      </c>
      <c r="K656" s="1">
        <v>9.8724000000000007</v>
      </c>
      <c r="L656" s="1">
        <v>10.217000000000001</v>
      </c>
      <c r="M656" s="1">
        <v>11.9781</v>
      </c>
      <c r="N656" s="1">
        <v>14.0017</v>
      </c>
      <c r="O656" s="1">
        <v>10.1694</v>
      </c>
      <c r="P656" s="1">
        <v>10.9367</v>
      </c>
      <c r="Q656" s="1">
        <v>12.152900000000001</v>
      </c>
      <c r="R656" s="1">
        <v>12.7813</v>
      </c>
      <c r="S656" s="1">
        <v>13.4625</v>
      </c>
      <c r="T656" s="1">
        <v>15.837400000000001</v>
      </c>
      <c r="U656" s="1">
        <v>18.0547</v>
      </c>
      <c r="V656" s="1">
        <v>20.271999999999998</v>
      </c>
      <c r="W656" s="1">
        <v>20.5108</v>
      </c>
      <c r="X656" s="1">
        <v>20.749600000000001</v>
      </c>
      <c r="Y656" s="1">
        <v>20.966049999999999</v>
      </c>
      <c r="Z656" s="1">
        <v>21.182500000000001</v>
      </c>
      <c r="AA656" s="1">
        <v>20.879950000000001</v>
      </c>
      <c r="AB656" s="1">
        <v>20.577400000000001</v>
      </c>
      <c r="AC656" s="1">
        <v>20.577400000000001</v>
      </c>
    </row>
    <row r="657" spans="1:29" hidden="1" x14ac:dyDescent="0.3">
      <c r="A657" t="s">
        <v>193</v>
      </c>
      <c r="B657" t="s">
        <v>188</v>
      </c>
      <c r="C657" t="s">
        <v>198</v>
      </c>
      <c r="D657" t="s">
        <v>127</v>
      </c>
      <c r="E657" t="s">
        <v>197</v>
      </c>
      <c r="F657" s="1"/>
      <c r="G657" s="1"/>
      <c r="H657" s="1"/>
      <c r="I657" s="1">
        <v>27.049499999999998</v>
      </c>
      <c r="J657" s="1">
        <v>11.006500000000001</v>
      </c>
      <c r="K657" s="1">
        <v>20.510899999999999</v>
      </c>
      <c r="L657" s="1">
        <v>22.590299999999999</v>
      </c>
      <c r="M657" s="1">
        <v>21.250900000000001</v>
      </c>
      <c r="N657" s="1">
        <v>22.0184</v>
      </c>
      <c r="O657" s="1">
        <v>21.196300000000001</v>
      </c>
      <c r="P657" s="1">
        <v>19.307200000000002</v>
      </c>
      <c r="Q657" s="1">
        <v>18.2163</v>
      </c>
      <c r="R657" s="1">
        <v>18.648900000000001</v>
      </c>
      <c r="S657" s="1">
        <v>18.104500000000002</v>
      </c>
      <c r="T657" s="1">
        <v>16.9574</v>
      </c>
      <c r="U657" s="1">
        <v>16.895049999999902</v>
      </c>
      <c r="V657" s="1">
        <v>16.832699999999999</v>
      </c>
      <c r="W657" s="1">
        <v>16.608599999999999</v>
      </c>
      <c r="X657" s="1">
        <v>16.384499999999999</v>
      </c>
      <c r="Y657" s="1">
        <v>15.505699999999999</v>
      </c>
      <c r="Z657" s="1">
        <v>14.626899999999999</v>
      </c>
      <c r="AA657" s="1">
        <v>14.437049999999999</v>
      </c>
      <c r="AB657" s="1">
        <v>14.247199999999999</v>
      </c>
      <c r="AC657" s="1">
        <v>14.247199999999999</v>
      </c>
    </row>
    <row r="658" spans="1:29" hidden="1" x14ac:dyDescent="0.3">
      <c r="A658" t="s">
        <v>193</v>
      </c>
      <c r="B658" t="s">
        <v>188</v>
      </c>
      <c r="C658" t="s">
        <v>198</v>
      </c>
      <c r="D658" t="s">
        <v>161</v>
      </c>
      <c r="E658" t="s">
        <v>197</v>
      </c>
      <c r="F658" s="1"/>
      <c r="G658" s="1"/>
      <c r="H658" s="1"/>
      <c r="I658" s="1"/>
      <c r="J658" s="1">
        <v>8.9068000000000005</v>
      </c>
      <c r="K658" s="1">
        <v>7.5910000000000002</v>
      </c>
      <c r="L658" s="1">
        <v>8.9329999999999998</v>
      </c>
      <c r="M658" s="1">
        <v>10.207700000000001</v>
      </c>
      <c r="N658" s="1">
        <v>13.5921</v>
      </c>
      <c r="O658" s="1">
        <v>21.026</v>
      </c>
      <c r="P658" s="1">
        <v>24.619599999999998</v>
      </c>
      <c r="Q658" s="1">
        <v>28.192799999999998</v>
      </c>
      <c r="R658" s="1">
        <v>32.411499999999997</v>
      </c>
      <c r="S658" s="1">
        <v>33.736800000000002</v>
      </c>
      <c r="T658" s="1">
        <v>32.196999999999903</v>
      </c>
      <c r="U658" s="1">
        <v>32.696199999999997</v>
      </c>
      <c r="V658" s="1">
        <v>33.195399999999999</v>
      </c>
      <c r="W658" s="1">
        <v>36.602499999999999</v>
      </c>
      <c r="X658" s="1">
        <v>40.009599999999999</v>
      </c>
      <c r="Y658" s="1">
        <v>41.483149999999902</v>
      </c>
      <c r="Z658" s="1">
        <v>42.956699999999998</v>
      </c>
      <c r="AA658" s="1">
        <v>47.817799999999998</v>
      </c>
      <c r="AB658" s="1">
        <v>52.678899999999999</v>
      </c>
      <c r="AC658" s="1">
        <v>52.678899999999999</v>
      </c>
    </row>
    <row r="659" spans="1:29" hidden="1" x14ac:dyDescent="0.3">
      <c r="A659" t="s">
        <v>193</v>
      </c>
      <c r="B659" t="s">
        <v>188</v>
      </c>
      <c r="C659" t="s">
        <v>198</v>
      </c>
      <c r="D659" t="s">
        <v>130</v>
      </c>
      <c r="E659" t="s">
        <v>197</v>
      </c>
      <c r="F659" s="1"/>
      <c r="G659" s="1"/>
      <c r="H659" s="1"/>
      <c r="I659" s="1"/>
      <c r="J659" s="1">
        <v>2.3479999999999999</v>
      </c>
      <c r="K659" s="1">
        <v>10.8873</v>
      </c>
      <c r="L659" s="1">
        <v>10.128299999999999</v>
      </c>
      <c r="M659" s="1">
        <v>15.2639</v>
      </c>
      <c r="N659" s="1">
        <v>13.291600000000001</v>
      </c>
      <c r="O659" s="1">
        <v>17.941600000000001</v>
      </c>
      <c r="P659" s="1">
        <v>11.7896</v>
      </c>
      <c r="Q659" s="1">
        <v>26.505099999999999</v>
      </c>
      <c r="R659" s="1">
        <v>22.902200000000001</v>
      </c>
      <c r="S659" s="1">
        <v>27.533100000000001</v>
      </c>
      <c r="T659" s="1">
        <v>20.691400000000002</v>
      </c>
      <c r="U659" s="1">
        <v>22.2651</v>
      </c>
      <c r="V659" s="1">
        <v>23.838799999999999</v>
      </c>
      <c r="W659" s="1">
        <v>22.807200000000002</v>
      </c>
      <c r="X659" s="1">
        <v>21.775600000000001</v>
      </c>
      <c r="Y659" s="1">
        <v>22.060500000000001</v>
      </c>
      <c r="Z659" s="1">
        <v>22.345400000000001</v>
      </c>
      <c r="AA659" s="1">
        <v>17.603449999999999</v>
      </c>
      <c r="AB659" s="1">
        <v>12.861499999999999</v>
      </c>
      <c r="AC659" s="1">
        <v>12.861499999999999</v>
      </c>
    </row>
    <row r="660" spans="1:29" hidden="1" x14ac:dyDescent="0.3">
      <c r="A660" t="s">
        <v>193</v>
      </c>
      <c r="B660" t="s">
        <v>188</v>
      </c>
      <c r="C660" t="s">
        <v>198</v>
      </c>
      <c r="D660" t="s">
        <v>185</v>
      </c>
      <c r="E660" t="s">
        <v>197</v>
      </c>
      <c r="F660" s="1"/>
      <c r="G660" s="1"/>
      <c r="H660" s="1"/>
      <c r="I660" s="1">
        <v>11.3819</v>
      </c>
      <c r="J660" s="1">
        <v>8.3691999999999993</v>
      </c>
      <c r="K660" s="1">
        <v>8.1844999999999999</v>
      </c>
      <c r="L660" s="1">
        <v>24.494599999999998</v>
      </c>
      <c r="M660" s="1">
        <v>12.0192</v>
      </c>
      <c r="N660" s="1">
        <v>26.186499999999999</v>
      </c>
      <c r="O660" s="1">
        <v>28.528400000000001</v>
      </c>
      <c r="P660" s="1">
        <v>33.747300000000003</v>
      </c>
      <c r="Q660" s="1">
        <v>40.756700000000002</v>
      </c>
      <c r="R660" s="1">
        <v>48.577599999999997</v>
      </c>
      <c r="S660" s="1">
        <v>46.854700000000001</v>
      </c>
      <c r="T660" s="1">
        <v>49.153399999999998</v>
      </c>
      <c r="U660" s="1">
        <v>52.765999999999998</v>
      </c>
      <c r="V660" s="1">
        <v>56.378599999999999</v>
      </c>
      <c r="W660" s="1">
        <v>59.002949999999998</v>
      </c>
      <c r="X660" s="1">
        <v>61.627299999999998</v>
      </c>
      <c r="Y660" s="1">
        <v>63.243699999999997</v>
      </c>
      <c r="Z660" s="1">
        <v>64.860100000000003</v>
      </c>
      <c r="AA660" s="1">
        <v>59.44885</v>
      </c>
      <c r="AB660" s="1">
        <v>54.037599999999998</v>
      </c>
      <c r="AC660" s="1">
        <v>54.037599999999998</v>
      </c>
    </row>
    <row r="661" spans="1:29" hidden="1" x14ac:dyDescent="0.3">
      <c r="A661" t="s">
        <v>193</v>
      </c>
      <c r="B661" t="s">
        <v>188</v>
      </c>
      <c r="C661" t="s">
        <v>198</v>
      </c>
      <c r="D661" t="s">
        <v>131</v>
      </c>
      <c r="E661" t="s">
        <v>197</v>
      </c>
      <c r="F661" s="1"/>
      <c r="G661" s="1"/>
      <c r="H661" s="1"/>
      <c r="I661" s="1"/>
      <c r="J661" s="1">
        <v>8.3607999999999993</v>
      </c>
      <c r="K661" s="1">
        <v>8.1853999999999996</v>
      </c>
      <c r="L661" s="1">
        <v>24.497299999999999</v>
      </c>
      <c r="M661" s="1">
        <v>12.022</v>
      </c>
      <c r="N661" s="1">
        <v>26.186399999999999</v>
      </c>
      <c r="O661" s="1">
        <v>29.2273</v>
      </c>
      <c r="P661" s="1">
        <v>33.748399999999997</v>
      </c>
      <c r="Q661" s="1">
        <v>40.685200000000002</v>
      </c>
      <c r="R661" s="1">
        <v>48.2898</v>
      </c>
      <c r="S661" s="1">
        <v>46.854700000000001</v>
      </c>
      <c r="T661" s="1">
        <v>48.906599999999997</v>
      </c>
      <c r="U661" s="1">
        <v>52.698250000000002</v>
      </c>
      <c r="V661" s="1">
        <v>56.489899999999999</v>
      </c>
      <c r="W661" s="1">
        <v>59.049499999999902</v>
      </c>
      <c r="X661" s="1">
        <v>61.609099999999998</v>
      </c>
      <c r="Y661" s="1">
        <v>63.234400000000001</v>
      </c>
      <c r="Z661" s="1">
        <v>64.859700000000004</v>
      </c>
      <c r="AA661" s="1">
        <v>59.448549999999997</v>
      </c>
      <c r="AB661" s="1">
        <v>54.037399999999998</v>
      </c>
      <c r="AC661" s="1">
        <v>54.037399999999998</v>
      </c>
    </row>
    <row r="662" spans="1:29" hidden="1" x14ac:dyDescent="0.3">
      <c r="A662" t="s">
        <v>193</v>
      </c>
      <c r="B662" t="s">
        <v>188</v>
      </c>
      <c r="C662" t="s">
        <v>198</v>
      </c>
      <c r="D662" t="s">
        <v>162</v>
      </c>
      <c r="E662" t="s">
        <v>197</v>
      </c>
      <c r="F662" s="1"/>
      <c r="G662" s="1"/>
      <c r="H662" s="1"/>
      <c r="I662" s="1">
        <v>56.909599999999998</v>
      </c>
      <c r="J662" s="1">
        <v>41.845799999999997</v>
      </c>
      <c r="K662" s="1">
        <v>40.922899999999998</v>
      </c>
      <c r="L662" s="1">
        <v>122.4726</v>
      </c>
      <c r="M662" s="1">
        <v>60.0959</v>
      </c>
      <c r="N662" s="1">
        <v>130.93289999999999</v>
      </c>
      <c r="O662" s="1">
        <v>142.6422</v>
      </c>
      <c r="P662" s="1">
        <v>168.7363</v>
      </c>
      <c r="Q662" s="1">
        <v>203.7835</v>
      </c>
      <c r="R662" s="1">
        <v>242.88820000000001</v>
      </c>
      <c r="S662" s="1">
        <v>234.27359999999999</v>
      </c>
      <c r="T662" s="1">
        <v>368.65069999999997</v>
      </c>
      <c r="U662" s="1">
        <v>466.21884999999997</v>
      </c>
      <c r="V662" s="1">
        <v>563.78699999999901</v>
      </c>
      <c r="W662" s="1">
        <v>590.03044999999997</v>
      </c>
      <c r="X662" s="1">
        <v>616.27390000000003</v>
      </c>
      <c r="Y662" s="1">
        <v>632.43714999999997</v>
      </c>
      <c r="Z662" s="1">
        <v>648.60040000000004</v>
      </c>
      <c r="AA662" s="1">
        <v>594.48810000000003</v>
      </c>
      <c r="AB662" s="1">
        <v>540.37580000000003</v>
      </c>
      <c r="AC662" s="1">
        <v>540.37580000000003</v>
      </c>
    </row>
    <row r="663" spans="1:29" hidden="1" x14ac:dyDescent="0.3">
      <c r="A663" t="s">
        <v>193</v>
      </c>
      <c r="B663" t="s">
        <v>188</v>
      </c>
      <c r="C663" t="s">
        <v>198</v>
      </c>
      <c r="D663" t="s">
        <v>164</v>
      </c>
      <c r="E663" t="s">
        <v>197</v>
      </c>
      <c r="F663" s="1"/>
      <c r="G663" s="1"/>
      <c r="H663" s="1"/>
      <c r="I663" s="1">
        <v>8.0874000000000006</v>
      </c>
      <c r="J663" s="1">
        <v>9.1750000000000007</v>
      </c>
      <c r="K663" s="1">
        <v>5.1026999999999996</v>
      </c>
      <c r="L663" s="1">
        <v>4.7389999999999999</v>
      </c>
      <c r="M663" s="1">
        <v>11.116899999999999</v>
      </c>
      <c r="N663" s="1">
        <v>10.8102</v>
      </c>
      <c r="O663" s="1">
        <v>15.523400000000001</v>
      </c>
      <c r="P663" s="1">
        <v>18.572900000000001</v>
      </c>
      <c r="Q663" s="1">
        <v>17.755700000000001</v>
      </c>
      <c r="R663" s="1">
        <v>27.050999999999998</v>
      </c>
      <c r="S663" s="1">
        <v>27.583400000000001</v>
      </c>
      <c r="T663" s="1">
        <v>35.031100000000002</v>
      </c>
      <c r="U663" s="1">
        <v>42.7879</v>
      </c>
      <c r="V663" s="1">
        <v>50.544699999999999</v>
      </c>
      <c r="W663" s="1">
        <v>52.470749999999903</v>
      </c>
      <c r="X663" s="1">
        <v>54.396799999999999</v>
      </c>
      <c r="Y663" s="1">
        <v>56.521050000000002</v>
      </c>
      <c r="Z663" s="1">
        <v>58.645299999999999</v>
      </c>
      <c r="AA663" s="1">
        <v>57.145150000000001</v>
      </c>
      <c r="AB663" s="1">
        <v>55.645000000000003</v>
      </c>
      <c r="AC663" s="1">
        <v>55.645000000000003</v>
      </c>
    </row>
    <row r="664" spans="1:29" hidden="1" x14ac:dyDescent="0.3">
      <c r="A664" t="s">
        <v>193</v>
      </c>
      <c r="B664" t="s">
        <v>199</v>
      </c>
      <c r="C664" t="s">
        <v>149</v>
      </c>
      <c r="D664" t="s">
        <v>154</v>
      </c>
      <c r="E664" t="s">
        <v>195</v>
      </c>
      <c r="F664" s="1"/>
      <c r="G664" s="1"/>
      <c r="H664" s="1"/>
      <c r="I664" s="1">
        <v>108</v>
      </c>
      <c r="J664" s="1">
        <v>100</v>
      </c>
      <c r="K664" s="1">
        <v>107</v>
      </c>
      <c r="L664" s="1">
        <v>115</v>
      </c>
      <c r="M664" s="1">
        <v>120</v>
      </c>
      <c r="N664" s="1">
        <v>120</v>
      </c>
      <c r="O664" s="1">
        <v>144</v>
      </c>
      <c r="P664" s="1">
        <v>149</v>
      </c>
      <c r="Q664" s="1">
        <v>162</v>
      </c>
      <c r="R664" s="1">
        <v>163</v>
      </c>
      <c r="S664" s="1">
        <v>164</v>
      </c>
      <c r="T664" s="1">
        <v>160</v>
      </c>
      <c r="U664" s="1">
        <v>158.5</v>
      </c>
      <c r="V664" s="1">
        <v>157</v>
      </c>
      <c r="W664" s="1">
        <v>154</v>
      </c>
      <c r="X664" s="1">
        <v>151</v>
      </c>
      <c r="Y664" s="1">
        <v>151.5</v>
      </c>
      <c r="Z664" s="1">
        <v>152</v>
      </c>
      <c r="AA664" s="1">
        <v>149</v>
      </c>
      <c r="AB664" s="1">
        <v>146</v>
      </c>
      <c r="AC664" s="1">
        <v>146</v>
      </c>
    </row>
    <row r="665" spans="1:29" hidden="1" x14ac:dyDescent="0.3">
      <c r="A665" t="s">
        <v>193</v>
      </c>
      <c r="B665" t="s">
        <v>199</v>
      </c>
      <c r="C665" t="s">
        <v>149</v>
      </c>
      <c r="D665" t="s">
        <v>117</v>
      </c>
      <c r="E665" t="s">
        <v>196</v>
      </c>
      <c r="F665" s="1"/>
      <c r="G665" s="1"/>
      <c r="H665" s="1"/>
      <c r="I665" s="1"/>
      <c r="J665" s="1">
        <v>16.472100000000001</v>
      </c>
      <c r="K665" s="1">
        <v>16.516300000000001</v>
      </c>
      <c r="L665" s="1">
        <v>14.857100000000001</v>
      </c>
      <c r="M665" s="1">
        <v>42.813200000000002</v>
      </c>
      <c r="N665" s="1">
        <v>64.221599999999995</v>
      </c>
      <c r="O665" s="1">
        <v>189.05699999999999</v>
      </c>
      <c r="P665" s="1">
        <v>241.29079999999999</v>
      </c>
      <c r="Q665" s="1">
        <v>307.95370000000003</v>
      </c>
      <c r="R665" s="1">
        <v>393.03480000000002</v>
      </c>
      <c r="S665" s="1">
        <v>478.11419999999998</v>
      </c>
      <c r="T665" s="1">
        <v>563.19650000000001</v>
      </c>
      <c r="U665" s="1">
        <v>648.27729999999997</v>
      </c>
      <c r="V665" s="1">
        <v>733.35810000000004</v>
      </c>
      <c r="W665" s="1">
        <v>818.43880000000001</v>
      </c>
      <c r="X665" s="1">
        <v>903.51949999999999</v>
      </c>
      <c r="Y665" s="1">
        <v>988.59939999999995</v>
      </c>
      <c r="Z665" s="1">
        <v>1073.6793</v>
      </c>
      <c r="AA665" s="1">
        <v>1158.761</v>
      </c>
      <c r="AB665" s="1">
        <v>1243.8426999999999</v>
      </c>
      <c r="AC665" s="1">
        <v>1243.8426999999999</v>
      </c>
    </row>
    <row r="666" spans="1:29" hidden="1" x14ac:dyDescent="0.3">
      <c r="A666" t="s">
        <v>193</v>
      </c>
      <c r="B666" t="s">
        <v>199</v>
      </c>
      <c r="C666" t="s">
        <v>149</v>
      </c>
      <c r="D666" t="s">
        <v>119</v>
      </c>
      <c r="E666" t="s">
        <v>197</v>
      </c>
      <c r="F666" s="1"/>
      <c r="G666" s="1"/>
      <c r="H666" s="1"/>
      <c r="I666" s="1">
        <v>1.1591</v>
      </c>
      <c r="J666" s="1">
        <v>2.1867999999999999</v>
      </c>
      <c r="K666" s="1">
        <v>8.6199999999999E-2</v>
      </c>
      <c r="L666" s="1">
        <v>3.2363</v>
      </c>
      <c r="M666" s="1">
        <v>5.0030000000000001</v>
      </c>
      <c r="N666" s="1">
        <v>5.6700999999999997</v>
      </c>
      <c r="O666" s="1">
        <v>5.6452</v>
      </c>
      <c r="P666" s="1">
        <v>6.4192</v>
      </c>
      <c r="Q666" s="1">
        <v>12.128500000000001</v>
      </c>
      <c r="R666" s="1">
        <v>16.37</v>
      </c>
      <c r="S666" s="1">
        <v>17.639299999999999</v>
      </c>
      <c r="T666" s="1">
        <v>34.519300000000001</v>
      </c>
      <c r="U666" s="1">
        <v>37.432549999999999</v>
      </c>
      <c r="V666" s="1">
        <v>40.345799999999997</v>
      </c>
      <c r="W666" s="1">
        <v>41.936599999999999</v>
      </c>
      <c r="X666" s="1">
        <v>43.5274</v>
      </c>
      <c r="Y666" s="1">
        <v>42.243749999999999</v>
      </c>
      <c r="Z666" s="1">
        <v>40.960099999999997</v>
      </c>
      <c r="AA666" s="1">
        <v>44.273249999999997</v>
      </c>
      <c r="AB666" s="1">
        <v>47.586399999999998</v>
      </c>
      <c r="AC666" s="1">
        <v>47.586399999999998</v>
      </c>
    </row>
    <row r="667" spans="1:29" hidden="1" x14ac:dyDescent="0.3">
      <c r="A667" t="s">
        <v>193</v>
      </c>
      <c r="B667" t="s">
        <v>199</v>
      </c>
      <c r="C667" t="s">
        <v>149</v>
      </c>
      <c r="D667" t="s">
        <v>121</v>
      </c>
      <c r="E667" t="s">
        <v>197</v>
      </c>
      <c r="F667" s="1"/>
      <c r="G667" s="1"/>
      <c r="H667" s="1"/>
      <c r="I667" s="1"/>
      <c r="J667" s="1">
        <v>1.5526</v>
      </c>
      <c r="K667" s="1">
        <v>1.4259999999999999</v>
      </c>
      <c r="L667" s="1">
        <v>1.7543</v>
      </c>
      <c r="M667" s="1">
        <v>1.8869</v>
      </c>
      <c r="N667" s="1">
        <v>1.8782999999999901</v>
      </c>
      <c r="O667" s="1">
        <v>1.5423</v>
      </c>
      <c r="P667" s="1">
        <v>0.92269999999999996</v>
      </c>
      <c r="Q667" s="1">
        <v>1.0539000000000001</v>
      </c>
      <c r="R667" s="1">
        <v>1.3431</v>
      </c>
      <c r="S667" s="1">
        <v>1.4208000000000001</v>
      </c>
      <c r="T667" s="1">
        <v>1.5835999999999999</v>
      </c>
      <c r="U667" s="1">
        <v>1.6627999999999901</v>
      </c>
      <c r="V667" s="1">
        <v>1.742</v>
      </c>
      <c r="W667" s="1">
        <v>1.7550999999999899</v>
      </c>
      <c r="X667" s="1">
        <v>1.76819999999999</v>
      </c>
      <c r="Y667" s="1">
        <v>1.85469999999999</v>
      </c>
      <c r="Z667" s="1">
        <v>1.9412</v>
      </c>
      <c r="AA667" s="1">
        <v>1.9331</v>
      </c>
      <c r="AB667" s="1">
        <v>1.925</v>
      </c>
      <c r="AC667" s="1">
        <v>1.925</v>
      </c>
    </row>
    <row r="668" spans="1:29" hidden="1" x14ac:dyDescent="0.3">
      <c r="A668" t="s">
        <v>193</v>
      </c>
      <c r="B668" t="s">
        <v>199</v>
      </c>
      <c r="C668" t="s">
        <v>149</v>
      </c>
      <c r="D668" t="s">
        <v>123</v>
      </c>
      <c r="E668" t="s">
        <v>197</v>
      </c>
      <c r="F668" s="1"/>
      <c r="G668" s="1"/>
      <c r="H668" s="1"/>
      <c r="I668" s="1"/>
      <c r="J668" s="1">
        <v>4.0023</v>
      </c>
      <c r="K668" s="1">
        <v>4.1188000000000002</v>
      </c>
      <c r="L668" s="1">
        <v>3.7086999999999999</v>
      </c>
      <c r="M668" s="1">
        <v>5.0048000000000004</v>
      </c>
      <c r="N668" s="1">
        <v>5.484</v>
      </c>
      <c r="O668" s="1">
        <v>5.6746999999999996</v>
      </c>
      <c r="P668" s="1">
        <v>6.0941999999999998</v>
      </c>
      <c r="Q668" s="1">
        <v>6.3254999999999999</v>
      </c>
      <c r="R668" s="1">
        <v>6.319</v>
      </c>
      <c r="S668" s="1">
        <v>6.1104000000000003</v>
      </c>
      <c r="T668" s="1">
        <v>7.6696999999999997</v>
      </c>
      <c r="U668" s="1">
        <v>7.5360499999999897</v>
      </c>
      <c r="V668" s="1">
        <v>7.4024000000000001</v>
      </c>
      <c r="W668" s="1">
        <v>7.5058999999999996</v>
      </c>
      <c r="X668" s="1">
        <v>7.6093999999999999</v>
      </c>
      <c r="Y668" s="1">
        <v>7.5435499999999998</v>
      </c>
      <c r="Z668" s="1">
        <v>7.4776999999999996</v>
      </c>
      <c r="AA668" s="1">
        <v>7.3011999999999997</v>
      </c>
      <c r="AB668" s="1">
        <v>7.1246999999999998</v>
      </c>
      <c r="AC668" s="1">
        <v>7.1246999999999998</v>
      </c>
    </row>
    <row r="669" spans="1:29" hidden="1" x14ac:dyDescent="0.3">
      <c r="A669" t="s">
        <v>193</v>
      </c>
      <c r="B669" t="s">
        <v>199</v>
      </c>
      <c r="C669" t="s">
        <v>149</v>
      </c>
      <c r="D669" t="s">
        <v>125</v>
      </c>
      <c r="E669" t="s">
        <v>197</v>
      </c>
      <c r="F669" s="1"/>
      <c r="G669" s="1"/>
      <c r="H669" s="1"/>
      <c r="I669" s="1"/>
      <c r="J669" s="1">
        <v>9.1948000000000008</v>
      </c>
      <c r="K669" s="1">
        <v>9.8724000000000007</v>
      </c>
      <c r="L669" s="1">
        <v>10.217000000000001</v>
      </c>
      <c r="M669" s="1">
        <v>11.9781</v>
      </c>
      <c r="N669" s="1">
        <v>14.0017</v>
      </c>
      <c r="O669" s="1">
        <v>10.238300000000001</v>
      </c>
      <c r="P669" s="1">
        <v>11.060499999999999</v>
      </c>
      <c r="Q669" s="1">
        <v>12.370900000000001</v>
      </c>
      <c r="R669" s="1">
        <v>13.103</v>
      </c>
      <c r="S669" s="1">
        <v>13.7080999999999</v>
      </c>
      <c r="T669" s="1">
        <v>16.0534</v>
      </c>
      <c r="U669" s="1">
        <v>18.245750000000001</v>
      </c>
      <c r="V669" s="1">
        <v>20.438099999999999</v>
      </c>
      <c r="W669" s="1">
        <v>20.90155</v>
      </c>
      <c r="X669" s="1">
        <v>21.364999999999998</v>
      </c>
      <c r="Y669" s="1">
        <v>21.582249999999998</v>
      </c>
      <c r="Z669" s="1">
        <v>21.799499999999998</v>
      </c>
      <c r="AA669" s="1">
        <v>21.542949999999902</v>
      </c>
      <c r="AB669" s="1">
        <v>21.2864</v>
      </c>
      <c r="AC669" s="1">
        <v>21.2864</v>
      </c>
    </row>
    <row r="670" spans="1:29" hidden="1" x14ac:dyDescent="0.3">
      <c r="A670" t="s">
        <v>193</v>
      </c>
      <c r="B670" t="s">
        <v>199</v>
      </c>
      <c r="C670" t="s">
        <v>149</v>
      </c>
      <c r="D670" t="s">
        <v>127</v>
      </c>
      <c r="E670" t="s">
        <v>197</v>
      </c>
      <c r="F670" s="1"/>
      <c r="G670" s="1"/>
      <c r="H670" s="1"/>
      <c r="I670" s="1">
        <v>27.049499999999998</v>
      </c>
      <c r="J670" s="1">
        <v>11.006500000000001</v>
      </c>
      <c r="K670" s="1">
        <v>20.510899999999999</v>
      </c>
      <c r="L670" s="1">
        <v>22.590299999999999</v>
      </c>
      <c r="M670" s="1">
        <v>21.250900000000001</v>
      </c>
      <c r="N670" s="1">
        <v>21.895700000000001</v>
      </c>
      <c r="O670" s="1">
        <v>20.951999999999899</v>
      </c>
      <c r="P670" s="1">
        <v>19.0489</v>
      </c>
      <c r="Q670" s="1">
        <v>17.9116</v>
      </c>
      <c r="R670" s="1">
        <v>18.5124</v>
      </c>
      <c r="S670" s="1">
        <v>18.223800000000001</v>
      </c>
      <c r="T670" s="1">
        <v>17.049900000000001</v>
      </c>
      <c r="U670" s="1">
        <v>16.984200000000001</v>
      </c>
      <c r="V670" s="1">
        <v>16.918500000000002</v>
      </c>
      <c r="W670" s="1">
        <v>16.640899999999998</v>
      </c>
      <c r="X670" s="1">
        <v>16.363299999999999</v>
      </c>
      <c r="Y670" s="1">
        <v>15.460349999999901</v>
      </c>
      <c r="Z670" s="1">
        <v>14.557399999999999</v>
      </c>
      <c r="AA670" s="1">
        <v>14.50615</v>
      </c>
      <c r="AB670" s="1">
        <v>14.4549</v>
      </c>
      <c r="AC670" s="1">
        <v>14.4549</v>
      </c>
    </row>
    <row r="671" spans="1:29" hidden="1" x14ac:dyDescent="0.3">
      <c r="A671" t="s">
        <v>193</v>
      </c>
      <c r="B671" t="s">
        <v>199</v>
      </c>
      <c r="C671" t="s">
        <v>149</v>
      </c>
      <c r="D671" t="s">
        <v>161</v>
      </c>
      <c r="E671" t="s">
        <v>197</v>
      </c>
      <c r="F671" s="1"/>
      <c r="G671" s="1"/>
      <c r="H671" s="1"/>
      <c r="I671" s="1"/>
      <c r="J671" s="1">
        <v>8.9068000000000005</v>
      </c>
      <c r="K671" s="1">
        <v>7.5909999999999904</v>
      </c>
      <c r="L671" s="1">
        <v>8.9329999999999998</v>
      </c>
      <c r="M671" s="1">
        <v>10.207700000000001</v>
      </c>
      <c r="N671" s="1">
        <v>13.5921</v>
      </c>
      <c r="O671" s="1">
        <v>19.5441</v>
      </c>
      <c r="P671" s="1">
        <v>22.939599999999999</v>
      </c>
      <c r="Q671" s="1">
        <v>26.043500000000002</v>
      </c>
      <c r="R671" s="1">
        <v>30.206999999999901</v>
      </c>
      <c r="S671" s="1">
        <v>32.710500000000003</v>
      </c>
      <c r="T671" s="1">
        <v>31.0505</v>
      </c>
      <c r="U671" s="1">
        <v>31.252800000000001</v>
      </c>
      <c r="V671" s="1">
        <v>31.455100000000002</v>
      </c>
      <c r="W671" s="1">
        <v>33.463949999999997</v>
      </c>
      <c r="X671" s="1">
        <v>35.472799999999999</v>
      </c>
      <c r="Y671" s="1">
        <v>38.796349999999997</v>
      </c>
      <c r="Z671" s="1">
        <v>42.119900000000001</v>
      </c>
      <c r="AA671" s="1">
        <v>43.584350000000001</v>
      </c>
      <c r="AB671" s="1">
        <v>45.0488</v>
      </c>
      <c r="AC671" s="1">
        <v>45.0488</v>
      </c>
    </row>
    <row r="672" spans="1:29" hidden="1" x14ac:dyDescent="0.3">
      <c r="A672" t="s">
        <v>193</v>
      </c>
      <c r="B672" t="s">
        <v>199</v>
      </c>
      <c r="C672" t="s">
        <v>149</v>
      </c>
      <c r="D672" t="s">
        <v>130</v>
      </c>
      <c r="E672" t="s">
        <v>197</v>
      </c>
      <c r="F672" s="1"/>
      <c r="G672" s="1"/>
      <c r="H672" s="1"/>
      <c r="I672" s="1"/>
      <c r="J672" s="1">
        <v>2.3479999999999999</v>
      </c>
      <c r="K672" s="1">
        <v>10.8873</v>
      </c>
      <c r="L672" s="1">
        <v>10.128299999999999</v>
      </c>
      <c r="M672" s="1">
        <v>15.2639</v>
      </c>
      <c r="N672" s="1">
        <v>13.291600000000001</v>
      </c>
      <c r="O672" s="1">
        <v>18.786100000000001</v>
      </c>
      <c r="P672" s="1">
        <v>12.800999999999901</v>
      </c>
      <c r="Q672" s="1">
        <v>21.134</v>
      </c>
      <c r="R672" s="1">
        <v>25.3931</v>
      </c>
      <c r="S672" s="1">
        <v>24.531099999999999</v>
      </c>
      <c r="T672" s="1">
        <v>22.581700000000001</v>
      </c>
      <c r="U672" s="1">
        <v>22.915900000000001</v>
      </c>
      <c r="V672" s="1">
        <v>23.2501</v>
      </c>
      <c r="W672" s="1">
        <v>23.100650000000002</v>
      </c>
      <c r="X672" s="1">
        <v>22.9512</v>
      </c>
      <c r="Y672" s="1">
        <v>21.217600000000001</v>
      </c>
      <c r="Z672" s="1">
        <v>19.484000000000002</v>
      </c>
      <c r="AA672" s="1">
        <v>18.49765</v>
      </c>
      <c r="AB672" s="1">
        <v>17.511299999999999</v>
      </c>
      <c r="AC672" s="1">
        <v>17.511299999999999</v>
      </c>
    </row>
    <row r="673" spans="1:29" hidden="1" x14ac:dyDescent="0.3">
      <c r="A673" t="s">
        <v>193</v>
      </c>
      <c r="B673" t="s">
        <v>199</v>
      </c>
      <c r="C673" t="s">
        <v>149</v>
      </c>
      <c r="D673" t="s">
        <v>185</v>
      </c>
      <c r="E673" t="s">
        <v>197</v>
      </c>
      <c r="F673" s="1"/>
      <c r="G673" s="1"/>
      <c r="H673" s="1"/>
      <c r="I673" s="1">
        <v>11.3819</v>
      </c>
      <c r="J673" s="1">
        <v>8.3691999999999993</v>
      </c>
      <c r="K673" s="1">
        <v>8.1844999999999999</v>
      </c>
      <c r="L673" s="1">
        <v>24.494599999999998</v>
      </c>
      <c r="M673" s="1">
        <v>12.0192</v>
      </c>
      <c r="N673" s="1">
        <v>26.186499999999899</v>
      </c>
      <c r="O673" s="1">
        <v>26.750499999999999</v>
      </c>
      <c r="P673" s="1">
        <v>31.567900000000002</v>
      </c>
      <c r="Q673" s="1">
        <v>38.025599999999997</v>
      </c>
      <c r="R673" s="1">
        <v>45.133400000000002</v>
      </c>
      <c r="S673" s="1">
        <v>47.657499999999999</v>
      </c>
      <c r="T673" s="1">
        <v>46.902700000000003</v>
      </c>
      <c r="U673" s="1">
        <v>50.28445</v>
      </c>
      <c r="V673" s="1">
        <v>53.666200000000003</v>
      </c>
      <c r="W673" s="1">
        <v>56.559350000000002</v>
      </c>
      <c r="X673" s="1">
        <v>59.452500000000001</v>
      </c>
      <c r="Y673" s="1">
        <v>61.330449999999999</v>
      </c>
      <c r="Z673" s="1">
        <v>63.208399999999997</v>
      </c>
      <c r="AA673" s="1">
        <v>60.813499999999998</v>
      </c>
      <c r="AB673" s="1">
        <v>58.418599999999998</v>
      </c>
      <c r="AC673" s="1">
        <v>58.418599999999998</v>
      </c>
    </row>
    <row r="674" spans="1:29" hidden="1" x14ac:dyDescent="0.3">
      <c r="A674" t="s">
        <v>193</v>
      </c>
      <c r="B674" t="s">
        <v>199</v>
      </c>
      <c r="C674" t="s">
        <v>149</v>
      </c>
      <c r="D674" t="s">
        <v>131</v>
      </c>
      <c r="E674" t="s">
        <v>197</v>
      </c>
      <c r="F674" s="1"/>
      <c r="G674" s="1"/>
      <c r="H674" s="1"/>
      <c r="I674" s="1"/>
      <c r="J674" s="1">
        <v>8.3607999999999993</v>
      </c>
      <c r="K674" s="1">
        <v>8.1853999999999996</v>
      </c>
      <c r="L674" s="1">
        <v>24.497299999999999</v>
      </c>
      <c r="M674" s="1">
        <v>12.022</v>
      </c>
      <c r="N674" s="1">
        <v>26.186399999999999</v>
      </c>
      <c r="O674" s="1">
        <v>27.1052</v>
      </c>
      <c r="P674" s="1">
        <v>31.653300000000002</v>
      </c>
      <c r="Q674" s="1">
        <v>37.9666</v>
      </c>
      <c r="R674" s="1">
        <v>44.843600000000002</v>
      </c>
      <c r="S674" s="1">
        <v>47.658200000000001</v>
      </c>
      <c r="T674" s="1">
        <v>46.872900000000001</v>
      </c>
      <c r="U674" s="1">
        <v>50.224600000000002</v>
      </c>
      <c r="V674" s="1">
        <v>53.576300000000003</v>
      </c>
      <c r="W674" s="1">
        <v>56.584549999999901</v>
      </c>
      <c r="X674" s="1">
        <v>59.592799999999897</v>
      </c>
      <c r="Y674" s="1">
        <v>61.386149999999901</v>
      </c>
      <c r="Z674" s="1">
        <v>63.179499999999997</v>
      </c>
      <c r="AA674" s="1">
        <v>60.7986</v>
      </c>
      <c r="AB674" s="1">
        <v>58.417700000000004</v>
      </c>
      <c r="AC674" s="1">
        <v>58.417700000000004</v>
      </c>
    </row>
    <row r="675" spans="1:29" hidden="1" x14ac:dyDescent="0.3">
      <c r="A675" t="s">
        <v>193</v>
      </c>
      <c r="B675" t="s">
        <v>199</v>
      </c>
      <c r="C675" t="s">
        <v>149</v>
      </c>
      <c r="D675" t="s">
        <v>162</v>
      </c>
      <c r="E675" t="s">
        <v>197</v>
      </c>
      <c r="F675" s="1"/>
      <c r="G675" s="1"/>
      <c r="H675" s="1"/>
      <c r="I675" s="1">
        <v>56.909599999999998</v>
      </c>
      <c r="J675" s="1">
        <v>41.845799999999997</v>
      </c>
      <c r="K675" s="1">
        <v>40.922899999999998</v>
      </c>
      <c r="L675" s="1">
        <v>122.4726</v>
      </c>
      <c r="M675" s="1">
        <v>60.0959</v>
      </c>
      <c r="N675" s="1">
        <v>130.93289999999999</v>
      </c>
      <c r="O675" s="1">
        <v>133.75229999999999</v>
      </c>
      <c r="P675" s="1">
        <v>157.83949999999999</v>
      </c>
      <c r="Q675" s="1">
        <v>190.12780000000001</v>
      </c>
      <c r="R675" s="1">
        <v>225.6669</v>
      </c>
      <c r="S675" s="1">
        <v>238.28739999999999</v>
      </c>
      <c r="T675" s="1">
        <v>351.77069999999998</v>
      </c>
      <c r="U675" s="1">
        <v>444.21629999999902</v>
      </c>
      <c r="V675" s="1">
        <v>536.66189999999995</v>
      </c>
      <c r="W675" s="1">
        <v>565.59349999999995</v>
      </c>
      <c r="X675" s="1">
        <v>594.52509999999995</v>
      </c>
      <c r="Y675" s="1">
        <v>613.30475000000001</v>
      </c>
      <c r="Z675" s="1">
        <v>632.08439999999996</v>
      </c>
      <c r="AA675" s="1">
        <v>608.13490000000002</v>
      </c>
      <c r="AB675" s="1">
        <v>584.18539999999996</v>
      </c>
      <c r="AC675" s="1">
        <v>584.18539999999996</v>
      </c>
    </row>
    <row r="676" spans="1:29" hidden="1" x14ac:dyDescent="0.3">
      <c r="A676" t="s">
        <v>193</v>
      </c>
      <c r="B676" t="s">
        <v>199</v>
      </c>
      <c r="C676" t="s">
        <v>149</v>
      </c>
      <c r="D676" t="s">
        <v>164</v>
      </c>
      <c r="E676" t="s">
        <v>197</v>
      </c>
      <c r="F676" s="1"/>
      <c r="G676" s="1"/>
      <c r="H676" s="1"/>
      <c r="I676" s="1">
        <v>8.0874000000000006</v>
      </c>
      <c r="J676" s="1">
        <v>9.1750000000000007</v>
      </c>
      <c r="K676" s="1">
        <v>5.1026999999999996</v>
      </c>
      <c r="L676" s="1">
        <v>4.7389999999999999</v>
      </c>
      <c r="M676" s="1">
        <v>11.116899999999999</v>
      </c>
      <c r="N676" s="1">
        <v>10.8102</v>
      </c>
      <c r="O676" s="1">
        <v>14.8689</v>
      </c>
      <c r="P676" s="1">
        <v>17.461600000000001</v>
      </c>
      <c r="Q676" s="1">
        <v>17.321300000000001</v>
      </c>
      <c r="R676" s="1">
        <v>24.448399999999999</v>
      </c>
      <c r="S676" s="1">
        <v>28.5703</v>
      </c>
      <c r="T676" s="1">
        <v>33.248899999999999</v>
      </c>
      <c r="U676" s="1">
        <v>40.508049999999997</v>
      </c>
      <c r="V676" s="1">
        <v>47.767200000000003</v>
      </c>
      <c r="W676" s="1">
        <v>48.766599999999997</v>
      </c>
      <c r="X676" s="1">
        <v>49.765999999999998</v>
      </c>
      <c r="Y676" s="1">
        <v>51.732950000000002</v>
      </c>
      <c r="Z676" s="1">
        <v>53.6999</v>
      </c>
      <c r="AA676" s="1">
        <v>55.591349999999998</v>
      </c>
      <c r="AB676" s="1">
        <v>57.482799999999997</v>
      </c>
      <c r="AC676" s="1">
        <v>57.482799999999997</v>
      </c>
    </row>
    <row r="677" spans="1:29" hidden="1" x14ac:dyDescent="0.3">
      <c r="A677" t="s">
        <v>193</v>
      </c>
      <c r="B677" t="s">
        <v>199</v>
      </c>
      <c r="C677" t="s">
        <v>198</v>
      </c>
      <c r="D677" t="s">
        <v>154</v>
      </c>
      <c r="E677" t="s">
        <v>195</v>
      </c>
      <c r="F677" s="1"/>
      <c r="G677" s="1"/>
      <c r="H677" s="1"/>
      <c r="I677" s="1">
        <v>108</v>
      </c>
      <c r="J677" s="1">
        <v>100</v>
      </c>
      <c r="K677" s="1">
        <v>107</v>
      </c>
      <c r="L677" s="1">
        <v>115</v>
      </c>
      <c r="M677" s="1">
        <v>120</v>
      </c>
      <c r="N677" s="1">
        <v>120</v>
      </c>
      <c r="O677" s="1">
        <v>144</v>
      </c>
      <c r="P677" s="1">
        <v>149</v>
      </c>
      <c r="Q677" s="1">
        <v>162</v>
      </c>
      <c r="R677" s="1">
        <v>163</v>
      </c>
      <c r="S677" s="1">
        <v>164</v>
      </c>
      <c r="T677" s="1">
        <v>160</v>
      </c>
      <c r="U677" s="1">
        <v>158.5</v>
      </c>
      <c r="V677" s="1">
        <v>157</v>
      </c>
      <c r="W677" s="1">
        <v>154</v>
      </c>
      <c r="X677" s="1">
        <v>151</v>
      </c>
      <c r="Y677" s="1">
        <v>151.5</v>
      </c>
      <c r="Z677" s="1">
        <v>152</v>
      </c>
      <c r="AA677" s="1">
        <v>149</v>
      </c>
      <c r="AB677" s="1">
        <v>146</v>
      </c>
      <c r="AC677" s="1">
        <v>146</v>
      </c>
    </row>
    <row r="678" spans="1:29" hidden="1" x14ac:dyDescent="0.3">
      <c r="A678" t="s">
        <v>193</v>
      </c>
      <c r="B678" t="s">
        <v>199</v>
      </c>
      <c r="C678" t="s">
        <v>198</v>
      </c>
      <c r="D678" t="s">
        <v>117</v>
      </c>
      <c r="E678" t="s">
        <v>196</v>
      </c>
      <c r="F678" s="1"/>
      <c r="G678" s="1"/>
      <c r="H678" s="1"/>
      <c r="I678" s="1"/>
      <c r="J678" s="1">
        <v>16.472100000000001</v>
      </c>
      <c r="K678" s="1">
        <v>16.516300000000001</v>
      </c>
      <c r="L678" s="1">
        <v>14.857100000000001</v>
      </c>
      <c r="M678" s="1">
        <v>42.813200000000002</v>
      </c>
      <c r="N678" s="1">
        <v>64.221599999999995</v>
      </c>
      <c r="O678" s="1">
        <v>189.05699999999999</v>
      </c>
      <c r="P678" s="1">
        <v>241.29079999999999</v>
      </c>
      <c r="Q678" s="1">
        <v>307.95370000000003</v>
      </c>
      <c r="R678" s="1">
        <v>393.03480000000002</v>
      </c>
      <c r="S678" s="1">
        <v>478.11419999999998</v>
      </c>
      <c r="T678" s="1">
        <v>563.19650000000001</v>
      </c>
      <c r="U678" s="1">
        <v>648.27729999999997</v>
      </c>
      <c r="V678" s="1">
        <v>733.35810000000004</v>
      </c>
      <c r="W678" s="1">
        <v>818.43880000000001</v>
      </c>
      <c r="X678" s="1">
        <v>903.51949999999999</v>
      </c>
      <c r="Y678" s="1">
        <v>988.59939999999995</v>
      </c>
      <c r="Z678" s="1">
        <v>1073.6793</v>
      </c>
      <c r="AA678" s="1">
        <v>1158.761</v>
      </c>
      <c r="AB678" s="1">
        <v>1243.8426999999999</v>
      </c>
      <c r="AC678" s="1">
        <v>1243.8426999999999</v>
      </c>
    </row>
    <row r="679" spans="1:29" x14ac:dyDescent="0.3">
      <c r="A679" t="s">
        <v>193</v>
      </c>
      <c r="B679" t="s">
        <v>199</v>
      </c>
      <c r="C679" t="s">
        <v>198</v>
      </c>
      <c r="D679" t="s">
        <v>158</v>
      </c>
      <c r="E679" t="s">
        <v>197</v>
      </c>
      <c r="F679" s="1"/>
      <c r="G679" s="1"/>
      <c r="H679" s="1"/>
      <c r="I679" s="1">
        <v>50.403500000000001</v>
      </c>
      <c r="J679" s="1">
        <v>36.514499999999998</v>
      </c>
      <c r="K679" s="1">
        <v>54.996000000000002</v>
      </c>
      <c r="L679" s="1">
        <v>47.705199999999998</v>
      </c>
      <c r="M679" s="1">
        <v>50.7179</v>
      </c>
      <c r="N679" s="1">
        <v>50.938000000000002</v>
      </c>
      <c r="O679" s="1">
        <v>49.887300000000003</v>
      </c>
      <c r="P679" s="1">
        <v>45.952599999999997</v>
      </c>
      <c r="Q679" s="1">
        <v>44.056899999999999</v>
      </c>
      <c r="R679" s="1">
        <v>45.976700000000001</v>
      </c>
      <c r="S679" s="1">
        <v>46.008400000000002</v>
      </c>
      <c r="T679" s="1">
        <v>43.439900000000002</v>
      </c>
      <c r="U679" s="1">
        <v>43.671849999999999</v>
      </c>
      <c r="V679" s="1">
        <v>43.903799999999997</v>
      </c>
      <c r="W679" s="1">
        <v>44.166649999999997</v>
      </c>
      <c r="X679" s="1">
        <v>44.429499999999997</v>
      </c>
      <c r="Y679" s="1">
        <v>41.997950000000003</v>
      </c>
      <c r="Z679" s="1">
        <v>39.566400000000002</v>
      </c>
      <c r="AA679" s="1">
        <v>40.3157</v>
      </c>
      <c r="AB679" s="1">
        <v>41.064999999999998</v>
      </c>
      <c r="AC679" s="1">
        <v>41.064999999999998</v>
      </c>
    </row>
    <row r="680" spans="1:29" x14ac:dyDescent="0.3">
      <c r="A680" t="s">
        <v>193</v>
      </c>
      <c r="B680" t="s">
        <v>199</v>
      </c>
      <c r="C680" t="s">
        <v>198</v>
      </c>
      <c r="D680" t="s">
        <v>166</v>
      </c>
      <c r="E680" t="s">
        <v>197</v>
      </c>
      <c r="F680" s="1"/>
      <c r="G680" s="1"/>
      <c r="H680" s="1"/>
      <c r="I680" s="1">
        <v>13.6486</v>
      </c>
      <c r="J680" s="1">
        <v>13.410600000000001</v>
      </c>
      <c r="K680" s="1">
        <v>13.559200000000001</v>
      </c>
      <c r="L680" s="1">
        <v>15.3996</v>
      </c>
      <c r="M680" s="1">
        <v>18.313500000000001</v>
      </c>
      <c r="N680" s="1">
        <v>20.779299999999999</v>
      </c>
      <c r="O680" s="1">
        <v>27.4924</v>
      </c>
      <c r="P680" s="1">
        <v>31.673300000000001</v>
      </c>
      <c r="Q680" s="1">
        <v>35.914000000000001</v>
      </c>
      <c r="R680" s="1">
        <v>41.412199999999999</v>
      </c>
      <c r="S680" s="1">
        <v>44.941299999999998</v>
      </c>
      <c r="T680" s="1">
        <v>42.4253</v>
      </c>
      <c r="U680" s="1">
        <v>42.841899999999903</v>
      </c>
      <c r="V680" s="1">
        <v>43.258499999999998</v>
      </c>
      <c r="W680" s="1">
        <v>46.244999999999997</v>
      </c>
      <c r="X680" s="1">
        <v>49.231499999999997</v>
      </c>
      <c r="Y680" s="1">
        <v>52.791349999999902</v>
      </c>
      <c r="Z680" s="1">
        <v>56.351199999999999</v>
      </c>
      <c r="AA680" s="1">
        <v>57.368899999999996</v>
      </c>
      <c r="AB680" s="1">
        <v>58.386600000000001</v>
      </c>
      <c r="AC680" s="1">
        <v>58.386600000000001</v>
      </c>
    </row>
    <row r="681" spans="1:29" x14ac:dyDescent="0.3">
      <c r="A681" t="s">
        <v>193</v>
      </c>
      <c r="B681" t="s">
        <v>199</v>
      </c>
      <c r="C681" t="s">
        <v>198</v>
      </c>
      <c r="D681" t="s">
        <v>168</v>
      </c>
      <c r="E681" t="s">
        <v>197</v>
      </c>
      <c r="F681" s="1"/>
      <c r="G681" s="1"/>
      <c r="H681" s="1"/>
      <c r="I681" s="1">
        <v>17.822299999999998</v>
      </c>
      <c r="J681" s="1">
        <v>15.098800000000001</v>
      </c>
      <c r="K681" s="1">
        <v>14.854200000000001</v>
      </c>
      <c r="L681" s="1">
        <v>31.431999999999999</v>
      </c>
      <c r="M681" s="1">
        <v>19.384</v>
      </c>
      <c r="N681" s="1">
        <v>33.597900000000003</v>
      </c>
      <c r="O681" s="1">
        <v>35.523699999999998</v>
      </c>
      <c r="P681" s="1">
        <v>39.513500000000001</v>
      </c>
      <c r="Q681" s="1">
        <v>46.200099999999999</v>
      </c>
      <c r="R681" s="1">
        <v>53.739600000000003</v>
      </c>
      <c r="S681" s="1">
        <v>56.110199999999999</v>
      </c>
      <c r="T681" s="1">
        <v>55.877600000000001</v>
      </c>
      <c r="U681" s="1">
        <v>59.094049999999903</v>
      </c>
      <c r="V681" s="1">
        <v>62.310499999999998</v>
      </c>
      <c r="W681" s="1">
        <v>65.17765</v>
      </c>
      <c r="X681" s="1">
        <v>68.044799999999995</v>
      </c>
      <c r="Y681" s="1">
        <v>70.138949999999994</v>
      </c>
      <c r="Z681" s="1">
        <v>72.233099999999993</v>
      </c>
      <c r="AA681" s="1">
        <v>69.551400000000001</v>
      </c>
      <c r="AB681" s="1">
        <v>66.869699999999995</v>
      </c>
      <c r="AC681" s="1">
        <v>66.869699999999995</v>
      </c>
    </row>
    <row r="682" spans="1:29" x14ac:dyDescent="0.3">
      <c r="A682" t="s">
        <v>193</v>
      </c>
      <c r="B682" t="s">
        <v>199</v>
      </c>
      <c r="C682" t="s">
        <v>198</v>
      </c>
      <c r="D682" t="s">
        <v>177</v>
      </c>
      <c r="E682" t="s">
        <v>197</v>
      </c>
      <c r="F682" s="1"/>
      <c r="G682" s="1"/>
      <c r="H682" s="1"/>
      <c r="I682" s="1">
        <v>8.9026999999999994</v>
      </c>
      <c r="J682" s="1">
        <v>10.895099999999999</v>
      </c>
      <c r="K682" s="1">
        <v>5.9131999999999998</v>
      </c>
      <c r="L682" s="1">
        <v>6.3471000000000002</v>
      </c>
      <c r="M682" s="1">
        <v>12.0291</v>
      </c>
      <c r="N682" s="1">
        <v>12.588800000000001</v>
      </c>
      <c r="O682" s="1">
        <v>15.8809</v>
      </c>
      <c r="P682" s="1">
        <v>18.5243</v>
      </c>
      <c r="Q682" s="1">
        <v>19.9968</v>
      </c>
      <c r="R682" s="1">
        <v>25.611499999999999</v>
      </c>
      <c r="S682" s="1">
        <v>29.7334</v>
      </c>
      <c r="T682" s="1">
        <v>34.465299999999999</v>
      </c>
      <c r="U682" s="1">
        <v>41.72475</v>
      </c>
      <c r="V682" s="1">
        <v>48.984200000000001</v>
      </c>
      <c r="W682" s="1">
        <v>50.454549999999998</v>
      </c>
      <c r="X682" s="1">
        <v>51.924900000000001</v>
      </c>
      <c r="Y682" s="1">
        <v>53.420099999999998</v>
      </c>
      <c r="Z682" s="1">
        <v>54.915300000000002</v>
      </c>
      <c r="AA682" s="1">
        <v>56.872</v>
      </c>
      <c r="AB682" s="1">
        <v>58.828699999999998</v>
      </c>
      <c r="AC682" s="1">
        <v>58.828699999999998</v>
      </c>
    </row>
    <row r="683" spans="1:29" x14ac:dyDescent="0.3">
      <c r="A683" t="s">
        <v>193</v>
      </c>
      <c r="B683" t="s">
        <v>199</v>
      </c>
      <c r="C683" t="s">
        <v>198</v>
      </c>
      <c r="D683" t="s">
        <v>160</v>
      </c>
      <c r="E683" t="s">
        <v>197</v>
      </c>
      <c r="F683" s="1"/>
      <c r="G683" s="1"/>
      <c r="H683" s="1"/>
      <c r="I683" s="1">
        <v>8.9026999999999994</v>
      </c>
      <c r="J683" s="1">
        <v>10.895099999999999</v>
      </c>
      <c r="K683" s="1">
        <v>5.9131999999999998</v>
      </c>
      <c r="L683" s="1">
        <v>6.3471000000000002</v>
      </c>
      <c r="M683" s="1">
        <v>12.0291</v>
      </c>
      <c r="N683" s="1">
        <v>12.588800000000001</v>
      </c>
      <c r="O683" s="1">
        <v>15.8809</v>
      </c>
      <c r="P683" s="1">
        <v>18.5243</v>
      </c>
      <c r="Q683" s="1">
        <v>19.9968</v>
      </c>
      <c r="R683" s="1">
        <v>25.611499999999999</v>
      </c>
      <c r="S683" s="1">
        <v>29.7334</v>
      </c>
      <c r="T683" s="1">
        <v>34.465299999999999</v>
      </c>
      <c r="U683" s="1">
        <v>41.72475</v>
      </c>
      <c r="V683" s="1">
        <v>48.984200000000001</v>
      </c>
      <c r="W683" s="1">
        <v>50.454549999999998</v>
      </c>
      <c r="X683" s="1">
        <v>51.924900000000001</v>
      </c>
      <c r="Y683" s="1">
        <v>53.420099999999998</v>
      </c>
      <c r="Z683" s="1">
        <v>54.915300000000002</v>
      </c>
      <c r="AA683" s="1">
        <v>56.872</v>
      </c>
      <c r="AB683" s="1">
        <v>58.828699999999998</v>
      </c>
      <c r="AC683" s="1">
        <v>58.828699999999998</v>
      </c>
    </row>
    <row r="684" spans="1:29" hidden="1" x14ac:dyDescent="0.3">
      <c r="A684" t="s">
        <v>193</v>
      </c>
      <c r="B684" t="s">
        <v>199</v>
      </c>
      <c r="C684" t="s">
        <v>198</v>
      </c>
      <c r="D684" t="s">
        <v>119</v>
      </c>
      <c r="E684" t="s">
        <v>197</v>
      </c>
      <c r="F684" s="1"/>
      <c r="G684" s="1"/>
      <c r="H684" s="1"/>
      <c r="I684" s="1">
        <v>1.1591</v>
      </c>
      <c r="J684" s="1">
        <v>2.1867999999999999</v>
      </c>
      <c r="K684" s="1">
        <v>8.6199999999999999E-2</v>
      </c>
      <c r="L684" s="1">
        <v>3.2363</v>
      </c>
      <c r="M684" s="1">
        <v>5.0030000000000001</v>
      </c>
      <c r="N684" s="1">
        <v>5.6700999999999997</v>
      </c>
      <c r="O684" s="1">
        <v>5.6452</v>
      </c>
      <c r="P684" s="1">
        <v>6.4192</v>
      </c>
      <c r="Q684" s="1">
        <v>12.128500000000001</v>
      </c>
      <c r="R684" s="1">
        <v>16.37</v>
      </c>
      <c r="S684" s="1">
        <v>17.639299999999999</v>
      </c>
      <c r="T684" s="1">
        <v>34.519300000000001</v>
      </c>
      <c r="U684" s="1">
        <v>37.432549999999999</v>
      </c>
      <c r="V684" s="1">
        <v>40.345799999999997</v>
      </c>
      <c r="W684" s="1">
        <v>41.936599999999999</v>
      </c>
      <c r="X684" s="1">
        <v>43.5274</v>
      </c>
      <c r="Y684" s="1">
        <v>42.243749999999999</v>
      </c>
      <c r="Z684" s="1">
        <v>40.960099999999997</v>
      </c>
      <c r="AA684" s="1">
        <v>44.273249999999997</v>
      </c>
      <c r="AB684" s="1">
        <v>47.586399999999998</v>
      </c>
      <c r="AC684" s="1">
        <v>47.586399999999998</v>
      </c>
    </row>
    <row r="685" spans="1:29" hidden="1" x14ac:dyDescent="0.3">
      <c r="A685" t="s">
        <v>193</v>
      </c>
      <c r="B685" t="s">
        <v>199</v>
      </c>
      <c r="C685" t="s">
        <v>198</v>
      </c>
      <c r="D685" t="s">
        <v>121</v>
      </c>
      <c r="E685" t="s">
        <v>197</v>
      </c>
      <c r="F685" s="1"/>
      <c r="G685" s="1"/>
      <c r="H685" s="1"/>
      <c r="I685" s="1"/>
      <c r="J685" s="1">
        <v>1.5526</v>
      </c>
      <c r="K685" s="1">
        <v>1.4259999999999999</v>
      </c>
      <c r="L685" s="1">
        <v>1.7543</v>
      </c>
      <c r="M685" s="1">
        <v>1.8869</v>
      </c>
      <c r="N685" s="1">
        <v>1.8783000000000001</v>
      </c>
      <c r="O685" s="1">
        <v>1.5423</v>
      </c>
      <c r="P685" s="1">
        <v>0.92269999999999996</v>
      </c>
      <c r="Q685" s="1">
        <v>1.0539000000000001</v>
      </c>
      <c r="R685" s="1">
        <v>1.3431</v>
      </c>
      <c r="S685" s="1">
        <v>1.4208000000000001</v>
      </c>
      <c r="T685" s="1">
        <v>1.5835999999999999</v>
      </c>
      <c r="U685" s="1">
        <v>1.6627999999999901</v>
      </c>
      <c r="V685" s="1">
        <v>1.742</v>
      </c>
      <c r="W685" s="1">
        <v>1.7551000000000001</v>
      </c>
      <c r="X685" s="1">
        <v>1.7682</v>
      </c>
      <c r="Y685" s="1">
        <v>1.8547</v>
      </c>
      <c r="Z685" s="1">
        <v>1.9412</v>
      </c>
      <c r="AA685" s="1">
        <v>1.9331</v>
      </c>
      <c r="AB685" s="1">
        <v>1.925</v>
      </c>
      <c r="AC685" s="1">
        <v>1.925</v>
      </c>
    </row>
    <row r="686" spans="1:29" hidden="1" x14ac:dyDescent="0.3">
      <c r="A686" t="s">
        <v>193</v>
      </c>
      <c r="B686" t="s">
        <v>199</v>
      </c>
      <c r="C686" t="s">
        <v>198</v>
      </c>
      <c r="D686" t="s">
        <v>123</v>
      </c>
      <c r="E686" t="s">
        <v>197</v>
      </c>
      <c r="F686" s="1"/>
      <c r="G686" s="1"/>
      <c r="H686" s="1"/>
      <c r="I686" s="1"/>
      <c r="J686" s="1">
        <v>4.0023</v>
      </c>
      <c r="K686" s="1">
        <v>4.1188000000000002</v>
      </c>
      <c r="L686" s="1">
        <v>3.7086999999999999</v>
      </c>
      <c r="M686" s="1">
        <v>5.0048000000000004</v>
      </c>
      <c r="N686" s="1">
        <v>5.484</v>
      </c>
      <c r="O686" s="1">
        <v>5.6746999999999996</v>
      </c>
      <c r="P686" s="1">
        <v>6.0941999999999998</v>
      </c>
      <c r="Q686" s="1">
        <v>6.3254999999999999</v>
      </c>
      <c r="R686" s="1">
        <v>6.319</v>
      </c>
      <c r="S686" s="1">
        <v>6.1104000000000003</v>
      </c>
      <c r="T686" s="1">
        <v>7.6696999999999997</v>
      </c>
      <c r="U686" s="1">
        <v>7.5360499999999897</v>
      </c>
      <c r="V686" s="1">
        <v>7.4024000000000001</v>
      </c>
      <c r="W686" s="1">
        <v>7.5058999999999996</v>
      </c>
      <c r="X686" s="1">
        <v>7.6093999999999999</v>
      </c>
      <c r="Y686" s="1">
        <v>7.5435499999999998</v>
      </c>
      <c r="Z686" s="1">
        <v>7.4776999999999996</v>
      </c>
      <c r="AA686" s="1">
        <v>7.3011999999999997</v>
      </c>
      <c r="AB686" s="1">
        <v>7.1246999999999998</v>
      </c>
      <c r="AC686" s="1">
        <v>7.1246999999999998</v>
      </c>
    </row>
    <row r="687" spans="1:29" hidden="1" x14ac:dyDescent="0.3">
      <c r="A687" t="s">
        <v>193</v>
      </c>
      <c r="B687" t="s">
        <v>199</v>
      </c>
      <c r="C687" t="s">
        <v>198</v>
      </c>
      <c r="D687" t="s">
        <v>125</v>
      </c>
      <c r="E687" t="s">
        <v>197</v>
      </c>
      <c r="F687" s="1"/>
      <c r="G687" s="1"/>
      <c r="H687" s="1"/>
      <c r="I687" s="1"/>
      <c r="J687" s="1">
        <v>9.1948000000000008</v>
      </c>
      <c r="K687" s="1">
        <v>9.8724000000000007</v>
      </c>
      <c r="L687" s="1">
        <v>10.217000000000001</v>
      </c>
      <c r="M687" s="1">
        <v>11.9781</v>
      </c>
      <c r="N687" s="1">
        <v>14.0017</v>
      </c>
      <c r="O687" s="1">
        <v>10.238300000000001</v>
      </c>
      <c r="P687" s="1">
        <v>11.060499999999999</v>
      </c>
      <c r="Q687" s="1">
        <v>12.370900000000001</v>
      </c>
      <c r="R687" s="1">
        <v>13.103</v>
      </c>
      <c r="S687" s="1">
        <v>13.7081</v>
      </c>
      <c r="T687" s="1">
        <v>16.0534</v>
      </c>
      <c r="U687" s="1">
        <v>18.245750000000001</v>
      </c>
      <c r="V687" s="1">
        <v>20.438099999999999</v>
      </c>
      <c r="W687" s="1">
        <v>20.90155</v>
      </c>
      <c r="X687" s="1">
        <v>21.364999999999998</v>
      </c>
      <c r="Y687" s="1">
        <v>21.582249999999998</v>
      </c>
      <c r="Z687" s="1">
        <v>21.799499999999998</v>
      </c>
      <c r="AA687" s="1">
        <v>21.542949999999902</v>
      </c>
      <c r="AB687" s="1">
        <v>21.2864</v>
      </c>
      <c r="AC687" s="1">
        <v>21.2864</v>
      </c>
    </row>
    <row r="688" spans="1:29" hidden="1" x14ac:dyDescent="0.3">
      <c r="A688" t="s">
        <v>193</v>
      </c>
      <c r="B688" t="s">
        <v>199</v>
      </c>
      <c r="C688" t="s">
        <v>198</v>
      </c>
      <c r="D688" t="s">
        <v>127</v>
      </c>
      <c r="E688" t="s">
        <v>197</v>
      </c>
      <c r="F688" s="1"/>
      <c r="G688" s="1"/>
      <c r="H688" s="1"/>
      <c r="I688" s="1">
        <v>27.049499999999998</v>
      </c>
      <c r="J688" s="1">
        <v>11.006500000000001</v>
      </c>
      <c r="K688" s="1">
        <v>20.510899999999999</v>
      </c>
      <c r="L688" s="1">
        <v>22.590299999999999</v>
      </c>
      <c r="M688" s="1">
        <v>21.250900000000001</v>
      </c>
      <c r="N688" s="1">
        <v>21.895700000000001</v>
      </c>
      <c r="O688" s="1">
        <v>20.951999999999899</v>
      </c>
      <c r="P688" s="1">
        <v>19.0489</v>
      </c>
      <c r="Q688" s="1">
        <v>17.9116</v>
      </c>
      <c r="R688" s="1">
        <v>18.5124</v>
      </c>
      <c r="S688" s="1">
        <v>18.223800000000001</v>
      </c>
      <c r="T688" s="1">
        <v>17.049900000000001</v>
      </c>
      <c r="U688" s="1">
        <v>16.984200000000001</v>
      </c>
      <c r="V688" s="1">
        <v>16.918500000000002</v>
      </c>
      <c r="W688" s="1">
        <v>16.640899999999998</v>
      </c>
      <c r="X688" s="1">
        <v>16.363299999999999</v>
      </c>
      <c r="Y688" s="1">
        <v>15.460349999999901</v>
      </c>
      <c r="Z688" s="1">
        <v>14.557399999999999</v>
      </c>
      <c r="AA688" s="1">
        <v>14.50615</v>
      </c>
      <c r="AB688" s="1">
        <v>14.4549</v>
      </c>
      <c r="AC688" s="1">
        <v>14.4549</v>
      </c>
    </row>
    <row r="689" spans="1:29" hidden="1" x14ac:dyDescent="0.3">
      <c r="A689" t="s">
        <v>193</v>
      </c>
      <c r="B689" t="s">
        <v>199</v>
      </c>
      <c r="C689" t="s">
        <v>198</v>
      </c>
      <c r="D689" t="s">
        <v>161</v>
      </c>
      <c r="E689" t="s">
        <v>197</v>
      </c>
      <c r="F689" s="1"/>
      <c r="G689" s="1"/>
      <c r="H689" s="1"/>
      <c r="I689" s="1"/>
      <c r="J689" s="1">
        <v>8.9068000000000005</v>
      </c>
      <c r="K689" s="1">
        <v>7.5910000000000002</v>
      </c>
      <c r="L689" s="1">
        <v>8.9329999999999998</v>
      </c>
      <c r="M689" s="1">
        <v>10.207700000000001</v>
      </c>
      <c r="N689" s="1">
        <v>13.5921</v>
      </c>
      <c r="O689" s="1">
        <v>19.5441</v>
      </c>
      <c r="P689" s="1">
        <v>22.939599999999999</v>
      </c>
      <c r="Q689" s="1">
        <v>26.043500000000002</v>
      </c>
      <c r="R689" s="1">
        <v>30.206999999999901</v>
      </c>
      <c r="S689" s="1">
        <v>32.710500000000003</v>
      </c>
      <c r="T689" s="1">
        <v>31.0505</v>
      </c>
      <c r="U689" s="1">
        <v>31.252800000000001</v>
      </c>
      <c r="V689" s="1">
        <v>31.455100000000002</v>
      </c>
      <c r="W689" s="1">
        <v>33.463949999999997</v>
      </c>
      <c r="X689" s="1">
        <v>35.472799999999999</v>
      </c>
      <c r="Y689" s="1">
        <v>38.796349999999997</v>
      </c>
      <c r="Z689" s="1">
        <v>42.119900000000001</v>
      </c>
      <c r="AA689" s="1">
        <v>43.584350000000001</v>
      </c>
      <c r="AB689" s="1">
        <v>45.0488</v>
      </c>
      <c r="AC689" s="1">
        <v>45.0488</v>
      </c>
    </row>
    <row r="690" spans="1:29" hidden="1" x14ac:dyDescent="0.3">
      <c r="A690" t="s">
        <v>193</v>
      </c>
      <c r="B690" t="s">
        <v>199</v>
      </c>
      <c r="C690" t="s">
        <v>198</v>
      </c>
      <c r="D690" t="s">
        <v>130</v>
      </c>
      <c r="E690" t="s">
        <v>197</v>
      </c>
      <c r="F690" s="1"/>
      <c r="G690" s="1"/>
      <c r="H690" s="1"/>
      <c r="I690" s="1"/>
      <c r="J690" s="1">
        <v>2.3479999999999999</v>
      </c>
      <c r="K690" s="1">
        <v>10.8873</v>
      </c>
      <c r="L690" s="1">
        <v>10.128299999999999</v>
      </c>
      <c r="M690" s="1">
        <v>15.2639</v>
      </c>
      <c r="N690" s="1">
        <v>13.291600000000001</v>
      </c>
      <c r="O690" s="1">
        <v>18.786100000000001</v>
      </c>
      <c r="P690" s="1">
        <v>12.800999999999901</v>
      </c>
      <c r="Q690" s="1">
        <v>21.134</v>
      </c>
      <c r="R690" s="1">
        <v>25.3931</v>
      </c>
      <c r="S690" s="1">
        <v>24.531099999999999</v>
      </c>
      <c r="T690" s="1">
        <v>22.581700000000001</v>
      </c>
      <c r="U690" s="1">
        <v>22.915900000000001</v>
      </c>
      <c r="V690" s="1">
        <v>23.2501</v>
      </c>
      <c r="W690" s="1">
        <v>23.100650000000002</v>
      </c>
      <c r="X690" s="1">
        <v>22.9512</v>
      </c>
      <c r="Y690" s="1">
        <v>21.217600000000001</v>
      </c>
      <c r="Z690" s="1">
        <v>19.484000000000002</v>
      </c>
      <c r="AA690" s="1">
        <v>18.49765</v>
      </c>
      <c r="AB690" s="1">
        <v>17.511299999999999</v>
      </c>
      <c r="AC690" s="1">
        <v>17.511299999999999</v>
      </c>
    </row>
    <row r="691" spans="1:29" hidden="1" x14ac:dyDescent="0.3">
      <c r="A691" t="s">
        <v>193</v>
      </c>
      <c r="B691" t="s">
        <v>199</v>
      </c>
      <c r="C691" t="s">
        <v>198</v>
      </c>
      <c r="D691" t="s">
        <v>185</v>
      </c>
      <c r="E691" t="s">
        <v>197</v>
      </c>
      <c r="F691" s="1"/>
      <c r="G691" s="1"/>
      <c r="H691" s="1"/>
      <c r="I691" s="1">
        <v>11.3819</v>
      </c>
      <c r="J691" s="1">
        <v>8.3691999999999993</v>
      </c>
      <c r="K691" s="1">
        <v>8.1844999999999999</v>
      </c>
      <c r="L691" s="1">
        <v>24.494599999999998</v>
      </c>
      <c r="M691" s="1">
        <v>12.0192</v>
      </c>
      <c r="N691" s="1">
        <v>26.186499999999999</v>
      </c>
      <c r="O691" s="1">
        <v>26.750499999999999</v>
      </c>
      <c r="P691" s="1">
        <v>31.567900000000002</v>
      </c>
      <c r="Q691" s="1">
        <v>38.025599999999997</v>
      </c>
      <c r="R691" s="1">
        <v>45.133400000000002</v>
      </c>
      <c r="S691" s="1">
        <v>47.657499999999999</v>
      </c>
      <c r="T691" s="1">
        <v>46.902700000000003</v>
      </c>
      <c r="U691" s="1">
        <v>50.28445</v>
      </c>
      <c r="V691" s="1">
        <v>53.666200000000003</v>
      </c>
      <c r="W691" s="1">
        <v>56.559350000000002</v>
      </c>
      <c r="X691" s="1">
        <v>59.452500000000001</v>
      </c>
      <c r="Y691" s="1">
        <v>61.330449999999999</v>
      </c>
      <c r="Z691" s="1">
        <v>63.208399999999997</v>
      </c>
      <c r="AA691" s="1">
        <v>60.813499999999998</v>
      </c>
      <c r="AB691" s="1">
        <v>58.418599999999998</v>
      </c>
      <c r="AC691" s="1">
        <v>58.418599999999998</v>
      </c>
    </row>
    <row r="692" spans="1:29" hidden="1" x14ac:dyDescent="0.3">
      <c r="A692" t="s">
        <v>193</v>
      </c>
      <c r="B692" t="s">
        <v>199</v>
      </c>
      <c r="C692" t="s">
        <v>198</v>
      </c>
      <c r="D692" t="s">
        <v>131</v>
      </c>
      <c r="E692" t="s">
        <v>197</v>
      </c>
      <c r="F692" s="1"/>
      <c r="G692" s="1"/>
      <c r="H692" s="1"/>
      <c r="I692" s="1"/>
      <c r="J692" s="1">
        <v>8.3607999999999993</v>
      </c>
      <c r="K692" s="1">
        <v>8.1853999999999996</v>
      </c>
      <c r="L692" s="1">
        <v>24.497299999999999</v>
      </c>
      <c r="M692" s="1">
        <v>12.022</v>
      </c>
      <c r="N692" s="1">
        <v>26.186399999999999</v>
      </c>
      <c r="O692" s="1">
        <v>27.1052</v>
      </c>
      <c r="P692" s="1">
        <v>31.653300000000002</v>
      </c>
      <c r="Q692" s="1">
        <v>37.9666</v>
      </c>
      <c r="R692" s="1">
        <v>44.843600000000002</v>
      </c>
      <c r="S692" s="1">
        <v>47.658200000000001</v>
      </c>
      <c r="T692" s="1">
        <v>46.872900000000001</v>
      </c>
      <c r="U692" s="1">
        <v>50.224600000000002</v>
      </c>
      <c r="V692" s="1">
        <v>53.576300000000003</v>
      </c>
      <c r="W692" s="1">
        <v>56.58455</v>
      </c>
      <c r="X692" s="1">
        <v>59.592799999999997</v>
      </c>
      <c r="Y692" s="1">
        <v>61.386150000000001</v>
      </c>
      <c r="Z692" s="1">
        <v>63.179499999999997</v>
      </c>
      <c r="AA692" s="1">
        <v>60.7986</v>
      </c>
      <c r="AB692" s="1">
        <v>58.417700000000004</v>
      </c>
      <c r="AC692" s="1">
        <v>58.417700000000004</v>
      </c>
    </row>
    <row r="693" spans="1:29" hidden="1" x14ac:dyDescent="0.3">
      <c r="A693" t="s">
        <v>193</v>
      </c>
      <c r="B693" t="s">
        <v>199</v>
      </c>
      <c r="C693" t="s">
        <v>198</v>
      </c>
      <c r="D693" t="s">
        <v>162</v>
      </c>
      <c r="E693" t="s">
        <v>197</v>
      </c>
      <c r="F693" s="1"/>
      <c r="G693" s="1"/>
      <c r="H693" s="1"/>
      <c r="I693" s="1">
        <v>56.909599999999998</v>
      </c>
      <c r="J693" s="1">
        <v>41.845799999999997</v>
      </c>
      <c r="K693" s="1">
        <v>40.922899999999998</v>
      </c>
      <c r="L693" s="1">
        <v>122.4726</v>
      </c>
      <c r="M693" s="1">
        <v>60.0959</v>
      </c>
      <c r="N693" s="1">
        <v>130.93289999999999</v>
      </c>
      <c r="O693" s="1">
        <v>133.75229999999999</v>
      </c>
      <c r="P693" s="1">
        <v>157.83949999999999</v>
      </c>
      <c r="Q693" s="1">
        <v>190.12780000000001</v>
      </c>
      <c r="R693" s="1">
        <v>225.6669</v>
      </c>
      <c r="S693" s="1">
        <v>238.28739999999999</v>
      </c>
      <c r="T693" s="1">
        <v>351.77069999999998</v>
      </c>
      <c r="U693" s="1">
        <v>444.21629999999902</v>
      </c>
      <c r="V693" s="1">
        <v>536.66189999999995</v>
      </c>
      <c r="W693" s="1">
        <v>565.59349999999995</v>
      </c>
      <c r="X693" s="1">
        <v>594.52509999999995</v>
      </c>
      <c r="Y693" s="1">
        <v>613.30475000000001</v>
      </c>
      <c r="Z693" s="1">
        <v>632.08439999999996</v>
      </c>
      <c r="AA693" s="1">
        <v>608.13490000000002</v>
      </c>
      <c r="AB693" s="1">
        <v>584.18539999999996</v>
      </c>
      <c r="AC693" s="1">
        <v>584.18539999999996</v>
      </c>
    </row>
    <row r="694" spans="1:29" hidden="1" x14ac:dyDescent="0.3">
      <c r="A694" t="s">
        <v>193</v>
      </c>
      <c r="B694" t="s">
        <v>199</v>
      </c>
      <c r="C694" t="s">
        <v>198</v>
      </c>
      <c r="D694" t="s">
        <v>164</v>
      </c>
      <c r="E694" t="s">
        <v>197</v>
      </c>
      <c r="F694" s="1"/>
      <c r="G694" s="1"/>
      <c r="H694" s="1"/>
      <c r="I694" s="1">
        <v>8.0874000000000006</v>
      </c>
      <c r="J694" s="1">
        <v>9.1750000000000007</v>
      </c>
      <c r="K694" s="1">
        <v>5.1026999999999996</v>
      </c>
      <c r="L694" s="1">
        <v>4.7389999999999999</v>
      </c>
      <c r="M694" s="1">
        <v>11.116899999999999</v>
      </c>
      <c r="N694" s="1">
        <v>10.8102</v>
      </c>
      <c r="O694" s="1">
        <v>14.8689</v>
      </c>
      <c r="P694" s="1">
        <v>17.461600000000001</v>
      </c>
      <c r="Q694" s="1">
        <v>17.321300000000001</v>
      </c>
      <c r="R694" s="1">
        <v>24.448399999999999</v>
      </c>
      <c r="S694" s="1">
        <v>28.5703</v>
      </c>
      <c r="T694" s="1">
        <v>33.248899999999999</v>
      </c>
      <c r="U694" s="1">
        <v>40.508049999999997</v>
      </c>
      <c r="V694" s="1">
        <v>47.767200000000003</v>
      </c>
      <c r="W694" s="1">
        <v>48.766599999999997</v>
      </c>
      <c r="X694" s="1">
        <v>49.765999999999998</v>
      </c>
      <c r="Y694" s="1">
        <v>51.732950000000002</v>
      </c>
      <c r="Z694" s="1">
        <v>53.6999</v>
      </c>
      <c r="AA694" s="1">
        <v>55.591349999999998</v>
      </c>
      <c r="AB694" s="1">
        <v>57.482799999999997</v>
      </c>
      <c r="AC694" s="1">
        <v>57.482799999999997</v>
      </c>
    </row>
    <row r="695" spans="1:29" hidden="1" x14ac:dyDescent="0.3">
      <c r="A695" t="s">
        <v>193</v>
      </c>
      <c r="B695" t="s">
        <v>189</v>
      </c>
      <c r="C695" t="s">
        <v>149</v>
      </c>
      <c r="D695" t="s">
        <v>154</v>
      </c>
      <c r="E695" t="s">
        <v>195</v>
      </c>
      <c r="F695" s="1"/>
      <c r="G695" s="1"/>
      <c r="H695" s="1"/>
      <c r="I695" s="1">
        <v>108</v>
      </c>
      <c r="J695" s="1">
        <v>100</v>
      </c>
      <c r="K695" s="1">
        <v>107</v>
      </c>
      <c r="L695" s="1">
        <v>115</v>
      </c>
      <c r="M695" s="1">
        <v>121</v>
      </c>
      <c r="N695" s="1">
        <v>122</v>
      </c>
      <c r="O695" s="1">
        <v>147</v>
      </c>
      <c r="P695" s="1">
        <v>153</v>
      </c>
      <c r="Q695" s="1">
        <v>162</v>
      </c>
      <c r="R695" s="1">
        <v>163</v>
      </c>
      <c r="S695" s="1">
        <v>165</v>
      </c>
      <c r="T695" s="1">
        <v>160</v>
      </c>
      <c r="U695" s="1">
        <v>158.5</v>
      </c>
      <c r="V695" s="1">
        <v>157</v>
      </c>
      <c r="W695" s="1">
        <v>154</v>
      </c>
      <c r="X695" s="1">
        <v>151</v>
      </c>
      <c r="Y695" s="1">
        <v>152</v>
      </c>
      <c r="Z695" s="1">
        <v>153</v>
      </c>
      <c r="AA695" s="1">
        <v>149.5</v>
      </c>
      <c r="AB695" s="1">
        <v>146</v>
      </c>
      <c r="AC695" s="1">
        <v>146</v>
      </c>
    </row>
    <row r="696" spans="1:29" hidden="1" x14ac:dyDescent="0.3">
      <c r="A696" t="s">
        <v>193</v>
      </c>
      <c r="B696" t="s">
        <v>189</v>
      </c>
      <c r="C696" t="s">
        <v>149</v>
      </c>
      <c r="D696" t="s">
        <v>117</v>
      </c>
      <c r="E696" t="s">
        <v>196</v>
      </c>
      <c r="F696" s="1"/>
      <c r="G696" s="1"/>
      <c r="H696" s="1"/>
      <c r="I696" s="1"/>
      <c r="J696" s="1">
        <v>16.472100000000001</v>
      </c>
      <c r="K696" s="1">
        <v>16.516300000000001</v>
      </c>
      <c r="L696" s="1">
        <v>14.857100000000001</v>
      </c>
      <c r="M696" s="1">
        <v>272.99900000000002</v>
      </c>
      <c r="N696" s="1">
        <v>409.49759999999998</v>
      </c>
      <c r="O696" s="1">
        <v>188.52979999999999</v>
      </c>
      <c r="P696" s="1">
        <v>240.60740000000001</v>
      </c>
      <c r="Q696" s="1">
        <v>307.09550000000002</v>
      </c>
      <c r="R696" s="1">
        <v>391.94630000000001</v>
      </c>
      <c r="S696" s="1">
        <v>476.79469999999998</v>
      </c>
      <c r="T696" s="1">
        <v>561.63170000000002</v>
      </c>
      <c r="U696" s="1">
        <v>646.47799999999995</v>
      </c>
      <c r="V696" s="1">
        <v>731.32429999999999</v>
      </c>
      <c r="W696" s="1">
        <v>816.16724999999997</v>
      </c>
      <c r="X696" s="1">
        <v>901.01020000000005</v>
      </c>
      <c r="Y696" s="1">
        <v>985.85490000000004</v>
      </c>
      <c r="Z696" s="1">
        <v>1070.6995999999999</v>
      </c>
      <c r="AA696" s="1">
        <v>1155.5434499999999</v>
      </c>
      <c r="AB696" s="1">
        <v>1240.3873000000001</v>
      </c>
      <c r="AC696" s="1">
        <v>1240.3873000000001</v>
      </c>
    </row>
    <row r="697" spans="1:29" hidden="1" x14ac:dyDescent="0.3">
      <c r="A697" t="s">
        <v>193</v>
      </c>
      <c r="B697" t="s">
        <v>189</v>
      </c>
      <c r="C697" t="s">
        <v>149</v>
      </c>
      <c r="D697" t="s">
        <v>119</v>
      </c>
      <c r="E697" t="s">
        <v>197</v>
      </c>
      <c r="F697" s="1"/>
      <c r="G697" s="1"/>
      <c r="H697" s="1"/>
      <c r="I697" s="1">
        <v>1.1591</v>
      </c>
      <c r="J697" s="1">
        <v>2.1867999999999999</v>
      </c>
      <c r="K697" s="1">
        <v>8.6199999999999E-2</v>
      </c>
      <c r="L697" s="1">
        <v>3.2363</v>
      </c>
      <c r="M697" s="1">
        <v>4.8432000000000004</v>
      </c>
      <c r="N697" s="1">
        <v>5.5941000000000001</v>
      </c>
      <c r="O697" s="1">
        <v>7.1161000000000003</v>
      </c>
      <c r="P697" s="1">
        <v>7.7577999999999996</v>
      </c>
      <c r="Q697" s="1">
        <v>13.8582</v>
      </c>
      <c r="R697" s="1">
        <v>17.012</v>
      </c>
      <c r="S697" s="1">
        <v>17.388500000000001</v>
      </c>
      <c r="T697" s="1">
        <v>34.343800000000002</v>
      </c>
      <c r="U697" s="1">
        <v>37.113500000000002</v>
      </c>
      <c r="V697" s="1">
        <v>39.883200000000002</v>
      </c>
      <c r="W697" s="1">
        <v>41.024999999999999</v>
      </c>
      <c r="X697" s="1">
        <v>42.166800000000002</v>
      </c>
      <c r="Y697" s="1">
        <v>42.948349999999998</v>
      </c>
      <c r="Z697" s="1">
        <v>43.729900000000001</v>
      </c>
      <c r="AA697" s="1">
        <v>44.565349999999903</v>
      </c>
      <c r="AB697" s="1">
        <v>45.400799999999997</v>
      </c>
      <c r="AC697" s="1">
        <v>45.400799999999997</v>
      </c>
    </row>
    <row r="698" spans="1:29" hidden="1" x14ac:dyDescent="0.3">
      <c r="A698" t="s">
        <v>193</v>
      </c>
      <c r="B698" t="s">
        <v>189</v>
      </c>
      <c r="C698" t="s">
        <v>149</v>
      </c>
      <c r="D698" t="s">
        <v>121</v>
      </c>
      <c r="E698" t="s">
        <v>197</v>
      </c>
      <c r="F698" s="1"/>
      <c r="G698" s="1"/>
      <c r="H698" s="1"/>
      <c r="I698" s="1"/>
      <c r="J698" s="1">
        <v>1.5526</v>
      </c>
      <c r="K698" s="1">
        <v>1.4259999999999999</v>
      </c>
      <c r="L698" s="1">
        <v>1.7543</v>
      </c>
      <c r="M698" s="1">
        <v>1.8474999999999999</v>
      </c>
      <c r="N698" s="1">
        <v>1.8349</v>
      </c>
      <c r="O698" s="1">
        <v>1.5449999999999999</v>
      </c>
      <c r="P698" s="1">
        <v>0.9083</v>
      </c>
      <c r="Q698" s="1">
        <v>1.1002000000000001</v>
      </c>
      <c r="R698" s="1">
        <v>1.2781</v>
      </c>
      <c r="S698" s="1">
        <v>1.4384999999999999</v>
      </c>
      <c r="T698" s="1">
        <v>1.5669</v>
      </c>
      <c r="U698" s="1">
        <v>1.6533500000000001</v>
      </c>
      <c r="V698" s="1">
        <v>1.7398</v>
      </c>
      <c r="W698" s="1">
        <v>1.75535</v>
      </c>
      <c r="X698" s="1">
        <v>1.7708999999999999</v>
      </c>
      <c r="Y698" s="1">
        <v>1.8526499999999999</v>
      </c>
      <c r="Z698" s="1">
        <v>1.9343999999999999</v>
      </c>
      <c r="AA698" s="1">
        <v>1.9295499999999901</v>
      </c>
      <c r="AB698" s="1">
        <v>1.9247000000000001</v>
      </c>
      <c r="AC698" s="1">
        <v>1.9247000000000001</v>
      </c>
    </row>
    <row r="699" spans="1:29" hidden="1" x14ac:dyDescent="0.3">
      <c r="A699" t="s">
        <v>193</v>
      </c>
      <c r="B699" t="s">
        <v>189</v>
      </c>
      <c r="C699" t="s">
        <v>149</v>
      </c>
      <c r="D699" t="s">
        <v>123</v>
      </c>
      <c r="E699" t="s">
        <v>197</v>
      </c>
      <c r="F699" s="1"/>
      <c r="G699" s="1"/>
      <c r="H699" s="1"/>
      <c r="I699" s="1"/>
      <c r="J699" s="1">
        <v>4.0023</v>
      </c>
      <c r="K699" s="1">
        <v>4.1188000000000002</v>
      </c>
      <c r="L699" s="1">
        <v>3.7086999999999999</v>
      </c>
      <c r="M699" s="1">
        <v>4.7713999999999999</v>
      </c>
      <c r="N699" s="1">
        <v>4.9966999999999997</v>
      </c>
      <c r="O699" s="1">
        <v>5.6741999999999999</v>
      </c>
      <c r="P699" s="1">
        <v>6.2123999999999997</v>
      </c>
      <c r="Q699" s="1">
        <v>6.3357999999999999</v>
      </c>
      <c r="R699" s="1">
        <v>6.3270999999999997</v>
      </c>
      <c r="S699" s="1">
        <v>6.1273999999999997</v>
      </c>
      <c r="T699" s="1">
        <v>7.6601999999999997</v>
      </c>
      <c r="U699" s="1">
        <v>7.5236499999999999</v>
      </c>
      <c r="V699" s="1">
        <v>7.3871000000000002</v>
      </c>
      <c r="W699" s="1">
        <v>7.4429499999999997</v>
      </c>
      <c r="X699" s="1">
        <v>7.4988000000000001</v>
      </c>
      <c r="Y699" s="1">
        <v>7.4706999999999999</v>
      </c>
      <c r="Z699" s="1">
        <v>7.4425999999999997</v>
      </c>
      <c r="AA699" s="1">
        <v>7.27095</v>
      </c>
      <c r="AB699" s="1">
        <v>7.0993000000000004</v>
      </c>
      <c r="AC699" s="1">
        <v>7.0993000000000004</v>
      </c>
    </row>
    <row r="700" spans="1:29" hidden="1" x14ac:dyDescent="0.3">
      <c r="A700" t="s">
        <v>193</v>
      </c>
      <c r="B700" t="s">
        <v>189</v>
      </c>
      <c r="C700" t="s">
        <v>149</v>
      </c>
      <c r="D700" t="s">
        <v>125</v>
      </c>
      <c r="E700" t="s">
        <v>197</v>
      </c>
      <c r="F700" s="1"/>
      <c r="G700" s="1"/>
      <c r="H700" s="1"/>
      <c r="I700" s="1"/>
      <c r="J700" s="1">
        <v>9.1948000000000008</v>
      </c>
      <c r="K700" s="1">
        <v>9.8724000000000007</v>
      </c>
      <c r="L700" s="1">
        <v>10.217000000000001</v>
      </c>
      <c r="M700" s="1">
        <v>10.972799999999999</v>
      </c>
      <c r="N700" s="1">
        <v>13.081</v>
      </c>
      <c r="O700" s="1">
        <v>10.2356</v>
      </c>
      <c r="P700" s="1">
        <v>11.0435</v>
      </c>
      <c r="Q700" s="1">
        <v>12.4</v>
      </c>
      <c r="R700" s="1">
        <v>13.084300000000001</v>
      </c>
      <c r="S700" s="1">
        <v>13.732999999999899</v>
      </c>
      <c r="T700" s="1">
        <v>16.031199999999998</v>
      </c>
      <c r="U700" s="1">
        <v>18.233550000000001</v>
      </c>
      <c r="V700" s="1">
        <v>20.4359</v>
      </c>
      <c r="W700" s="1">
        <v>20.886749999999999</v>
      </c>
      <c r="X700" s="1">
        <v>21.337599999999998</v>
      </c>
      <c r="Y700" s="1">
        <v>21.567900000000002</v>
      </c>
      <c r="Z700" s="1">
        <v>21.798200000000001</v>
      </c>
      <c r="AA700" s="1">
        <v>21.56645</v>
      </c>
      <c r="AB700" s="1">
        <v>21.334700000000002</v>
      </c>
      <c r="AC700" s="1">
        <v>21.334700000000002</v>
      </c>
    </row>
    <row r="701" spans="1:29" hidden="1" x14ac:dyDescent="0.3">
      <c r="A701" t="s">
        <v>193</v>
      </c>
      <c r="B701" t="s">
        <v>189</v>
      </c>
      <c r="C701" t="s">
        <v>149</v>
      </c>
      <c r="D701" t="s">
        <v>127</v>
      </c>
      <c r="E701" t="s">
        <v>197</v>
      </c>
      <c r="F701" s="1"/>
      <c r="G701" s="1"/>
      <c r="H701" s="1"/>
      <c r="I701" s="1">
        <v>27.049499999999998</v>
      </c>
      <c r="J701" s="1">
        <v>11.006500000000001</v>
      </c>
      <c r="K701" s="1">
        <v>20.510899999999999</v>
      </c>
      <c r="L701" s="1">
        <v>29.136900000000001</v>
      </c>
      <c r="M701" s="1">
        <v>37.386699999999998</v>
      </c>
      <c r="N701" s="1">
        <v>32.410600000000002</v>
      </c>
      <c r="O701" s="1">
        <v>19.650400000000001</v>
      </c>
      <c r="P701" s="1">
        <v>15.958500000000001</v>
      </c>
      <c r="Q701" s="1">
        <v>17.4971</v>
      </c>
      <c r="R701" s="1">
        <v>19.2301</v>
      </c>
      <c r="S701" s="1">
        <v>18.171399999999998</v>
      </c>
      <c r="T701" s="1">
        <v>16.645</v>
      </c>
      <c r="U701" s="1">
        <v>16.976150000000001</v>
      </c>
      <c r="V701" s="1">
        <v>17.307300000000001</v>
      </c>
      <c r="W701" s="1">
        <v>16.891100000000002</v>
      </c>
      <c r="X701" s="1">
        <v>16.474900000000002</v>
      </c>
      <c r="Y701" s="1">
        <v>15.536949999999999</v>
      </c>
      <c r="Z701" s="1">
        <v>14.599</v>
      </c>
      <c r="AA701" s="1">
        <v>14.967749999999899</v>
      </c>
      <c r="AB701" s="1">
        <v>15.336499999999999</v>
      </c>
      <c r="AC701" s="1">
        <v>15.336499999999999</v>
      </c>
    </row>
    <row r="702" spans="1:29" hidden="1" x14ac:dyDescent="0.3">
      <c r="A702" t="s">
        <v>193</v>
      </c>
      <c r="B702" t="s">
        <v>189</v>
      </c>
      <c r="C702" t="s">
        <v>149</v>
      </c>
      <c r="D702" t="s">
        <v>161</v>
      </c>
      <c r="E702" t="s">
        <v>197</v>
      </c>
      <c r="F702" s="1"/>
      <c r="G702" s="1"/>
      <c r="H702" s="1"/>
      <c r="I702" s="1"/>
      <c r="J702" s="1">
        <v>8.9068000000000005</v>
      </c>
      <c r="K702" s="1">
        <v>7.5909999999999904</v>
      </c>
      <c r="L702" s="1">
        <v>8.9329999999999998</v>
      </c>
      <c r="M702" s="1">
        <v>23.537400000000002</v>
      </c>
      <c r="N702" s="1">
        <v>31.0014</v>
      </c>
      <c r="O702" s="1">
        <v>22.447399999999998</v>
      </c>
      <c r="P702" s="1">
        <v>22.003699999999998</v>
      </c>
      <c r="Q702" s="1">
        <v>26.023599999999998</v>
      </c>
      <c r="R702" s="1">
        <v>26.6934</v>
      </c>
      <c r="S702" s="1">
        <v>31.6694</v>
      </c>
      <c r="T702" s="1">
        <v>26.709299999999899</v>
      </c>
      <c r="U702" s="1">
        <v>29.130799999999901</v>
      </c>
      <c r="V702" s="1">
        <v>31.552299999999999</v>
      </c>
      <c r="W702" s="1">
        <v>33.874749999999999</v>
      </c>
      <c r="X702" s="1">
        <v>36.197200000000002</v>
      </c>
      <c r="Y702" s="1">
        <v>38.98565</v>
      </c>
      <c r="Z702" s="1">
        <v>41.774099999999997</v>
      </c>
      <c r="AA702" s="1">
        <v>42.558</v>
      </c>
      <c r="AB702" s="1">
        <v>43.341900000000003</v>
      </c>
      <c r="AC702" s="1">
        <v>43.341900000000003</v>
      </c>
    </row>
    <row r="703" spans="1:29" hidden="1" x14ac:dyDescent="0.3">
      <c r="A703" t="s">
        <v>193</v>
      </c>
      <c r="B703" t="s">
        <v>189</v>
      </c>
      <c r="C703" t="s">
        <v>149</v>
      </c>
      <c r="D703" t="s">
        <v>130</v>
      </c>
      <c r="E703" t="s">
        <v>197</v>
      </c>
      <c r="F703" s="1"/>
      <c r="G703" s="1"/>
      <c r="H703" s="1"/>
      <c r="I703" s="1"/>
      <c r="J703" s="1">
        <v>2.3479999999999999</v>
      </c>
      <c r="K703" s="1">
        <v>10.8873</v>
      </c>
      <c r="L703" s="1">
        <v>10.128299999999999</v>
      </c>
      <c r="M703" s="1">
        <v>32.186700000000002</v>
      </c>
      <c r="N703" s="1">
        <v>31.509399999999999</v>
      </c>
      <c r="O703" s="1">
        <v>21.376799999999999</v>
      </c>
      <c r="P703" s="1">
        <v>24.854600000000001</v>
      </c>
      <c r="Q703" s="1">
        <v>15.9274</v>
      </c>
      <c r="R703" s="1">
        <v>25.163399999999999</v>
      </c>
      <c r="S703" s="1">
        <v>20.8063</v>
      </c>
      <c r="T703" s="1">
        <v>24.0426</v>
      </c>
      <c r="U703" s="1">
        <v>22.377649999999999</v>
      </c>
      <c r="V703" s="1">
        <v>20.712700000000002</v>
      </c>
      <c r="W703" s="1">
        <v>24.187200000000001</v>
      </c>
      <c r="X703" s="1">
        <v>27.6617</v>
      </c>
      <c r="Y703" s="1">
        <v>20.8353</v>
      </c>
      <c r="Z703" s="1">
        <v>14.008900000000001</v>
      </c>
      <c r="AA703" s="1">
        <v>18.7667</v>
      </c>
      <c r="AB703" s="1">
        <v>23.5245</v>
      </c>
      <c r="AC703" s="1">
        <v>23.5245</v>
      </c>
    </row>
    <row r="704" spans="1:29" hidden="1" x14ac:dyDescent="0.3">
      <c r="A704" t="s">
        <v>193</v>
      </c>
      <c r="B704" t="s">
        <v>189</v>
      </c>
      <c r="C704" t="s">
        <v>149</v>
      </c>
      <c r="D704" t="s">
        <v>185</v>
      </c>
      <c r="E704" t="s">
        <v>197</v>
      </c>
      <c r="F704" s="1"/>
      <c r="G704" s="1"/>
      <c r="H704" s="1"/>
      <c r="I704" s="1">
        <v>11.3819</v>
      </c>
      <c r="J704" s="1">
        <v>8.3691999999999993</v>
      </c>
      <c r="K704" s="1">
        <v>8.1844999999999999</v>
      </c>
      <c r="L704" s="1">
        <v>24.494599999999998</v>
      </c>
      <c r="M704" s="1">
        <v>13.6174</v>
      </c>
      <c r="N704" s="1">
        <v>50.661299999999997</v>
      </c>
      <c r="O704" s="1">
        <v>31.373200000000001</v>
      </c>
      <c r="P704" s="1">
        <v>29.833500000000001</v>
      </c>
      <c r="Q704" s="1">
        <v>40.266599999999997</v>
      </c>
      <c r="R704" s="1">
        <v>43.693100000000001</v>
      </c>
      <c r="S704" s="1">
        <v>49.117600000000003</v>
      </c>
      <c r="T704" s="1">
        <v>41.342700000000001</v>
      </c>
      <c r="U704" s="1">
        <v>47.271299999999997</v>
      </c>
      <c r="V704" s="1">
        <v>53.1999</v>
      </c>
      <c r="W704" s="1">
        <v>55.860299999999903</v>
      </c>
      <c r="X704" s="1">
        <v>58.520699999999998</v>
      </c>
      <c r="Y704" s="1">
        <v>61.043349999999997</v>
      </c>
      <c r="Z704" s="1">
        <v>63.566000000000003</v>
      </c>
      <c r="AA704" s="1">
        <v>59.447899999999997</v>
      </c>
      <c r="AB704" s="1">
        <v>55.329799999999899</v>
      </c>
      <c r="AC704" s="1">
        <v>55.329799999999899</v>
      </c>
    </row>
    <row r="705" spans="1:29" hidden="1" x14ac:dyDescent="0.3">
      <c r="A705" t="s">
        <v>193</v>
      </c>
      <c r="B705" t="s">
        <v>189</v>
      </c>
      <c r="C705" t="s">
        <v>149</v>
      </c>
      <c r="D705" t="s">
        <v>131</v>
      </c>
      <c r="E705" t="s">
        <v>197</v>
      </c>
      <c r="F705" s="1"/>
      <c r="G705" s="1"/>
      <c r="H705" s="1"/>
      <c r="I705" s="1"/>
      <c r="J705" s="1">
        <v>8.3607999999999993</v>
      </c>
      <c r="K705" s="1">
        <v>8.1853999999999996</v>
      </c>
      <c r="L705" s="1">
        <v>24.497299999999999</v>
      </c>
      <c r="M705" s="1">
        <v>13.5716</v>
      </c>
      <c r="N705" s="1">
        <v>50.661999999999999</v>
      </c>
      <c r="O705" s="1">
        <v>31.891500000000001</v>
      </c>
      <c r="P705" s="1">
        <v>29.834399999999899</v>
      </c>
      <c r="Q705" s="1">
        <v>40.182299999999898</v>
      </c>
      <c r="R705" s="1">
        <v>43.4285</v>
      </c>
      <c r="S705" s="1">
        <v>49.117600000000003</v>
      </c>
      <c r="T705" s="1">
        <v>41.316600000000001</v>
      </c>
      <c r="U705" s="1">
        <v>47.299250000000001</v>
      </c>
      <c r="V705" s="1">
        <v>53.2819</v>
      </c>
      <c r="W705" s="1">
        <v>55.866749999999897</v>
      </c>
      <c r="X705" s="1">
        <v>58.451599999999999</v>
      </c>
      <c r="Y705" s="1">
        <v>61.00365</v>
      </c>
      <c r="Z705" s="1">
        <v>63.555700000000002</v>
      </c>
      <c r="AA705" s="1">
        <v>59.442749999999997</v>
      </c>
      <c r="AB705" s="1">
        <v>55.329799999999899</v>
      </c>
      <c r="AC705" s="1">
        <v>55.329799999999899</v>
      </c>
    </row>
    <row r="706" spans="1:29" hidden="1" x14ac:dyDescent="0.3">
      <c r="A706" t="s">
        <v>193</v>
      </c>
      <c r="B706" t="s">
        <v>189</v>
      </c>
      <c r="C706" t="s">
        <v>149</v>
      </c>
      <c r="D706" t="s">
        <v>162</v>
      </c>
      <c r="E706" t="s">
        <v>197</v>
      </c>
      <c r="F706" s="1"/>
      <c r="G706" s="1"/>
      <c r="H706" s="1"/>
      <c r="I706" s="1">
        <v>56.909599999999998</v>
      </c>
      <c r="J706" s="1">
        <v>41.845799999999997</v>
      </c>
      <c r="K706" s="1">
        <v>40.922899999999998</v>
      </c>
      <c r="L706" s="1">
        <v>122.4726</v>
      </c>
      <c r="M706" s="1">
        <v>68.087500000000006</v>
      </c>
      <c r="N706" s="1">
        <v>253.3064</v>
      </c>
      <c r="O706" s="1">
        <v>156.86609999999999</v>
      </c>
      <c r="P706" s="1">
        <v>149.1678</v>
      </c>
      <c r="Q706" s="1">
        <v>201.333</v>
      </c>
      <c r="R706" s="1">
        <v>218.46549999999999</v>
      </c>
      <c r="S706" s="1">
        <v>245.5882</v>
      </c>
      <c r="T706" s="1">
        <v>310.07060000000001</v>
      </c>
      <c r="U706" s="1">
        <v>421.03485000000001</v>
      </c>
      <c r="V706" s="1">
        <v>531.9991</v>
      </c>
      <c r="W706" s="1">
        <v>558.60289999999998</v>
      </c>
      <c r="X706" s="1">
        <v>585.20669999999996</v>
      </c>
      <c r="Y706" s="1">
        <v>610.43329999999901</v>
      </c>
      <c r="Z706" s="1">
        <v>635.65989999999999</v>
      </c>
      <c r="AA706" s="1">
        <v>594.47904999999901</v>
      </c>
      <c r="AB706" s="1">
        <v>553.29819999999995</v>
      </c>
      <c r="AC706" s="1">
        <v>553.29819999999995</v>
      </c>
    </row>
    <row r="707" spans="1:29" hidden="1" x14ac:dyDescent="0.3">
      <c r="A707" t="s">
        <v>193</v>
      </c>
      <c r="B707" t="s">
        <v>189</v>
      </c>
      <c r="C707" t="s">
        <v>149</v>
      </c>
      <c r="D707" t="s">
        <v>164</v>
      </c>
      <c r="E707" t="s">
        <v>197</v>
      </c>
      <c r="F707" s="1"/>
      <c r="G707" s="1"/>
      <c r="H707" s="1"/>
      <c r="I707" s="1">
        <v>8.0874000000000006</v>
      </c>
      <c r="J707" s="1">
        <v>9.1750000000000007</v>
      </c>
      <c r="K707" s="1">
        <v>5.1026999999999996</v>
      </c>
      <c r="L707" s="1">
        <v>4.7389999999999999</v>
      </c>
      <c r="M707" s="1">
        <v>23.322099999999899</v>
      </c>
      <c r="N707" s="1">
        <v>16.671900000000001</v>
      </c>
      <c r="O707" s="1">
        <v>16.428599999999999</v>
      </c>
      <c r="P707" s="1">
        <v>12.792</v>
      </c>
      <c r="Q707" s="1">
        <v>19.0456</v>
      </c>
      <c r="R707" s="1">
        <v>20.7788</v>
      </c>
      <c r="S707" s="1">
        <v>30.0304</v>
      </c>
      <c r="T707" s="1">
        <v>26.8003</v>
      </c>
      <c r="U707" s="1">
        <v>38.206449999999997</v>
      </c>
      <c r="V707" s="1">
        <v>49.6126</v>
      </c>
      <c r="W707" s="1">
        <v>48.272849999999998</v>
      </c>
      <c r="X707" s="1">
        <v>46.933100000000003</v>
      </c>
      <c r="Y707" s="1">
        <v>50.233649999999997</v>
      </c>
      <c r="Z707" s="1">
        <v>53.534199999999998</v>
      </c>
      <c r="AA707" s="1">
        <v>51.953850000000003</v>
      </c>
      <c r="AB707" s="1">
        <v>50.3735</v>
      </c>
      <c r="AC707" s="1">
        <v>50.3735</v>
      </c>
    </row>
    <row r="708" spans="1:29" hidden="1" x14ac:dyDescent="0.3">
      <c r="A708" t="s">
        <v>193</v>
      </c>
      <c r="B708" t="s">
        <v>189</v>
      </c>
      <c r="C708" t="s">
        <v>198</v>
      </c>
      <c r="D708" t="s">
        <v>154</v>
      </c>
      <c r="E708" t="s">
        <v>195</v>
      </c>
      <c r="F708" s="1"/>
      <c r="G708" s="1"/>
      <c r="H708" s="1"/>
      <c r="I708" s="1">
        <v>108</v>
      </c>
      <c r="J708" s="1">
        <v>100</v>
      </c>
      <c r="K708" s="1">
        <v>107</v>
      </c>
      <c r="L708" s="1">
        <v>115</v>
      </c>
      <c r="M708" s="1">
        <v>121</v>
      </c>
      <c r="N708" s="1">
        <v>122</v>
      </c>
      <c r="O708" s="1">
        <v>147</v>
      </c>
      <c r="P708" s="1">
        <v>153</v>
      </c>
      <c r="Q708" s="1">
        <v>162</v>
      </c>
      <c r="R708" s="1">
        <v>163</v>
      </c>
      <c r="S708" s="1">
        <v>165</v>
      </c>
      <c r="T708" s="1">
        <v>160</v>
      </c>
      <c r="U708" s="1">
        <v>158.5</v>
      </c>
      <c r="V708" s="1">
        <v>157</v>
      </c>
      <c r="W708" s="1">
        <v>154</v>
      </c>
      <c r="X708" s="1">
        <v>151</v>
      </c>
      <c r="Y708" s="1">
        <v>152</v>
      </c>
      <c r="Z708" s="1">
        <v>153</v>
      </c>
      <c r="AA708" s="1">
        <v>149.5</v>
      </c>
      <c r="AB708" s="1">
        <v>146</v>
      </c>
      <c r="AC708" s="1">
        <v>146</v>
      </c>
    </row>
    <row r="709" spans="1:29" hidden="1" x14ac:dyDescent="0.3">
      <c r="A709" t="s">
        <v>193</v>
      </c>
      <c r="B709" t="s">
        <v>189</v>
      </c>
      <c r="C709" t="s">
        <v>198</v>
      </c>
      <c r="D709" t="s">
        <v>117</v>
      </c>
      <c r="E709" t="s">
        <v>196</v>
      </c>
      <c r="F709" s="1"/>
      <c r="G709" s="1"/>
      <c r="H709" s="1"/>
      <c r="I709" s="1"/>
      <c r="J709" s="1">
        <v>16.472100000000001</v>
      </c>
      <c r="K709" s="1">
        <v>16.516300000000001</v>
      </c>
      <c r="L709" s="1">
        <v>14.857100000000001</v>
      </c>
      <c r="M709" s="1">
        <v>272.99900000000002</v>
      </c>
      <c r="N709" s="1">
        <v>409.49759999999998</v>
      </c>
      <c r="O709" s="1">
        <v>188.52979999999999</v>
      </c>
      <c r="P709" s="1">
        <v>240.60740000000001</v>
      </c>
      <c r="Q709" s="1">
        <v>307.09550000000002</v>
      </c>
      <c r="R709" s="1">
        <v>391.94630000000001</v>
      </c>
      <c r="S709" s="1">
        <v>476.79469999999998</v>
      </c>
      <c r="T709" s="1">
        <v>561.63170000000002</v>
      </c>
      <c r="U709" s="1">
        <v>646.47799999999995</v>
      </c>
      <c r="V709" s="1">
        <v>731.32429999999999</v>
      </c>
      <c r="W709" s="1">
        <v>816.16724999999997</v>
      </c>
      <c r="X709" s="1">
        <v>901.01020000000005</v>
      </c>
      <c r="Y709" s="1">
        <v>985.85490000000004</v>
      </c>
      <c r="Z709" s="1">
        <v>1070.6995999999999</v>
      </c>
      <c r="AA709" s="1">
        <v>1155.5434499999999</v>
      </c>
      <c r="AB709" s="1">
        <v>1240.3873000000001</v>
      </c>
      <c r="AC709" s="1">
        <v>1240.3873000000001</v>
      </c>
    </row>
    <row r="710" spans="1:29" x14ac:dyDescent="0.3">
      <c r="A710" t="s">
        <v>193</v>
      </c>
      <c r="B710" t="s">
        <v>189</v>
      </c>
      <c r="C710" t="s">
        <v>198</v>
      </c>
      <c r="D710" t="s">
        <v>158</v>
      </c>
      <c r="E710" t="s">
        <v>197</v>
      </c>
      <c r="F710" s="1"/>
      <c r="G710" s="1"/>
      <c r="H710" s="1"/>
      <c r="I710" s="1">
        <v>50.403500000000001</v>
      </c>
      <c r="J710" s="1">
        <v>36.514499999999998</v>
      </c>
      <c r="K710" s="1">
        <v>54.996000000000002</v>
      </c>
      <c r="L710" s="1">
        <v>47.705199999999998</v>
      </c>
      <c r="M710" s="1">
        <v>73.293800000000005</v>
      </c>
      <c r="N710" s="1">
        <v>61.482300000000002</v>
      </c>
      <c r="O710" s="1">
        <v>42.219299999999997</v>
      </c>
      <c r="P710" s="1">
        <v>43.886800000000001</v>
      </c>
      <c r="Q710" s="1">
        <v>43.238500000000002</v>
      </c>
      <c r="R710" s="1">
        <v>47.333300000000001</v>
      </c>
      <c r="S710" s="1">
        <v>46.070799999999998</v>
      </c>
      <c r="T710" s="1">
        <v>43.455399999999997</v>
      </c>
      <c r="U710" s="1">
        <v>43.5824</v>
      </c>
      <c r="V710" s="1">
        <v>43.709400000000002</v>
      </c>
      <c r="W710" s="1">
        <v>44.20955</v>
      </c>
      <c r="X710" s="1">
        <v>44.709699999999998</v>
      </c>
      <c r="Y710" s="1">
        <v>41.674049999999902</v>
      </c>
      <c r="Z710" s="1">
        <v>38.638399999999997</v>
      </c>
      <c r="AA710" s="1">
        <v>39.69435</v>
      </c>
      <c r="AB710" s="1">
        <v>40.750300000000003</v>
      </c>
      <c r="AC710" s="1">
        <v>40.750300000000003</v>
      </c>
    </row>
    <row r="711" spans="1:29" x14ac:dyDescent="0.3">
      <c r="A711" t="s">
        <v>193</v>
      </c>
      <c r="B711" t="s">
        <v>189</v>
      </c>
      <c r="C711" t="s">
        <v>198</v>
      </c>
      <c r="D711" t="s">
        <v>166</v>
      </c>
      <c r="E711" t="s">
        <v>197</v>
      </c>
      <c r="F711" s="1"/>
      <c r="G711" s="1"/>
      <c r="H711" s="1"/>
      <c r="I711" s="1">
        <v>13.6486</v>
      </c>
      <c r="J711" s="1">
        <v>13.410600000000001</v>
      </c>
      <c r="K711" s="1">
        <v>13.559200000000001</v>
      </c>
      <c r="L711" s="1">
        <v>15.3996</v>
      </c>
      <c r="M711" s="1">
        <v>32.181800000000003</v>
      </c>
      <c r="N711" s="1">
        <v>40.563299999999998</v>
      </c>
      <c r="O711" s="1">
        <v>30.242899999999999</v>
      </c>
      <c r="P711" s="1">
        <v>31.011399999999998</v>
      </c>
      <c r="Q711" s="1">
        <v>35.632300000000001</v>
      </c>
      <c r="R711" s="1">
        <v>38.737099999999998</v>
      </c>
      <c r="S711" s="1">
        <v>42.753900000000002</v>
      </c>
      <c r="T711" s="1">
        <v>38.6828</v>
      </c>
      <c r="U711" s="1">
        <v>41.396999999999998</v>
      </c>
      <c r="V711" s="1">
        <v>44.111199999999997</v>
      </c>
      <c r="W711" s="1">
        <v>46.433300000000003</v>
      </c>
      <c r="X711" s="1">
        <v>48.755400000000002</v>
      </c>
      <c r="Y711" s="1">
        <v>52.694850000000002</v>
      </c>
      <c r="Z711" s="1">
        <v>56.634300000000003</v>
      </c>
      <c r="AA711" s="1">
        <v>56.698999999999998</v>
      </c>
      <c r="AB711" s="1">
        <v>56.7637</v>
      </c>
      <c r="AC711" s="1">
        <v>56.7637</v>
      </c>
    </row>
    <row r="712" spans="1:29" x14ac:dyDescent="0.3">
      <c r="A712" t="s">
        <v>193</v>
      </c>
      <c r="B712" t="s">
        <v>189</v>
      </c>
      <c r="C712" t="s">
        <v>198</v>
      </c>
      <c r="D712" t="s">
        <v>168</v>
      </c>
      <c r="E712" t="s">
        <v>197</v>
      </c>
      <c r="F712" s="1"/>
      <c r="G712" s="1"/>
      <c r="H712" s="1"/>
      <c r="I712" s="1">
        <v>17.822299999999998</v>
      </c>
      <c r="J712" s="1">
        <v>15.098800000000001</v>
      </c>
      <c r="K712" s="1">
        <v>14.854200000000001</v>
      </c>
      <c r="L712" s="1">
        <v>31.431999999999999</v>
      </c>
      <c r="M712" s="1">
        <v>21.317900000000002</v>
      </c>
      <c r="N712" s="1">
        <v>57.933599999999998</v>
      </c>
      <c r="O712" s="1">
        <v>40.267899999999997</v>
      </c>
      <c r="P712" s="1">
        <v>37.694600000000001</v>
      </c>
      <c r="Q712" s="1">
        <v>48.466500000000003</v>
      </c>
      <c r="R712" s="1">
        <v>52.354999999999997</v>
      </c>
      <c r="S712" s="1">
        <v>57.569699999999997</v>
      </c>
      <c r="T712" s="1">
        <v>50.242899999999999</v>
      </c>
      <c r="U712" s="1">
        <v>56.115299999999998</v>
      </c>
      <c r="V712" s="1">
        <v>61.987699999999997</v>
      </c>
      <c r="W712" s="1">
        <v>64.587649999999996</v>
      </c>
      <c r="X712" s="1">
        <v>67.187600000000003</v>
      </c>
      <c r="Y712" s="1">
        <v>69.654600000000002</v>
      </c>
      <c r="Z712" s="1">
        <v>72.121600000000001</v>
      </c>
      <c r="AA712" s="1">
        <v>68.248949999999994</v>
      </c>
      <c r="AB712" s="1">
        <v>64.376300000000001</v>
      </c>
      <c r="AC712" s="1">
        <v>64.376300000000001</v>
      </c>
    </row>
    <row r="713" spans="1:29" x14ac:dyDescent="0.3">
      <c r="A713" t="s">
        <v>193</v>
      </c>
      <c r="B713" t="s">
        <v>189</v>
      </c>
      <c r="C713" t="s">
        <v>198</v>
      </c>
      <c r="D713" t="s">
        <v>177</v>
      </c>
      <c r="E713" t="s">
        <v>197</v>
      </c>
      <c r="F713" s="1"/>
      <c r="G713" s="1"/>
      <c r="H713" s="1"/>
      <c r="I713" s="1">
        <v>8.9026999999999994</v>
      </c>
      <c r="J713" s="1">
        <v>10.895099999999999</v>
      </c>
      <c r="K713" s="1">
        <v>5.9131999999999998</v>
      </c>
      <c r="L713" s="1">
        <v>6.3471000000000002</v>
      </c>
      <c r="M713" s="1">
        <v>24.234500000000001</v>
      </c>
      <c r="N713" s="1">
        <v>18.5139</v>
      </c>
      <c r="O713" s="1">
        <v>17.440799999999999</v>
      </c>
      <c r="P713" s="1">
        <v>13.8543</v>
      </c>
      <c r="Q713" s="1">
        <v>21.814299999999999</v>
      </c>
      <c r="R713" s="1">
        <v>21.9419</v>
      </c>
      <c r="S713" s="1">
        <v>31.1935</v>
      </c>
      <c r="T713" s="1">
        <v>27.9635</v>
      </c>
      <c r="U713" s="1">
        <v>39.369599999999998</v>
      </c>
      <c r="V713" s="1">
        <v>50.775700000000001</v>
      </c>
      <c r="W713" s="1">
        <v>49.965699999999998</v>
      </c>
      <c r="X713" s="1">
        <v>49.155700000000003</v>
      </c>
      <c r="Y713" s="1">
        <v>51.959000000000003</v>
      </c>
      <c r="Z713" s="1">
        <v>54.762300000000003</v>
      </c>
      <c r="AA713" s="1">
        <v>53.149450000000002</v>
      </c>
      <c r="AB713" s="1">
        <v>51.5366</v>
      </c>
      <c r="AC713" s="1">
        <v>51.5366</v>
      </c>
    </row>
    <row r="714" spans="1:29" x14ac:dyDescent="0.3">
      <c r="A714" t="s">
        <v>193</v>
      </c>
      <c r="B714" t="s">
        <v>189</v>
      </c>
      <c r="C714" t="s">
        <v>198</v>
      </c>
      <c r="D714" t="s">
        <v>160</v>
      </c>
      <c r="E714" t="s">
        <v>197</v>
      </c>
      <c r="F714" s="1"/>
      <c r="G714" s="1"/>
      <c r="H714" s="1"/>
      <c r="I714" s="1">
        <v>8.9026999999999994</v>
      </c>
      <c r="J714" s="1">
        <v>10.895099999999999</v>
      </c>
      <c r="K714" s="1">
        <v>5.9131999999999998</v>
      </c>
      <c r="L714" s="1">
        <v>6.3471000000000002</v>
      </c>
      <c r="M714" s="1">
        <v>24.234500000000001</v>
      </c>
      <c r="N714" s="1">
        <v>18.5139</v>
      </c>
      <c r="O714" s="1">
        <v>17.440799999999999</v>
      </c>
      <c r="P714" s="1">
        <v>13.8543</v>
      </c>
      <c r="Q714" s="1">
        <v>21.814299999999999</v>
      </c>
      <c r="R714" s="1">
        <v>21.9419</v>
      </c>
      <c r="S714" s="1">
        <v>31.1935</v>
      </c>
      <c r="T714" s="1">
        <v>27.9635</v>
      </c>
      <c r="U714" s="1">
        <v>39.369599999999998</v>
      </c>
      <c r="V714" s="1">
        <v>50.775700000000001</v>
      </c>
      <c r="W714" s="1">
        <v>49.965699999999998</v>
      </c>
      <c r="X714" s="1">
        <v>49.155700000000003</v>
      </c>
      <c r="Y714" s="1">
        <v>51.959000000000003</v>
      </c>
      <c r="Z714" s="1">
        <v>54.762300000000003</v>
      </c>
      <c r="AA714" s="1">
        <v>53.149450000000002</v>
      </c>
      <c r="AB714" s="1">
        <v>51.5366</v>
      </c>
      <c r="AC714" s="1">
        <v>51.5366</v>
      </c>
    </row>
    <row r="715" spans="1:29" hidden="1" x14ac:dyDescent="0.3">
      <c r="A715" t="s">
        <v>193</v>
      </c>
      <c r="B715" t="s">
        <v>189</v>
      </c>
      <c r="C715" t="s">
        <v>198</v>
      </c>
      <c r="D715" t="s">
        <v>119</v>
      </c>
      <c r="E715" t="s">
        <v>197</v>
      </c>
      <c r="F715" s="1"/>
      <c r="G715" s="1"/>
      <c r="H715" s="1"/>
      <c r="I715" s="1">
        <v>1.1591</v>
      </c>
      <c r="J715" s="1">
        <v>2.1867999999999999</v>
      </c>
      <c r="K715" s="1">
        <v>8.6199999999999999E-2</v>
      </c>
      <c r="L715" s="1">
        <v>3.2363</v>
      </c>
      <c r="M715" s="1">
        <v>4.8432000000000004</v>
      </c>
      <c r="N715" s="1">
        <v>5.5941000000000001</v>
      </c>
      <c r="O715" s="1">
        <v>7.1161000000000003</v>
      </c>
      <c r="P715" s="1">
        <v>7.7577999999999996</v>
      </c>
      <c r="Q715" s="1">
        <v>13.8582</v>
      </c>
      <c r="R715" s="1">
        <v>17.012</v>
      </c>
      <c r="S715" s="1">
        <v>17.388500000000001</v>
      </c>
      <c r="T715" s="1">
        <v>34.343800000000002</v>
      </c>
      <c r="U715" s="1">
        <v>37.113500000000002</v>
      </c>
      <c r="V715" s="1">
        <v>39.883200000000002</v>
      </c>
      <c r="W715" s="1">
        <v>41.024999999999999</v>
      </c>
      <c r="X715" s="1">
        <v>42.166800000000002</v>
      </c>
      <c r="Y715" s="1">
        <v>42.948349999999998</v>
      </c>
      <c r="Z715" s="1">
        <v>43.729900000000001</v>
      </c>
      <c r="AA715" s="1">
        <v>44.565349999999903</v>
      </c>
      <c r="AB715" s="1">
        <v>45.400799999999997</v>
      </c>
      <c r="AC715" s="1">
        <v>45.400799999999997</v>
      </c>
    </row>
    <row r="716" spans="1:29" hidden="1" x14ac:dyDescent="0.3">
      <c r="A716" t="s">
        <v>193</v>
      </c>
      <c r="B716" t="s">
        <v>189</v>
      </c>
      <c r="C716" t="s">
        <v>198</v>
      </c>
      <c r="D716" t="s">
        <v>121</v>
      </c>
      <c r="E716" t="s">
        <v>197</v>
      </c>
      <c r="F716" s="1"/>
      <c r="G716" s="1"/>
      <c r="H716" s="1"/>
      <c r="I716" s="1"/>
      <c r="J716" s="1">
        <v>1.5526</v>
      </c>
      <c r="K716" s="1">
        <v>1.4259999999999999</v>
      </c>
      <c r="L716" s="1">
        <v>1.7543</v>
      </c>
      <c r="M716" s="1">
        <v>1.8474999999999999</v>
      </c>
      <c r="N716" s="1">
        <v>1.8349</v>
      </c>
      <c r="O716" s="1">
        <v>1.5449999999999999</v>
      </c>
      <c r="P716" s="1">
        <v>0.9083</v>
      </c>
      <c r="Q716" s="1">
        <v>1.1002000000000001</v>
      </c>
      <c r="R716" s="1">
        <v>1.2781</v>
      </c>
      <c r="S716" s="1">
        <v>1.4384999999999999</v>
      </c>
      <c r="T716" s="1">
        <v>1.5669</v>
      </c>
      <c r="U716" s="1">
        <v>1.6533500000000001</v>
      </c>
      <c r="V716" s="1">
        <v>1.7398</v>
      </c>
      <c r="W716" s="1">
        <v>1.75535</v>
      </c>
      <c r="X716" s="1">
        <v>1.7708999999999999</v>
      </c>
      <c r="Y716" s="1">
        <v>1.8526499999999999</v>
      </c>
      <c r="Z716" s="1">
        <v>1.9343999999999999</v>
      </c>
      <c r="AA716" s="1">
        <v>1.9295499999999901</v>
      </c>
      <c r="AB716" s="1">
        <v>1.9247000000000001</v>
      </c>
      <c r="AC716" s="1">
        <v>1.9247000000000001</v>
      </c>
    </row>
    <row r="717" spans="1:29" hidden="1" x14ac:dyDescent="0.3">
      <c r="A717" t="s">
        <v>193</v>
      </c>
      <c r="B717" t="s">
        <v>189</v>
      </c>
      <c r="C717" t="s">
        <v>198</v>
      </c>
      <c r="D717" t="s">
        <v>123</v>
      </c>
      <c r="E717" t="s">
        <v>197</v>
      </c>
      <c r="F717" s="1"/>
      <c r="G717" s="1"/>
      <c r="H717" s="1"/>
      <c r="I717" s="1"/>
      <c r="J717" s="1">
        <v>4.0023</v>
      </c>
      <c r="K717" s="1">
        <v>4.1188000000000002</v>
      </c>
      <c r="L717" s="1">
        <v>3.7086999999999999</v>
      </c>
      <c r="M717" s="1">
        <v>4.7713999999999999</v>
      </c>
      <c r="N717" s="1">
        <v>4.9966999999999997</v>
      </c>
      <c r="O717" s="1">
        <v>5.6741999999999999</v>
      </c>
      <c r="P717" s="1">
        <v>6.2123999999999997</v>
      </c>
      <c r="Q717" s="1">
        <v>6.3357999999999999</v>
      </c>
      <c r="R717" s="1">
        <v>6.3270999999999997</v>
      </c>
      <c r="S717" s="1">
        <v>6.1273999999999997</v>
      </c>
      <c r="T717" s="1">
        <v>7.6601999999999997</v>
      </c>
      <c r="U717" s="1">
        <v>7.5236499999999999</v>
      </c>
      <c r="V717" s="1">
        <v>7.3871000000000002</v>
      </c>
      <c r="W717" s="1">
        <v>7.4429499999999997</v>
      </c>
      <c r="X717" s="1">
        <v>7.4988000000000001</v>
      </c>
      <c r="Y717" s="1">
        <v>7.4706999999999999</v>
      </c>
      <c r="Z717" s="1">
        <v>7.4425999999999997</v>
      </c>
      <c r="AA717" s="1">
        <v>7.27095</v>
      </c>
      <c r="AB717" s="1">
        <v>7.0993000000000004</v>
      </c>
      <c r="AC717" s="1">
        <v>7.0993000000000004</v>
      </c>
    </row>
    <row r="718" spans="1:29" hidden="1" x14ac:dyDescent="0.3">
      <c r="A718" t="s">
        <v>193</v>
      </c>
      <c r="B718" t="s">
        <v>189</v>
      </c>
      <c r="C718" t="s">
        <v>198</v>
      </c>
      <c r="D718" t="s">
        <v>125</v>
      </c>
      <c r="E718" t="s">
        <v>197</v>
      </c>
      <c r="F718" s="1"/>
      <c r="G718" s="1"/>
      <c r="H718" s="1"/>
      <c r="I718" s="1"/>
      <c r="J718" s="1">
        <v>9.1948000000000008</v>
      </c>
      <c r="K718" s="1">
        <v>9.8724000000000007</v>
      </c>
      <c r="L718" s="1">
        <v>10.217000000000001</v>
      </c>
      <c r="M718" s="1">
        <v>10.972799999999999</v>
      </c>
      <c r="N718" s="1">
        <v>13.081</v>
      </c>
      <c r="O718" s="1">
        <v>10.2356</v>
      </c>
      <c r="P718" s="1">
        <v>11.0435</v>
      </c>
      <c r="Q718" s="1">
        <v>12.4</v>
      </c>
      <c r="R718" s="1">
        <v>13.084300000000001</v>
      </c>
      <c r="S718" s="1">
        <v>13.732999999999899</v>
      </c>
      <c r="T718" s="1">
        <v>16.031199999999998</v>
      </c>
      <c r="U718" s="1">
        <v>18.233550000000001</v>
      </c>
      <c r="V718" s="1">
        <v>20.4359</v>
      </c>
      <c r="W718" s="1">
        <v>20.886749999999999</v>
      </c>
      <c r="X718" s="1">
        <v>21.337599999999998</v>
      </c>
      <c r="Y718" s="1">
        <v>21.567900000000002</v>
      </c>
      <c r="Z718" s="1">
        <v>21.798200000000001</v>
      </c>
      <c r="AA718" s="1">
        <v>21.56645</v>
      </c>
      <c r="AB718" s="1">
        <v>21.334700000000002</v>
      </c>
      <c r="AC718" s="1">
        <v>21.334700000000002</v>
      </c>
    </row>
    <row r="719" spans="1:29" hidden="1" x14ac:dyDescent="0.3">
      <c r="A719" t="s">
        <v>193</v>
      </c>
      <c r="B719" t="s">
        <v>189</v>
      </c>
      <c r="C719" t="s">
        <v>198</v>
      </c>
      <c r="D719" t="s">
        <v>127</v>
      </c>
      <c r="E719" t="s">
        <v>197</v>
      </c>
      <c r="F719" s="1"/>
      <c r="G719" s="1"/>
      <c r="H719" s="1"/>
      <c r="I719" s="1">
        <v>27.049499999999998</v>
      </c>
      <c r="J719" s="1">
        <v>11.006500000000001</v>
      </c>
      <c r="K719" s="1">
        <v>20.510899999999999</v>
      </c>
      <c r="L719" s="1">
        <v>29.136900000000001</v>
      </c>
      <c r="M719" s="1">
        <v>37.386699999999998</v>
      </c>
      <c r="N719" s="1">
        <v>32.410600000000002</v>
      </c>
      <c r="O719" s="1">
        <v>19.650400000000001</v>
      </c>
      <c r="P719" s="1">
        <v>15.958500000000001</v>
      </c>
      <c r="Q719" s="1">
        <v>17.4971</v>
      </c>
      <c r="R719" s="1">
        <v>19.2301</v>
      </c>
      <c r="S719" s="1">
        <v>18.171399999999998</v>
      </c>
      <c r="T719" s="1">
        <v>16.645</v>
      </c>
      <c r="U719" s="1">
        <v>16.976150000000001</v>
      </c>
      <c r="V719" s="1">
        <v>17.307300000000001</v>
      </c>
      <c r="W719" s="1">
        <v>16.891100000000002</v>
      </c>
      <c r="X719" s="1">
        <v>16.474900000000002</v>
      </c>
      <c r="Y719" s="1">
        <v>15.536949999999999</v>
      </c>
      <c r="Z719" s="1">
        <v>14.599</v>
      </c>
      <c r="AA719" s="1">
        <v>14.967749999999899</v>
      </c>
      <c r="AB719" s="1">
        <v>15.336499999999999</v>
      </c>
      <c r="AC719" s="1">
        <v>15.336499999999999</v>
      </c>
    </row>
    <row r="720" spans="1:29" hidden="1" x14ac:dyDescent="0.3">
      <c r="A720" t="s">
        <v>193</v>
      </c>
      <c r="B720" t="s">
        <v>189</v>
      </c>
      <c r="C720" t="s">
        <v>198</v>
      </c>
      <c r="D720" t="s">
        <v>161</v>
      </c>
      <c r="E720" t="s">
        <v>197</v>
      </c>
      <c r="F720" s="1"/>
      <c r="G720" s="1"/>
      <c r="H720" s="1"/>
      <c r="I720" s="1"/>
      <c r="J720" s="1">
        <v>8.9068000000000005</v>
      </c>
      <c r="K720" s="1">
        <v>7.5910000000000002</v>
      </c>
      <c r="L720" s="1">
        <v>8.9329999999999998</v>
      </c>
      <c r="M720" s="1">
        <v>23.537400000000002</v>
      </c>
      <c r="N720" s="1">
        <v>31.0014</v>
      </c>
      <c r="O720" s="1">
        <v>22.447399999999998</v>
      </c>
      <c r="P720" s="1">
        <v>22.003699999999998</v>
      </c>
      <c r="Q720" s="1">
        <v>26.023599999999998</v>
      </c>
      <c r="R720" s="1">
        <v>26.6934</v>
      </c>
      <c r="S720" s="1">
        <v>31.6694</v>
      </c>
      <c r="T720" s="1">
        <v>26.709299999999999</v>
      </c>
      <c r="U720" s="1">
        <v>29.130800000000001</v>
      </c>
      <c r="V720" s="1">
        <v>31.552299999999999</v>
      </c>
      <c r="W720" s="1">
        <v>33.874749999999999</v>
      </c>
      <c r="X720" s="1">
        <v>36.197200000000002</v>
      </c>
      <c r="Y720" s="1">
        <v>38.98565</v>
      </c>
      <c r="Z720" s="1">
        <v>41.774099999999997</v>
      </c>
      <c r="AA720" s="1">
        <v>42.558</v>
      </c>
      <c r="AB720" s="1">
        <v>43.341900000000003</v>
      </c>
      <c r="AC720" s="1">
        <v>43.341900000000003</v>
      </c>
    </row>
    <row r="721" spans="1:29" hidden="1" x14ac:dyDescent="0.3">
      <c r="A721" t="s">
        <v>193</v>
      </c>
      <c r="B721" t="s">
        <v>189</v>
      </c>
      <c r="C721" t="s">
        <v>198</v>
      </c>
      <c r="D721" t="s">
        <v>130</v>
      </c>
      <c r="E721" t="s">
        <v>197</v>
      </c>
      <c r="F721" s="1"/>
      <c r="G721" s="1"/>
      <c r="H721" s="1"/>
      <c r="I721" s="1"/>
      <c r="J721" s="1">
        <v>2.3479999999999999</v>
      </c>
      <c r="K721" s="1">
        <v>10.8873</v>
      </c>
      <c r="L721" s="1">
        <v>10.128299999999999</v>
      </c>
      <c r="M721" s="1">
        <v>32.186700000000002</v>
      </c>
      <c r="N721" s="1">
        <v>31.509399999999999</v>
      </c>
      <c r="O721" s="1">
        <v>21.376799999999999</v>
      </c>
      <c r="P721" s="1">
        <v>24.854600000000001</v>
      </c>
      <c r="Q721" s="1">
        <v>15.9274</v>
      </c>
      <c r="R721" s="1">
        <v>25.163399999999999</v>
      </c>
      <c r="S721" s="1">
        <v>20.8063</v>
      </c>
      <c r="T721" s="1">
        <v>24.0426</v>
      </c>
      <c r="U721" s="1">
        <v>22.377649999999999</v>
      </c>
      <c r="V721" s="1">
        <v>20.712700000000002</v>
      </c>
      <c r="W721" s="1">
        <v>24.187200000000001</v>
      </c>
      <c r="X721" s="1">
        <v>27.6617</v>
      </c>
      <c r="Y721" s="1">
        <v>20.8353</v>
      </c>
      <c r="Z721" s="1">
        <v>14.008900000000001</v>
      </c>
      <c r="AA721" s="1">
        <v>18.7667</v>
      </c>
      <c r="AB721" s="1">
        <v>23.5245</v>
      </c>
      <c r="AC721" s="1">
        <v>23.5245</v>
      </c>
    </row>
    <row r="722" spans="1:29" hidden="1" x14ac:dyDescent="0.3">
      <c r="A722" t="s">
        <v>193</v>
      </c>
      <c r="B722" t="s">
        <v>189</v>
      </c>
      <c r="C722" t="s">
        <v>198</v>
      </c>
      <c r="D722" t="s">
        <v>185</v>
      </c>
      <c r="E722" t="s">
        <v>197</v>
      </c>
      <c r="F722" s="1"/>
      <c r="G722" s="1"/>
      <c r="H722" s="1"/>
      <c r="I722" s="1">
        <v>11.3819</v>
      </c>
      <c r="J722" s="1">
        <v>8.3691999999999993</v>
      </c>
      <c r="K722" s="1">
        <v>8.1844999999999999</v>
      </c>
      <c r="L722" s="1">
        <v>24.494599999999998</v>
      </c>
      <c r="M722" s="1">
        <v>13.6174</v>
      </c>
      <c r="N722" s="1">
        <v>50.661299999999997</v>
      </c>
      <c r="O722" s="1">
        <v>31.373200000000001</v>
      </c>
      <c r="P722" s="1">
        <v>29.833500000000001</v>
      </c>
      <c r="Q722" s="1">
        <v>40.266599999999997</v>
      </c>
      <c r="R722" s="1">
        <v>43.693100000000001</v>
      </c>
      <c r="S722" s="1">
        <v>49.117600000000003</v>
      </c>
      <c r="T722" s="1">
        <v>41.342700000000001</v>
      </c>
      <c r="U722" s="1">
        <v>47.271299999999997</v>
      </c>
      <c r="V722" s="1">
        <v>53.1999</v>
      </c>
      <c r="W722" s="1">
        <v>55.860299999999903</v>
      </c>
      <c r="X722" s="1">
        <v>58.520699999999998</v>
      </c>
      <c r="Y722" s="1">
        <v>61.043349999999997</v>
      </c>
      <c r="Z722" s="1">
        <v>63.566000000000003</v>
      </c>
      <c r="AA722" s="1">
        <v>59.447899999999997</v>
      </c>
      <c r="AB722" s="1">
        <v>55.329799999999999</v>
      </c>
      <c r="AC722" s="1">
        <v>55.329799999999999</v>
      </c>
    </row>
    <row r="723" spans="1:29" hidden="1" x14ac:dyDescent="0.3">
      <c r="A723" t="s">
        <v>193</v>
      </c>
      <c r="B723" t="s">
        <v>189</v>
      </c>
      <c r="C723" t="s">
        <v>198</v>
      </c>
      <c r="D723" t="s">
        <v>131</v>
      </c>
      <c r="E723" t="s">
        <v>197</v>
      </c>
      <c r="F723" s="1"/>
      <c r="G723" s="1"/>
      <c r="H723" s="1"/>
      <c r="I723" s="1"/>
      <c r="J723" s="1">
        <v>8.3607999999999993</v>
      </c>
      <c r="K723" s="1">
        <v>8.1853999999999996</v>
      </c>
      <c r="L723" s="1">
        <v>24.497299999999999</v>
      </c>
      <c r="M723" s="1">
        <v>13.5716</v>
      </c>
      <c r="N723" s="1">
        <v>50.661999999999999</v>
      </c>
      <c r="O723" s="1">
        <v>31.891500000000001</v>
      </c>
      <c r="P723" s="1">
        <v>29.834399999999999</v>
      </c>
      <c r="Q723" s="1">
        <v>40.182299999999998</v>
      </c>
      <c r="R723" s="1">
        <v>43.4285</v>
      </c>
      <c r="S723" s="1">
        <v>49.117600000000003</v>
      </c>
      <c r="T723" s="1">
        <v>41.316600000000001</v>
      </c>
      <c r="U723" s="1">
        <v>47.299250000000001</v>
      </c>
      <c r="V723" s="1">
        <v>53.2819</v>
      </c>
      <c r="W723" s="1">
        <v>55.866749999999897</v>
      </c>
      <c r="X723" s="1">
        <v>58.451599999999999</v>
      </c>
      <c r="Y723" s="1">
        <v>61.00365</v>
      </c>
      <c r="Z723" s="1">
        <v>63.555700000000002</v>
      </c>
      <c r="AA723" s="1">
        <v>59.442749999999997</v>
      </c>
      <c r="AB723" s="1">
        <v>55.329799999999999</v>
      </c>
      <c r="AC723" s="1">
        <v>55.329799999999999</v>
      </c>
    </row>
    <row r="724" spans="1:29" hidden="1" x14ac:dyDescent="0.3">
      <c r="A724" t="s">
        <v>193</v>
      </c>
      <c r="B724" t="s">
        <v>189</v>
      </c>
      <c r="C724" t="s">
        <v>198</v>
      </c>
      <c r="D724" t="s">
        <v>162</v>
      </c>
      <c r="E724" t="s">
        <v>197</v>
      </c>
      <c r="F724" s="1"/>
      <c r="G724" s="1"/>
      <c r="H724" s="1"/>
      <c r="I724" s="1">
        <v>56.909599999999998</v>
      </c>
      <c r="J724" s="1">
        <v>41.845799999999997</v>
      </c>
      <c r="K724" s="1">
        <v>40.922899999999998</v>
      </c>
      <c r="L724" s="1">
        <v>122.4726</v>
      </c>
      <c r="M724" s="1">
        <v>68.087500000000006</v>
      </c>
      <c r="N724" s="1">
        <v>253.3064</v>
      </c>
      <c r="O724" s="1">
        <v>156.86609999999999</v>
      </c>
      <c r="P724" s="1">
        <v>149.1678</v>
      </c>
      <c r="Q724" s="1">
        <v>201.333</v>
      </c>
      <c r="R724" s="1">
        <v>218.46549999999999</v>
      </c>
      <c r="S724" s="1">
        <v>245.5882</v>
      </c>
      <c r="T724" s="1">
        <v>310.07060000000001</v>
      </c>
      <c r="U724" s="1">
        <v>421.03485000000001</v>
      </c>
      <c r="V724" s="1">
        <v>531.9991</v>
      </c>
      <c r="W724" s="1">
        <v>558.60289999999998</v>
      </c>
      <c r="X724" s="1">
        <v>585.20669999999996</v>
      </c>
      <c r="Y724" s="1">
        <v>610.43329999999901</v>
      </c>
      <c r="Z724" s="1">
        <v>635.65989999999999</v>
      </c>
      <c r="AA724" s="1">
        <v>594.47904999999901</v>
      </c>
      <c r="AB724" s="1">
        <v>553.29819999999995</v>
      </c>
      <c r="AC724" s="1">
        <v>553.29819999999995</v>
      </c>
    </row>
    <row r="725" spans="1:29" hidden="1" x14ac:dyDescent="0.3">
      <c r="A725" t="s">
        <v>193</v>
      </c>
      <c r="B725" t="s">
        <v>189</v>
      </c>
      <c r="C725" t="s">
        <v>198</v>
      </c>
      <c r="D725" t="s">
        <v>164</v>
      </c>
      <c r="E725" t="s">
        <v>197</v>
      </c>
      <c r="F725" s="1"/>
      <c r="G725" s="1"/>
      <c r="H725" s="1"/>
      <c r="I725" s="1">
        <v>8.0874000000000006</v>
      </c>
      <c r="J725" s="1">
        <v>9.1750000000000007</v>
      </c>
      <c r="K725" s="1">
        <v>5.1026999999999996</v>
      </c>
      <c r="L725" s="1">
        <v>4.7389999999999999</v>
      </c>
      <c r="M725" s="1">
        <v>23.322099999999999</v>
      </c>
      <c r="N725" s="1">
        <v>16.671900000000001</v>
      </c>
      <c r="O725" s="1">
        <v>16.428599999999999</v>
      </c>
      <c r="P725" s="1">
        <v>12.792</v>
      </c>
      <c r="Q725" s="1">
        <v>19.0456</v>
      </c>
      <c r="R725" s="1">
        <v>20.7788</v>
      </c>
      <c r="S725" s="1">
        <v>30.0304</v>
      </c>
      <c r="T725" s="1">
        <v>26.8003</v>
      </c>
      <c r="U725" s="1">
        <v>38.206449999999997</v>
      </c>
      <c r="V725" s="1">
        <v>49.6126</v>
      </c>
      <c r="W725" s="1">
        <v>48.272849999999998</v>
      </c>
      <c r="X725" s="1">
        <v>46.933100000000003</v>
      </c>
      <c r="Y725" s="1">
        <v>50.233649999999997</v>
      </c>
      <c r="Z725" s="1">
        <v>53.534199999999998</v>
      </c>
      <c r="AA725" s="1">
        <v>51.953850000000003</v>
      </c>
      <c r="AB725" s="1">
        <v>50.3735</v>
      </c>
      <c r="AC725" s="1">
        <v>50.3735</v>
      </c>
    </row>
    <row r="726" spans="1:29" hidden="1" x14ac:dyDescent="0.3">
      <c r="A726" t="s">
        <v>193</v>
      </c>
      <c r="B726" t="s">
        <v>200</v>
      </c>
      <c r="C726" t="s">
        <v>149</v>
      </c>
      <c r="D726" t="s">
        <v>154</v>
      </c>
      <c r="E726" t="s">
        <v>195</v>
      </c>
      <c r="F726" s="1"/>
      <c r="G726" s="1"/>
      <c r="H726" s="1"/>
      <c r="I726" s="1">
        <v>108</v>
      </c>
      <c r="J726" s="1">
        <v>100</v>
      </c>
      <c r="K726" s="1">
        <v>107</v>
      </c>
      <c r="L726" s="1">
        <v>115</v>
      </c>
      <c r="M726" s="1">
        <v>120</v>
      </c>
      <c r="N726" s="1">
        <v>121</v>
      </c>
      <c r="O726" s="1">
        <v>157</v>
      </c>
      <c r="P726" s="1">
        <v>164</v>
      </c>
      <c r="Q726" s="1">
        <v>164</v>
      </c>
      <c r="R726" s="1">
        <v>157</v>
      </c>
      <c r="S726" s="1">
        <v>158</v>
      </c>
      <c r="T726" s="1">
        <v>155</v>
      </c>
      <c r="U726" s="1">
        <v>151</v>
      </c>
      <c r="V726" s="1">
        <v>147</v>
      </c>
      <c r="W726" s="1">
        <v>147</v>
      </c>
      <c r="X726" s="1">
        <v>147</v>
      </c>
      <c r="Y726" s="1">
        <v>147.5</v>
      </c>
      <c r="Z726" s="1">
        <v>148</v>
      </c>
      <c r="AA726" s="1">
        <v>146.5</v>
      </c>
      <c r="AB726" s="1">
        <v>145</v>
      </c>
      <c r="AC726" s="1">
        <v>145</v>
      </c>
    </row>
    <row r="727" spans="1:29" hidden="1" x14ac:dyDescent="0.3">
      <c r="A727" t="s">
        <v>193</v>
      </c>
      <c r="B727" t="s">
        <v>200</v>
      </c>
      <c r="C727" t="s">
        <v>149</v>
      </c>
      <c r="D727" t="s">
        <v>117</v>
      </c>
      <c r="E727" t="s">
        <v>196</v>
      </c>
      <c r="F727" s="1"/>
      <c r="G727" s="1"/>
      <c r="H727" s="1"/>
      <c r="I727" s="1"/>
      <c r="J727" s="1">
        <v>16.472100000000001</v>
      </c>
      <c r="K727" s="1">
        <v>16.516300000000001</v>
      </c>
      <c r="L727" s="1">
        <v>14.857100000000001</v>
      </c>
      <c r="M727" s="1">
        <v>42.813200000000002</v>
      </c>
      <c r="N727" s="1">
        <v>64.221599999999995</v>
      </c>
      <c r="O727" s="1">
        <v>960.62760000000003</v>
      </c>
      <c r="P727" s="1">
        <v>1226.0350000000001</v>
      </c>
      <c r="Q727" s="1">
        <v>1564.7953</v>
      </c>
      <c r="R727" s="1">
        <v>585.81089999999995</v>
      </c>
      <c r="S727" s="1">
        <v>440.505</v>
      </c>
      <c r="T727" s="1">
        <v>517.2894</v>
      </c>
      <c r="U727" s="1">
        <v>485.13929999999999</v>
      </c>
      <c r="V727" s="1">
        <v>452.98919999999998</v>
      </c>
      <c r="W727" s="1">
        <v>436.69420000000002</v>
      </c>
      <c r="X727" s="1">
        <v>420.39920000000001</v>
      </c>
      <c r="Y727" s="1">
        <v>532.56600000000003</v>
      </c>
      <c r="Z727" s="1">
        <v>644.7328</v>
      </c>
      <c r="AA727" s="1">
        <v>591.76329999999996</v>
      </c>
      <c r="AB727" s="1">
        <v>538.79380000000003</v>
      </c>
      <c r="AC727" s="1">
        <v>538.79380000000003</v>
      </c>
    </row>
    <row r="728" spans="1:29" hidden="1" x14ac:dyDescent="0.3">
      <c r="A728" t="s">
        <v>193</v>
      </c>
      <c r="B728" t="s">
        <v>200</v>
      </c>
      <c r="C728" t="s">
        <v>149</v>
      </c>
      <c r="D728" t="s">
        <v>119</v>
      </c>
      <c r="E728" t="s">
        <v>197</v>
      </c>
      <c r="F728" s="1"/>
      <c r="G728" s="1"/>
      <c r="H728" s="1"/>
      <c r="I728" s="1">
        <v>1.1591</v>
      </c>
      <c r="J728" s="1">
        <v>2.1867999999999999</v>
      </c>
      <c r="K728" s="1">
        <v>8.6199999999999E-2</v>
      </c>
      <c r="L728" s="1">
        <v>3.2363</v>
      </c>
      <c r="M728" s="1">
        <v>5.0030000000000001</v>
      </c>
      <c r="N728" s="1">
        <v>5.6700999999999997</v>
      </c>
      <c r="O728" s="1">
        <v>6.9438000000000004</v>
      </c>
      <c r="P728" s="1">
        <v>18.148299999999999</v>
      </c>
      <c r="Q728" s="1">
        <v>35.438400000000001</v>
      </c>
      <c r="R728" s="1">
        <v>30.597100000000001</v>
      </c>
      <c r="S728" s="1">
        <v>26.611499999999999</v>
      </c>
      <c r="T728" s="1">
        <v>40.124000000000002</v>
      </c>
      <c r="U728" s="1">
        <v>37.523899999999998</v>
      </c>
      <c r="V728" s="1">
        <v>34.9238</v>
      </c>
      <c r="W728" s="1">
        <v>29.696950000000001</v>
      </c>
      <c r="X728" s="1">
        <v>24.470099999999999</v>
      </c>
      <c r="Y728" s="1">
        <v>26.790199999999999</v>
      </c>
      <c r="Z728" s="1">
        <v>29.110299999999999</v>
      </c>
      <c r="AA728" s="1">
        <v>36.997300000000003</v>
      </c>
      <c r="AB728" s="1">
        <v>44.884300000000003</v>
      </c>
      <c r="AC728" s="1">
        <v>44.884300000000003</v>
      </c>
    </row>
    <row r="729" spans="1:29" hidden="1" x14ac:dyDescent="0.3">
      <c r="A729" t="s">
        <v>193</v>
      </c>
      <c r="B729" t="s">
        <v>200</v>
      </c>
      <c r="C729" t="s">
        <v>149</v>
      </c>
      <c r="D729" t="s">
        <v>121</v>
      </c>
      <c r="E729" t="s">
        <v>197</v>
      </c>
      <c r="F729" s="1"/>
      <c r="G729" s="1"/>
      <c r="H729" s="1"/>
      <c r="I729" s="1"/>
      <c r="J729" s="1">
        <v>1.5526</v>
      </c>
      <c r="K729" s="1">
        <v>1.4259999999999999</v>
      </c>
      <c r="L729" s="1">
        <v>1.7543</v>
      </c>
      <c r="M729" s="1">
        <v>1.8869</v>
      </c>
      <c r="N729" s="1">
        <v>1.8782999999999901</v>
      </c>
      <c r="O729" s="1">
        <v>2.4365000000000001</v>
      </c>
      <c r="P729" s="1">
        <v>1.5310999999999999</v>
      </c>
      <c r="Q729" s="1">
        <v>1.5764</v>
      </c>
      <c r="R729" s="1">
        <v>1.6121000000000001</v>
      </c>
      <c r="S729" s="1">
        <v>1.1841999999999999</v>
      </c>
      <c r="T729" s="1">
        <v>1.5054000000000001</v>
      </c>
      <c r="U729" s="1">
        <v>1.5422</v>
      </c>
      <c r="V729" s="1">
        <v>1.579</v>
      </c>
      <c r="W729" s="1">
        <v>1.6355500000000001</v>
      </c>
      <c r="X729" s="1">
        <v>1.6920999999999999</v>
      </c>
      <c r="Y729" s="1">
        <v>1.6638999999999899</v>
      </c>
      <c r="Z729" s="1">
        <v>1.6356999999999899</v>
      </c>
      <c r="AA729" s="1">
        <v>1.87079999999999</v>
      </c>
      <c r="AB729" s="1">
        <v>2.1059000000000001</v>
      </c>
      <c r="AC729" s="1">
        <v>2.1059000000000001</v>
      </c>
    </row>
    <row r="730" spans="1:29" hidden="1" x14ac:dyDescent="0.3">
      <c r="A730" t="s">
        <v>193</v>
      </c>
      <c r="B730" t="s">
        <v>200</v>
      </c>
      <c r="C730" t="s">
        <v>149</v>
      </c>
      <c r="D730" t="s">
        <v>123</v>
      </c>
      <c r="E730" t="s">
        <v>197</v>
      </c>
      <c r="F730" s="1"/>
      <c r="G730" s="1"/>
      <c r="H730" s="1"/>
      <c r="I730" s="1"/>
      <c r="J730" s="1">
        <v>4.0023</v>
      </c>
      <c r="K730" s="1">
        <v>4.1188000000000002</v>
      </c>
      <c r="L730" s="1">
        <v>3.7086999999999999</v>
      </c>
      <c r="M730" s="1">
        <v>5.0048000000000004</v>
      </c>
      <c r="N730" s="1">
        <v>5.484</v>
      </c>
      <c r="O730" s="1">
        <v>10.6739</v>
      </c>
      <c r="P730" s="1">
        <v>10.593999999999999</v>
      </c>
      <c r="Q730" s="1">
        <v>9.6927000000000003</v>
      </c>
      <c r="R730" s="1">
        <v>7.1750999999999996</v>
      </c>
      <c r="S730" s="1">
        <v>6.0355999999999996</v>
      </c>
      <c r="T730" s="1">
        <v>7.226</v>
      </c>
      <c r="U730" s="1">
        <v>7.0249499999999996</v>
      </c>
      <c r="V730" s="1">
        <v>6.8239000000000001</v>
      </c>
      <c r="W730" s="1">
        <v>6.8587499999999997</v>
      </c>
      <c r="X730" s="1">
        <v>6.8936000000000002</v>
      </c>
      <c r="Y730" s="1">
        <v>7.0115499999999997</v>
      </c>
      <c r="Z730" s="1">
        <v>7.1295000000000002</v>
      </c>
      <c r="AA730" s="1">
        <v>7.2258499999999897</v>
      </c>
      <c r="AB730" s="1">
        <v>7.3221999999999996</v>
      </c>
      <c r="AC730" s="1">
        <v>7.3221999999999996</v>
      </c>
    </row>
    <row r="731" spans="1:29" hidden="1" x14ac:dyDescent="0.3">
      <c r="A731" t="s">
        <v>193</v>
      </c>
      <c r="B731" t="s">
        <v>200</v>
      </c>
      <c r="C731" t="s">
        <v>149</v>
      </c>
      <c r="D731" t="s">
        <v>125</v>
      </c>
      <c r="E731" t="s">
        <v>197</v>
      </c>
      <c r="F731" s="1"/>
      <c r="G731" s="1"/>
      <c r="H731" s="1"/>
      <c r="I731" s="1"/>
      <c r="J731" s="1">
        <v>9.1948000000000008</v>
      </c>
      <c r="K731" s="1">
        <v>9.8724000000000007</v>
      </c>
      <c r="L731" s="1">
        <v>10.217000000000001</v>
      </c>
      <c r="M731" s="1">
        <v>11.9781</v>
      </c>
      <c r="N731" s="1">
        <v>14.0017</v>
      </c>
      <c r="O731" s="1">
        <v>10.02</v>
      </c>
      <c r="P731" s="1">
        <v>9.5282999999999998</v>
      </c>
      <c r="Q731" s="1">
        <v>10.4095</v>
      </c>
      <c r="R731" s="1">
        <v>12.004200000000001</v>
      </c>
      <c r="S731" s="1">
        <v>13.089700000000001</v>
      </c>
      <c r="T731" s="1">
        <v>15.020200000000001</v>
      </c>
      <c r="U731" s="1">
        <v>17.36055</v>
      </c>
      <c r="V731" s="1">
        <v>19.700900000000001</v>
      </c>
      <c r="W731" s="1">
        <v>20.2212</v>
      </c>
      <c r="X731" s="1">
        <v>20.741499999999998</v>
      </c>
      <c r="Y731" s="1">
        <v>21.229799999999901</v>
      </c>
      <c r="Z731" s="1">
        <v>21.7181</v>
      </c>
      <c r="AA731" s="1">
        <v>21.429099999999998</v>
      </c>
      <c r="AB731" s="1">
        <v>21.1401</v>
      </c>
      <c r="AC731" s="1">
        <v>21.1401</v>
      </c>
    </row>
    <row r="732" spans="1:29" hidden="1" x14ac:dyDescent="0.3">
      <c r="A732" t="s">
        <v>193</v>
      </c>
      <c r="B732" t="s">
        <v>200</v>
      </c>
      <c r="C732" t="s">
        <v>149</v>
      </c>
      <c r="D732" t="s">
        <v>127</v>
      </c>
      <c r="E732" t="s">
        <v>197</v>
      </c>
      <c r="F732" s="1"/>
      <c r="G732" s="1"/>
      <c r="H732" s="1"/>
      <c r="I732" s="1">
        <v>27.049499999999998</v>
      </c>
      <c r="J732" s="1">
        <v>11.006500000000001</v>
      </c>
      <c r="K732" s="1">
        <v>20.510899999999999</v>
      </c>
      <c r="L732" s="1">
        <v>22.590299999999999</v>
      </c>
      <c r="M732" s="1">
        <v>21.250900000000001</v>
      </c>
      <c r="N732" s="1">
        <v>24.048100000000002</v>
      </c>
      <c r="O732" s="1">
        <v>28.174399999999999</v>
      </c>
      <c r="P732" s="1">
        <v>27.700800000000001</v>
      </c>
      <c r="Q732" s="1">
        <v>21.756900000000002</v>
      </c>
      <c r="R732" s="1">
        <v>17.245100000000001</v>
      </c>
      <c r="S732" s="1">
        <v>16.135100000000001</v>
      </c>
      <c r="T732" s="1">
        <v>16.9389</v>
      </c>
      <c r="U732" s="1">
        <v>17.22485</v>
      </c>
      <c r="V732" s="1">
        <v>17.5108</v>
      </c>
      <c r="W732" s="1">
        <v>16.925149999999999</v>
      </c>
      <c r="X732" s="1">
        <v>16.339500000000001</v>
      </c>
      <c r="Y732" s="1">
        <v>15.3811</v>
      </c>
      <c r="Z732" s="1">
        <v>14.422700000000001</v>
      </c>
      <c r="AA732" s="1">
        <v>14.155849999999999</v>
      </c>
      <c r="AB732" s="1">
        <v>13.8889999999999</v>
      </c>
      <c r="AC732" s="1">
        <v>13.8889999999999</v>
      </c>
    </row>
    <row r="733" spans="1:29" hidden="1" x14ac:dyDescent="0.3">
      <c r="A733" t="s">
        <v>193</v>
      </c>
      <c r="B733" t="s">
        <v>200</v>
      </c>
      <c r="C733" t="s">
        <v>149</v>
      </c>
      <c r="D733" t="s">
        <v>161</v>
      </c>
      <c r="E733" t="s">
        <v>197</v>
      </c>
      <c r="F733" s="1"/>
      <c r="G733" s="1"/>
      <c r="H733" s="1"/>
      <c r="I733" s="1"/>
      <c r="J733" s="1">
        <v>8.9068000000000005</v>
      </c>
      <c r="K733" s="1">
        <v>7.5909999999999904</v>
      </c>
      <c r="L733" s="1">
        <v>8.9329999999999998</v>
      </c>
      <c r="M733" s="1">
        <v>10.207700000000001</v>
      </c>
      <c r="N733" s="1">
        <v>13.5921</v>
      </c>
      <c r="O733" s="1">
        <v>64.984499999999997</v>
      </c>
      <c r="P733" s="1">
        <v>77.799599999999998</v>
      </c>
      <c r="Q733" s="1">
        <v>55.127699999999997</v>
      </c>
      <c r="R733" s="1">
        <v>29.1692</v>
      </c>
      <c r="S733" s="1">
        <v>25.571100000000001</v>
      </c>
      <c r="T733" s="1">
        <v>31.007999999999999</v>
      </c>
      <c r="U733" s="1">
        <v>29.473099999999999</v>
      </c>
      <c r="V733" s="1">
        <v>27.938199999999998</v>
      </c>
      <c r="W733" s="1">
        <v>27.791399999999999</v>
      </c>
      <c r="X733" s="1">
        <v>27.644600000000001</v>
      </c>
      <c r="Y733" s="1">
        <v>26.790849999999999</v>
      </c>
      <c r="Z733" s="1">
        <v>25.937100000000001</v>
      </c>
      <c r="AA733" s="1">
        <v>25.840299999999999</v>
      </c>
      <c r="AB733" s="1">
        <v>25.743500000000001</v>
      </c>
      <c r="AC733" s="1">
        <v>25.743500000000001</v>
      </c>
    </row>
    <row r="734" spans="1:29" hidden="1" x14ac:dyDescent="0.3">
      <c r="A734" t="s">
        <v>193</v>
      </c>
      <c r="B734" t="s">
        <v>200</v>
      </c>
      <c r="C734" t="s">
        <v>149</v>
      </c>
      <c r="D734" t="s">
        <v>130</v>
      </c>
      <c r="E734" t="s">
        <v>197</v>
      </c>
      <c r="F734" s="1"/>
      <c r="G734" s="1"/>
      <c r="H734" s="1"/>
      <c r="I734" s="1"/>
      <c r="J734" s="1">
        <v>2.3479999999999999</v>
      </c>
      <c r="K734" s="1">
        <v>10.8873</v>
      </c>
      <c r="L734" s="1">
        <v>10.128299999999999</v>
      </c>
      <c r="M734" s="1">
        <v>15.2639</v>
      </c>
      <c r="N734" s="1">
        <v>13.291600000000001</v>
      </c>
      <c r="O734" s="1">
        <v>52.741900000000001</v>
      </c>
      <c r="P734" s="1">
        <v>16.6234</v>
      </c>
      <c r="Q734" s="1">
        <v>60.435200000000002</v>
      </c>
      <c r="R734" s="1"/>
      <c r="S734" s="1">
        <v>24.1997</v>
      </c>
      <c r="T734" s="1">
        <v>22.233699999999999</v>
      </c>
      <c r="U734" s="1">
        <v>22.400700000000001</v>
      </c>
      <c r="V734" s="1">
        <v>22.567699999999999</v>
      </c>
      <c r="W734" s="1">
        <v>24.0411</v>
      </c>
      <c r="X734" s="1">
        <v>25.514500000000002</v>
      </c>
      <c r="Y734" s="1">
        <v>20.668849999999999</v>
      </c>
      <c r="Z734" s="1">
        <v>15.8232</v>
      </c>
      <c r="AA734" s="1">
        <v>18.2441</v>
      </c>
      <c r="AB734" s="1">
        <v>20.664999999999999</v>
      </c>
      <c r="AC734" s="1">
        <v>20.664999999999999</v>
      </c>
    </row>
    <row r="735" spans="1:29" hidden="1" x14ac:dyDescent="0.3">
      <c r="A735" t="s">
        <v>193</v>
      </c>
      <c r="B735" t="s">
        <v>200</v>
      </c>
      <c r="C735" t="s">
        <v>149</v>
      </c>
      <c r="D735" t="s">
        <v>185</v>
      </c>
      <c r="E735" t="s">
        <v>197</v>
      </c>
      <c r="F735" s="1"/>
      <c r="G735" s="1"/>
      <c r="H735" s="1"/>
      <c r="I735" s="1">
        <v>11.3819</v>
      </c>
      <c r="J735" s="1">
        <v>8.3691999999999993</v>
      </c>
      <c r="K735" s="1">
        <v>8.1844999999999999</v>
      </c>
      <c r="L735" s="1">
        <v>24.494599999999998</v>
      </c>
      <c r="M735" s="1">
        <v>12.0192</v>
      </c>
      <c r="N735" s="1">
        <v>26.186499999999899</v>
      </c>
      <c r="O735" s="1">
        <v>83.059100000000001</v>
      </c>
      <c r="P735" s="1">
        <v>102.2704</v>
      </c>
      <c r="Q735" s="1">
        <v>71.887900000000002</v>
      </c>
      <c r="R735" s="1">
        <v>44.778300000000002</v>
      </c>
      <c r="S735" s="1">
        <v>37.368699999999897</v>
      </c>
      <c r="T735" s="1">
        <v>49.672899999999998</v>
      </c>
      <c r="U735" s="1">
        <v>48.836500000000001</v>
      </c>
      <c r="V735" s="1">
        <v>48.000100000000003</v>
      </c>
      <c r="W735" s="1">
        <v>47.122549999999997</v>
      </c>
      <c r="X735" s="1">
        <v>46.244999999999997</v>
      </c>
      <c r="Y735" s="1">
        <v>45.956049999999998</v>
      </c>
      <c r="Z735" s="1">
        <v>45.667099999999998</v>
      </c>
      <c r="AA735" s="1">
        <v>47.150099999999902</v>
      </c>
      <c r="AB735" s="1">
        <v>48.633099999999999</v>
      </c>
      <c r="AC735" s="1">
        <v>48.633099999999999</v>
      </c>
    </row>
    <row r="736" spans="1:29" hidden="1" x14ac:dyDescent="0.3">
      <c r="A736" t="s">
        <v>193</v>
      </c>
      <c r="B736" t="s">
        <v>200</v>
      </c>
      <c r="C736" t="s">
        <v>149</v>
      </c>
      <c r="D736" t="s">
        <v>131</v>
      </c>
      <c r="E736" t="s">
        <v>197</v>
      </c>
      <c r="F736" s="1"/>
      <c r="G736" s="1"/>
      <c r="H736" s="1"/>
      <c r="I736" s="1"/>
      <c r="J736" s="1">
        <v>8.3607999999999993</v>
      </c>
      <c r="K736" s="1">
        <v>8.1853999999999996</v>
      </c>
      <c r="L736" s="1">
        <v>24.497299999999999</v>
      </c>
      <c r="M736" s="1">
        <v>12.022</v>
      </c>
      <c r="N736" s="1">
        <v>26.186399999999999</v>
      </c>
      <c r="O736" s="1">
        <v>82.9238</v>
      </c>
      <c r="P736" s="1">
        <v>102.0147</v>
      </c>
      <c r="Q736" s="1">
        <v>71.787800000000004</v>
      </c>
      <c r="R736" s="1">
        <v>44.444200000000002</v>
      </c>
      <c r="S736" s="1">
        <v>37.368699999999997</v>
      </c>
      <c r="T736" s="1">
        <v>49.670699999999997</v>
      </c>
      <c r="U736" s="1">
        <v>48.837800000000001</v>
      </c>
      <c r="V736" s="1">
        <v>48.004899999999999</v>
      </c>
      <c r="W736" s="1">
        <v>47.124099999999999</v>
      </c>
      <c r="X736" s="1">
        <v>46.243299999999998</v>
      </c>
      <c r="Y736" s="1">
        <v>45.956000000000003</v>
      </c>
      <c r="Z736" s="1">
        <v>45.668700000000001</v>
      </c>
      <c r="AA736" s="1">
        <v>47.151200000000003</v>
      </c>
      <c r="AB736" s="1">
        <v>48.633699999999997</v>
      </c>
      <c r="AC736" s="1">
        <v>48.633699999999997</v>
      </c>
    </row>
    <row r="737" spans="1:29" hidden="1" x14ac:dyDescent="0.3">
      <c r="A737" t="s">
        <v>193</v>
      </c>
      <c r="B737" t="s">
        <v>200</v>
      </c>
      <c r="C737" t="s">
        <v>149</v>
      </c>
      <c r="D737" t="s">
        <v>162</v>
      </c>
      <c r="E737" t="s">
        <v>197</v>
      </c>
      <c r="F737" s="1"/>
      <c r="G737" s="1"/>
      <c r="H737" s="1"/>
      <c r="I737" s="1">
        <v>56.909599999999998</v>
      </c>
      <c r="J737" s="1">
        <v>41.845799999999997</v>
      </c>
      <c r="K737" s="1">
        <v>40.922899999999998</v>
      </c>
      <c r="L737" s="1">
        <v>122.4726</v>
      </c>
      <c r="M737" s="1">
        <v>60.0959</v>
      </c>
      <c r="N737" s="1">
        <v>130.93289999999999</v>
      </c>
      <c r="O737" s="1">
        <v>415.2955</v>
      </c>
      <c r="P737" s="1">
        <v>511.35210000000001</v>
      </c>
      <c r="Q737" s="1">
        <v>359.43959999999998</v>
      </c>
      <c r="R737" s="1">
        <v>223.89150000000001</v>
      </c>
      <c r="S737" s="1">
        <v>186.84370000000001</v>
      </c>
      <c r="T737" s="1">
        <v>372.54689999999999</v>
      </c>
      <c r="U737" s="1">
        <v>426.27424999999999</v>
      </c>
      <c r="V737" s="1">
        <v>480.0016</v>
      </c>
      <c r="W737" s="1">
        <v>471.22604999999902</v>
      </c>
      <c r="X737" s="1">
        <v>462.45049999999901</v>
      </c>
      <c r="Y737" s="1">
        <v>459.56079999999997</v>
      </c>
      <c r="Z737" s="1">
        <v>456.67110000000002</v>
      </c>
      <c r="AA737" s="1">
        <v>471.50135</v>
      </c>
      <c r="AB737" s="1">
        <v>486.33159999999998</v>
      </c>
      <c r="AC737" s="1">
        <v>486.33159999999998</v>
      </c>
    </row>
    <row r="738" spans="1:29" hidden="1" x14ac:dyDescent="0.3">
      <c r="A738" t="s">
        <v>193</v>
      </c>
      <c r="B738" t="s">
        <v>200</v>
      </c>
      <c r="C738" t="s">
        <v>149</v>
      </c>
      <c r="D738" t="s">
        <v>164</v>
      </c>
      <c r="E738" t="s">
        <v>197</v>
      </c>
      <c r="F738" s="1"/>
      <c r="G738" s="1"/>
      <c r="H738" s="1"/>
      <c r="I738" s="1">
        <v>8.0874000000000006</v>
      </c>
      <c r="J738" s="1">
        <v>9.1750000000000007</v>
      </c>
      <c r="K738" s="1">
        <v>5.1026999999999996</v>
      </c>
      <c r="L738" s="1">
        <v>4.7389999999999999</v>
      </c>
      <c r="M738" s="1">
        <v>11.116899999999999</v>
      </c>
      <c r="N738" s="1">
        <v>10.8102</v>
      </c>
      <c r="O738" s="1">
        <v>35.679400000000001</v>
      </c>
      <c r="P738" s="1">
        <v>44.049500000000002</v>
      </c>
      <c r="Q738" s="1">
        <v>33.931800000000003</v>
      </c>
      <c r="R738" s="1">
        <v>21.770499999999998</v>
      </c>
      <c r="S738" s="1">
        <v>21.423100000000002</v>
      </c>
      <c r="T738" s="1">
        <v>35.232900000000001</v>
      </c>
      <c r="U738" s="1">
        <v>36.198399999999999</v>
      </c>
      <c r="V738" s="1">
        <v>37.163899999999998</v>
      </c>
      <c r="W738" s="1">
        <v>35.601149999999997</v>
      </c>
      <c r="X738" s="1">
        <v>34.038400000000003</v>
      </c>
      <c r="Y738" s="1">
        <v>33.626199999999997</v>
      </c>
      <c r="Z738" s="1">
        <v>33.213999999999999</v>
      </c>
      <c r="AA738" s="1">
        <v>35.225849999999902</v>
      </c>
      <c r="AB738" s="1">
        <v>37.237699999999997</v>
      </c>
      <c r="AC738" s="1">
        <v>37.237699999999997</v>
      </c>
    </row>
    <row r="739" spans="1:29" hidden="1" x14ac:dyDescent="0.3">
      <c r="A739" t="s">
        <v>193</v>
      </c>
      <c r="B739" t="s">
        <v>200</v>
      </c>
      <c r="C739" t="s">
        <v>198</v>
      </c>
      <c r="D739" t="s">
        <v>154</v>
      </c>
      <c r="E739" t="s">
        <v>195</v>
      </c>
      <c r="F739" s="1"/>
      <c r="G739" s="1"/>
      <c r="H739" s="1"/>
      <c r="I739" s="1">
        <v>108</v>
      </c>
      <c r="J739" s="1">
        <v>100</v>
      </c>
      <c r="K739" s="1">
        <v>107</v>
      </c>
      <c r="L739" s="1">
        <v>115</v>
      </c>
      <c r="M739" s="1">
        <v>120</v>
      </c>
      <c r="N739" s="1">
        <v>121</v>
      </c>
      <c r="O739" s="1">
        <v>157</v>
      </c>
      <c r="P739" s="1">
        <v>164</v>
      </c>
      <c r="Q739" s="1">
        <v>164</v>
      </c>
      <c r="R739" s="1">
        <v>157</v>
      </c>
      <c r="S739" s="1">
        <v>158</v>
      </c>
      <c r="T739" s="1">
        <v>155</v>
      </c>
      <c r="U739" s="1">
        <v>151</v>
      </c>
      <c r="V739" s="1">
        <v>147</v>
      </c>
      <c r="W739" s="1">
        <v>147</v>
      </c>
      <c r="X739" s="1">
        <v>147</v>
      </c>
      <c r="Y739" s="1">
        <v>147.5</v>
      </c>
      <c r="Z739" s="1">
        <v>148</v>
      </c>
      <c r="AA739" s="1">
        <v>146.5</v>
      </c>
      <c r="AB739" s="1">
        <v>145</v>
      </c>
      <c r="AC739" s="1">
        <v>145</v>
      </c>
    </row>
    <row r="740" spans="1:29" hidden="1" x14ac:dyDescent="0.3">
      <c r="A740" t="s">
        <v>193</v>
      </c>
      <c r="B740" t="s">
        <v>200</v>
      </c>
      <c r="C740" t="s">
        <v>198</v>
      </c>
      <c r="D740" t="s">
        <v>117</v>
      </c>
      <c r="E740" t="s">
        <v>196</v>
      </c>
      <c r="F740" s="1"/>
      <c r="G740" s="1"/>
      <c r="H740" s="1"/>
      <c r="I740" s="1"/>
      <c r="J740" s="1">
        <v>16.472100000000001</v>
      </c>
      <c r="K740" s="1">
        <v>16.516300000000001</v>
      </c>
      <c r="L740" s="1">
        <v>14.857100000000001</v>
      </c>
      <c r="M740" s="1">
        <v>42.813200000000002</v>
      </c>
      <c r="N740" s="1">
        <v>64.221599999999995</v>
      </c>
      <c r="O740" s="1">
        <v>960.62760000000003</v>
      </c>
      <c r="P740" s="1">
        <v>1226.0350000000001</v>
      </c>
      <c r="Q740" s="1">
        <v>1564.7953</v>
      </c>
      <c r="R740" s="1">
        <v>585.81089999999995</v>
      </c>
      <c r="S740" s="1">
        <v>440.505</v>
      </c>
      <c r="T740" s="1">
        <v>517.2894</v>
      </c>
      <c r="U740" s="1">
        <v>485.13929999999999</v>
      </c>
      <c r="V740" s="1">
        <v>452.98919999999998</v>
      </c>
      <c r="W740" s="1">
        <v>436.69420000000002</v>
      </c>
      <c r="X740" s="1">
        <v>420.39920000000001</v>
      </c>
      <c r="Y740" s="1">
        <v>532.56600000000003</v>
      </c>
      <c r="Z740" s="1">
        <v>644.7328</v>
      </c>
      <c r="AA740" s="1">
        <v>591.76329999999996</v>
      </c>
      <c r="AB740" s="1">
        <v>538.79380000000003</v>
      </c>
      <c r="AC740" s="1">
        <v>538.79380000000003</v>
      </c>
    </row>
    <row r="741" spans="1:29" x14ac:dyDescent="0.3">
      <c r="A741" t="s">
        <v>193</v>
      </c>
      <c r="B741" t="s">
        <v>200</v>
      </c>
      <c r="C741" t="s">
        <v>198</v>
      </c>
      <c r="D741" t="s">
        <v>158</v>
      </c>
      <c r="E741" t="s">
        <v>197</v>
      </c>
      <c r="F741" s="1"/>
      <c r="G741" s="1"/>
      <c r="H741" s="1"/>
      <c r="I741" s="1">
        <v>50.403500000000001</v>
      </c>
      <c r="J741" s="1">
        <v>36.514499999999998</v>
      </c>
      <c r="K741" s="1">
        <v>54.996000000000002</v>
      </c>
      <c r="L741" s="1">
        <v>47.705199999999998</v>
      </c>
      <c r="M741" s="1">
        <v>50.7179</v>
      </c>
      <c r="N741" s="1">
        <v>50.938000000000002</v>
      </c>
      <c r="O741" s="1">
        <v>58.755899999999997</v>
      </c>
      <c r="P741" s="1">
        <v>58.3401</v>
      </c>
      <c r="Q741" s="1">
        <v>47.463900000000002</v>
      </c>
      <c r="R741" s="1">
        <v>44.036700000000003</v>
      </c>
      <c r="S741" s="1">
        <v>43.082999999999998</v>
      </c>
      <c r="T741" s="1">
        <v>44.3123</v>
      </c>
      <c r="U741" s="1">
        <v>44.447899999999997</v>
      </c>
      <c r="V741" s="1">
        <v>44.583500000000001</v>
      </c>
      <c r="W741" s="1">
        <v>43.921149999999997</v>
      </c>
      <c r="X741" s="1">
        <v>43.258800000000001</v>
      </c>
      <c r="Y741" s="1">
        <v>41.662599999999998</v>
      </c>
      <c r="Z741" s="1">
        <v>40.066400000000002</v>
      </c>
      <c r="AA741" s="1">
        <v>39.74165</v>
      </c>
      <c r="AB741" s="1">
        <v>39.416899999999998</v>
      </c>
      <c r="AC741" s="1">
        <v>39.416899999999998</v>
      </c>
    </row>
    <row r="742" spans="1:29" x14ac:dyDescent="0.3">
      <c r="A742" t="s">
        <v>193</v>
      </c>
      <c r="B742" t="s">
        <v>200</v>
      </c>
      <c r="C742" t="s">
        <v>198</v>
      </c>
      <c r="D742" t="s">
        <v>166</v>
      </c>
      <c r="E742" t="s">
        <v>197</v>
      </c>
      <c r="F742" s="1"/>
      <c r="G742" s="1"/>
      <c r="H742" s="1"/>
      <c r="I742" s="1">
        <v>13.6486</v>
      </c>
      <c r="J742" s="1">
        <v>13.410600000000001</v>
      </c>
      <c r="K742" s="1">
        <v>13.559200000000001</v>
      </c>
      <c r="L742" s="1">
        <v>15.3996</v>
      </c>
      <c r="M742" s="1">
        <v>18.313500000000001</v>
      </c>
      <c r="N742" s="1">
        <v>20.779299999999999</v>
      </c>
      <c r="O742" s="1">
        <v>79.003999999999905</v>
      </c>
      <c r="P742" s="1">
        <v>94.691199999999995</v>
      </c>
      <c r="Q742" s="1">
        <v>70.099900000000005</v>
      </c>
      <c r="R742" s="1">
        <v>40.083599999999997</v>
      </c>
      <c r="S742" s="1">
        <v>36.217399999999998</v>
      </c>
      <c r="T742" s="1">
        <v>42.397100000000002</v>
      </c>
      <c r="U742" s="1">
        <v>40.687449999999998</v>
      </c>
      <c r="V742" s="1">
        <v>38.977800000000002</v>
      </c>
      <c r="W742" s="1">
        <v>39.721400000000003</v>
      </c>
      <c r="X742" s="1">
        <v>40.465000000000003</v>
      </c>
      <c r="Y742" s="1">
        <v>38.439250000000001</v>
      </c>
      <c r="Z742" s="1">
        <v>36.413499999999999</v>
      </c>
      <c r="AA742" s="1">
        <v>36.57</v>
      </c>
      <c r="AB742" s="1">
        <v>36.726500000000001</v>
      </c>
      <c r="AC742" s="1">
        <v>36.726500000000001</v>
      </c>
    </row>
    <row r="743" spans="1:29" x14ac:dyDescent="0.3">
      <c r="A743" t="s">
        <v>193</v>
      </c>
      <c r="B743" t="s">
        <v>200</v>
      </c>
      <c r="C743" t="s">
        <v>198</v>
      </c>
      <c r="D743" t="s">
        <v>168</v>
      </c>
      <c r="E743" t="s">
        <v>197</v>
      </c>
      <c r="F743" s="1"/>
      <c r="G743" s="1"/>
      <c r="H743" s="1"/>
      <c r="I743" s="1">
        <v>17.822299999999998</v>
      </c>
      <c r="J743" s="1">
        <v>15.098800000000001</v>
      </c>
      <c r="K743" s="1">
        <v>14.854200000000001</v>
      </c>
      <c r="L743" s="1">
        <v>31.431999999999999</v>
      </c>
      <c r="M743" s="1">
        <v>19.384</v>
      </c>
      <c r="N743" s="1">
        <v>33.597900000000003</v>
      </c>
      <c r="O743" s="1">
        <v>90.647000000000006</v>
      </c>
      <c r="P743" s="1">
        <v>110.22</v>
      </c>
      <c r="Q743" s="1">
        <v>80.101200000000006</v>
      </c>
      <c r="R743" s="1">
        <v>53.443399999999997</v>
      </c>
      <c r="S743" s="1">
        <v>45.820799999999998</v>
      </c>
      <c r="T743" s="1">
        <v>58.6477</v>
      </c>
      <c r="U743" s="1">
        <v>57.575000000000003</v>
      </c>
      <c r="V743" s="1">
        <v>56.502299999999998</v>
      </c>
      <c r="W743" s="1">
        <v>55.9041</v>
      </c>
      <c r="X743" s="1">
        <v>55.305900000000001</v>
      </c>
      <c r="Y743" s="1">
        <v>54.759299999999897</v>
      </c>
      <c r="Z743" s="1">
        <v>54.212699999999998</v>
      </c>
      <c r="AA743" s="1">
        <v>55.6492</v>
      </c>
      <c r="AB743" s="1">
        <v>57.085700000000003</v>
      </c>
      <c r="AC743" s="1">
        <v>57.085700000000003</v>
      </c>
    </row>
    <row r="744" spans="1:29" x14ac:dyDescent="0.3">
      <c r="A744" t="s">
        <v>193</v>
      </c>
      <c r="B744" t="s">
        <v>200</v>
      </c>
      <c r="C744" t="s">
        <v>198</v>
      </c>
      <c r="D744" t="s">
        <v>177</v>
      </c>
      <c r="E744" t="s">
        <v>197</v>
      </c>
      <c r="F744" s="1"/>
      <c r="G744" s="1"/>
      <c r="H744" s="1"/>
      <c r="I744" s="1">
        <v>8.9026999999999994</v>
      </c>
      <c r="J744" s="1">
        <v>10.895099999999999</v>
      </c>
      <c r="K744" s="1">
        <v>5.9131999999999998</v>
      </c>
      <c r="L744" s="1">
        <v>6.3471000000000002</v>
      </c>
      <c r="M744" s="1">
        <v>12.0291</v>
      </c>
      <c r="N744" s="1">
        <v>12.588800000000001</v>
      </c>
      <c r="O744" s="1">
        <v>36.692799999999998</v>
      </c>
      <c r="P744" s="1">
        <v>45.113399999999999</v>
      </c>
      <c r="Q744" s="1">
        <v>36.582599999999999</v>
      </c>
      <c r="R744" s="1">
        <v>22.933700000000002</v>
      </c>
      <c r="S744" s="1">
        <v>22.586300000000001</v>
      </c>
      <c r="T744" s="1">
        <v>36.462299999999999</v>
      </c>
      <c r="U744" s="1">
        <v>37.414349999999999</v>
      </c>
      <c r="V744" s="1">
        <v>38.366399999999999</v>
      </c>
      <c r="W744" s="1">
        <v>37.275449999999999</v>
      </c>
      <c r="X744" s="1">
        <v>36.1845</v>
      </c>
      <c r="Y744" s="1">
        <v>35.313099999999999</v>
      </c>
      <c r="Z744" s="1">
        <v>34.441699999999997</v>
      </c>
      <c r="AA744" s="1">
        <v>36.551199999999902</v>
      </c>
      <c r="AB744" s="1">
        <v>38.660699999999999</v>
      </c>
      <c r="AC744" s="1">
        <v>38.660699999999999</v>
      </c>
    </row>
    <row r="745" spans="1:29" x14ac:dyDescent="0.3">
      <c r="A745" t="s">
        <v>193</v>
      </c>
      <c r="B745" t="s">
        <v>200</v>
      </c>
      <c r="C745" t="s">
        <v>198</v>
      </c>
      <c r="D745" t="s">
        <v>160</v>
      </c>
      <c r="E745" t="s">
        <v>197</v>
      </c>
      <c r="F745" s="1"/>
      <c r="G745" s="1"/>
      <c r="H745" s="1"/>
      <c r="I745" s="1">
        <v>8.9026999999999994</v>
      </c>
      <c r="J745" s="1">
        <v>10.895099999999999</v>
      </c>
      <c r="K745" s="1">
        <v>5.9131999999999998</v>
      </c>
      <c r="L745" s="1">
        <v>6.3471000000000002</v>
      </c>
      <c r="M745" s="1">
        <v>12.0291</v>
      </c>
      <c r="N745" s="1">
        <v>12.588800000000001</v>
      </c>
      <c r="O745" s="1">
        <v>36.692799999999998</v>
      </c>
      <c r="P745" s="1">
        <v>45.113399999999999</v>
      </c>
      <c r="Q745" s="1">
        <v>36.582599999999999</v>
      </c>
      <c r="R745" s="1">
        <v>22.933700000000002</v>
      </c>
      <c r="S745" s="1">
        <v>22.586300000000001</v>
      </c>
      <c r="T745" s="1">
        <v>36.462299999999999</v>
      </c>
      <c r="U745" s="1">
        <v>37.414349999999999</v>
      </c>
      <c r="V745" s="1">
        <v>38.366399999999999</v>
      </c>
      <c r="W745" s="1">
        <v>37.275449999999999</v>
      </c>
      <c r="X745" s="1">
        <v>36.1845</v>
      </c>
      <c r="Y745" s="1">
        <v>35.313099999999999</v>
      </c>
      <c r="Z745" s="1">
        <v>34.441699999999997</v>
      </c>
      <c r="AA745" s="1">
        <v>36.551199999999902</v>
      </c>
      <c r="AB745" s="1">
        <v>38.660699999999999</v>
      </c>
      <c r="AC745" s="1">
        <v>38.660699999999999</v>
      </c>
    </row>
    <row r="746" spans="1:29" hidden="1" x14ac:dyDescent="0.3">
      <c r="A746" t="s">
        <v>193</v>
      </c>
      <c r="B746" t="s">
        <v>200</v>
      </c>
      <c r="C746" t="s">
        <v>198</v>
      </c>
      <c r="D746" t="s">
        <v>119</v>
      </c>
      <c r="E746" t="s">
        <v>197</v>
      </c>
      <c r="F746" s="1"/>
      <c r="G746" s="1"/>
      <c r="H746" s="1"/>
      <c r="I746" s="1">
        <v>1.1591</v>
      </c>
      <c r="J746" s="1">
        <v>2.1867999999999999</v>
      </c>
      <c r="K746" s="1">
        <v>8.6199999999999999E-2</v>
      </c>
      <c r="L746" s="1">
        <v>3.2363</v>
      </c>
      <c r="M746" s="1">
        <v>5.0030000000000001</v>
      </c>
      <c r="N746" s="1">
        <v>5.6700999999999997</v>
      </c>
      <c r="O746" s="1">
        <v>6.9438000000000004</v>
      </c>
      <c r="P746" s="1">
        <v>18.148299999999999</v>
      </c>
      <c r="Q746" s="1">
        <v>35.438400000000001</v>
      </c>
      <c r="R746" s="1">
        <v>30.597100000000001</v>
      </c>
      <c r="S746" s="1">
        <v>26.611499999999999</v>
      </c>
      <c r="T746" s="1">
        <v>40.124000000000002</v>
      </c>
      <c r="U746" s="1">
        <v>37.523899999999998</v>
      </c>
      <c r="V746" s="1">
        <v>34.9238</v>
      </c>
      <c r="W746" s="1">
        <v>29.696950000000001</v>
      </c>
      <c r="X746" s="1">
        <v>24.470099999999999</v>
      </c>
      <c r="Y746" s="1">
        <v>26.790199999999999</v>
      </c>
      <c r="Z746" s="1">
        <v>29.110299999999999</v>
      </c>
      <c r="AA746" s="1">
        <v>36.997300000000003</v>
      </c>
      <c r="AB746" s="1">
        <v>44.884300000000003</v>
      </c>
      <c r="AC746" s="1">
        <v>44.884300000000003</v>
      </c>
    </row>
    <row r="747" spans="1:29" hidden="1" x14ac:dyDescent="0.3">
      <c r="A747" t="s">
        <v>193</v>
      </c>
      <c r="B747" t="s">
        <v>200</v>
      </c>
      <c r="C747" t="s">
        <v>198</v>
      </c>
      <c r="D747" t="s">
        <v>121</v>
      </c>
      <c r="E747" t="s">
        <v>197</v>
      </c>
      <c r="F747" s="1"/>
      <c r="G747" s="1"/>
      <c r="H747" s="1"/>
      <c r="I747" s="1"/>
      <c r="J747" s="1">
        <v>1.5526</v>
      </c>
      <c r="K747" s="1">
        <v>1.4259999999999999</v>
      </c>
      <c r="L747" s="1">
        <v>1.7543</v>
      </c>
      <c r="M747" s="1">
        <v>1.8869</v>
      </c>
      <c r="N747" s="1">
        <v>1.8783000000000001</v>
      </c>
      <c r="O747" s="1">
        <v>2.4365000000000001</v>
      </c>
      <c r="P747" s="1">
        <v>1.5310999999999999</v>
      </c>
      <c r="Q747" s="1">
        <v>1.5764</v>
      </c>
      <c r="R747" s="1">
        <v>1.6121000000000001</v>
      </c>
      <c r="S747" s="1">
        <v>1.1841999999999999</v>
      </c>
      <c r="T747" s="1">
        <v>1.5054000000000001</v>
      </c>
      <c r="U747" s="1">
        <v>1.5422</v>
      </c>
      <c r="V747" s="1">
        <v>1.579</v>
      </c>
      <c r="W747" s="1">
        <v>1.6355499999999901</v>
      </c>
      <c r="X747" s="1">
        <v>1.6920999999999999</v>
      </c>
      <c r="Y747" s="1">
        <v>1.6638999999999999</v>
      </c>
      <c r="Z747" s="1">
        <v>1.6356999999999999</v>
      </c>
      <c r="AA747" s="1">
        <v>1.8708</v>
      </c>
      <c r="AB747" s="1">
        <v>2.1059000000000001</v>
      </c>
      <c r="AC747" s="1">
        <v>2.1059000000000001</v>
      </c>
    </row>
    <row r="748" spans="1:29" hidden="1" x14ac:dyDescent="0.3">
      <c r="A748" t="s">
        <v>193</v>
      </c>
      <c r="B748" t="s">
        <v>200</v>
      </c>
      <c r="C748" t="s">
        <v>198</v>
      </c>
      <c r="D748" t="s">
        <v>123</v>
      </c>
      <c r="E748" t="s">
        <v>197</v>
      </c>
      <c r="F748" s="1"/>
      <c r="G748" s="1"/>
      <c r="H748" s="1"/>
      <c r="I748" s="1"/>
      <c r="J748" s="1">
        <v>4.0023</v>
      </c>
      <c r="K748" s="1">
        <v>4.1188000000000002</v>
      </c>
      <c r="L748" s="1">
        <v>3.7086999999999999</v>
      </c>
      <c r="M748" s="1">
        <v>5.0048000000000004</v>
      </c>
      <c r="N748" s="1">
        <v>5.484</v>
      </c>
      <c r="O748" s="1">
        <v>10.6739</v>
      </c>
      <c r="P748" s="1">
        <v>10.593999999999999</v>
      </c>
      <c r="Q748" s="1">
        <v>9.6927000000000003</v>
      </c>
      <c r="R748" s="1">
        <v>7.1750999999999996</v>
      </c>
      <c r="S748" s="1">
        <v>6.0355999999999996</v>
      </c>
      <c r="T748" s="1">
        <v>7.226</v>
      </c>
      <c r="U748" s="1">
        <v>7.0249499999999996</v>
      </c>
      <c r="V748" s="1">
        <v>6.8239000000000001</v>
      </c>
      <c r="W748" s="1">
        <v>6.8587499999999997</v>
      </c>
      <c r="X748" s="1">
        <v>6.8936000000000002</v>
      </c>
      <c r="Y748" s="1">
        <v>7.0115499999999997</v>
      </c>
      <c r="Z748" s="1">
        <v>7.1295000000000002</v>
      </c>
      <c r="AA748" s="1">
        <v>7.2258499999999897</v>
      </c>
      <c r="AB748" s="1">
        <v>7.3221999999999996</v>
      </c>
      <c r="AC748" s="1">
        <v>7.3221999999999996</v>
      </c>
    </row>
    <row r="749" spans="1:29" hidden="1" x14ac:dyDescent="0.3">
      <c r="A749" t="s">
        <v>193</v>
      </c>
      <c r="B749" t="s">
        <v>200</v>
      </c>
      <c r="C749" t="s">
        <v>198</v>
      </c>
      <c r="D749" t="s">
        <v>125</v>
      </c>
      <c r="E749" t="s">
        <v>197</v>
      </c>
      <c r="F749" s="1"/>
      <c r="G749" s="1"/>
      <c r="H749" s="1"/>
      <c r="I749" s="1"/>
      <c r="J749" s="1">
        <v>9.1948000000000008</v>
      </c>
      <c r="K749" s="1">
        <v>9.8724000000000007</v>
      </c>
      <c r="L749" s="1">
        <v>10.217000000000001</v>
      </c>
      <c r="M749" s="1">
        <v>11.9781</v>
      </c>
      <c r="N749" s="1">
        <v>14.0017</v>
      </c>
      <c r="O749" s="1">
        <v>10.02</v>
      </c>
      <c r="P749" s="1">
        <v>9.5282999999999998</v>
      </c>
      <c r="Q749" s="1">
        <v>10.4095</v>
      </c>
      <c r="R749" s="1">
        <v>12.004200000000001</v>
      </c>
      <c r="S749" s="1">
        <v>13.089700000000001</v>
      </c>
      <c r="T749" s="1">
        <v>15.020200000000001</v>
      </c>
      <c r="U749" s="1">
        <v>17.36055</v>
      </c>
      <c r="V749" s="1">
        <v>19.700900000000001</v>
      </c>
      <c r="W749" s="1">
        <v>20.2212</v>
      </c>
      <c r="X749" s="1">
        <v>20.741499999999998</v>
      </c>
      <c r="Y749" s="1">
        <v>21.229799999999901</v>
      </c>
      <c r="Z749" s="1">
        <v>21.7181</v>
      </c>
      <c r="AA749" s="1">
        <v>21.429099999999998</v>
      </c>
      <c r="AB749" s="1">
        <v>21.1401</v>
      </c>
      <c r="AC749" s="1">
        <v>21.1401</v>
      </c>
    </row>
    <row r="750" spans="1:29" hidden="1" x14ac:dyDescent="0.3">
      <c r="A750" t="s">
        <v>193</v>
      </c>
      <c r="B750" t="s">
        <v>200</v>
      </c>
      <c r="C750" t="s">
        <v>198</v>
      </c>
      <c r="D750" t="s">
        <v>127</v>
      </c>
      <c r="E750" t="s">
        <v>197</v>
      </c>
      <c r="F750" s="1"/>
      <c r="G750" s="1"/>
      <c r="H750" s="1"/>
      <c r="I750" s="1">
        <v>27.049499999999998</v>
      </c>
      <c r="J750" s="1">
        <v>11.006500000000001</v>
      </c>
      <c r="K750" s="1">
        <v>20.510899999999999</v>
      </c>
      <c r="L750" s="1">
        <v>22.590299999999999</v>
      </c>
      <c r="M750" s="1">
        <v>21.250900000000001</v>
      </c>
      <c r="N750" s="1">
        <v>24.048100000000002</v>
      </c>
      <c r="O750" s="1">
        <v>28.174399999999999</v>
      </c>
      <c r="P750" s="1">
        <v>27.700800000000001</v>
      </c>
      <c r="Q750" s="1">
        <v>21.756900000000002</v>
      </c>
      <c r="R750" s="1">
        <v>17.245100000000001</v>
      </c>
      <c r="S750" s="1">
        <v>16.135100000000001</v>
      </c>
      <c r="T750" s="1">
        <v>16.9389</v>
      </c>
      <c r="U750" s="1">
        <v>17.22485</v>
      </c>
      <c r="V750" s="1">
        <v>17.5108</v>
      </c>
      <c r="W750" s="1">
        <v>16.925149999999999</v>
      </c>
      <c r="X750" s="1">
        <v>16.339500000000001</v>
      </c>
      <c r="Y750" s="1">
        <v>15.3811</v>
      </c>
      <c r="Z750" s="1">
        <v>14.422700000000001</v>
      </c>
      <c r="AA750" s="1">
        <v>14.155849999999999</v>
      </c>
      <c r="AB750" s="1">
        <v>13.888999999999999</v>
      </c>
      <c r="AC750" s="1">
        <v>13.888999999999999</v>
      </c>
    </row>
    <row r="751" spans="1:29" hidden="1" x14ac:dyDescent="0.3">
      <c r="A751" t="s">
        <v>193</v>
      </c>
      <c r="B751" t="s">
        <v>200</v>
      </c>
      <c r="C751" t="s">
        <v>198</v>
      </c>
      <c r="D751" t="s">
        <v>161</v>
      </c>
      <c r="E751" t="s">
        <v>197</v>
      </c>
      <c r="F751" s="1"/>
      <c r="G751" s="1"/>
      <c r="H751" s="1"/>
      <c r="I751" s="1"/>
      <c r="J751" s="1">
        <v>8.9068000000000005</v>
      </c>
      <c r="K751" s="1">
        <v>7.5910000000000002</v>
      </c>
      <c r="L751" s="1">
        <v>8.9329999999999998</v>
      </c>
      <c r="M751" s="1">
        <v>10.207700000000001</v>
      </c>
      <c r="N751" s="1">
        <v>13.5921</v>
      </c>
      <c r="O751" s="1">
        <v>64.984499999999997</v>
      </c>
      <c r="P751" s="1">
        <v>77.799599999999998</v>
      </c>
      <c r="Q751" s="1">
        <v>55.127699999999997</v>
      </c>
      <c r="R751" s="1">
        <v>29.1692</v>
      </c>
      <c r="S751" s="1">
        <v>25.571100000000001</v>
      </c>
      <c r="T751" s="1">
        <v>31.007999999999999</v>
      </c>
      <c r="U751" s="1">
        <v>29.473099999999999</v>
      </c>
      <c r="V751" s="1">
        <v>27.938199999999998</v>
      </c>
      <c r="W751" s="1">
        <v>27.791399999999999</v>
      </c>
      <c r="X751" s="1">
        <v>27.644600000000001</v>
      </c>
      <c r="Y751" s="1">
        <v>26.790849999999999</v>
      </c>
      <c r="Z751" s="1">
        <v>25.937100000000001</v>
      </c>
      <c r="AA751" s="1">
        <v>25.840299999999999</v>
      </c>
      <c r="AB751" s="1">
        <v>25.743500000000001</v>
      </c>
      <c r="AC751" s="1">
        <v>25.743500000000001</v>
      </c>
    </row>
    <row r="752" spans="1:29" hidden="1" x14ac:dyDescent="0.3">
      <c r="A752" t="s">
        <v>193</v>
      </c>
      <c r="B752" t="s">
        <v>200</v>
      </c>
      <c r="C752" t="s">
        <v>198</v>
      </c>
      <c r="D752" t="s">
        <v>130</v>
      </c>
      <c r="E752" t="s">
        <v>197</v>
      </c>
      <c r="F752" s="1"/>
      <c r="G752" s="1"/>
      <c r="H752" s="1"/>
      <c r="I752" s="1"/>
      <c r="J752" s="1">
        <v>2.3479999999999999</v>
      </c>
      <c r="K752" s="1">
        <v>10.8873</v>
      </c>
      <c r="L752" s="1">
        <v>10.128299999999999</v>
      </c>
      <c r="M752" s="1">
        <v>15.2639</v>
      </c>
      <c r="N752" s="1">
        <v>13.291600000000001</v>
      </c>
      <c r="O752" s="1">
        <v>52.741900000000001</v>
      </c>
      <c r="P752" s="1">
        <v>16.6234</v>
      </c>
      <c r="Q752" s="1">
        <v>60.435200000000002</v>
      </c>
      <c r="R752" s="1"/>
      <c r="S752" s="1">
        <v>24.1997</v>
      </c>
      <c r="T752" s="1">
        <v>22.233699999999999</v>
      </c>
      <c r="U752" s="1">
        <v>22.400700000000001</v>
      </c>
      <c r="V752" s="1">
        <v>22.567699999999999</v>
      </c>
      <c r="W752" s="1">
        <v>24.0411</v>
      </c>
      <c r="X752" s="1">
        <v>25.514500000000002</v>
      </c>
      <c r="Y752" s="1">
        <v>20.668849999999999</v>
      </c>
      <c r="Z752" s="1">
        <v>15.8232</v>
      </c>
      <c r="AA752" s="1">
        <v>18.2441</v>
      </c>
      <c r="AB752" s="1">
        <v>20.664999999999999</v>
      </c>
      <c r="AC752" s="1">
        <v>20.664999999999999</v>
      </c>
    </row>
    <row r="753" spans="1:29" hidden="1" x14ac:dyDescent="0.3">
      <c r="A753" t="s">
        <v>193</v>
      </c>
      <c r="B753" t="s">
        <v>200</v>
      </c>
      <c r="C753" t="s">
        <v>198</v>
      </c>
      <c r="D753" t="s">
        <v>185</v>
      </c>
      <c r="E753" t="s">
        <v>197</v>
      </c>
      <c r="F753" s="1"/>
      <c r="G753" s="1"/>
      <c r="H753" s="1"/>
      <c r="I753" s="1">
        <v>11.3819</v>
      </c>
      <c r="J753" s="1">
        <v>8.3691999999999993</v>
      </c>
      <c r="K753" s="1">
        <v>8.1844999999999999</v>
      </c>
      <c r="L753" s="1">
        <v>24.494599999999998</v>
      </c>
      <c r="M753" s="1">
        <v>12.0192</v>
      </c>
      <c r="N753" s="1">
        <v>26.186499999999999</v>
      </c>
      <c r="O753" s="1">
        <v>83.059100000000001</v>
      </c>
      <c r="P753" s="1">
        <v>102.2704</v>
      </c>
      <c r="Q753" s="1">
        <v>71.887900000000002</v>
      </c>
      <c r="R753" s="1">
        <v>44.778300000000002</v>
      </c>
      <c r="S753" s="1">
        <v>37.368699999999997</v>
      </c>
      <c r="T753" s="1">
        <v>49.672899999999998</v>
      </c>
      <c r="U753" s="1">
        <v>48.836500000000001</v>
      </c>
      <c r="V753" s="1">
        <v>48.000100000000003</v>
      </c>
      <c r="W753" s="1">
        <v>47.122549999999997</v>
      </c>
      <c r="X753" s="1">
        <v>46.244999999999997</v>
      </c>
      <c r="Y753" s="1">
        <v>45.956049999999998</v>
      </c>
      <c r="Z753" s="1">
        <v>45.667099999999998</v>
      </c>
      <c r="AA753" s="1">
        <v>47.150099999999902</v>
      </c>
      <c r="AB753" s="1">
        <v>48.633099999999999</v>
      </c>
      <c r="AC753" s="1">
        <v>48.633099999999999</v>
      </c>
    </row>
    <row r="754" spans="1:29" hidden="1" x14ac:dyDescent="0.3">
      <c r="A754" t="s">
        <v>193</v>
      </c>
      <c r="B754" t="s">
        <v>200</v>
      </c>
      <c r="C754" t="s">
        <v>198</v>
      </c>
      <c r="D754" t="s">
        <v>131</v>
      </c>
      <c r="E754" t="s">
        <v>197</v>
      </c>
      <c r="F754" s="1"/>
      <c r="G754" s="1"/>
      <c r="H754" s="1"/>
      <c r="I754" s="1"/>
      <c r="J754" s="1">
        <v>8.3607999999999993</v>
      </c>
      <c r="K754" s="1">
        <v>8.1853999999999996</v>
      </c>
      <c r="L754" s="1">
        <v>24.497299999999999</v>
      </c>
      <c r="M754" s="1">
        <v>12.022</v>
      </c>
      <c r="N754" s="1">
        <v>26.186399999999999</v>
      </c>
      <c r="O754" s="1">
        <v>82.9238</v>
      </c>
      <c r="P754" s="1">
        <v>102.0147</v>
      </c>
      <c r="Q754" s="1">
        <v>71.787800000000004</v>
      </c>
      <c r="R754" s="1">
        <v>44.444200000000002</v>
      </c>
      <c r="S754" s="1">
        <v>37.368699999999997</v>
      </c>
      <c r="T754" s="1">
        <v>49.670699999999997</v>
      </c>
      <c r="U754" s="1">
        <v>48.837800000000001</v>
      </c>
      <c r="V754" s="1">
        <v>48.004899999999999</v>
      </c>
      <c r="W754" s="1">
        <v>47.124099999999999</v>
      </c>
      <c r="X754" s="1">
        <v>46.243299999999998</v>
      </c>
      <c r="Y754" s="1">
        <v>45.956000000000003</v>
      </c>
      <c r="Z754" s="1">
        <v>45.668700000000001</v>
      </c>
      <c r="AA754" s="1">
        <v>47.151200000000003</v>
      </c>
      <c r="AB754" s="1">
        <v>48.633699999999997</v>
      </c>
      <c r="AC754" s="1">
        <v>48.633699999999997</v>
      </c>
    </row>
    <row r="755" spans="1:29" hidden="1" x14ac:dyDescent="0.3">
      <c r="A755" t="s">
        <v>193</v>
      </c>
      <c r="B755" t="s">
        <v>200</v>
      </c>
      <c r="C755" t="s">
        <v>198</v>
      </c>
      <c r="D755" t="s">
        <v>162</v>
      </c>
      <c r="E755" t="s">
        <v>197</v>
      </c>
      <c r="F755" s="1"/>
      <c r="G755" s="1"/>
      <c r="H755" s="1"/>
      <c r="I755" s="1">
        <v>56.909599999999998</v>
      </c>
      <c r="J755" s="1">
        <v>41.845799999999997</v>
      </c>
      <c r="K755" s="1">
        <v>40.922899999999998</v>
      </c>
      <c r="L755" s="1">
        <v>122.4726</v>
      </c>
      <c r="M755" s="1">
        <v>60.0959</v>
      </c>
      <c r="N755" s="1">
        <v>130.93289999999999</v>
      </c>
      <c r="O755" s="1">
        <v>415.2955</v>
      </c>
      <c r="P755" s="1">
        <v>511.35210000000001</v>
      </c>
      <c r="Q755" s="1">
        <v>359.43959999999998</v>
      </c>
      <c r="R755" s="1">
        <v>223.89150000000001</v>
      </c>
      <c r="S755" s="1">
        <v>186.84370000000001</v>
      </c>
      <c r="T755" s="1">
        <v>372.54689999999999</v>
      </c>
      <c r="U755" s="1">
        <v>426.27424999999999</v>
      </c>
      <c r="V755" s="1">
        <v>480.0016</v>
      </c>
      <c r="W755" s="1">
        <v>471.22604999999999</v>
      </c>
      <c r="X755" s="1">
        <v>462.45049999999998</v>
      </c>
      <c r="Y755" s="1">
        <v>459.56079999999997</v>
      </c>
      <c r="Z755" s="1">
        <v>456.67110000000002</v>
      </c>
      <c r="AA755" s="1">
        <v>471.50135</v>
      </c>
      <c r="AB755" s="1">
        <v>486.33159999999998</v>
      </c>
      <c r="AC755" s="1">
        <v>486.33159999999998</v>
      </c>
    </row>
    <row r="756" spans="1:29" hidden="1" x14ac:dyDescent="0.3">
      <c r="A756" t="s">
        <v>193</v>
      </c>
      <c r="B756" t="s">
        <v>200</v>
      </c>
      <c r="C756" t="s">
        <v>198</v>
      </c>
      <c r="D756" t="s">
        <v>164</v>
      </c>
      <c r="E756" t="s">
        <v>197</v>
      </c>
      <c r="F756" s="1"/>
      <c r="G756" s="1"/>
      <c r="H756" s="1"/>
      <c r="I756" s="1">
        <v>8.0874000000000006</v>
      </c>
      <c r="J756" s="1">
        <v>9.1750000000000007</v>
      </c>
      <c r="K756" s="1">
        <v>5.1026999999999996</v>
      </c>
      <c r="L756" s="1">
        <v>4.7389999999999999</v>
      </c>
      <c r="M756" s="1">
        <v>11.116899999999999</v>
      </c>
      <c r="N756" s="1">
        <v>10.8102</v>
      </c>
      <c r="O756" s="1">
        <v>35.679400000000001</v>
      </c>
      <c r="P756" s="1">
        <v>44.049500000000002</v>
      </c>
      <c r="Q756" s="1">
        <v>33.931800000000003</v>
      </c>
      <c r="R756" s="1">
        <v>21.770499999999998</v>
      </c>
      <c r="S756" s="1">
        <v>21.423100000000002</v>
      </c>
      <c r="T756" s="1">
        <v>35.232900000000001</v>
      </c>
      <c r="U756" s="1">
        <v>36.198399999999999</v>
      </c>
      <c r="V756" s="1">
        <v>37.163899999999998</v>
      </c>
      <c r="W756" s="1">
        <v>35.601149999999997</v>
      </c>
      <c r="X756" s="1">
        <v>34.038400000000003</v>
      </c>
      <c r="Y756" s="1">
        <v>33.626199999999997</v>
      </c>
      <c r="Z756" s="1">
        <v>33.213999999999999</v>
      </c>
      <c r="AA756" s="1">
        <v>35.225849999999902</v>
      </c>
      <c r="AB756" s="1">
        <v>37.237699999999997</v>
      </c>
      <c r="AC756" s="1">
        <v>37.237699999999997</v>
      </c>
    </row>
    <row r="757" spans="1:29" hidden="1" x14ac:dyDescent="0.3">
      <c r="A757" t="s">
        <v>193</v>
      </c>
      <c r="B757" t="s">
        <v>201</v>
      </c>
      <c r="C757" t="s">
        <v>149</v>
      </c>
      <c r="D757" t="s">
        <v>154</v>
      </c>
      <c r="E757" t="s">
        <v>195</v>
      </c>
      <c r="F757" s="1"/>
      <c r="G757" s="1"/>
      <c r="H757" s="1"/>
      <c r="I757" s="1">
        <v>108</v>
      </c>
      <c r="J757" s="1">
        <v>100</v>
      </c>
      <c r="K757" s="1">
        <v>107</v>
      </c>
      <c r="L757" s="1">
        <v>115</v>
      </c>
      <c r="M757" s="1">
        <v>120</v>
      </c>
      <c r="N757" s="1">
        <v>118</v>
      </c>
      <c r="O757" s="1">
        <v>140</v>
      </c>
      <c r="P757" s="1">
        <v>147</v>
      </c>
      <c r="Q757" s="1">
        <v>157</v>
      </c>
      <c r="R757" s="1">
        <v>161</v>
      </c>
      <c r="S757" s="1">
        <v>163</v>
      </c>
      <c r="T757" s="1">
        <v>159</v>
      </c>
      <c r="U757" s="1">
        <v>158</v>
      </c>
      <c r="V757" s="1">
        <v>157</v>
      </c>
      <c r="W757" s="1">
        <v>153.5</v>
      </c>
      <c r="X757" s="1">
        <v>150</v>
      </c>
      <c r="Y757" s="1">
        <v>152.5</v>
      </c>
      <c r="Z757" s="1">
        <v>155</v>
      </c>
      <c r="AA757" s="1">
        <v>150</v>
      </c>
      <c r="AB757" s="1">
        <v>145</v>
      </c>
      <c r="AC757" s="1">
        <v>145</v>
      </c>
    </row>
    <row r="758" spans="1:29" hidden="1" x14ac:dyDescent="0.3">
      <c r="A758" t="s">
        <v>193</v>
      </c>
      <c r="B758" t="s">
        <v>201</v>
      </c>
      <c r="C758" t="s">
        <v>149</v>
      </c>
      <c r="D758" t="s">
        <v>117</v>
      </c>
      <c r="E758" t="s">
        <v>196</v>
      </c>
      <c r="F758" s="1"/>
      <c r="G758" s="1"/>
      <c r="H758" s="1"/>
      <c r="I758" s="1"/>
      <c r="J758" s="1">
        <v>16.472100000000001</v>
      </c>
      <c r="K758" s="1">
        <v>16.516300000000001</v>
      </c>
      <c r="L758" s="1">
        <v>14.857100000000001</v>
      </c>
      <c r="M758" s="1">
        <v>42.813200000000002</v>
      </c>
      <c r="N758" s="1">
        <v>64.221599999999995</v>
      </c>
      <c r="O758" s="1">
        <v>169.39490000000001</v>
      </c>
      <c r="P758" s="1">
        <v>216.19460000000001</v>
      </c>
      <c r="Q758" s="1">
        <v>275.9255</v>
      </c>
      <c r="R758" s="1">
        <v>352.15890000000002</v>
      </c>
      <c r="S758" s="1">
        <v>428.39210000000003</v>
      </c>
      <c r="T758" s="1">
        <v>504.62310000000002</v>
      </c>
      <c r="U758" s="1">
        <v>580.85630000000003</v>
      </c>
      <c r="V758" s="1">
        <v>657.08950000000004</v>
      </c>
      <c r="W758" s="1">
        <v>733.32024999999999</v>
      </c>
      <c r="X758" s="1">
        <v>809.55100000000004</v>
      </c>
      <c r="Y758" s="1">
        <v>885.78335000000004</v>
      </c>
      <c r="Z758" s="1">
        <v>962.01570000000004</v>
      </c>
      <c r="AA758" s="1">
        <v>1038.2457999999999</v>
      </c>
      <c r="AB758" s="1">
        <v>1114.4758999999999</v>
      </c>
      <c r="AC758" s="1">
        <v>1114.4758999999999</v>
      </c>
    </row>
    <row r="759" spans="1:29" hidden="1" x14ac:dyDescent="0.3">
      <c r="A759" t="s">
        <v>193</v>
      </c>
      <c r="B759" t="s">
        <v>201</v>
      </c>
      <c r="C759" t="s">
        <v>149</v>
      </c>
      <c r="D759" t="s">
        <v>119</v>
      </c>
      <c r="E759" t="s">
        <v>197</v>
      </c>
      <c r="F759" s="1"/>
      <c r="G759" s="1"/>
      <c r="H759" s="1"/>
      <c r="I759" s="1">
        <v>1.1591</v>
      </c>
      <c r="J759" s="1">
        <v>2.1867999999999999</v>
      </c>
      <c r="K759" s="1">
        <v>8.6199999999999E-2</v>
      </c>
      <c r="L759" s="1">
        <v>3.2363</v>
      </c>
      <c r="M759" s="1">
        <v>5.0030000000000001</v>
      </c>
      <c r="N759" s="1">
        <v>5.6700999999999997</v>
      </c>
      <c r="O759" s="1">
        <v>5.4484000000000004</v>
      </c>
      <c r="P759" s="1">
        <v>6.35</v>
      </c>
      <c r="Q759" s="1">
        <v>9.7106999999999992</v>
      </c>
      <c r="R759" s="1">
        <v>14.699400000000001</v>
      </c>
      <c r="S759" s="1">
        <v>16.791599999999999</v>
      </c>
      <c r="T759" s="1">
        <v>32.424300000000002</v>
      </c>
      <c r="U759" s="1">
        <v>35.703949999999999</v>
      </c>
      <c r="V759" s="1">
        <v>38.983600000000003</v>
      </c>
      <c r="W759" s="1">
        <v>41.139850000000003</v>
      </c>
      <c r="X759" s="1">
        <v>43.296100000000003</v>
      </c>
      <c r="Y759" s="1">
        <v>40.176099999999998</v>
      </c>
      <c r="Z759" s="1">
        <v>37.056100000000001</v>
      </c>
      <c r="AA759" s="1">
        <v>43.187800000000003</v>
      </c>
      <c r="AB759" s="1">
        <v>49.319499999999998</v>
      </c>
      <c r="AC759" s="1">
        <v>49.319499999999998</v>
      </c>
    </row>
    <row r="760" spans="1:29" hidden="1" x14ac:dyDescent="0.3">
      <c r="A760" t="s">
        <v>193</v>
      </c>
      <c r="B760" t="s">
        <v>201</v>
      </c>
      <c r="C760" t="s">
        <v>149</v>
      </c>
      <c r="D760" t="s">
        <v>121</v>
      </c>
      <c r="E760" t="s">
        <v>197</v>
      </c>
      <c r="F760" s="1"/>
      <c r="G760" s="1"/>
      <c r="H760" s="1"/>
      <c r="I760" s="1"/>
      <c r="J760" s="1">
        <v>1.5526</v>
      </c>
      <c r="K760" s="1">
        <v>1.4259999999999999</v>
      </c>
      <c r="L760" s="1">
        <v>1.7543</v>
      </c>
      <c r="M760" s="1">
        <v>1.8869</v>
      </c>
      <c r="N760" s="1">
        <v>1.8782999999999901</v>
      </c>
      <c r="O760" s="1">
        <v>1.5248999999999999</v>
      </c>
      <c r="P760" s="1">
        <v>0.91</v>
      </c>
      <c r="Q760" s="1">
        <v>1.0417000000000001</v>
      </c>
      <c r="R760" s="1">
        <v>1.2807999999999999</v>
      </c>
      <c r="S760" s="1">
        <v>1.3698999999999999</v>
      </c>
      <c r="T760" s="1">
        <v>1.5604</v>
      </c>
      <c r="U760" s="1">
        <v>1.6326000000000001</v>
      </c>
      <c r="V760" s="1">
        <v>1.7048000000000001</v>
      </c>
      <c r="W760" s="1">
        <v>1.75915</v>
      </c>
      <c r="X760" s="1">
        <v>1.8134999999999999</v>
      </c>
      <c r="Y760" s="1">
        <v>1.8413999999999999</v>
      </c>
      <c r="Z760" s="1">
        <v>1.8693</v>
      </c>
      <c r="AA760" s="1">
        <v>1.85765</v>
      </c>
      <c r="AB760" s="1">
        <v>1.8459999999999901</v>
      </c>
      <c r="AC760" s="1">
        <v>1.8459999999999901</v>
      </c>
    </row>
    <row r="761" spans="1:29" hidden="1" x14ac:dyDescent="0.3">
      <c r="A761" t="s">
        <v>193</v>
      </c>
      <c r="B761" t="s">
        <v>201</v>
      </c>
      <c r="C761" t="s">
        <v>149</v>
      </c>
      <c r="D761" t="s">
        <v>123</v>
      </c>
      <c r="E761" t="s">
        <v>197</v>
      </c>
      <c r="F761" s="1"/>
      <c r="G761" s="1"/>
      <c r="H761" s="1"/>
      <c r="I761" s="1"/>
      <c r="J761" s="1">
        <v>4.0023</v>
      </c>
      <c r="K761" s="1">
        <v>4.1188000000000002</v>
      </c>
      <c r="L761" s="1">
        <v>3.7086999999999999</v>
      </c>
      <c r="M761" s="1">
        <v>5.0048000000000004</v>
      </c>
      <c r="N761" s="1">
        <v>5.484</v>
      </c>
      <c r="O761" s="1">
        <v>5.6372</v>
      </c>
      <c r="P761" s="1">
        <v>6.0301999999999998</v>
      </c>
      <c r="Q761" s="1">
        <v>6.2363999999999997</v>
      </c>
      <c r="R761" s="1">
        <v>6.2098000000000004</v>
      </c>
      <c r="S761" s="1">
        <v>6.0304000000000002</v>
      </c>
      <c r="T761" s="1">
        <v>7.5663999999999998</v>
      </c>
      <c r="U761" s="1">
        <v>7.4478499999999999</v>
      </c>
      <c r="V761" s="1">
        <v>7.3292999999999999</v>
      </c>
      <c r="W761" s="1">
        <v>7.3895999999999997</v>
      </c>
      <c r="X761" s="1">
        <v>7.4499000000000004</v>
      </c>
      <c r="Y761" s="1">
        <v>7.3794000000000004</v>
      </c>
      <c r="Z761" s="1">
        <v>7.3089000000000004</v>
      </c>
      <c r="AA761" s="1">
        <v>7.1871499999999999</v>
      </c>
      <c r="AB761" s="1">
        <v>7.0654000000000003</v>
      </c>
      <c r="AC761" s="1">
        <v>7.0654000000000003</v>
      </c>
    </row>
    <row r="762" spans="1:29" hidden="1" x14ac:dyDescent="0.3">
      <c r="A762" t="s">
        <v>193</v>
      </c>
      <c r="B762" t="s">
        <v>201</v>
      </c>
      <c r="C762" t="s">
        <v>149</v>
      </c>
      <c r="D762" t="s">
        <v>125</v>
      </c>
      <c r="E762" t="s">
        <v>197</v>
      </c>
      <c r="F762" s="1"/>
      <c r="G762" s="1"/>
      <c r="H762" s="1"/>
      <c r="I762" s="1"/>
      <c r="J762" s="1">
        <v>9.1948000000000008</v>
      </c>
      <c r="K762" s="1">
        <v>9.8724000000000007</v>
      </c>
      <c r="L762" s="1">
        <v>10.217000000000001</v>
      </c>
      <c r="M762" s="1">
        <v>11.9781</v>
      </c>
      <c r="N762" s="1">
        <v>14.0017</v>
      </c>
      <c r="O762" s="1">
        <v>10.286</v>
      </c>
      <c r="P762" s="1">
        <v>11.1891</v>
      </c>
      <c r="Q762" s="1">
        <v>12.5578</v>
      </c>
      <c r="R762" s="1">
        <v>13.3499</v>
      </c>
      <c r="S762" s="1">
        <v>13.974600000000001</v>
      </c>
      <c r="T762" s="1">
        <v>16.3111</v>
      </c>
      <c r="U762" s="1">
        <v>18.309049999999999</v>
      </c>
      <c r="V762" s="1">
        <v>20.306999999999999</v>
      </c>
      <c r="W762" s="1">
        <v>21.020700000000001</v>
      </c>
      <c r="X762" s="1">
        <v>21.734400000000001</v>
      </c>
      <c r="Y762" s="1">
        <v>21.931550000000001</v>
      </c>
      <c r="Z762" s="1">
        <v>22.128699999999998</v>
      </c>
      <c r="AA762" s="1">
        <v>21.845099999999999</v>
      </c>
      <c r="AB762" s="1">
        <v>21.561499999999999</v>
      </c>
      <c r="AC762" s="1">
        <v>21.561499999999999</v>
      </c>
    </row>
    <row r="763" spans="1:29" hidden="1" x14ac:dyDescent="0.3">
      <c r="A763" t="s">
        <v>193</v>
      </c>
      <c r="B763" t="s">
        <v>201</v>
      </c>
      <c r="C763" t="s">
        <v>149</v>
      </c>
      <c r="D763" t="s">
        <v>127</v>
      </c>
      <c r="E763" t="s">
        <v>197</v>
      </c>
      <c r="F763" s="1"/>
      <c r="G763" s="1"/>
      <c r="H763" s="1"/>
      <c r="I763" s="1">
        <v>27.049499999999998</v>
      </c>
      <c r="J763" s="1">
        <v>11.006500000000001</v>
      </c>
      <c r="K763" s="1">
        <v>20.510899999999999</v>
      </c>
      <c r="L763" s="1">
        <v>22.590299999999999</v>
      </c>
      <c r="M763" s="1">
        <v>21.250900000000001</v>
      </c>
      <c r="N763" s="1">
        <v>21.8017</v>
      </c>
      <c r="O763" s="1">
        <v>20.777999999999999</v>
      </c>
      <c r="P763" s="1">
        <v>18.877199999999998</v>
      </c>
      <c r="Q763" s="1">
        <v>17.709800000000001</v>
      </c>
      <c r="R763" s="1">
        <v>18.321999999999999</v>
      </c>
      <c r="S763" s="1">
        <v>18.222200000000001</v>
      </c>
      <c r="T763" s="1">
        <v>17.2515</v>
      </c>
      <c r="U763" s="1">
        <v>17.1632</v>
      </c>
      <c r="V763" s="1">
        <v>17.0749</v>
      </c>
      <c r="W763" s="1">
        <v>16.70045</v>
      </c>
      <c r="X763" s="1">
        <v>16.326000000000001</v>
      </c>
      <c r="Y763" s="1">
        <v>15.4687</v>
      </c>
      <c r="Z763" s="1">
        <v>14.6114</v>
      </c>
      <c r="AA763" s="1">
        <v>14.664349999999899</v>
      </c>
      <c r="AB763" s="1">
        <v>14.7173</v>
      </c>
      <c r="AC763" s="1">
        <v>14.7173</v>
      </c>
    </row>
    <row r="764" spans="1:29" hidden="1" x14ac:dyDescent="0.3">
      <c r="A764" t="s">
        <v>193</v>
      </c>
      <c r="B764" t="s">
        <v>201</v>
      </c>
      <c r="C764" t="s">
        <v>149</v>
      </c>
      <c r="D764" t="s">
        <v>161</v>
      </c>
      <c r="E764" t="s">
        <v>197</v>
      </c>
      <c r="F764" s="1"/>
      <c r="G764" s="1"/>
      <c r="H764" s="1"/>
      <c r="I764" s="1"/>
      <c r="J764" s="1">
        <v>8.9068000000000005</v>
      </c>
      <c r="K764" s="1">
        <v>7.5909999999999904</v>
      </c>
      <c r="L764" s="1">
        <v>8.9329999999999998</v>
      </c>
      <c r="M764" s="1">
        <v>10.207700000000001</v>
      </c>
      <c r="N764" s="1">
        <v>13.5921</v>
      </c>
      <c r="O764" s="1">
        <v>18.401</v>
      </c>
      <c r="P764" s="1">
        <v>21.466200000000001</v>
      </c>
      <c r="Q764" s="1">
        <v>24.375999999999902</v>
      </c>
      <c r="R764" s="1">
        <v>28.306100000000001</v>
      </c>
      <c r="S764" s="1">
        <v>31.415900000000001</v>
      </c>
      <c r="T764" s="1">
        <v>32.629800000000003</v>
      </c>
      <c r="U764" s="1">
        <v>31.43055</v>
      </c>
      <c r="V764" s="1">
        <v>30.231300000000001</v>
      </c>
      <c r="W764" s="1">
        <v>31.775500000000001</v>
      </c>
      <c r="X764" s="1">
        <v>33.319699999999997</v>
      </c>
      <c r="Y764" s="1">
        <v>35.883749999999999</v>
      </c>
      <c r="Z764" s="1">
        <v>38.447800000000001</v>
      </c>
      <c r="AA764" s="1">
        <v>39.481400000000001</v>
      </c>
      <c r="AB764" s="1">
        <v>40.515000000000001</v>
      </c>
      <c r="AC764" s="1">
        <v>40.515000000000001</v>
      </c>
    </row>
    <row r="765" spans="1:29" hidden="1" x14ac:dyDescent="0.3">
      <c r="A765" t="s">
        <v>193</v>
      </c>
      <c r="B765" t="s">
        <v>201</v>
      </c>
      <c r="C765" t="s">
        <v>149</v>
      </c>
      <c r="D765" t="s">
        <v>130</v>
      </c>
      <c r="E765" t="s">
        <v>197</v>
      </c>
      <c r="F765" s="1"/>
      <c r="G765" s="1"/>
      <c r="H765" s="1"/>
      <c r="I765" s="1"/>
      <c r="J765" s="1">
        <v>2.3479999999999999</v>
      </c>
      <c r="K765" s="1">
        <v>10.8873</v>
      </c>
      <c r="L765" s="1">
        <v>10.128299999999999</v>
      </c>
      <c r="M765" s="1">
        <v>15.2639</v>
      </c>
      <c r="N765" s="1">
        <v>13.291600000000001</v>
      </c>
      <c r="O765" s="1">
        <v>20.722300000000001</v>
      </c>
      <c r="P765" s="1">
        <v>13.262</v>
      </c>
      <c r="Q765" s="1">
        <v>17.818999999999999</v>
      </c>
      <c r="R765" s="1">
        <v>28.421700000000001</v>
      </c>
      <c r="S765" s="1">
        <v>18.309100000000001</v>
      </c>
      <c r="T765" s="1">
        <v>26.794899999999998</v>
      </c>
      <c r="U765" s="1">
        <v>24.292899999999999</v>
      </c>
      <c r="V765" s="1">
        <v>21.790900000000001</v>
      </c>
      <c r="W765" s="1">
        <v>23.6494</v>
      </c>
      <c r="X765" s="1">
        <v>25.507899999999999</v>
      </c>
      <c r="Y765" s="1">
        <v>19.356999999999999</v>
      </c>
      <c r="Z765" s="1">
        <v>13.206099999999999</v>
      </c>
      <c r="AA765" s="1">
        <v>20.982700000000001</v>
      </c>
      <c r="AB765" s="1">
        <v>28.7593</v>
      </c>
      <c r="AC765" s="1">
        <v>28.7593</v>
      </c>
    </row>
    <row r="766" spans="1:29" hidden="1" x14ac:dyDescent="0.3">
      <c r="A766" t="s">
        <v>193</v>
      </c>
      <c r="B766" t="s">
        <v>201</v>
      </c>
      <c r="C766" t="s">
        <v>149</v>
      </c>
      <c r="D766" t="s">
        <v>185</v>
      </c>
      <c r="E766" t="s">
        <v>197</v>
      </c>
      <c r="F766" s="1"/>
      <c r="G766" s="1"/>
      <c r="H766" s="1"/>
      <c r="I766" s="1">
        <v>11.3819</v>
      </c>
      <c r="J766" s="1">
        <v>8.3691999999999993</v>
      </c>
      <c r="K766" s="1">
        <v>8.1844999999999999</v>
      </c>
      <c r="L766" s="1">
        <v>24.494599999999998</v>
      </c>
      <c r="M766" s="1">
        <v>12.0192</v>
      </c>
      <c r="N766" s="1">
        <v>26.186499999999899</v>
      </c>
      <c r="O766" s="1">
        <v>25.356300000000001</v>
      </c>
      <c r="P766" s="1">
        <v>29.889199999999999</v>
      </c>
      <c r="Q766" s="1">
        <v>35.868699999999997</v>
      </c>
      <c r="R766" s="1">
        <v>42.3904</v>
      </c>
      <c r="S766" s="1">
        <v>47.072699999999998</v>
      </c>
      <c r="T766" s="1">
        <v>49.073799999999999</v>
      </c>
      <c r="U766" s="1">
        <v>50.632249999999999</v>
      </c>
      <c r="V766" s="1">
        <v>52.1907</v>
      </c>
      <c r="W766" s="1">
        <v>54.127049999999997</v>
      </c>
      <c r="X766" s="1">
        <v>56.063400000000001</v>
      </c>
      <c r="Y766" s="1">
        <v>57.775849999999998</v>
      </c>
      <c r="Z766" s="1">
        <v>59.488300000000002</v>
      </c>
      <c r="AA766" s="1">
        <v>60.838299999999997</v>
      </c>
      <c r="AB766" s="1">
        <v>62.188299999999998</v>
      </c>
      <c r="AC766" s="1">
        <v>62.188299999999998</v>
      </c>
    </row>
    <row r="767" spans="1:29" hidden="1" x14ac:dyDescent="0.3">
      <c r="A767" t="s">
        <v>193</v>
      </c>
      <c r="B767" t="s">
        <v>201</v>
      </c>
      <c r="C767" t="s">
        <v>149</v>
      </c>
      <c r="D767" t="s">
        <v>131</v>
      </c>
      <c r="E767" t="s">
        <v>197</v>
      </c>
      <c r="F767" s="1"/>
      <c r="G767" s="1"/>
      <c r="H767" s="1"/>
      <c r="I767" s="1"/>
      <c r="J767" s="1">
        <v>8.3607999999999993</v>
      </c>
      <c r="K767" s="1">
        <v>8.1853999999999996</v>
      </c>
      <c r="L767" s="1">
        <v>24.497299999999999</v>
      </c>
      <c r="M767" s="1">
        <v>12.022</v>
      </c>
      <c r="N767" s="1">
        <v>26.186399999999999</v>
      </c>
      <c r="O767" s="1">
        <v>25.6965</v>
      </c>
      <c r="P767" s="1">
        <v>30.148800000000001</v>
      </c>
      <c r="Q767" s="1">
        <v>35.812199999999997</v>
      </c>
      <c r="R767" s="1">
        <v>42.096699999999998</v>
      </c>
      <c r="S767" s="1">
        <v>47.072699999999998</v>
      </c>
      <c r="T767" s="1">
        <v>48.766999999999904</v>
      </c>
      <c r="U767" s="1">
        <v>50.511650000000003</v>
      </c>
      <c r="V767" s="1">
        <v>52.256300000000003</v>
      </c>
      <c r="W767" s="1">
        <v>54.213050000000003</v>
      </c>
      <c r="X767" s="1">
        <v>56.169800000000002</v>
      </c>
      <c r="Y767" s="1">
        <v>57.796250000000001</v>
      </c>
      <c r="Z767" s="1">
        <v>59.422699999999999</v>
      </c>
      <c r="AA767" s="1">
        <v>60.80545</v>
      </c>
      <c r="AB767" s="1">
        <v>62.188200000000002</v>
      </c>
      <c r="AC767" s="1">
        <v>62.188200000000002</v>
      </c>
    </row>
    <row r="768" spans="1:29" hidden="1" x14ac:dyDescent="0.3">
      <c r="A768" t="s">
        <v>193</v>
      </c>
      <c r="B768" t="s">
        <v>201</v>
      </c>
      <c r="C768" t="s">
        <v>149</v>
      </c>
      <c r="D768" t="s">
        <v>162</v>
      </c>
      <c r="E768" t="s">
        <v>197</v>
      </c>
      <c r="F768" s="1"/>
      <c r="G768" s="1"/>
      <c r="H768" s="1"/>
      <c r="I768" s="1">
        <v>56.909599999999998</v>
      </c>
      <c r="J768" s="1">
        <v>41.845799999999997</v>
      </c>
      <c r="K768" s="1">
        <v>40.922899999999998</v>
      </c>
      <c r="L768" s="1">
        <v>122.4726</v>
      </c>
      <c r="M768" s="1">
        <v>60.0959</v>
      </c>
      <c r="N768" s="1">
        <v>130.93289999999999</v>
      </c>
      <c r="O768" s="1">
        <v>126.78149999999999</v>
      </c>
      <c r="P768" s="1">
        <v>149.44589999999999</v>
      </c>
      <c r="Q768" s="1">
        <v>179.34350000000001</v>
      </c>
      <c r="R768" s="1">
        <v>211.9521</v>
      </c>
      <c r="S768" s="1">
        <v>235.3638</v>
      </c>
      <c r="T768" s="1">
        <v>368.053</v>
      </c>
      <c r="U768" s="1">
        <v>444.98034999999999</v>
      </c>
      <c r="V768" s="1">
        <v>521.90769999999998</v>
      </c>
      <c r="W768" s="1">
        <v>541.27089999999998</v>
      </c>
      <c r="X768" s="1">
        <v>560.63409999999999</v>
      </c>
      <c r="Y768" s="1">
        <v>577.75879999999995</v>
      </c>
      <c r="Z768" s="1">
        <v>594.88350000000003</v>
      </c>
      <c r="AA768" s="1">
        <v>608.38310000000001</v>
      </c>
      <c r="AB768" s="1">
        <v>621.8827</v>
      </c>
      <c r="AC768" s="1">
        <v>621.8827</v>
      </c>
    </row>
    <row r="769" spans="1:29" hidden="1" x14ac:dyDescent="0.3">
      <c r="A769" t="s">
        <v>193</v>
      </c>
      <c r="B769" t="s">
        <v>201</v>
      </c>
      <c r="C769" t="s">
        <v>149</v>
      </c>
      <c r="D769" t="s">
        <v>164</v>
      </c>
      <c r="E769" t="s">
        <v>197</v>
      </c>
      <c r="F769" s="1"/>
      <c r="G769" s="1"/>
      <c r="H769" s="1"/>
      <c r="I769" s="1">
        <v>8.0874000000000006</v>
      </c>
      <c r="J769" s="1">
        <v>9.1750000000000007</v>
      </c>
      <c r="K769" s="1">
        <v>5.1026999999999996</v>
      </c>
      <c r="L769" s="1">
        <v>4.7389999999999999</v>
      </c>
      <c r="M769" s="1">
        <v>11.116899999999999</v>
      </c>
      <c r="N769" s="1">
        <v>10.8102</v>
      </c>
      <c r="O769" s="1">
        <v>14.4236</v>
      </c>
      <c r="P769" s="1">
        <v>16.594200000000001</v>
      </c>
      <c r="Q769" s="1">
        <v>16.479199999999999</v>
      </c>
      <c r="R769" s="1">
        <v>23.044499999999999</v>
      </c>
      <c r="S769" s="1">
        <v>27.872699999999998</v>
      </c>
      <c r="T769" s="1">
        <v>34.904899999999998</v>
      </c>
      <c r="U769" s="1">
        <v>40.489899999999999</v>
      </c>
      <c r="V769" s="1">
        <v>46.0749</v>
      </c>
      <c r="W769" s="1">
        <v>46.111199999999997</v>
      </c>
      <c r="X769" s="1">
        <v>46.147500000000001</v>
      </c>
      <c r="Y769" s="1">
        <v>47.511099999999999</v>
      </c>
      <c r="Z769" s="1">
        <v>48.874699999999997</v>
      </c>
      <c r="AA769" s="1">
        <v>53.178649999999998</v>
      </c>
      <c r="AB769" s="1">
        <v>57.482599999999998</v>
      </c>
      <c r="AC769" s="1">
        <v>57.482599999999998</v>
      </c>
    </row>
    <row r="770" spans="1:29" hidden="1" x14ac:dyDescent="0.3">
      <c r="A770" t="s">
        <v>193</v>
      </c>
      <c r="B770" t="s">
        <v>201</v>
      </c>
      <c r="C770" t="s">
        <v>198</v>
      </c>
      <c r="D770" t="s">
        <v>154</v>
      </c>
      <c r="E770" t="s">
        <v>195</v>
      </c>
      <c r="F770" s="1"/>
      <c r="G770" s="1"/>
      <c r="H770" s="1"/>
      <c r="I770" s="1">
        <v>108</v>
      </c>
      <c r="J770" s="1">
        <v>100</v>
      </c>
      <c r="K770" s="1">
        <v>107</v>
      </c>
      <c r="L770" s="1">
        <v>115</v>
      </c>
      <c r="M770" s="1">
        <v>120</v>
      </c>
      <c r="N770" s="1">
        <v>118</v>
      </c>
      <c r="O770" s="1">
        <v>140</v>
      </c>
      <c r="P770" s="1">
        <v>147</v>
      </c>
      <c r="Q770" s="1">
        <v>157</v>
      </c>
      <c r="R770" s="1">
        <v>161</v>
      </c>
      <c r="S770" s="1">
        <v>163</v>
      </c>
      <c r="T770" s="1">
        <v>159</v>
      </c>
      <c r="U770" s="1">
        <v>158</v>
      </c>
      <c r="V770" s="1">
        <v>157</v>
      </c>
      <c r="W770" s="1">
        <v>153.5</v>
      </c>
      <c r="X770" s="1">
        <v>150</v>
      </c>
      <c r="Y770" s="1">
        <v>152.5</v>
      </c>
      <c r="Z770" s="1">
        <v>155</v>
      </c>
      <c r="AA770" s="1">
        <v>150</v>
      </c>
      <c r="AB770" s="1">
        <v>145</v>
      </c>
      <c r="AC770" s="1">
        <v>145</v>
      </c>
    </row>
    <row r="771" spans="1:29" hidden="1" x14ac:dyDescent="0.3">
      <c r="A771" t="s">
        <v>193</v>
      </c>
      <c r="B771" t="s">
        <v>201</v>
      </c>
      <c r="C771" t="s">
        <v>198</v>
      </c>
      <c r="D771" t="s">
        <v>117</v>
      </c>
      <c r="E771" t="s">
        <v>196</v>
      </c>
      <c r="F771" s="1"/>
      <c r="G771" s="1"/>
      <c r="H771" s="1"/>
      <c r="I771" s="1"/>
      <c r="J771" s="1">
        <v>16.472100000000001</v>
      </c>
      <c r="K771" s="1">
        <v>16.516300000000001</v>
      </c>
      <c r="L771" s="1">
        <v>14.857100000000001</v>
      </c>
      <c r="M771" s="1">
        <v>42.813200000000002</v>
      </c>
      <c r="N771" s="1">
        <v>64.221599999999995</v>
      </c>
      <c r="O771" s="1">
        <v>169.39490000000001</v>
      </c>
      <c r="P771" s="1">
        <v>216.19460000000001</v>
      </c>
      <c r="Q771" s="1">
        <v>275.9255</v>
      </c>
      <c r="R771" s="1">
        <v>352.15890000000002</v>
      </c>
      <c r="S771" s="1">
        <v>428.39210000000003</v>
      </c>
      <c r="T771" s="1">
        <v>504.62310000000002</v>
      </c>
      <c r="U771" s="1">
        <v>580.85630000000003</v>
      </c>
      <c r="V771" s="1">
        <v>657.08950000000004</v>
      </c>
      <c r="W771" s="1">
        <v>733.32024999999999</v>
      </c>
      <c r="X771" s="1">
        <v>809.55100000000004</v>
      </c>
      <c r="Y771" s="1">
        <v>885.78335000000004</v>
      </c>
      <c r="Z771" s="1">
        <v>962.01570000000004</v>
      </c>
      <c r="AA771" s="1">
        <v>1038.2457999999999</v>
      </c>
      <c r="AB771" s="1">
        <v>1114.4758999999999</v>
      </c>
      <c r="AC771" s="1">
        <v>1114.4758999999999</v>
      </c>
    </row>
    <row r="772" spans="1:29" x14ac:dyDescent="0.3">
      <c r="A772" t="s">
        <v>193</v>
      </c>
      <c r="B772" t="s">
        <v>201</v>
      </c>
      <c r="C772" t="s">
        <v>198</v>
      </c>
      <c r="D772" t="s">
        <v>158</v>
      </c>
      <c r="E772" t="s">
        <v>197</v>
      </c>
      <c r="F772" s="1"/>
      <c r="G772" s="1"/>
      <c r="H772" s="1"/>
      <c r="I772" s="1">
        <v>50.403500000000001</v>
      </c>
      <c r="J772" s="1">
        <v>36.514499999999998</v>
      </c>
      <c r="K772" s="1">
        <v>54.996000000000002</v>
      </c>
      <c r="L772" s="1">
        <v>47.705199999999998</v>
      </c>
      <c r="M772" s="1">
        <v>50.7179</v>
      </c>
      <c r="N772" s="1">
        <v>50.938000000000002</v>
      </c>
      <c r="O772" s="1">
        <v>49.592199999999998</v>
      </c>
      <c r="P772" s="1">
        <v>45.909300000000002</v>
      </c>
      <c r="Q772" s="1">
        <v>43.791800000000002</v>
      </c>
      <c r="R772" s="1">
        <v>45.663999999999902</v>
      </c>
      <c r="S772" s="1">
        <v>45.9998</v>
      </c>
      <c r="T772" s="1">
        <v>43.868099999999998</v>
      </c>
      <c r="U772" s="1">
        <v>43.947800000000001</v>
      </c>
      <c r="V772" s="1">
        <v>44.027500000000003</v>
      </c>
      <c r="W772" s="1">
        <v>44.151049999999998</v>
      </c>
      <c r="X772" s="1">
        <v>44.2746</v>
      </c>
      <c r="Y772" s="1">
        <v>41.881450000000001</v>
      </c>
      <c r="Z772" s="1">
        <v>39.488300000000002</v>
      </c>
      <c r="AA772" s="1">
        <v>40.444800000000001</v>
      </c>
      <c r="AB772" s="1">
        <v>41.401299999999999</v>
      </c>
      <c r="AC772" s="1">
        <v>41.401299999999999</v>
      </c>
    </row>
    <row r="773" spans="1:29" x14ac:dyDescent="0.3">
      <c r="A773" t="s">
        <v>193</v>
      </c>
      <c r="B773" t="s">
        <v>201</v>
      </c>
      <c r="C773" t="s">
        <v>198</v>
      </c>
      <c r="D773" t="s">
        <v>166</v>
      </c>
      <c r="E773" t="s">
        <v>197</v>
      </c>
      <c r="F773" s="1"/>
      <c r="G773" s="1"/>
      <c r="H773" s="1"/>
      <c r="I773" s="1">
        <v>13.6486</v>
      </c>
      <c r="J773" s="1">
        <v>13.410600000000001</v>
      </c>
      <c r="K773" s="1">
        <v>13.559200000000001</v>
      </c>
      <c r="L773" s="1">
        <v>15.3996</v>
      </c>
      <c r="M773" s="1">
        <v>18.313500000000001</v>
      </c>
      <c r="N773" s="1">
        <v>20.779299999999999</v>
      </c>
      <c r="O773" s="1">
        <v>26.191199999999998</v>
      </c>
      <c r="P773" s="1">
        <v>29.994199999999999</v>
      </c>
      <c r="Q773" s="1">
        <v>33.938800000000001</v>
      </c>
      <c r="R773" s="1">
        <v>39.162399999999998</v>
      </c>
      <c r="S773" s="1">
        <v>43.371600000000001</v>
      </c>
      <c r="T773" s="1">
        <v>44.335099999999997</v>
      </c>
      <c r="U773" s="1">
        <v>43.055349999999997</v>
      </c>
      <c r="V773" s="1">
        <v>41.775599999999997</v>
      </c>
      <c r="W773" s="1">
        <v>44.282249999999998</v>
      </c>
      <c r="X773" s="1">
        <v>46.788899999999998</v>
      </c>
      <c r="Y773" s="1">
        <v>49.381399999999999</v>
      </c>
      <c r="Z773" s="1">
        <v>51.9739</v>
      </c>
      <c r="AA773" s="1">
        <v>52.539299999999997</v>
      </c>
      <c r="AB773" s="1">
        <v>53.104700000000001</v>
      </c>
      <c r="AC773" s="1">
        <v>53.104700000000001</v>
      </c>
    </row>
    <row r="774" spans="1:29" x14ac:dyDescent="0.3">
      <c r="A774" t="s">
        <v>193</v>
      </c>
      <c r="B774" t="s">
        <v>201</v>
      </c>
      <c r="C774" t="s">
        <v>198</v>
      </c>
      <c r="D774" t="s">
        <v>168</v>
      </c>
      <c r="E774" t="s">
        <v>197</v>
      </c>
      <c r="F774" s="1"/>
      <c r="G774" s="1"/>
      <c r="H774" s="1"/>
      <c r="I774" s="1">
        <v>17.822299999999998</v>
      </c>
      <c r="J774" s="1">
        <v>15.098800000000001</v>
      </c>
      <c r="K774" s="1">
        <v>14.854200000000001</v>
      </c>
      <c r="L774" s="1">
        <v>31.431999999999999</v>
      </c>
      <c r="M774" s="1">
        <v>19.384</v>
      </c>
      <c r="N774" s="1">
        <v>33.597900000000003</v>
      </c>
      <c r="O774" s="1">
        <v>34.093000000000004</v>
      </c>
      <c r="P774" s="1">
        <v>38.009</v>
      </c>
      <c r="Q774" s="1">
        <v>44.0411</v>
      </c>
      <c r="R774" s="1">
        <v>50.985300000000002</v>
      </c>
      <c r="S774" s="1">
        <v>55.524799999999999</v>
      </c>
      <c r="T774" s="1">
        <v>57.8414</v>
      </c>
      <c r="U774" s="1">
        <v>59.377249999999997</v>
      </c>
      <c r="V774" s="1">
        <v>60.9131</v>
      </c>
      <c r="W774" s="1">
        <v>62.767499999999998</v>
      </c>
      <c r="X774" s="1">
        <v>64.621899999999997</v>
      </c>
      <c r="Y774" s="1">
        <v>66.549049999999994</v>
      </c>
      <c r="Z774" s="1">
        <v>68.476200000000006</v>
      </c>
      <c r="AA774" s="1">
        <v>69.558199999999999</v>
      </c>
      <c r="AB774" s="1">
        <v>70.640199999999993</v>
      </c>
      <c r="AC774" s="1">
        <v>70.640199999999993</v>
      </c>
    </row>
    <row r="775" spans="1:29" x14ac:dyDescent="0.3">
      <c r="A775" t="s">
        <v>193</v>
      </c>
      <c r="B775" t="s">
        <v>201</v>
      </c>
      <c r="C775" t="s">
        <v>198</v>
      </c>
      <c r="D775" t="s">
        <v>177</v>
      </c>
      <c r="E775" t="s">
        <v>197</v>
      </c>
      <c r="F775" s="1"/>
      <c r="G775" s="1"/>
      <c r="H775" s="1"/>
      <c r="I775" s="1">
        <v>8.9026999999999994</v>
      </c>
      <c r="J775" s="1">
        <v>10.895099999999999</v>
      </c>
      <c r="K775" s="1">
        <v>5.9131999999999998</v>
      </c>
      <c r="L775" s="1">
        <v>6.3471000000000002</v>
      </c>
      <c r="M775" s="1">
        <v>12.0291</v>
      </c>
      <c r="N775" s="1">
        <v>12.588800000000001</v>
      </c>
      <c r="O775" s="1">
        <v>15.435600000000001</v>
      </c>
      <c r="P775" s="1">
        <v>17.656700000000001</v>
      </c>
      <c r="Q775" s="1">
        <v>19.153600000000001</v>
      </c>
      <c r="R775" s="1">
        <v>24.207699999999999</v>
      </c>
      <c r="S775" s="1">
        <v>29.035900000000002</v>
      </c>
      <c r="T775" s="1">
        <v>36.123699999999999</v>
      </c>
      <c r="U775" s="1">
        <v>41.709850000000003</v>
      </c>
      <c r="V775" s="1">
        <v>47.295999999999999</v>
      </c>
      <c r="W775" s="1">
        <v>47.795999999999999</v>
      </c>
      <c r="X775" s="1">
        <v>48.295999999999999</v>
      </c>
      <c r="Y775" s="1">
        <v>49.226599999999998</v>
      </c>
      <c r="Z775" s="1">
        <v>50.157200000000003</v>
      </c>
      <c r="AA775" s="1">
        <v>54.4193</v>
      </c>
      <c r="AB775" s="1">
        <v>58.681399999999996</v>
      </c>
      <c r="AC775" s="1">
        <v>58.681399999999996</v>
      </c>
    </row>
    <row r="776" spans="1:29" x14ac:dyDescent="0.3">
      <c r="A776" t="s">
        <v>193</v>
      </c>
      <c r="B776" t="s">
        <v>201</v>
      </c>
      <c r="C776" t="s">
        <v>198</v>
      </c>
      <c r="D776" t="s">
        <v>160</v>
      </c>
      <c r="E776" t="s">
        <v>197</v>
      </c>
      <c r="F776" s="1"/>
      <c r="G776" s="1"/>
      <c r="H776" s="1"/>
      <c r="I776" s="1">
        <v>8.9026999999999994</v>
      </c>
      <c r="J776" s="1">
        <v>10.895099999999999</v>
      </c>
      <c r="K776" s="1">
        <v>5.9131999999999998</v>
      </c>
      <c r="L776" s="1">
        <v>6.3471000000000002</v>
      </c>
      <c r="M776" s="1">
        <v>12.0291</v>
      </c>
      <c r="N776" s="1">
        <v>12.588800000000001</v>
      </c>
      <c r="O776" s="1">
        <v>15.435600000000001</v>
      </c>
      <c r="P776" s="1">
        <v>17.656700000000001</v>
      </c>
      <c r="Q776" s="1">
        <v>19.153600000000001</v>
      </c>
      <c r="R776" s="1">
        <v>24.207699999999999</v>
      </c>
      <c r="S776" s="1">
        <v>29.035900000000002</v>
      </c>
      <c r="T776" s="1">
        <v>36.123699999999999</v>
      </c>
      <c r="U776" s="1">
        <v>41.709850000000003</v>
      </c>
      <c r="V776" s="1">
        <v>47.295999999999999</v>
      </c>
      <c r="W776" s="1">
        <v>47.795999999999999</v>
      </c>
      <c r="X776" s="1">
        <v>48.295999999999999</v>
      </c>
      <c r="Y776" s="1">
        <v>49.226599999999998</v>
      </c>
      <c r="Z776" s="1">
        <v>50.157200000000003</v>
      </c>
      <c r="AA776" s="1">
        <v>54.4193</v>
      </c>
      <c r="AB776" s="1">
        <v>58.681399999999996</v>
      </c>
      <c r="AC776" s="1">
        <v>58.681399999999996</v>
      </c>
    </row>
    <row r="777" spans="1:29" hidden="1" x14ac:dyDescent="0.3">
      <c r="A777" t="s">
        <v>193</v>
      </c>
      <c r="B777" t="s">
        <v>201</v>
      </c>
      <c r="C777" t="s">
        <v>198</v>
      </c>
      <c r="D777" t="s">
        <v>119</v>
      </c>
      <c r="E777" t="s">
        <v>197</v>
      </c>
      <c r="F777" s="1"/>
      <c r="G777" s="1"/>
      <c r="H777" s="1"/>
      <c r="I777" s="1">
        <v>1.1591</v>
      </c>
      <c r="J777" s="1">
        <v>2.1867999999999999</v>
      </c>
      <c r="K777" s="1">
        <v>8.6199999999999999E-2</v>
      </c>
      <c r="L777" s="1">
        <v>3.2363</v>
      </c>
      <c r="M777" s="1">
        <v>5.0030000000000001</v>
      </c>
      <c r="N777" s="1">
        <v>5.6700999999999997</v>
      </c>
      <c r="O777" s="1">
        <v>5.4484000000000004</v>
      </c>
      <c r="P777" s="1">
        <v>6.35</v>
      </c>
      <c r="Q777" s="1">
        <v>9.7106999999999992</v>
      </c>
      <c r="R777" s="1">
        <v>14.699400000000001</v>
      </c>
      <c r="S777" s="1">
        <v>16.791599999999999</v>
      </c>
      <c r="T777" s="1">
        <v>32.424300000000002</v>
      </c>
      <c r="U777" s="1">
        <v>35.703949999999999</v>
      </c>
      <c r="V777" s="1">
        <v>38.983600000000003</v>
      </c>
      <c r="W777" s="1">
        <v>41.139850000000003</v>
      </c>
      <c r="X777" s="1">
        <v>43.296100000000003</v>
      </c>
      <c r="Y777" s="1">
        <v>40.176099999999998</v>
      </c>
      <c r="Z777" s="1">
        <v>37.056100000000001</v>
      </c>
      <c r="AA777" s="1">
        <v>43.187799999999903</v>
      </c>
      <c r="AB777" s="1">
        <v>49.319499999999998</v>
      </c>
      <c r="AC777" s="1">
        <v>49.319499999999998</v>
      </c>
    </row>
    <row r="778" spans="1:29" hidden="1" x14ac:dyDescent="0.3">
      <c r="A778" t="s">
        <v>193</v>
      </c>
      <c r="B778" t="s">
        <v>201</v>
      </c>
      <c r="C778" t="s">
        <v>198</v>
      </c>
      <c r="D778" t="s">
        <v>121</v>
      </c>
      <c r="E778" t="s">
        <v>197</v>
      </c>
      <c r="F778" s="1"/>
      <c r="G778" s="1"/>
      <c r="H778" s="1"/>
      <c r="I778" s="1"/>
      <c r="J778" s="1">
        <v>1.5526</v>
      </c>
      <c r="K778" s="1">
        <v>1.4259999999999999</v>
      </c>
      <c r="L778" s="1">
        <v>1.7543</v>
      </c>
      <c r="M778" s="1">
        <v>1.8869</v>
      </c>
      <c r="N778" s="1">
        <v>1.8783000000000001</v>
      </c>
      <c r="O778" s="1">
        <v>1.5248999999999999</v>
      </c>
      <c r="P778" s="1">
        <v>0.91</v>
      </c>
      <c r="Q778" s="1">
        <v>1.0417000000000001</v>
      </c>
      <c r="R778" s="1">
        <v>1.2807999999999999</v>
      </c>
      <c r="S778" s="1">
        <v>1.3698999999999999</v>
      </c>
      <c r="T778" s="1">
        <v>1.5604</v>
      </c>
      <c r="U778" s="1">
        <v>1.6326000000000001</v>
      </c>
      <c r="V778" s="1">
        <v>1.7048000000000001</v>
      </c>
      <c r="W778" s="1">
        <v>1.75915</v>
      </c>
      <c r="X778" s="1">
        <v>1.8134999999999999</v>
      </c>
      <c r="Y778" s="1">
        <v>1.8413999999999999</v>
      </c>
      <c r="Z778" s="1">
        <v>1.8693</v>
      </c>
      <c r="AA778" s="1">
        <v>1.85765</v>
      </c>
      <c r="AB778" s="1">
        <v>1.8459999999999901</v>
      </c>
      <c r="AC778" s="1">
        <v>1.8459999999999901</v>
      </c>
    </row>
    <row r="779" spans="1:29" hidden="1" x14ac:dyDescent="0.3">
      <c r="A779" t="s">
        <v>193</v>
      </c>
      <c r="B779" t="s">
        <v>201</v>
      </c>
      <c r="C779" t="s">
        <v>198</v>
      </c>
      <c r="D779" t="s">
        <v>123</v>
      </c>
      <c r="E779" t="s">
        <v>197</v>
      </c>
      <c r="F779" s="1"/>
      <c r="G779" s="1"/>
      <c r="H779" s="1"/>
      <c r="I779" s="1"/>
      <c r="J779" s="1">
        <v>4.0023</v>
      </c>
      <c r="K779" s="1">
        <v>4.1188000000000002</v>
      </c>
      <c r="L779" s="1">
        <v>3.7086999999999999</v>
      </c>
      <c r="M779" s="1">
        <v>5.0048000000000004</v>
      </c>
      <c r="N779" s="1">
        <v>5.484</v>
      </c>
      <c r="O779" s="1">
        <v>5.6372</v>
      </c>
      <c r="P779" s="1">
        <v>6.0301999999999998</v>
      </c>
      <c r="Q779" s="1">
        <v>6.2363999999999997</v>
      </c>
      <c r="R779" s="1">
        <v>6.2098000000000004</v>
      </c>
      <c r="S779" s="1">
        <v>6.0304000000000002</v>
      </c>
      <c r="T779" s="1">
        <v>7.5663999999999998</v>
      </c>
      <c r="U779" s="1">
        <v>7.4478499999999999</v>
      </c>
      <c r="V779" s="1">
        <v>7.3292999999999999</v>
      </c>
      <c r="W779" s="1">
        <v>7.3895999999999997</v>
      </c>
      <c r="X779" s="1">
        <v>7.4499000000000004</v>
      </c>
      <c r="Y779" s="1">
        <v>7.3794000000000004</v>
      </c>
      <c r="Z779" s="1">
        <v>7.3089000000000004</v>
      </c>
      <c r="AA779" s="1">
        <v>7.1871499999999999</v>
      </c>
      <c r="AB779" s="1">
        <v>7.0654000000000003</v>
      </c>
      <c r="AC779" s="1">
        <v>7.0654000000000003</v>
      </c>
    </row>
    <row r="780" spans="1:29" hidden="1" x14ac:dyDescent="0.3">
      <c r="A780" t="s">
        <v>193</v>
      </c>
      <c r="B780" t="s">
        <v>201</v>
      </c>
      <c r="C780" t="s">
        <v>198</v>
      </c>
      <c r="D780" t="s">
        <v>125</v>
      </c>
      <c r="E780" t="s">
        <v>197</v>
      </c>
      <c r="F780" s="1"/>
      <c r="G780" s="1"/>
      <c r="H780" s="1"/>
      <c r="I780" s="1"/>
      <c r="J780" s="1">
        <v>9.1948000000000008</v>
      </c>
      <c r="K780" s="1">
        <v>9.8724000000000007</v>
      </c>
      <c r="L780" s="1">
        <v>10.217000000000001</v>
      </c>
      <c r="M780" s="1">
        <v>11.9781</v>
      </c>
      <c r="N780" s="1">
        <v>14.0017</v>
      </c>
      <c r="O780" s="1">
        <v>10.286</v>
      </c>
      <c r="P780" s="1">
        <v>11.1891</v>
      </c>
      <c r="Q780" s="1">
        <v>12.5578</v>
      </c>
      <c r="R780" s="1">
        <v>13.3499</v>
      </c>
      <c r="S780" s="1">
        <v>13.974600000000001</v>
      </c>
      <c r="T780" s="1">
        <v>16.3111</v>
      </c>
      <c r="U780" s="1">
        <v>18.309049999999999</v>
      </c>
      <c r="V780" s="1">
        <v>20.306999999999999</v>
      </c>
      <c r="W780" s="1">
        <v>21.020700000000001</v>
      </c>
      <c r="X780" s="1">
        <v>21.734400000000001</v>
      </c>
      <c r="Y780" s="1">
        <v>21.931550000000001</v>
      </c>
      <c r="Z780" s="1">
        <v>22.128699999999998</v>
      </c>
      <c r="AA780" s="1">
        <v>21.845099999999999</v>
      </c>
      <c r="AB780" s="1">
        <v>21.561499999999999</v>
      </c>
      <c r="AC780" s="1">
        <v>21.561499999999999</v>
      </c>
    </row>
    <row r="781" spans="1:29" hidden="1" x14ac:dyDescent="0.3">
      <c r="A781" t="s">
        <v>193</v>
      </c>
      <c r="B781" t="s">
        <v>201</v>
      </c>
      <c r="C781" t="s">
        <v>198</v>
      </c>
      <c r="D781" t="s">
        <v>127</v>
      </c>
      <c r="E781" t="s">
        <v>197</v>
      </c>
      <c r="F781" s="1"/>
      <c r="G781" s="1"/>
      <c r="H781" s="1"/>
      <c r="I781" s="1">
        <v>27.049499999999998</v>
      </c>
      <c r="J781" s="1">
        <v>11.006500000000001</v>
      </c>
      <c r="K781" s="1">
        <v>20.510899999999999</v>
      </c>
      <c r="L781" s="1">
        <v>22.590299999999999</v>
      </c>
      <c r="M781" s="1">
        <v>21.250900000000001</v>
      </c>
      <c r="N781" s="1">
        <v>21.8017</v>
      </c>
      <c r="O781" s="1">
        <v>20.777999999999999</v>
      </c>
      <c r="P781" s="1">
        <v>18.877199999999998</v>
      </c>
      <c r="Q781" s="1">
        <v>17.709800000000001</v>
      </c>
      <c r="R781" s="1">
        <v>18.321999999999999</v>
      </c>
      <c r="S781" s="1">
        <v>18.222200000000001</v>
      </c>
      <c r="T781" s="1">
        <v>17.2515</v>
      </c>
      <c r="U781" s="1">
        <v>17.1632</v>
      </c>
      <c r="V781" s="1">
        <v>17.0749</v>
      </c>
      <c r="W781" s="1">
        <v>16.70045</v>
      </c>
      <c r="X781" s="1">
        <v>16.326000000000001</v>
      </c>
      <c r="Y781" s="1">
        <v>15.4687</v>
      </c>
      <c r="Z781" s="1">
        <v>14.6114</v>
      </c>
      <c r="AA781" s="1">
        <v>14.664349999999899</v>
      </c>
      <c r="AB781" s="1">
        <v>14.7173</v>
      </c>
      <c r="AC781" s="1">
        <v>14.7173</v>
      </c>
    </row>
    <row r="782" spans="1:29" hidden="1" x14ac:dyDescent="0.3">
      <c r="A782" t="s">
        <v>193</v>
      </c>
      <c r="B782" t="s">
        <v>201</v>
      </c>
      <c r="C782" t="s">
        <v>198</v>
      </c>
      <c r="D782" t="s">
        <v>161</v>
      </c>
      <c r="E782" t="s">
        <v>197</v>
      </c>
      <c r="F782" s="1"/>
      <c r="G782" s="1"/>
      <c r="H782" s="1"/>
      <c r="I782" s="1"/>
      <c r="J782" s="1">
        <v>8.9068000000000005</v>
      </c>
      <c r="K782" s="1">
        <v>7.5910000000000002</v>
      </c>
      <c r="L782" s="1">
        <v>8.9329999999999998</v>
      </c>
      <c r="M782" s="1">
        <v>10.207700000000001</v>
      </c>
      <c r="N782" s="1">
        <v>13.5921</v>
      </c>
      <c r="O782" s="1">
        <v>18.401</v>
      </c>
      <c r="P782" s="1">
        <v>21.466200000000001</v>
      </c>
      <c r="Q782" s="1">
        <v>24.375999999999902</v>
      </c>
      <c r="R782" s="1">
        <v>28.306100000000001</v>
      </c>
      <c r="S782" s="1">
        <v>31.415900000000001</v>
      </c>
      <c r="T782" s="1">
        <v>32.629800000000003</v>
      </c>
      <c r="U782" s="1">
        <v>31.43055</v>
      </c>
      <c r="V782" s="1">
        <v>30.231300000000001</v>
      </c>
      <c r="W782" s="1">
        <v>31.775500000000001</v>
      </c>
      <c r="X782" s="1">
        <v>33.319699999999997</v>
      </c>
      <c r="Y782" s="1">
        <v>35.883749999999999</v>
      </c>
      <c r="Z782" s="1">
        <v>38.447800000000001</v>
      </c>
      <c r="AA782" s="1">
        <v>39.481400000000001</v>
      </c>
      <c r="AB782" s="1">
        <v>40.515000000000001</v>
      </c>
      <c r="AC782" s="1">
        <v>40.515000000000001</v>
      </c>
    </row>
    <row r="783" spans="1:29" hidden="1" x14ac:dyDescent="0.3">
      <c r="A783" t="s">
        <v>193</v>
      </c>
      <c r="B783" t="s">
        <v>201</v>
      </c>
      <c r="C783" t="s">
        <v>198</v>
      </c>
      <c r="D783" t="s">
        <v>130</v>
      </c>
      <c r="E783" t="s">
        <v>197</v>
      </c>
      <c r="F783" s="1"/>
      <c r="G783" s="1"/>
      <c r="H783" s="1"/>
      <c r="I783" s="1"/>
      <c r="J783" s="1">
        <v>2.3479999999999999</v>
      </c>
      <c r="K783" s="1">
        <v>10.8873</v>
      </c>
      <c r="L783" s="1">
        <v>10.128299999999999</v>
      </c>
      <c r="M783" s="1">
        <v>15.2639</v>
      </c>
      <c r="N783" s="1">
        <v>13.291600000000001</v>
      </c>
      <c r="O783" s="1">
        <v>20.722300000000001</v>
      </c>
      <c r="P783" s="1">
        <v>13.262</v>
      </c>
      <c r="Q783" s="1">
        <v>17.818999999999999</v>
      </c>
      <c r="R783" s="1">
        <v>28.421700000000001</v>
      </c>
      <c r="S783" s="1">
        <v>18.309100000000001</v>
      </c>
      <c r="T783" s="1">
        <v>26.794899999999998</v>
      </c>
      <c r="U783" s="1">
        <v>24.292899999999999</v>
      </c>
      <c r="V783" s="1">
        <v>21.790900000000001</v>
      </c>
      <c r="W783" s="1">
        <v>23.6494</v>
      </c>
      <c r="X783" s="1">
        <v>25.507899999999999</v>
      </c>
      <c r="Y783" s="1">
        <v>19.356999999999999</v>
      </c>
      <c r="Z783" s="1">
        <v>13.206099999999999</v>
      </c>
      <c r="AA783" s="1">
        <v>20.982700000000001</v>
      </c>
      <c r="AB783" s="1">
        <v>28.7593</v>
      </c>
      <c r="AC783" s="1">
        <v>28.7593</v>
      </c>
    </row>
    <row r="784" spans="1:29" hidden="1" x14ac:dyDescent="0.3">
      <c r="A784" t="s">
        <v>193</v>
      </c>
      <c r="B784" t="s">
        <v>201</v>
      </c>
      <c r="C784" t="s">
        <v>198</v>
      </c>
      <c r="D784" t="s">
        <v>185</v>
      </c>
      <c r="E784" t="s">
        <v>197</v>
      </c>
      <c r="F784" s="1"/>
      <c r="G784" s="1"/>
      <c r="H784" s="1"/>
      <c r="I784" s="1">
        <v>11.3819</v>
      </c>
      <c r="J784" s="1">
        <v>8.3691999999999993</v>
      </c>
      <c r="K784" s="1">
        <v>8.1844999999999999</v>
      </c>
      <c r="L784" s="1">
        <v>24.494599999999998</v>
      </c>
      <c r="M784" s="1">
        <v>12.0192</v>
      </c>
      <c r="N784" s="1">
        <v>26.186499999999999</v>
      </c>
      <c r="O784" s="1">
        <v>25.356300000000001</v>
      </c>
      <c r="P784" s="1">
        <v>29.889199999999999</v>
      </c>
      <c r="Q784" s="1">
        <v>35.868699999999997</v>
      </c>
      <c r="R784" s="1">
        <v>42.3904</v>
      </c>
      <c r="S784" s="1">
        <v>47.072699999999998</v>
      </c>
      <c r="T784" s="1">
        <v>49.073799999999999</v>
      </c>
      <c r="U784" s="1">
        <v>50.632249999999999</v>
      </c>
      <c r="V784" s="1">
        <v>52.1907</v>
      </c>
      <c r="W784" s="1">
        <v>54.127049999999997</v>
      </c>
      <c r="X784" s="1">
        <v>56.063400000000001</v>
      </c>
      <c r="Y784" s="1">
        <v>57.775849999999998</v>
      </c>
      <c r="Z784" s="1">
        <v>59.488300000000002</v>
      </c>
      <c r="AA784" s="1">
        <v>60.838299999999997</v>
      </c>
      <c r="AB784" s="1">
        <v>62.188299999999998</v>
      </c>
      <c r="AC784" s="1">
        <v>62.188299999999998</v>
      </c>
    </row>
    <row r="785" spans="1:29" hidden="1" x14ac:dyDescent="0.3">
      <c r="A785" t="s">
        <v>193</v>
      </c>
      <c r="B785" t="s">
        <v>201</v>
      </c>
      <c r="C785" t="s">
        <v>198</v>
      </c>
      <c r="D785" t="s">
        <v>131</v>
      </c>
      <c r="E785" t="s">
        <v>197</v>
      </c>
      <c r="F785" s="1"/>
      <c r="G785" s="1"/>
      <c r="H785" s="1"/>
      <c r="I785" s="1"/>
      <c r="J785" s="1">
        <v>8.3607999999999993</v>
      </c>
      <c r="K785" s="1">
        <v>8.1853999999999996</v>
      </c>
      <c r="L785" s="1">
        <v>24.497299999999999</v>
      </c>
      <c r="M785" s="1">
        <v>12.022</v>
      </c>
      <c r="N785" s="1">
        <v>26.186399999999999</v>
      </c>
      <c r="O785" s="1">
        <v>25.6965</v>
      </c>
      <c r="P785" s="1">
        <v>30.148800000000001</v>
      </c>
      <c r="Q785" s="1">
        <v>35.812199999999997</v>
      </c>
      <c r="R785" s="1">
        <v>42.096699999999998</v>
      </c>
      <c r="S785" s="1">
        <v>47.072699999999998</v>
      </c>
      <c r="T785" s="1">
        <v>48.766999999999904</v>
      </c>
      <c r="U785" s="1">
        <v>50.511650000000003</v>
      </c>
      <c r="V785" s="1">
        <v>52.256300000000003</v>
      </c>
      <c r="W785" s="1">
        <v>54.213050000000003</v>
      </c>
      <c r="X785" s="1">
        <v>56.169800000000002</v>
      </c>
      <c r="Y785" s="1">
        <v>57.796250000000001</v>
      </c>
      <c r="Z785" s="1">
        <v>59.422699999999999</v>
      </c>
      <c r="AA785" s="1">
        <v>60.80545</v>
      </c>
      <c r="AB785" s="1">
        <v>62.188200000000002</v>
      </c>
      <c r="AC785" s="1">
        <v>62.188200000000002</v>
      </c>
    </row>
    <row r="786" spans="1:29" hidden="1" x14ac:dyDescent="0.3">
      <c r="A786" t="s">
        <v>193</v>
      </c>
      <c r="B786" t="s">
        <v>201</v>
      </c>
      <c r="C786" t="s">
        <v>198</v>
      </c>
      <c r="D786" t="s">
        <v>162</v>
      </c>
      <c r="E786" t="s">
        <v>197</v>
      </c>
      <c r="F786" s="1"/>
      <c r="G786" s="1"/>
      <c r="H786" s="1"/>
      <c r="I786" s="1">
        <v>56.909599999999998</v>
      </c>
      <c r="J786" s="1">
        <v>41.845799999999997</v>
      </c>
      <c r="K786" s="1">
        <v>40.922899999999998</v>
      </c>
      <c r="L786" s="1">
        <v>122.4726</v>
      </c>
      <c r="M786" s="1">
        <v>60.0959</v>
      </c>
      <c r="N786" s="1">
        <v>130.93289999999999</v>
      </c>
      <c r="O786" s="1">
        <v>126.78149999999999</v>
      </c>
      <c r="P786" s="1">
        <v>149.44589999999999</v>
      </c>
      <c r="Q786" s="1">
        <v>179.34350000000001</v>
      </c>
      <c r="R786" s="1">
        <v>211.9521</v>
      </c>
      <c r="S786" s="1">
        <v>235.3638</v>
      </c>
      <c r="T786" s="1">
        <v>368.053</v>
      </c>
      <c r="U786" s="1">
        <v>444.98034999999999</v>
      </c>
      <c r="V786" s="1">
        <v>521.90769999999998</v>
      </c>
      <c r="W786" s="1">
        <v>541.27089999999998</v>
      </c>
      <c r="X786" s="1">
        <v>560.63409999999999</v>
      </c>
      <c r="Y786" s="1">
        <v>577.75879999999995</v>
      </c>
      <c r="Z786" s="1">
        <v>594.88350000000003</v>
      </c>
      <c r="AA786" s="1">
        <v>608.38310000000001</v>
      </c>
      <c r="AB786" s="1">
        <v>621.8827</v>
      </c>
      <c r="AC786" s="1">
        <v>621.8827</v>
      </c>
    </row>
    <row r="787" spans="1:29" hidden="1" x14ac:dyDescent="0.3">
      <c r="A787" t="s">
        <v>193</v>
      </c>
      <c r="B787" t="s">
        <v>201</v>
      </c>
      <c r="C787" t="s">
        <v>198</v>
      </c>
      <c r="D787" t="s">
        <v>164</v>
      </c>
      <c r="E787" t="s">
        <v>197</v>
      </c>
      <c r="F787" s="1"/>
      <c r="G787" s="1"/>
      <c r="H787" s="1"/>
      <c r="I787" s="1">
        <v>8.0874000000000006</v>
      </c>
      <c r="J787" s="1">
        <v>9.1750000000000007</v>
      </c>
      <c r="K787" s="1">
        <v>5.1026999999999996</v>
      </c>
      <c r="L787" s="1">
        <v>4.7389999999999999</v>
      </c>
      <c r="M787" s="1">
        <v>11.116899999999999</v>
      </c>
      <c r="N787" s="1">
        <v>10.8102</v>
      </c>
      <c r="O787" s="1">
        <v>14.4236</v>
      </c>
      <c r="P787" s="1">
        <v>16.594200000000001</v>
      </c>
      <c r="Q787" s="1">
        <v>16.479199999999999</v>
      </c>
      <c r="R787" s="1">
        <v>23.044499999999999</v>
      </c>
      <c r="S787" s="1">
        <v>27.872699999999998</v>
      </c>
      <c r="T787" s="1">
        <v>34.904899999999998</v>
      </c>
      <c r="U787" s="1">
        <v>40.489899999999999</v>
      </c>
      <c r="V787" s="1">
        <v>46.0749</v>
      </c>
      <c r="W787" s="1">
        <v>46.111199999999997</v>
      </c>
      <c r="X787" s="1">
        <v>46.147500000000001</v>
      </c>
      <c r="Y787" s="1">
        <v>47.511099999999999</v>
      </c>
      <c r="Z787" s="1">
        <v>48.874699999999997</v>
      </c>
      <c r="AA787" s="1">
        <v>53.178649999999998</v>
      </c>
      <c r="AB787" s="1">
        <v>57.482599999999998</v>
      </c>
      <c r="AC787" s="1">
        <v>57.482599999999998</v>
      </c>
    </row>
    <row r="788" spans="1:29" hidden="1" x14ac:dyDescent="0.3">
      <c r="A788" t="s">
        <v>193</v>
      </c>
      <c r="B788" t="s">
        <v>202</v>
      </c>
      <c r="C788" t="s">
        <v>149</v>
      </c>
      <c r="D788" t="s">
        <v>154</v>
      </c>
      <c r="E788" t="s">
        <v>195</v>
      </c>
      <c r="F788" s="1"/>
      <c r="G788" s="1"/>
      <c r="H788" s="1"/>
      <c r="I788" s="1">
        <v>108</v>
      </c>
      <c r="J788" s="1">
        <v>100</v>
      </c>
      <c r="K788" s="1">
        <v>107</v>
      </c>
      <c r="L788" s="1">
        <v>115</v>
      </c>
      <c r="M788" s="1">
        <v>120</v>
      </c>
      <c r="N788" s="1">
        <v>121</v>
      </c>
      <c r="O788" s="1">
        <v>156</v>
      </c>
      <c r="P788" s="1">
        <v>159</v>
      </c>
      <c r="Q788" s="1">
        <v>163</v>
      </c>
      <c r="R788" s="1">
        <v>163</v>
      </c>
      <c r="S788" s="1">
        <v>160</v>
      </c>
      <c r="T788" s="1">
        <v>158</v>
      </c>
      <c r="U788" s="1">
        <v>155.5</v>
      </c>
      <c r="V788" s="1">
        <v>153</v>
      </c>
      <c r="W788" s="1">
        <v>150.5</v>
      </c>
      <c r="X788" s="1">
        <v>148</v>
      </c>
      <c r="Y788" s="1">
        <v>146</v>
      </c>
      <c r="Z788" s="1">
        <v>144</v>
      </c>
      <c r="AA788" s="1">
        <v>146</v>
      </c>
      <c r="AB788" s="1">
        <v>148</v>
      </c>
      <c r="AC788" s="1">
        <v>148</v>
      </c>
    </row>
    <row r="789" spans="1:29" hidden="1" x14ac:dyDescent="0.3">
      <c r="A789" t="s">
        <v>193</v>
      </c>
      <c r="B789" t="s">
        <v>202</v>
      </c>
      <c r="C789" t="s">
        <v>149</v>
      </c>
      <c r="D789" t="s">
        <v>117</v>
      </c>
      <c r="E789" t="s">
        <v>196</v>
      </c>
      <c r="F789" s="1"/>
      <c r="G789" s="1"/>
      <c r="H789" s="1"/>
      <c r="I789" s="1"/>
      <c r="J789" s="1">
        <v>16.472100000000001</v>
      </c>
      <c r="K789" s="1">
        <v>16.516300000000001</v>
      </c>
      <c r="L789" s="1">
        <v>14.857100000000001</v>
      </c>
      <c r="M789" s="1">
        <v>42.813200000000002</v>
      </c>
      <c r="N789" s="1">
        <v>64.221599999999995</v>
      </c>
      <c r="O789" s="1">
        <v>360.58530000000002</v>
      </c>
      <c r="P789" s="1">
        <v>460.20499999999998</v>
      </c>
      <c r="Q789" s="1">
        <v>587.35749999999996</v>
      </c>
      <c r="R789" s="1">
        <v>904.7396</v>
      </c>
      <c r="S789" s="1">
        <v>762.63520000000005</v>
      </c>
      <c r="T789" s="1">
        <v>459.19569999999999</v>
      </c>
      <c r="U789" s="1">
        <v>455.36135000000002</v>
      </c>
      <c r="V789" s="1">
        <v>451.52699999999999</v>
      </c>
      <c r="W789" s="1">
        <v>453.61649999999997</v>
      </c>
      <c r="X789" s="1">
        <v>455.70599999999899</v>
      </c>
      <c r="Y789" s="1">
        <v>513.83320000000003</v>
      </c>
      <c r="Z789" s="1">
        <v>571.96040000000005</v>
      </c>
      <c r="AA789" s="1">
        <v>586.78864999999996</v>
      </c>
      <c r="AB789" s="1">
        <v>601.61689999999999</v>
      </c>
      <c r="AC789" s="1">
        <v>601.61689999999999</v>
      </c>
    </row>
    <row r="790" spans="1:29" hidden="1" x14ac:dyDescent="0.3">
      <c r="A790" t="s">
        <v>193</v>
      </c>
      <c r="B790" t="s">
        <v>202</v>
      </c>
      <c r="C790" t="s">
        <v>149</v>
      </c>
      <c r="D790" t="s">
        <v>119</v>
      </c>
      <c r="E790" t="s">
        <v>197</v>
      </c>
      <c r="F790" s="1"/>
      <c r="G790" s="1"/>
      <c r="H790" s="1"/>
      <c r="I790" s="1">
        <v>1.1591</v>
      </c>
      <c r="J790" s="1">
        <v>2.1867999999999999</v>
      </c>
      <c r="K790" s="1">
        <v>8.6199999999999E-2</v>
      </c>
      <c r="L790" s="1">
        <v>3.2363</v>
      </c>
      <c r="M790" s="1">
        <v>5.0030000000000001</v>
      </c>
      <c r="N790" s="1">
        <v>5.6700999999999997</v>
      </c>
      <c r="O790" s="1">
        <v>5.9250999999999996</v>
      </c>
      <c r="P790" s="1">
        <v>8.8561999999999994</v>
      </c>
      <c r="Q790" s="1">
        <v>19.624300000000002</v>
      </c>
      <c r="R790" s="1">
        <v>25.628</v>
      </c>
      <c r="S790" s="1">
        <v>26.8675</v>
      </c>
      <c r="T790" s="1">
        <v>39.079799999999999</v>
      </c>
      <c r="U790" s="1">
        <v>37.8583</v>
      </c>
      <c r="V790" s="1">
        <v>36.636800000000001</v>
      </c>
      <c r="W790" s="1">
        <v>34.360999999999997</v>
      </c>
      <c r="X790" s="1">
        <v>32.0852</v>
      </c>
      <c r="Y790" s="1">
        <v>25.967949999999998</v>
      </c>
      <c r="Z790" s="1">
        <v>19.8507</v>
      </c>
      <c r="AA790" s="1">
        <v>34.0578</v>
      </c>
      <c r="AB790" s="1">
        <v>48.264899999999997</v>
      </c>
      <c r="AC790" s="1">
        <v>48.264899999999997</v>
      </c>
    </row>
    <row r="791" spans="1:29" hidden="1" x14ac:dyDescent="0.3">
      <c r="A791" t="s">
        <v>193</v>
      </c>
      <c r="B791" t="s">
        <v>202</v>
      </c>
      <c r="C791" t="s">
        <v>149</v>
      </c>
      <c r="D791" t="s">
        <v>121</v>
      </c>
      <c r="E791" t="s">
        <v>197</v>
      </c>
      <c r="F791" s="1"/>
      <c r="G791" s="1"/>
      <c r="H791" s="1"/>
      <c r="I791" s="1"/>
      <c r="J791" s="1">
        <v>1.5526</v>
      </c>
      <c r="K791" s="1">
        <v>1.4259999999999999</v>
      </c>
      <c r="L791" s="1">
        <v>1.7543</v>
      </c>
      <c r="M791" s="1">
        <v>1.8869</v>
      </c>
      <c r="N791" s="1">
        <v>1.8782999999999901</v>
      </c>
      <c r="O791" s="1">
        <v>1.7394000000000001</v>
      </c>
      <c r="P791" s="1">
        <v>1.0391999999999999</v>
      </c>
      <c r="Q791" s="1">
        <v>1.2584</v>
      </c>
      <c r="R791" s="1">
        <v>1.6485000000000001</v>
      </c>
      <c r="S791" s="1">
        <v>1.3812</v>
      </c>
      <c r="T791" s="1">
        <v>1.383</v>
      </c>
      <c r="U791" s="1">
        <v>1.49705</v>
      </c>
      <c r="V791" s="1">
        <v>1.6111</v>
      </c>
      <c r="W791" s="1">
        <v>1.7156</v>
      </c>
      <c r="X791" s="1">
        <v>1.8201000000000001</v>
      </c>
      <c r="Y791" s="1">
        <v>1.8536999999999999</v>
      </c>
      <c r="Z791" s="1">
        <v>1.8873</v>
      </c>
      <c r="AA791" s="1">
        <v>1.9178500000000001</v>
      </c>
      <c r="AB791" s="1">
        <v>1.9483999999999999</v>
      </c>
      <c r="AC791" s="1">
        <v>1.9483999999999999</v>
      </c>
    </row>
    <row r="792" spans="1:29" hidden="1" x14ac:dyDescent="0.3">
      <c r="A792" t="s">
        <v>193</v>
      </c>
      <c r="B792" t="s">
        <v>202</v>
      </c>
      <c r="C792" t="s">
        <v>149</v>
      </c>
      <c r="D792" t="s">
        <v>123</v>
      </c>
      <c r="E792" t="s">
        <v>197</v>
      </c>
      <c r="F792" s="1"/>
      <c r="G792" s="1"/>
      <c r="H792" s="1"/>
      <c r="I792" s="1"/>
      <c r="J792" s="1">
        <v>4.0023</v>
      </c>
      <c r="K792" s="1">
        <v>4.1188000000000002</v>
      </c>
      <c r="L792" s="1">
        <v>3.7086999999999999</v>
      </c>
      <c r="M792" s="1">
        <v>5.0048000000000004</v>
      </c>
      <c r="N792" s="1">
        <v>5.484</v>
      </c>
      <c r="O792" s="1">
        <v>6.4688999999999997</v>
      </c>
      <c r="P792" s="1">
        <v>7.11139999999999</v>
      </c>
      <c r="Q792" s="1">
        <v>7.3219000000000003</v>
      </c>
      <c r="R792" s="1">
        <v>8.0494000000000003</v>
      </c>
      <c r="S792" s="1">
        <v>6.6045999999999996</v>
      </c>
      <c r="T792" s="1">
        <v>7.2126999999999999</v>
      </c>
      <c r="U792" s="1">
        <v>7.1282499999999898</v>
      </c>
      <c r="V792" s="1">
        <v>7.0438000000000001</v>
      </c>
      <c r="W792" s="1">
        <v>7.1113499999999998</v>
      </c>
      <c r="X792" s="1">
        <v>7.1788999999999996</v>
      </c>
      <c r="Y792" s="1">
        <v>7.1645499999999904</v>
      </c>
      <c r="Z792" s="1">
        <v>7.1501999999999901</v>
      </c>
      <c r="AA792" s="1">
        <v>7.13415</v>
      </c>
      <c r="AB792" s="1">
        <v>7.1181000000000001</v>
      </c>
      <c r="AC792" s="1">
        <v>7.1181000000000001</v>
      </c>
    </row>
    <row r="793" spans="1:29" hidden="1" x14ac:dyDescent="0.3">
      <c r="A793" t="s">
        <v>193</v>
      </c>
      <c r="B793" t="s">
        <v>202</v>
      </c>
      <c r="C793" t="s">
        <v>149</v>
      </c>
      <c r="D793" t="s">
        <v>125</v>
      </c>
      <c r="E793" t="s">
        <v>197</v>
      </c>
      <c r="F793" s="1"/>
      <c r="G793" s="1"/>
      <c r="H793" s="1"/>
      <c r="I793" s="1"/>
      <c r="J793" s="1">
        <v>9.1948000000000008</v>
      </c>
      <c r="K793" s="1">
        <v>9.8724000000000007</v>
      </c>
      <c r="L793" s="1">
        <v>10.217000000000001</v>
      </c>
      <c r="M793" s="1">
        <v>11.9781</v>
      </c>
      <c r="N793" s="1">
        <v>14.0017</v>
      </c>
      <c r="O793" s="1">
        <v>10.1882</v>
      </c>
      <c r="P793" s="1">
        <v>10.617000000000001</v>
      </c>
      <c r="Q793" s="1">
        <v>11.5062</v>
      </c>
      <c r="R793" s="1">
        <v>11.864599999999999</v>
      </c>
      <c r="S793" s="1">
        <v>13.1067</v>
      </c>
      <c r="T793" s="1">
        <v>15.6561</v>
      </c>
      <c r="U793" s="1">
        <v>18.216100000000001</v>
      </c>
      <c r="V793" s="1">
        <v>20.7761</v>
      </c>
      <c r="W793" s="1">
        <v>21.047599999999999</v>
      </c>
      <c r="X793" s="1">
        <v>21.319099999999999</v>
      </c>
      <c r="Y793" s="1">
        <v>21.8689</v>
      </c>
      <c r="Z793" s="1">
        <v>22.418700000000001</v>
      </c>
      <c r="AA793" s="1">
        <v>22.585750000000001</v>
      </c>
      <c r="AB793" s="1">
        <v>22.752800000000001</v>
      </c>
      <c r="AC793" s="1">
        <v>22.752800000000001</v>
      </c>
    </row>
    <row r="794" spans="1:29" hidden="1" x14ac:dyDescent="0.3">
      <c r="A794" t="s">
        <v>193</v>
      </c>
      <c r="B794" t="s">
        <v>202</v>
      </c>
      <c r="C794" t="s">
        <v>149</v>
      </c>
      <c r="D794" t="s">
        <v>127</v>
      </c>
      <c r="E794" t="s">
        <v>197</v>
      </c>
      <c r="F794" s="1"/>
      <c r="G794" s="1"/>
      <c r="H794" s="1"/>
      <c r="I794" s="1">
        <v>27.049499999999998</v>
      </c>
      <c r="J794" s="1">
        <v>11.006500000000001</v>
      </c>
      <c r="K794" s="1">
        <v>20.510899999999999</v>
      </c>
      <c r="L794" s="1">
        <v>22.590299999999999</v>
      </c>
      <c r="M794" s="1">
        <v>21.250900000000001</v>
      </c>
      <c r="N794" s="1">
        <v>22.6435</v>
      </c>
      <c r="O794" s="1">
        <v>22.688300000000002</v>
      </c>
      <c r="P794" s="1">
        <v>21.3658</v>
      </c>
      <c r="Q794" s="1">
        <v>19.8291</v>
      </c>
      <c r="R794" s="1">
        <v>18.5107</v>
      </c>
      <c r="S794" s="1">
        <v>17.569299999999998</v>
      </c>
      <c r="T794" s="1">
        <v>17.0822</v>
      </c>
      <c r="U794" s="1">
        <v>17.052949999999999</v>
      </c>
      <c r="V794" s="1">
        <v>17.023700000000002</v>
      </c>
      <c r="W794" s="1">
        <v>16.634650000000001</v>
      </c>
      <c r="X794" s="1">
        <v>16.2456</v>
      </c>
      <c r="Y794" s="1">
        <v>15.272500000000001</v>
      </c>
      <c r="Z794" s="1">
        <v>14.2994</v>
      </c>
      <c r="AA794" s="1">
        <v>14.060549999999999</v>
      </c>
      <c r="AB794" s="1">
        <v>13.8217</v>
      </c>
      <c r="AC794" s="1">
        <v>13.8217</v>
      </c>
    </row>
    <row r="795" spans="1:29" hidden="1" x14ac:dyDescent="0.3">
      <c r="A795" t="s">
        <v>193</v>
      </c>
      <c r="B795" t="s">
        <v>202</v>
      </c>
      <c r="C795" t="s">
        <v>149</v>
      </c>
      <c r="D795" t="s">
        <v>161</v>
      </c>
      <c r="E795" t="s">
        <v>197</v>
      </c>
      <c r="F795" s="1"/>
      <c r="G795" s="1"/>
      <c r="H795" s="1"/>
      <c r="I795" s="1"/>
      <c r="J795" s="1">
        <v>8.9068000000000005</v>
      </c>
      <c r="K795" s="1">
        <v>7.5909999999999904</v>
      </c>
      <c r="L795" s="1">
        <v>8.9329999999999998</v>
      </c>
      <c r="M795" s="1">
        <v>10.207700000000001</v>
      </c>
      <c r="N795" s="1">
        <v>13.5921</v>
      </c>
      <c r="O795" s="1">
        <v>29.9331</v>
      </c>
      <c r="P795" s="1">
        <v>34.937100000000001</v>
      </c>
      <c r="Q795" s="1">
        <v>41.304299999999998</v>
      </c>
      <c r="R795" s="1">
        <v>38.816299999999998</v>
      </c>
      <c r="S795" s="1">
        <v>33.4011</v>
      </c>
      <c r="T795" s="1">
        <v>30.0107</v>
      </c>
      <c r="U795" s="1">
        <v>29.681699999999999</v>
      </c>
      <c r="V795" s="1">
        <v>29.352699999999999</v>
      </c>
      <c r="W795" s="1">
        <v>28.3566</v>
      </c>
      <c r="X795" s="1">
        <v>27.360499999999998</v>
      </c>
      <c r="Y795" s="1">
        <v>26.5825</v>
      </c>
      <c r="Z795" s="1">
        <v>25.804500000000001</v>
      </c>
      <c r="AA795" s="1">
        <v>26.22045</v>
      </c>
      <c r="AB795" s="1">
        <v>26.636399999999998</v>
      </c>
      <c r="AC795" s="1">
        <v>26.636399999999998</v>
      </c>
    </row>
    <row r="796" spans="1:29" hidden="1" x14ac:dyDescent="0.3">
      <c r="A796" t="s">
        <v>193</v>
      </c>
      <c r="B796" t="s">
        <v>202</v>
      </c>
      <c r="C796" t="s">
        <v>149</v>
      </c>
      <c r="D796" t="s">
        <v>130</v>
      </c>
      <c r="E796" t="s">
        <v>197</v>
      </c>
      <c r="F796" s="1"/>
      <c r="G796" s="1"/>
      <c r="H796" s="1"/>
      <c r="I796" s="1"/>
      <c r="J796" s="1">
        <v>2.3479999999999999</v>
      </c>
      <c r="K796" s="1">
        <v>10.8873</v>
      </c>
      <c r="L796" s="1">
        <v>10.128299999999999</v>
      </c>
      <c r="M796" s="1">
        <v>15.2639</v>
      </c>
      <c r="N796" s="1">
        <v>13.291600000000001</v>
      </c>
      <c r="O796" s="1">
        <v>15.264900000000001</v>
      </c>
      <c r="P796" s="1">
        <v>20.013200000000001</v>
      </c>
      <c r="Q796" s="1">
        <v>37.258699999999997</v>
      </c>
      <c r="R796" s="1">
        <v>17.498100000000001</v>
      </c>
      <c r="S796" s="1">
        <v>25.416799999999999</v>
      </c>
      <c r="T796" s="1">
        <v>22.273900000000001</v>
      </c>
      <c r="U796" s="1">
        <v>22.771450000000002</v>
      </c>
      <c r="V796" s="1">
        <v>23.268999999999998</v>
      </c>
      <c r="W796" s="1">
        <v>23.42625</v>
      </c>
      <c r="X796" s="1">
        <v>23.583500000000001</v>
      </c>
      <c r="Y796" s="1">
        <v>20.295549999999999</v>
      </c>
      <c r="Z796" s="1">
        <v>17.0076</v>
      </c>
      <c r="AA796" s="1">
        <v>18.872250000000001</v>
      </c>
      <c r="AB796" s="1">
        <v>20.736899999999999</v>
      </c>
      <c r="AC796" s="1">
        <v>20.736899999999999</v>
      </c>
    </row>
    <row r="797" spans="1:29" hidden="1" x14ac:dyDescent="0.3">
      <c r="A797" t="s">
        <v>193</v>
      </c>
      <c r="B797" t="s">
        <v>202</v>
      </c>
      <c r="C797" t="s">
        <v>149</v>
      </c>
      <c r="D797" t="s">
        <v>185</v>
      </c>
      <c r="E797" t="s">
        <v>197</v>
      </c>
      <c r="F797" s="1"/>
      <c r="G797" s="1"/>
      <c r="H797" s="1"/>
      <c r="I797" s="1">
        <v>11.3819</v>
      </c>
      <c r="J797" s="1">
        <v>8.3691999999999993</v>
      </c>
      <c r="K797" s="1">
        <v>8.1844999999999999</v>
      </c>
      <c r="L797" s="1">
        <v>24.494599999999998</v>
      </c>
      <c r="M797" s="1">
        <v>12.0192</v>
      </c>
      <c r="N797" s="1">
        <v>26.186499999999899</v>
      </c>
      <c r="O797" s="1">
        <v>39.222900000000003</v>
      </c>
      <c r="P797" s="1">
        <v>47.119100000000003</v>
      </c>
      <c r="Q797" s="1">
        <v>57.681899999999999</v>
      </c>
      <c r="R797" s="1">
        <v>55.1128</v>
      </c>
      <c r="S797" s="1">
        <v>46.914099999999998</v>
      </c>
      <c r="T797" s="1">
        <v>47.3855</v>
      </c>
      <c r="U797" s="1">
        <v>48.927050000000001</v>
      </c>
      <c r="V797" s="1">
        <v>50.468600000000002</v>
      </c>
      <c r="W797" s="1">
        <v>48.989199999999997</v>
      </c>
      <c r="X797" s="1">
        <v>47.509799999999998</v>
      </c>
      <c r="Y797" s="1">
        <v>47.316800000000001</v>
      </c>
      <c r="Z797" s="1">
        <v>47.123800000000003</v>
      </c>
      <c r="AA797" s="1">
        <v>47.046950000000002</v>
      </c>
      <c r="AB797" s="1">
        <v>46.970100000000002</v>
      </c>
      <c r="AC797" s="1">
        <v>46.970100000000002</v>
      </c>
    </row>
    <row r="798" spans="1:29" hidden="1" x14ac:dyDescent="0.3">
      <c r="A798" t="s">
        <v>193</v>
      </c>
      <c r="B798" t="s">
        <v>202</v>
      </c>
      <c r="C798" t="s">
        <v>149</v>
      </c>
      <c r="D798" t="s">
        <v>131</v>
      </c>
      <c r="E798" t="s">
        <v>197</v>
      </c>
      <c r="F798" s="1"/>
      <c r="G798" s="1"/>
      <c r="H798" s="1"/>
      <c r="I798" s="1"/>
      <c r="J798" s="1">
        <v>8.3607999999999993</v>
      </c>
      <c r="K798" s="1">
        <v>8.1853999999999996</v>
      </c>
      <c r="L798" s="1">
        <v>24.497299999999999</v>
      </c>
      <c r="M798" s="1">
        <v>12.022</v>
      </c>
      <c r="N798" s="1">
        <v>26.186399999999999</v>
      </c>
      <c r="O798" s="1">
        <v>39.048699999999997</v>
      </c>
      <c r="P798" s="1">
        <v>46.811399999999999</v>
      </c>
      <c r="Q798" s="1">
        <v>57.589599999999997</v>
      </c>
      <c r="R798" s="1">
        <v>54.829900000000002</v>
      </c>
      <c r="S798" s="1">
        <v>46.914099999999998</v>
      </c>
      <c r="T798" s="1">
        <v>47.385899999999999</v>
      </c>
      <c r="U798" s="1">
        <v>48.927700000000002</v>
      </c>
      <c r="V798" s="1">
        <v>50.469499999999996</v>
      </c>
      <c r="W798" s="1">
        <v>48.990549999999999</v>
      </c>
      <c r="X798" s="1">
        <v>47.511600000000001</v>
      </c>
      <c r="Y798" s="1">
        <v>47.317999999999998</v>
      </c>
      <c r="Z798" s="1">
        <v>47.124400000000001</v>
      </c>
      <c r="AA798" s="1">
        <v>47.045949999999998</v>
      </c>
      <c r="AB798" s="1">
        <v>46.967500000000001</v>
      </c>
      <c r="AC798" s="1">
        <v>46.967500000000001</v>
      </c>
    </row>
    <row r="799" spans="1:29" hidden="1" x14ac:dyDescent="0.3">
      <c r="A799" t="s">
        <v>193</v>
      </c>
      <c r="B799" t="s">
        <v>202</v>
      </c>
      <c r="C799" t="s">
        <v>149</v>
      </c>
      <c r="D799" t="s">
        <v>162</v>
      </c>
      <c r="E799" t="s">
        <v>197</v>
      </c>
      <c r="F799" s="1"/>
      <c r="G799" s="1"/>
      <c r="H799" s="1"/>
      <c r="I799" s="1">
        <v>56.909599999999998</v>
      </c>
      <c r="J799" s="1">
        <v>41.845799999999997</v>
      </c>
      <c r="K799" s="1">
        <v>40.922899999999998</v>
      </c>
      <c r="L799" s="1">
        <v>122.4726</v>
      </c>
      <c r="M799" s="1">
        <v>60.0959</v>
      </c>
      <c r="N799" s="1">
        <v>130.93289999999999</v>
      </c>
      <c r="O799" s="1">
        <v>196.11410000000001</v>
      </c>
      <c r="P799" s="1">
        <v>235.595</v>
      </c>
      <c r="Q799" s="1">
        <v>288.40929999999997</v>
      </c>
      <c r="R799" s="1">
        <v>275.5643</v>
      </c>
      <c r="S799" s="1">
        <v>234.57040000000001</v>
      </c>
      <c r="T799" s="1">
        <v>355.39120000000003</v>
      </c>
      <c r="U799" s="1">
        <v>430.03895</v>
      </c>
      <c r="V799" s="1">
        <v>504.68669999999997</v>
      </c>
      <c r="W799" s="1">
        <v>489.89224999999999</v>
      </c>
      <c r="X799" s="1">
        <v>475.09780000000001</v>
      </c>
      <c r="Y799" s="1">
        <v>473.168149999999</v>
      </c>
      <c r="Z799" s="1">
        <v>471.23849999999999</v>
      </c>
      <c r="AA799" s="1">
        <v>470.4699</v>
      </c>
      <c r="AB799" s="1">
        <v>469.7013</v>
      </c>
      <c r="AC799" s="1">
        <v>469.7013</v>
      </c>
    </row>
    <row r="800" spans="1:29" hidden="1" x14ac:dyDescent="0.3">
      <c r="A800" t="s">
        <v>193</v>
      </c>
      <c r="B800" t="s">
        <v>202</v>
      </c>
      <c r="C800" t="s">
        <v>149</v>
      </c>
      <c r="D800" t="s">
        <v>164</v>
      </c>
      <c r="E800" t="s">
        <v>197</v>
      </c>
      <c r="F800" s="1"/>
      <c r="G800" s="1"/>
      <c r="H800" s="1"/>
      <c r="I800" s="1">
        <v>8.0874000000000006</v>
      </c>
      <c r="J800" s="1">
        <v>9.1750000000000007</v>
      </c>
      <c r="K800" s="1">
        <v>5.1026999999999996</v>
      </c>
      <c r="L800" s="1">
        <v>4.7389999999999999</v>
      </c>
      <c r="M800" s="1">
        <v>11.116899999999999</v>
      </c>
      <c r="N800" s="1">
        <v>10.8102</v>
      </c>
      <c r="O800" s="1">
        <v>19.682500000000001</v>
      </c>
      <c r="P800" s="1">
        <v>23.678599999999999</v>
      </c>
      <c r="Q800" s="1">
        <v>25.274000000000001</v>
      </c>
      <c r="R800" s="1">
        <v>30.4527</v>
      </c>
      <c r="S800" s="1">
        <v>25.932500000000001</v>
      </c>
      <c r="T800" s="1">
        <v>31.7211</v>
      </c>
      <c r="U800" s="1">
        <v>36.843899999999998</v>
      </c>
      <c r="V800" s="1">
        <v>41.966700000000003</v>
      </c>
      <c r="W800" s="1">
        <v>38.344900000000003</v>
      </c>
      <c r="X800" s="1">
        <v>34.723100000000002</v>
      </c>
      <c r="Y800" s="1">
        <v>34.22175</v>
      </c>
      <c r="Z800" s="1">
        <v>33.720399999999998</v>
      </c>
      <c r="AA800" s="1">
        <v>35.469499999999996</v>
      </c>
      <c r="AB800" s="1">
        <v>37.218600000000002</v>
      </c>
      <c r="AC800" s="1">
        <v>37.218600000000002</v>
      </c>
    </row>
    <row r="801" spans="1:29" hidden="1" x14ac:dyDescent="0.3">
      <c r="A801" t="s">
        <v>193</v>
      </c>
      <c r="B801" t="s">
        <v>202</v>
      </c>
      <c r="C801" t="s">
        <v>198</v>
      </c>
      <c r="D801" t="s">
        <v>154</v>
      </c>
      <c r="E801" t="s">
        <v>195</v>
      </c>
      <c r="F801" s="1"/>
      <c r="G801" s="1"/>
      <c r="H801" s="1"/>
      <c r="I801" s="1">
        <v>108</v>
      </c>
      <c r="J801" s="1">
        <v>100</v>
      </c>
      <c r="K801" s="1">
        <v>107</v>
      </c>
      <c r="L801" s="1">
        <v>115</v>
      </c>
      <c r="M801" s="1">
        <v>120</v>
      </c>
      <c r="N801" s="1">
        <v>121</v>
      </c>
      <c r="O801" s="1">
        <v>156</v>
      </c>
      <c r="P801" s="1">
        <v>159</v>
      </c>
      <c r="Q801" s="1">
        <v>163</v>
      </c>
      <c r="R801" s="1">
        <v>163</v>
      </c>
      <c r="S801" s="1">
        <v>160</v>
      </c>
      <c r="T801" s="1">
        <v>158</v>
      </c>
      <c r="U801" s="1">
        <v>155.5</v>
      </c>
      <c r="V801" s="1">
        <v>153</v>
      </c>
      <c r="W801" s="1">
        <v>150.5</v>
      </c>
      <c r="X801" s="1">
        <v>148</v>
      </c>
      <c r="Y801" s="1">
        <v>146</v>
      </c>
      <c r="Z801" s="1">
        <v>144</v>
      </c>
      <c r="AA801" s="1">
        <v>146</v>
      </c>
      <c r="AB801" s="1">
        <v>148</v>
      </c>
      <c r="AC801" s="1">
        <v>148</v>
      </c>
    </row>
    <row r="802" spans="1:29" hidden="1" x14ac:dyDescent="0.3">
      <c r="A802" t="s">
        <v>193</v>
      </c>
      <c r="B802" t="s">
        <v>202</v>
      </c>
      <c r="C802" t="s">
        <v>198</v>
      </c>
      <c r="D802" t="s">
        <v>117</v>
      </c>
      <c r="E802" t="s">
        <v>196</v>
      </c>
      <c r="F802" s="1"/>
      <c r="G802" s="1"/>
      <c r="H802" s="1"/>
      <c r="I802" s="1"/>
      <c r="J802" s="1">
        <v>16.472100000000001</v>
      </c>
      <c r="K802" s="1">
        <v>16.516300000000001</v>
      </c>
      <c r="L802" s="1">
        <v>14.857100000000001</v>
      </c>
      <c r="M802" s="1">
        <v>42.813200000000002</v>
      </c>
      <c r="N802" s="1">
        <v>64.221599999999995</v>
      </c>
      <c r="O802" s="1">
        <v>360.58530000000002</v>
      </c>
      <c r="P802" s="1">
        <v>460.20499999999998</v>
      </c>
      <c r="Q802" s="1">
        <v>587.35749999999996</v>
      </c>
      <c r="R802" s="1">
        <v>904.7396</v>
      </c>
      <c r="S802" s="1">
        <v>762.63520000000005</v>
      </c>
      <c r="T802" s="1">
        <v>459.19569999999999</v>
      </c>
      <c r="U802" s="1">
        <v>455.36135000000002</v>
      </c>
      <c r="V802" s="1">
        <v>451.52699999999999</v>
      </c>
      <c r="W802" s="1">
        <v>453.61649999999997</v>
      </c>
      <c r="X802" s="1">
        <v>455.70599999999899</v>
      </c>
      <c r="Y802" s="1">
        <v>513.83320000000003</v>
      </c>
      <c r="Z802" s="1">
        <v>571.96040000000005</v>
      </c>
      <c r="AA802" s="1">
        <v>586.78864999999996</v>
      </c>
      <c r="AB802" s="1">
        <v>601.61689999999999</v>
      </c>
      <c r="AC802" s="1">
        <v>601.61689999999999</v>
      </c>
    </row>
    <row r="803" spans="1:29" x14ac:dyDescent="0.3">
      <c r="A803" t="s">
        <v>193</v>
      </c>
      <c r="B803" t="s">
        <v>202</v>
      </c>
      <c r="C803" t="s">
        <v>198</v>
      </c>
      <c r="D803" t="s">
        <v>158</v>
      </c>
      <c r="E803" t="s">
        <v>197</v>
      </c>
      <c r="F803" s="1"/>
      <c r="G803" s="1"/>
      <c r="H803" s="1"/>
      <c r="I803" s="1">
        <v>50.403500000000001</v>
      </c>
      <c r="J803" s="1">
        <v>36.514499999999998</v>
      </c>
      <c r="K803" s="1">
        <v>54.996000000000002</v>
      </c>
      <c r="L803" s="1">
        <v>47.705199999999998</v>
      </c>
      <c r="M803" s="1">
        <v>50.7179</v>
      </c>
      <c r="N803" s="1">
        <v>50.938000000000002</v>
      </c>
      <c r="O803" s="1">
        <v>51.883699999999997</v>
      </c>
      <c r="P803" s="1">
        <v>48.3249</v>
      </c>
      <c r="Q803" s="1">
        <v>46.872900000000001</v>
      </c>
      <c r="R803" s="1">
        <v>46.263500000000001</v>
      </c>
      <c r="S803" s="1">
        <v>44.5687</v>
      </c>
      <c r="T803" s="1">
        <v>43.339599999999997</v>
      </c>
      <c r="U803" s="1">
        <v>43.861099999999901</v>
      </c>
      <c r="V803" s="1">
        <v>44.382599999999996</v>
      </c>
      <c r="W803" s="1">
        <v>44.036450000000002</v>
      </c>
      <c r="X803" s="1">
        <v>43.690300000000001</v>
      </c>
      <c r="Y803" s="1">
        <v>41.566000000000003</v>
      </c>
      <c r="Z803" s="1">
        <v>39.441699999999997</v>
      </c>
      <c r="AA803" s="1">
        <v>39.978399999999901</v>
      </c>
      <c r="AB803" s="1">
        <v>40.515099999999997</v>
      </c>
      <c r="AC803" s="1">
        <v>40.515099999999997</v>
      </c>
    </row>
    <row r="804" spans="1:29" x14ac:dyDescent="0.3">
      <c r="A804" t="s">
        <v>193</v>
      </c>
      <c r="B804" t="s">
        <v>202</v>
      </c>
      <c r="C804" t="s">
        <v>198</v>
      </c>
      <c r="D804" t="s">
        <v>166</v>
      </c>
      <c r="E804" t="s">
        <v>197</v>
      </c>
      <c r="F804" s="1"/>
      <c r="G804" s="1"/>
      <c r="H804" s="1"/>
      <c r="I804" s="1">
        <v>13.6486</v>
      </c>
      <c r="J804" s="1">
        <v>13.410600000000001</v>
      </c>
      <c r="K804" s="1">
        <v>13.559200000000001</v>
      </c>
      <c r="L804" s="1">
        <v>15.3996</v>
      </c>
      <c r="M804" s="1">
        <v>18.313500000000001</v>
      </c>
      <c r="N804" s="1">
        <v>20.779299999999999</v>
      </c>
      <c r="O804" s="1">
        <v>39.395699999999998</v>
      </c>
      <c r="P804" s="1">
        <v>45.2973</v>
      </c>
      <c r="Q804" s="1">
        <v>54.035899999999998</v>
      </c>
      <c r="R804" s="1">
        <v>51.445300000000003</v>
      </c>
      <c r="S804" s="1">
        <v>45.806699999999999</v>
      </c>
      <c r="T804" s="1">
        <v>41.161999999999999</v>
      </c>
      <c r="U804" s="1">
        <v>40.93835</v>
      </c>
      <c r="V804" s="1">
        <v>40.714700000000001</v>
      </c>
      <c r="W804" s="1">
        <v>40.394199999999998</v>
      </c>
      <c r="X804" s="1">
        <v>40.073700000000002</v>
      </c>
      <c r="Y804" s="1">
        <v>38.1873</v>
      </c>
      <c r="Z804" s="1">
        <v>36.300899999999999</v>
      </c>
      <c r="AA804" s="1">
        <v>36.962000000000003</v>
      </c>
      <c r="AB804" s="1">
        <v>37.623100000000001</v>
      </c>
      <c r="AC804" s="1">
        <v>37.623100000000001</v>
      </c>
    </row>
    <row r="805" spans="1:29" x14ac:dyDescent="0.3">
      <c r="A805" t="s">
        <v>193</v>
      </c>
      <c r="B805" t="s">
        <v>202</v>
      </c>
      <c r="C805" t="s">
        <v>198</v>
      </c>
      <c r="D805" t="s">
        <v>168</v>
      </c>
      <c r="E805" t="s">
        <v>197</v>
      </c>
      <c r="F805" s="1"/>
      <c r="G805" s="1"/>
      <c r="H805" s="1"/>
      <c r="I805" s="1">
        <v>17.822299999999998</v>
      </c>
      <c r="J805" s="1">
        <v>15.098800000000001</v>
      </c>
      <c r="K805" s="1">
        <v>14.854200000000001</v>
      </c>
      <c r="L805" s="1">
        <v>31.431999999999999</v>
      </c>
      <c r="M805" s="1">
        <v>19.384</v>
      </c>
      <c r="N805" s="1">
        <v>33.597900000000003</v>
      </c>
      <c r="O805" s="1">
        <v>46.808900000000001</v>
      </c>
      <c r="P805" s="1">
        <v>55.045499999999997</v>
      </c>
      <c r="Q805" s="1">
        <v>65.881399999999999</v>
      </c>
      <c r="R805" s="1">
        <v>63.780900000000003</v>
      </c>
      <c r="S805" s="1">
        <v>55.366199999999999</v>
      </c>
      <c r="T805" s="1">
        <v>56.316600000000001</v>
      </c>
      <c r="U805" s="1">
        <v>57.72045</v>
      </c>
      <c r="V805" s="1">
        <v>59.124299999999998</v>
      </c>
      <c r="W805" s="1">
        <v>57.739800000000002</v>
      </c>
      <c r="X805" s="1">
        <v>56.3553</v>
      </c>
      <c r="Y805" s="1">
        <v>55.979749999999903</v>
      </c>
      <c r="Z805" s="1">
        <v>55.604199999999999</v>
      </c>
      <c r="AA805" s="1">
        <v>55.812899999999999</v>
      </c>
      <c r="AB805" s="1">
        <v>56.021599999999999</v>
      </c>
      <c r="AC805" s="1">
        <v>56.021599999999999</v>
      </c>
    </row>
    <row r="806" spans="1:29" x14ac:dyDescent="0.3">
      <c r="A806" t="s">
        <v>193</v>
      </c>
      <c r="B806" t="s">
        <v>202</v>
      </c>
      <c r="C806" t="s">
        <v>198</v>
      </c>
      <c r="D806" t="s">
        <v>177</v>
      </c>
      <c r="E806" t="s">
        <v>197</v>
      </c>
      <c r="F806" s="1"/>
      <c r="G806" s="1"/>
      <c r="H806" s="1"/>
      <c r="I806" s="1">
        <v>8.9026999999999994</v>
      </c>
      <c r="J806" s="1">
        <v>10.895099999999999</v>
      </c>
      <c r="K806" s="1">
        <v>5.9131999999999998</v>
      </c>
      <c r="L806" s="1">
        <v>6.3471000000000002</v>
      </c>
      <c r="M806" s="1">
        <v>12.0291</v>
      </c>
      <c r="N806" s="1">
        <v>12.588800000000001</v>
      </c>
      <c r="O806" s="1">
        <v>20.694900000000001</v>
      </c>
      <c r="P806" s="1">
        <v>24.741499999999998</v>
      </c>
      <c r="Q806" s="1">
        <v>27.930800000000001</v>
      </c>
      <c r="R806" s="1">
        <v>31.6158</v>
      </c>
      <c r="S806" s="1">
        <v>27.095700000000001</v>
      </c>
      <c r="T806" s="1">
        <v>32.938099999999999</v>
      </c>
      <c r="U806" s="1">
        <v>38.063000000000002</v>
      </c>
      <c r="V806" s="1">
        <v>43.187899999999999</v>
      </c>
      <c r="W806" s="1">
        <v>40.028500000000001</v>
      </c>
      <c r="X806" s="1">
        <v>36.869100000000003</v>
      </c>
      <c r="Y806" s="1">
        <v>35.903999999999897</v>
      </c>
      <c r="Z806" s="1">
        <v>34.938899999999997</v>
      </c>
      <c r="AA806" s="1">
        <v>36.765249999999902</v>
      </c>
      <c r="AB806" s="1">
        <v>38.5916</v>
      </c>
      <c r="AC806" s="1">
        <v>38.5916</v>
      </c>
    </row>
    <row r="807" spans="1:29" x14ac:dyDescent="0.3">
      <c r="A807" t="s">
        <v>193</v>
      </c>
      <c r="B807" t="s">
        <v>202</v>
      </c>
      <c r="C807" t="s">
        <v>198</v>
      </c>
      <c r="D807" t="s">
        <v>160</v>
      </c>
      <c r="E807" t="s">
        <v>197</v>
      </c>
      <c r="F807" s="1"/>
      <c r="G807" s="1"/>
      <c r="H807" s="1"/>
      <c r="I807" s="1">
        <v>8.9026999999999994</v>
      </c>
      <c r="J807" s="1">
        <v>10.895099999999999</v>
      </c>
      <c r="K807" s="1">
        <v>5.9131999999999998</v>
      </c>
      <c r="L807" s="1">
        <v>6.3471000000000002</v>
      </c>
      <c r="M807" s="1">
        <v>12.0291</v>
      </c>
      <c r="N807" s="1">
        <v>12.588800000000001</v>
      </c>
      <c r="O807" s="1">
        <v>20.694900000000001</v>
      </c>
      <c r="P807" s="1">
        <v>24.741499999999998</v>
      </c>
      <c r="Q807" s="1">
        <v>27.930800000000001</v>
      </c>
      <c r="R807" s="1">
        <v>31.6158</v>
      </c>
      <c r="S807" s="1">
        <v>27.095700000000001</v>
      </c>
      <c r="T807" s="1">
        <v>32.938099999999999</v>
      </c>
      <c r="U807" s="1">
        <v>38.063000000000002</v>
      </c>
      <c r="V807" s="1">
        <v>43.187899999999999</v>
      </c>
      <c r="W807" s="1">
        <v>40.028500000000001</v>
      </c>
      <c r="X807" s="1">
        <v>36.869100000000003</v>
      </c>
      <c r="Y807" s="1">
        <v>35.903999999999897</v>
      </c>
      <c r="Z807" s="1">
        <v>34.938899999999997</v>
      </c>
      <c r="AA807" s="1">
        <v>36.765249999999902</v>
      </c>
      <c r="AB807" s="1">
        <v>38.5916</v>
      </c>
      <c r="AC807" s="1">
        <v>38.5916</v>
      </c>
    </row>
    <row r="808" spans="1:29" hidden="1" x14ac:dyDescent="0.3">
      <c r="A808" t="s">
        <v>193</v>
      </c>
      <c r="B808" t="s">
        <v>202</v>
      </c>
      <c r="C808" t="s">
        <v>198</v>
      </c>
      <c r="D808" t="s">
        <v>119</v>
      </c>
      <c r="E808" t="s">
        <v>197</v>
      </c>
      <c r="F808" s="1"/>
      <c r="G808" s="1"/>
      <c r="H808" s="1"/>
      <c r="I808" s="1">
        <v>1.1591</v>
      </c>
      <c r="J808" s="1">
        <v>2.1867999999999999</v>
      </c>
      <c r="K808" s="1">
        <v>8.6199999999999999E-2</v>
      </c>
      <c r="L808" s="1">
        <v>3.2363</v>
      </c>
      <c r="M808" s="1">
        <v>5.0030000000000001</v>
      </c>
      <c r="N808" s="1">
        <v>5.6700999999999997</v>
      </c>
      <c r="O808" s="1">
        <v>5.9250999999999996</v>
      </c>
      <c r="P808" s="1">
        <v>8.8561999999999994</v>
      </c>
      <c r="Q808" s="1">
        <v>19.624300000000002</v>
      </c>
      <c r="R808" s="1">
        <v>25.628</v>
      </c>
      <c r="S808" s="1">
        <v>26.8675</v>
      </c>
      <c r="T808" s="1">
        <v>39.079799999999999</v>
      </c>
      <c r="U808" s="1">
        <v>37.8583</v>
      </c>
      <c r="V808" s="1">
        <v>36.636800000000001</v>
      </c>
      <c r="W808" s="1">
        <v>34.360999999999997</v>
      </c>
      <c r="X808" s="1">
        <v>32.0852</v>
      </c>
      <c r="Y808" s="1">
        <v>25.967949999999998</v>
      </c>
      <c r="Z808" s="1">
        <v>19.8507</v>
      </c>
      <c r="AA808" s="1">
        <v>34.0578</v>
      </c>
      <c r="AB808" s="1">
        <v>48.264899999999997</v>
      </c>
      <c r="AC808" s="1">
        <v>48.264899999999997</v>
      </c>
    </row>
    <row r="809" spans="1:29" hidden="1" x14ac:dyDescent="0.3">
      <c r="A809" t="s">
        <v>193</v>
      </c>
      <c r="B809" t="s">
        <v>202</v>
      </c>
      <c r="C809" t="s">
        <v>198</v>
      </c>
      <c r="D809" t="s">
        <v>121</v>
      </c>
      <c r="E809" t="s">
        <v>197</v>
      </c>
      <c r="F809" s="1"/>
      <c r="G809" s="1"/>
      <c r="H809" s="1"/>
      <c r="I809" s="1"/>
      <c r="J809" s="1">
        <v>1.5526</v>
      </c>
      <c r="K809" s="1">
        <v>1.4259999999999999</v>
      </c>
      <c r="L809" s="1">
        <v>1.7543</v>
      </c>
      <c r="M809" s="1">
        <v>1.8869</v>
      </c>
      <c r="N809" s="1">
        <v>1.8783000000000001</v>
      </c>
      <c r="O809" s="1">
        <v>1.7394000000000001</v>
      </c>
      <c r="P809" s="1">
        <v>1.0391999999999999</v>
      </c>
      <c r="Q809" s="1">
        <v>1.2584</v>
      </c>
      <c r="R809" s="1">
        <v>1.6485000000000001</v>
      </c>
      <c r="S809" s="1">
        <v>1.3812</v>
      </c>
      <c r="T809" s="1">
        <v>1.383</v>
      </c>
      <c r="U809" s="1">
        <v>1.49705</v>
      </c>
      <c r="V809" s="1">
        <v>1.6111</v>
      </c>
      <c r="W809" s="1">
        <v>1.7156</v>
      </c>
      <c r="X809" s="1">
        <v>1.8201000000000001</v>
      </c>
      <c r="Y809" s="1">
        <v>1.8536999999999999</v>
      </c>
      <c r="Z809" s="1">
        <v>1.8873</v>
      </c>
      <c r="AA809" s="1">
        <v>1.9178500000000001</v>
      </c>
      <c r="AB809" s="1">
        <v>1.9483999999999999</v>
      </c>
      <c r="AC809" s="1">
        <v>1.9483999999999999</v>
      </c>
    </row>
    <row r="810" spans="1:29" hidden="1" x14ac:dyDescent="0.3">
      <c r="A810" t="s">
        <v>193</v>
      </c>
      <c r="B810" t="s">
        <v>202</v>
      </c>
      <c r="C810" t="s">
        <v>198</v>
      </c>
      <c r="D810" t="s">
        <v>123</v>
      </c>
      <c r="E810" t="s">
        <v>197</v>
      </c>
      <c r="F810" s="1"/>
      <c r="G810" s="1"/>
      <c r="H810" s="1"/>
      <c r="I810" s="1"/>
      <c r="J810" s="1">
        <v>4.0023</v>
      </c>
      <c r="K810" s="1">
        <v>4.1188000000000002</v>
      </c>
      <c r="L810" s="1">
        <v>3.7086999999999999</v>
      </c>
      <c r="M810" s="1">
        <v>5.0048000000000004</v>
      </c>
      <c r="N810" s="1">
        <v>5.484</v>
      </c>
      <c r="O810" s="1">
        <v>6.4688999999999997</v>
      </c>
      <c r="P810" s="1">
        <v>7.1113999999999997</v>
      </c>
      <c r="Q810" s="1">
        <v>7.3219000000000003</v>
      </c>
      <c r="R810" s="1">
        <v>8.0494000000000003</v>
      </c>
      <c r="S810" s="1">
        <v>6.6045999999999996</v>
      </c>
      <c r="T810" s="1">
        <v>7.2126999999999999</v>
      </c>
      <c r="U810" s="1">
        <v>7.1282499999999898</v>
      </c>
      <c r="V810" s="1">
        <v>7.0438000000000001</v>
      </c>
      <c r="W810" s="1">
        <v>7.1113499999999998</v>
      </c>
      <c r="X810" s="1">
        <v>7.1788999999999996</v>
      </c>
      <c r="Y810" s="1">
        <v>7.1645500000000002</v>
      </c>
      <c r="Z810" s="1">
        <v>7.1501999999999999</v>
      </c>
      <c r="AA810" s="1">
        <v>7.13415</v>
      </c>
      <c r="AB810" s="1">
        <v>7.1181000000000001</v>
      </c>
      <c r="AC810" s="1">
        <v>7.1181000000000001</v>
      </c>
    </row>
    <row r="811" spans="1:29" hidden="1" x14ac:dyDescent="0.3">
      <c r="A811" t="s">
        <v>193</v>
      </c>
      <c r="B811" t="s">
        <v>202</v>
      </c>
      <c r="C811" t="s">
        <v>198</v>
      </c>
      <c r="D811" t="s">
        <v>125</v>
      </c>
      <c r="E811" t="s">
        <v>197</v>
      </c>
      <c r="F811" s="1"/>
      <c r="G811" s="1"/>
      <c r="H811" s="1"/>
      <c r="I811" s="1"/>
      <c r="J811" s="1">
        <v>9.1948000000000008</v>
      </c>
      <c r="K811" s="1">
        <v>9.8724000000000007</v>
      </c>
      <c r="L811" s="1">
        <v>10.217000000000001</v>
      </c>
      <c r="M811" s="1">
        <v>11.9781</v>
      </c>
      <c r="N811" s="1">
        <v>14.0017</v>
      </c>
      <c r="O811" s="1">
        <v>10.1882</v>
      </c>
      <c r="P811" s="1">
        <v>10.617000000000001</v>
      </c>
      <c r="Q811" s="1">
        <v>11.5062</v>
      </c>
      <c r="R811" s="1">
        <v>11.864599999999999</v>
      </c>
      <c r="S811" s="1">
        <v>13.1067</v>
      </c>
      <c r="T811" s="1">
        <v>15.6561</v>
      </c>
      <c r="U811" s="1">
        <v>18.216100000000001</v>
      </c>
      <c r="V811" s="1">
        <v>20.7761</v>
      </c>
      <c r="W811" s="1">
        <v>21.047599999999999</v>
      </c>
      <c r="X811" s="1">
        <v>21.319099999999999</v>
      </c>
      <c r="Y811" s="1">
        <v>21.8689</v>
      </c>
      <c r="Z811" s="1">
        <v>22.418700000000001</v>
      </c>
      <c r="AA811" s="1">
        <v>22.585750000000001</v>
      </c>
      <c r="AB811" s="1">
        <v>22.752800000000001</v>
      </c>
      <c r="AC811" s="1">
        <v>22.752800000000001</v>
      </c>
    </row>
    <row r="812" spans="1:29" hidden="1" x14ac:dyDescent="0.3">
      <c r="A812" t="s">
        <v>193</v>
      </c>
      <c r="B812" t="s">
        <v>202</v>
      </c>
      <c r="C812" t="s">
        <v>198</v>
      </c>
      <c r="D812" t="s">
        <v>127</v>
      </c>
      <c r="E812" t="s">
        <v>197</v>
      </c>
      <c r="F812" s="1"/>
      <c r="G812" s="1"/>
      <c r="H812" s="1"/>
      <c r="I812" s="1">
        <v>27.049499999999998</v>
      </c>
      <c r="J812" s="1">
        <v>11.006500000000001</v>
      </c>
      <c r="K812" s="1">
        <v>20.510899999999999</v>
      </c>
      <c r="L812" s="1">
        <v>22.590299999999999</v>
      </c>
      <c r="M812" s="1">
        <v>21.250900000000001</v>
      </c>
      <c r="N812" s="1">
        <v>22.6435</v>
      </c>
      <c r="O812" s="1">
        <v>22.688300000000002</v>
      </c>
      <c r="P812" s="1">
        <v>21.3658</v>
      </c>
      <c r="Q812" s="1">
        <v>19.8291</v>
      </c>
      <c r="R812" s="1">
        <v>18.5107</v>
      </c>
      <c r="S812" s="1">
        <v>17.569299999999998</v>
      </c>
      <c r="T812" s="1">
        <v>17.0822</v>
      </c>
      <c r="U812" s="1">
        <v>17.052949999999999</v>
      </c>
      <c r="V812" s="1">
        <v>17.023700000000002</v>
      </c>
      <c r="W812" s="1">
        <v>16.634650000000001</v>
      </c>
      <c r="X812" s="1">
        <v>16.2456</v>
      </c>
      <c r="Y812" s="1">
        <v>15.272500000000001</v>
      </c>
      <c r="Z812" s="1">
        <v>14.2994</v>
      </c>
      <c r="AA812" s="1">
        <v>14.060549999999999</v>
      </c>
      <c r="AB812" s="1">
        <v>13.8217</v>
      </c>
      <c r="AC812" s="1">
        <v>13.8217</v>
      </c>
    </row>
    <row r="813" spans="1:29" hidden="1" x14ac:dyDescent="0.3">
      <c r="A813" t="s">
        <v>193</v>
      </c>
      <c r="B813" t="s">
        <v>202</v>
      </c>
      <c r="C813" t="s">
        <v>198</v>
      </c>
      <c r="D813" t="s">
        <v>161</v>
      </c>
      <c r="E813" t="s">
        <v>197</v>
      </c>
      <c r="F813" s="1"/>
      <c r="G813" s="1"/>
      <c r="H813" s="1"/>
      <c r="I813" s="1"/>
      <c r="J813" s="1">
        <v>8.9068000000000005</v>
      </c>
      <c r="K813" s="1">
        <v>7.5910000000000002</v>
      </c>
      <c r="L813" s="1">
        <v>8.9329999999999998</v>
      </c>
      <c r="M813" s="1">
        <v>10.207700000000001</v>
      </c>
      <c r="N813" s="1">
        <v>13.5921</v>
      </c>
      <c r="O813" s="1">
        <v>29.9331</v>
      </c>
      <c r="P813" s="1">
        <v>34.937100000000001</v>
      </c>
      <c r="Q813" s="1">
        <v>41.304299999999998</v>
      </c>
      <c r="R813" s="1">
        <v>38.816299999999998</v>
      </c>
      <c r="S813" s="1">
        <v>33.4011</v>
      </c>
      <c r="T813" s="1">
        <v>30.0107</v>
      </c>
      <c r="U813" s="1">
        <v>29.681699999999999</v>
      </c>
      <c r="V813" s="1">
        <v>29.352699999999999</v>
      </c>
      <c r="W813" s="1">
        <v>28.3566</v>
      </c>
      <c r="X813" s="1">
        <v>27.360499999999998</v>
      </c>
      <c r="Y813" s="1">
        <v>26.5825</v>
      </c>
      <c r="Z813" s="1">
        <v>25.804500000000001</v>
      </c>
      <c r="AA813" s="1">
        <v>26.22045</v>
      </c>
      <c r="AB813" s="1">
        <v>26.636399999999998</v>
      </c>
      <c r="AC813" s="1">
        <v>26.636399999999998</v>
      </c>
    </row>
    <row r="814" spans="1:29" hidden="1" x14ac:dyDescent="0.3">
      <c r="A814" t="s">
        <v>193</v>
      </c>
      <c r="B814" t="s">
        <v>202</v>
      </c>
      <c r="C814" t="s">
        <v>198</v>
      </c>
      <c r="D814" t="s">
        <v>130</v>
      </c>
      <c r="E814" t="s">
        <v>197</v>
      </c>
      <c r="F814" s="1"/>
      <c r="G814" s="1"/>
      <c r="H814" s="1"/>
      <c r="I814" s="1"/>
      <c r="J814" s="1">
        <v>2.3479999999999999</v>
      </c>
      <c r="K814" s="1">
        <v>10.8873</v>
      </c>
      <c r="L814" s="1">
        <v>10.128299999999999</v>
      </c>
      <c r="M814" s="1">
        <v>15.2639</v>
      </c>
      <c r="N814" s="1">
        <v>13.291600000000001</v>
      </c>
      <c r="O814" s="1">
        <v>15.264900000000001</v>
      </c>
      <c r="P814" s="1">
        <v>20.013200000000001</v>
      </c>
      <c r="Q814" s="1">
        <v>37.258699999999997</v>
      </c>
      <c r="R814" s="1">
        <v>17.498100000000001</v>
      </c>
      <c r="S814" s="1">
        <v>25.416799999999999</v>
      </c>
      <c r="T814" s="1">
        <v>22.273900000000001</v>
      </c>
      <c r="U814" s="1">
        <v>22.771450000000002</v>
      </c>
      <c r="V814" s="1">
        <v>23.268999999999998</v>
      </c>
      <c r="W814" s="1">
        <v>23.42625</v>
      </c>
      <c r="X814" s="1">
        <v>23.583500000000001</v>
      </c>
      <c r="Y814" s="1">
        <v>20.295549999999999</v>
      </c>
      <c r="Z814" s="1">
        <v>17.0076</v>
      </c>
      <c r="AA814" s="1">
        <v>18.872250000000001</v>
      </c>
      <c r="AB814" s="1">
        <v>20.736899999999999</v>
      </c>
      <c r="AC814" s="1">
        <v>20.736899999999999</v>
      </c>
    </row>
    <row r="815" spans="1:29" hidden="1" x14ac:dyDescent="0.3">
      <c r="A815" t="s">
        <v>193</v>
      </c>
      <c r="B815" t="s">
        <v>202</v>
      </c>
      <c r="C815" t="s">
        <v>198</v>
      </c>
      <c r="D815" t="s">
        <v>185</v>
      </c>
      <c r="E815" t="s">
        <v>197</v>
      </c>
      <c r="F815" s="1"/>
      <c r="G815" s="1"/>
      <c r="H815" s="1"/>
      <c r="I815" s="1">
        <v>11.3819</v>
      </c>
      <c r="J815" s="1">
        <v>8.3691999999999993</v>
      </c>
      <c r="K815" s="1">
        <v>8.1844999999999999</v>
      </c>
      <c r="L815" s="1">
        <v>24.494599999999998</v>
      </c>
      <c r="M815" s="1">
        <v>12.0192</v>
      </c>
      <c r="N815" s="1">
        <v>26.186499999999999</v>
      </c>
      <c r="O815" s="1">
        <v>39.222900000000003</v>
      </c>
      <c r="P815" s="1">
        <v>47.119100000000003</v>
      </c>
      <c r="Q815" s="1">
        <v>57.681899999999999</v>
      </c>
      <c r="R815" s="1">
        <v>55.1128</v>
      </c>
      <c r="S815" s="1">
        <v>46.914099999999998</v>
      </c>
      <c r="T815" s="1">
        <v>47.3855</v>
      </c>
      <c r="U815" s="1">
        <v>48.927050000000001</v>
      </c>
      <c r="V815" s="1">
        <v>50.468600000000002</v>
      </c>
      <c r="W815" s="1">
        <v>48.989199999999997</v>
      </c>
      <c r="X815" s="1">
        <v>47.509799999999998</v>
      </c>
      <c r="Y815" s="1">
        <v>47.316800000000001</v>
      </c>
      <c r="Z815" s="1">
        <v>47.123800000000003</v>
      </c>
      <c r="AA815" s="1">
        <v>47.046950000000002</v>
      </c>
      <c r="AB815" s="1">
        <v>46.970100000000002</v>
      </c>
      <c r="AC815" s="1">
        <v>46.970100000000002</v>
      </c>
    </row>
    <row r="816" spans="1:29" hidden="1" x14ac:dyDescent="0.3">
      <c r="A816" t="s">
        <v>193</v>
      </c>
      <c r="B816" t="s">
        <v>202</v>
      </c>
      <c r="C816" t="s">
        <v>198</v>
      </c>
      <c r="D816" t="s">
        <v>131</v>
      </c>
      <c r="E816" t="s">
        <v>197</v>
      </c>
      <c r="F816" s="1"/>
      <c r="G816" s="1"/>
      <c r="H816" s="1"/>
      <c r="I816" s="1"/>
      <c r="J816" s="1">
        <v>8.3607999999999993</v>
      </c>
      <c r="K816" s="1">
        <v>8.1853999999999996</v>
      </c>
      <c r="L816" s="1">
        <v>24.497299999999999</v>
      </c>
      <c r="M816" s="1">
        <v>12.022</v>
      </c>
      <c r="N816" s="1">
        <v>26.186399999999999</v>
      </c>
      <c r="O816" s="1">
        <v>39.048699999999997</v>
      </c>
      <c r="P816" s="1">
        <v>46.811399999999999</v>
      </c>
      <c r="Q816" s="1">
        <v>57.589599999999997</v>
      </c>
      <c r="R816" s="1">
        <v>54.829900000000002</v>
      </c>
      <c r="S816" s="1">
        <v>46.914099999999998</v>
      </c>
      <c r="T816" s="1">
        <v>47.385899999999999</v>
      </c>
      <c r="U816" s="1">
        <v>48.927700000000002</v>
      </c>
      <c r="V816" s="1">
        <v>50.469499999999996</v>
      </c>
      <c r="W816" s="1">
        <v>48.990549999999999</v>
      </c>
      <c r="X816" s="1">
        <v>47.511600000000001</v>
      </c>
      <c r="Y816" s="1">
        <v>47.317999999999998</v>
      </c>
      <c r="Z816" s="1">
        <v>47.124400000000001</v>
      </c>
      <c r="AA816" s="1">
        <v>47.045949999999998</v>
      </c>
      <c r="AB816" s="1">
        <v>46.967500000000001</v>
      </c>
      <c r="AC816" s="1">
        <v>46.967500000000001</v>
      </c>
    </row>
    <row r="817" spans="1:29" hidden="1" x14ac:dyDescent="0.3">
      <c r="A817" t="s">
        <v>193</v>
      </c>
      <c r="B817" t="s">
        <v>202</v>
      </c>
      <c r="C817" t="s">
        <v>198</v>
      </c>
      <c r="D817" t="s">
        <v>162</v>
      </c>
      <c r="E817" t="s">
        <v>197</v>
      </c>
      <c r="F817" s="1"/>
      <c r="G817" s="1"/>
      <c r="H817" s="1"/>
      <c r="I817" s="1">
        <v>56.909599999999998</v>
      </c>
      <c r="J817" s="1">
        <v>41.845799999999997</v>
      </c>
      <c r="K817" s="1">
        <v>40.922899999999998</v>
      </c>
      <c r="L817" s="1">
        <v>122.4726</v>
      </c>
      <c r="M817" s="1">
        <v>60.0959</v>
      </c>
      <c r="N817" s="1">
        <v>130.93289999999999</v>
      </c>
      <c r="O817" s="1">
        <v>196.11410000000001</v>
      </c>
      <c r="P817" s="1">
        <v>235.595</v>
      </c>
      <c r="Q817" s="1">
        <v>288.40929999999997</v>
      </c>
      <c r="R817" s="1">
        <v>275.5643</v>
      </c>
      <c r="S817" s="1">
        <v>234.57040000000001</v>
      </c>
      <c r="T817" s="1">
        <v>355.39120000000003</v>
      </c>
      <c r="U817" s="1">
        <v>430.03895</v>
      </c>
      <c r="V817" s="1">
        <v>504.68669999999997</v>
      </c>
      <c r="W817" s="1">
        <v>489.89224999999999</v>
      </c>
      <c r="X817" s="1">
        <v>475.09780000000001</v>
      </c>
      <c r="Y817" s="1">
        <v>473.168149999999</v>
      </c>
      <c r="Z817" s="1">
        <v>471.23849999999999</v>
      </c>
      <c r="AA817" s="1">
        <v>470.4699</v>
      </c>
      <c r="AB817" s="1">
        <v>469.7013</v>
      </c>
      <c r="AC817" s="1">
        <v>469.7013</v>
      </c>
    </row>
    <row r="818" spans="1:29" hidden="1" x14ac:dyDescent="0.3">
      <c r="A818" t="s">
        <v>193</v>
      </c>
      <c r="B818" t="s">
        <v>202</v>
      </c>
      <c r="C818" t="s">
        <v>198</v>
      </c>
      <c r="D818" t="s">
        <v>164</v>
      </c>
      <c r="E818" t="s">
        <v>197</v>
      </c>
      <c r="F818" s="1"/>
      <c r="G818" s="1"/>
      <c r="H818" s="1"/>
      <c r="I818" s="1">
        <v>8.0874000000000006</v>
      </c>
      <c r="J818" s="1">
        <v>9.1750000000000007</v>
      </c>
      <c r="K818" s="1">
        <v>5.1026999999999996</v>
      </c>
      <c r="L818" s="1">
        <v>4.7389999999999999</v>
      </c>
      <c r="M818" s="1">
        <v>11.116899999999999</v>
      </c>
      <c r="N818" s="1">
        <v>10.8102</v>
      </c>
      <c r="O818" s="1">
        <v>19.682500000000001</v>
      </c>
      <c r="P818" s="1">
        <v>23.678599999999999</v>
      </c>
      <c r="Q818" s="1">
        <v>25.274000000000001</v>
      </c>
      <c r="R818" s="1">
        <v>30.4527</v>
      </c>
      <c r="S818" s="1">
        <v>25.932500000000001</v>
      </c>
      <c r="T818" s="1">
        <v>31.7211</v>
      </c>
      <c r="U818" s="1">
        <v>36.843899999999998</v>
      </c>
      <c r="V818" s="1">
        <v>41.966700000000003</v>
      </c>
      <c r="W818" s="1">
        <v>38.344900000000003</v>
      </c>
      <c r="X818" s="1">
        <v>34.723100000000002</v>
      </c>
      <c r="Y818" s="1">
        <v>34.22175</v>
      </c>
      <c r="Z818" s="1">
        <v>33.720399999999998</v>
      </c>
      <c r="AA818" s="1">
        <v>35.469499999999996</v>
      </c>
      <c r="AB818" s="1">
        <v>37.218600000000002</v>
      </c>
      <c r="AC818" s="1">
        <v>37.218600000000002</v>
      </c>
    </row>
    <row r="819" spans="1:29" hidden="1" x14ac:dyDescent="0.3">
      <c r="A819" t="s">
        <v>193</v>
      </c>
      <c r="B819" t="s">
        <v>190</v>
      </c>
      <c r="C819" t="s">
        <v>149</v>
      </c>
      <c r="D819" t="s">
        <v>154</v>
      </c>
      <c r="E819" t="s">
        <v>195</v>
      </c>
      <c r="F819" s="1"/>
      <c r="G819" s="1"/>
      <c r="H819" s="1"/>
      <c r="I819" s="1">
        <v>108</v>
      </c>
      <c r="J819" s="1">
        <v>100</v>
      </c>
      <c r="K819" s="1">
        <v>107</v>
      </c>
      <c r="L819" s="1">
        <v>115</v>
      </c>
      <c r="M819" s="1">
        <v>120</v>
      </c>
      <c r="N819" s="1">
        <v>118</v>
      </c>
      <c r="O819" s="1">
        <v>138</v>
      </c>
      <c r="P819" s="1">
        <v>144</v>
      </c>
      <c r="Q819" s="1">
        <v>156</v>
      </c>
      <c r="R819" s="1">
        <v>161</v>
      </c>
      <c r="S819" s="1">
        <v>162</v>
      </c>
      <c r="T819" s="1">
        <v>157</v>
      </c>
      <c r="U819" s="1">
        <v>156.5</v>
      </c>
      <c r="V819" s="1">
        <v>156</v>
      </c>
      <c r="W819" s="1">
        <v>153</v>
      </c>
      <c r="X819" s="1">
        <v>150</v>
      </c>
      <c r="Y819" s="1">
        <v>148</v>
      </c>
      <c r="Z819" s="1">
        <v>146</v>
      </c>
      <c r="AA819" s="1">
        <v>148.5</v>
      </c>
      <c r="AB819" s="1">
        <v>151</v>
      </c>
      <c r="AC819" s="1">
        <v>151</v>
      </c>
    </row>
    <row r="820" spans="1:29" hidden="1" x14ac:dyDescent="0.3">
      <c r="A820" t="s">
        <v>193</v>
      </c>
      <c r="B820" t="s">
        <v>190</v>
      </c>
      <c r="C820" t="s">
        <v>149</v>
      </c>
      <c r="D820" t="s">
        <v>117</v>
      </c>
      <c r="E820" t="s">
        <v>196</v>
      </c>
      <c r="F820" s="1"/>
      <c r="G820" s="1"/>
      <c r="H820" s="1"/>
      <c r="I820" s="1"/>
      <c r="J820" s="1">
        <v>16.472100000000001</v>
      </c>
      <c r="K820" s="1">
        <v>16.516300000000001</v>
      </c>
      <c r="L820" s="1">
        <v>14.857100000000001</v>
      </c>
      <c r="M820" s="1">
        <v>42.813200000000002</v>
      </c>
      <c r="N820" s="1">
        <v>64.221599999999995</v>
      </c>
      <c r="O820" s="1">
        <v>167.90969999999999</v>
      </c>
      <c r="P820" s="1">
        <v>214.29839999999999</v>
      </c>
      <c r="Q820" s="1">
        <v>273.50360000000001</v>
      </c>
      <c r="R820" s="1">
        <v>349.06790000000001</v>
      </c>
      <c r="S820" s="1">
        <v>490.68689999999998</v>
      </c>
      <c r="T820" s="1">
        <v>564.04589999999996</v>
      </c>
      <c r="U820" s="1">
        <v>550.98599999999999</v>
      </c>
      <c r="V820" s="1">
        <v>537.92610000000002</v>
      </c>
      <c r="W820" s="1">
        <v>515.84145000000001</v>
      </c>
      <c r="X820" s="1">
        <v>493.7568</v>
      </c>
      <c r="Y820" s="1">
        <v>534.82339999999999</v>
      </c>
      <c r="Z820" s="1">
        <v>575.89</v>
      </c>
      <c r="AA820" s="1">
        <v>585.16010000000006</v>
      </c>
      <c r="AB820" s="1">
        <v>594.43020000000001</v>
      </c>
      <c r="AC820" s="1">
        <v>594.43020000000001</v>
      </c>
    </row>
    <row r="821" spans="1:29" hidden="1" x14ac:dyDescent="0.3">
      <c r="A821" t="s">
        <v>193</v>
      </c>
      <c r="B821" t="s">
        <v>190</v>
      </c>
      <c r="C821" t="s">
        <v>149</v>
      </c>
      <c r="D821" t="s">
        <v>119</v>
      </c>
      <c r="E821" t="s">
        <v>197</v>
      </c>
      <c r="F821" s="1"/>
      <c r="G821" s="1"/>
      <c r="H821" s="1"/>
      <c r="I821" s="1">
        <v>1.1591</v>
      </c>
      <c r="J821" s="1">
        <v>2.1867999999999999</v>
      </c>
      <c r="K821" s="1">
        <v>8.6199999999999E-2</v>
      </c>
      <c r="L821" s="1">
        <v>3.2363</v>
      </c>
      <c r="M821" s="1">
        <v>5.0030000000000001</v>
      </c>
      <c r="N821" s="1">
        <v>5.6700999999999997</v>
      </c>
      <c r="O821" s="1">
        <v>5.3978000000000002</v>
      </c>
      <c r="P821" s="1">
        <v>6.2474999999999996</v>
      </c>
      <c r="Q821" s="1">
        <v>10.8246</v>
      </c>
      <c r="R821" s="1">
        <v>15.5997</v>
      </c>
      <c r="S821" s="1">
        <v>19.538</v>
      </c>
      <c r="T821" s="1">
        <v>32.475200000000001</v>
      </c>
      <c r="U821" s="1">
        <v>36.165949999999903</v>
      </c>
      <c r="V821" s="1">
        <v>39.856699999999996</v>
      </c>
      <c r="W821" s="1">
        <v>36.6663</v>
      </c>
      <c r="X821" s="1">
        <v>33.475900000000003</v>
      </c>
      <c r="Y821" s="1">
        <v>32.443800000000003</v>
      </c>
      <c r="Z821" s="1">
        <v>31.4117</v>
      </c>
      <c r="AA821" s="1">
        <v>33.725549999999998</v>
      </c>
      <c r="AB821" s="1">
        <v>36.039400000000001</v>
      </c>
      <c r="AC821" s="1">
        <v>36.039400000000001</v>
      </c>
    </row>
    <row r="822" spans="1:29" hidden="1" x14ac:dyDescent="0.3">
      <c r="A822" t="s">
        <v>193</v>
      </c>
      <c r="B822" t="s">
        <v>190</v>
      </c>
      <c r="C822" t="s">
        <v>149</v>
      </c>
      <c r="D822" t="s">
        <v>121</v>
      </c>
      <c r="E822" t="s">
        <v>197</v>
      </c>
      <c r="F822" s="1"/>
      <c r="G822" s="1"/>
      <c r="H822" s="1"/>
      <c r="I822" s="1"/>
      <c r="J822" s="1">
        <v>1.5526</v>
      </c>
      <c r="K822" s="1">
        <v>1.4259999999999999</v>
      </c>
      <c r="L822" s="1">
        <v>1.7543</v>
      </c>
      <c r="M822" s="1">
        <v>1.8869</v>
      </c>
      <c r="N822" s="1">
        <v>1.8782999999999901</v>
      </c>
      <c r="O822" s="1">
        <v>1.5246</v>
      </c>
      <c r="P822" s="1">
        <v>0.91169999999999995</v>
      </c>
      <c r="Q822" s="1">
        <v>1.0417000000000001</v>
      </c>
      <c r="R822" s="1">
        <v>1.2863</v>
      </c>
      <c r="S822" s="1">
        <v>1.39699999999999</v>
      </c>
      <c r="T822" s="1">
        <v>1.5214000000000001</v>
      </c>
      <c r="U822" s="1">
        <v>1.5499499999999999</v>
      </c>
      <c r="V822" s="1">
        <v>1.5785</v>
      </c>
      <c r="W822" s="1">
        <v>1.7159499999999901</v>
      </c>
      <c r="X822" s="1">
        <v>1.8533999999999999</v>
      </c>
      <c r="Y822" s="1">
        <v>1.8904000000000001</v>
      </c>
      <c r="Z822" s="1">
        <v>1.9274</v>
      </c>
      <c r="AA822" s="1">
        <v>1.8994499999999901</v>
      </c>
      <c r="AB822" s="1">
        <v>1.8714999999999999</v>
      </c>
      <c r="AC822" s="1">
        <v>1.8714999999999999</v>
      </c>
    </row>
    <row r="823" spans="1:29" hidden="1" x14ac:dyDescent="0.3">
      <c r="A823" t="s">
        <v>193</v>
      </c>
      <c r="B823" t="s">
        <v>190</v>
      </c>
      <c r="C823" t="s">
        <v>149</v>
      </c>
      <c r="D823" t="s">
        <v>123</v>
      </c>
      <c r="E823" t="s">
        <v>197</v>
      </c>
      <c r="F823" s="1"/>
      <c r="G823" s="1"/>
      <c r="H823" s="1"/>
      <c r="I823" s="1"/>
      <c r="J823" s="1">
        <v>4.0023</v>
      </c>
      <c r="K823" s="1">
        <v>4.1188000000000002</v>
      </c>
      <c r="L823" s="1">
        <v>3.7086999999999999</v>
      </c>
      <c r="M823" s="1">
        <v>5.0048000000000004</v>
      </c>
      <c r="N823" s="1">
        <v>5.484</v>
      </c>
      <c r="O823" s="1">
        <v>5.6559999999999997</v>
      </c>
      <c r="P823" s="1">
        <v>6.0404999999999998</v>
      </c>
      <c r="Q823" s="1">
        <v>6.2491000000000003</v>
      </c>
      <c r="R823" s="1">
        <v>6.2396000000000003</v>
      </c>
      <c r="S823" s="1">
        <v>6.2112999999999996</v>
      </c>
      <c r="T823" s="1">
        <v>7.5841000000000003</v>
      </c>
      <c r="U823" s="1">
        <v>7.4425499999999998</v>
      </c>
      <c r="V823" s="1">
        <v>7.3010000000000002</v>
      </c>
      <c r="W823" s="1">
        <v>7.2664</v>
      </c>
      <c r="X823" s="1">
        <v>7.2317999999999998</v>
      </c>
      <c r="Y823" s="1">
        <v>7.1993999999999998</v>
      </c>
      <c r="Z823" s="1">
        <v>7.1669999999999998</v>
      </c>
      <c r="AA823" s="1">
        <v>7.06935</v>
      </c>
      <c r="AB823" s="1">
        <v>6.9717000000000002</v>
      </c>
      <c r="AC823" s="1">
        <v>6.9717000000000002</v>
      </c>
    </row>
    <row r="824" spans="1:29" hidden="1" x14ac:dyDescent="0.3">
      <c r="A824" t="s">
        <v>193</v>
      </c>
      <c r="B824" t="s">
        <v>190</v>
      </c>
      <c r="C824" t="s">
        <v>149</v>
      </c>
      <c r="D824" t="s">
        <v>125</v>
      </c>
      <c r="E824" t="s">
        <v>197</v>
      </c>
      <c r="F824" s="1"/>
      <c r="G824" s="1"/>
      <c r="H824" s="1"/>
      <c r="I824" s="1"/>
      <c r="J824" s="1">
        <v>9.1948000000000008</v>
      </c>
      <c r="K824" s="1">
        <v>9.8724000000000007</v>
      </c>
      <c r="L824" s="1">
        <v>10.217000000000001</v>
      </c>
      <c r="M824" s="1">
        <v>11.9781</v>
      </c>
      <c r="N824" s="1">
        <v>14.0017</v>
      </c>
      <c r="O824" s="1">
        <v>10.3162</v>
      </c>
      <c r="P824" s="1">
        <v>11.2257</v>
      </c>
      <c r="Q824" s="1">
        <v>12.604200000000001</v>
      </c>
      <c r="R824" s="1">
        <v>13.413</v>
      </c>
      <c r="S824" s="1">
        <v>13.893800000000001</v>
      </c>
      <c r="T824" s="1">
        <v>16.057600000000001</v>
      </c>
      <c r="U824" s="1">
        <v>18.448899999999998</v>
      </c>
      <c r="V824" s="1">
        <v>20.840199999999999</v>
      </c>
      <c r="W824" s="1">
        <v>21.631699999999999</v>
      </c>
      <c r="X824" s="1">
        <v>22.423200000000001</v>
      </c>
      <c r="Y824" s="1">
        <v>22.6721</v>
      </c>
      <c r="Z824" s="1">
        <v>22.920999999999999</v>
      </c>
      <c r="AA824" s="1">
        <v>22.9023</v>
      </c>
      <c r="AB824" s="1">
        <v>22.883600000000001</v>
      </c>
      <c r="AC824" s="1">
        <v>22.883600000000001</v>
      </c>
    </row>
    <row r="825" spans="1:29" hidden="1" x14ac:dyDescent="0.3">
      <c r="A825" t="s">
        <v>193</v>
      </c>
      <c r="B825" t="s">
        <v>190</v>
      </c>
      <c r="C825" t="s">
        <v>149</v>
      </c>
      <c r="D825" t="s">
        <v>127</v>
      </c>
      <c r="E825" t="s">
        <v>197</v>
      </c>
      <c r="F825" s="1"/>
      <c r="G825" s="1"/>
      <c r="H825" s="1"/>
      <c r="I825" s="1">
        <v>27.049499999999998</v>
      </c>
      <c r="J825" s="1">
        <v>11.006500000000001</v>
      </c>
      <c r="K825" s="1">
        <v>20.510899999999999</v>
      </c>
      <c r="L825" s="1">
        <v>22.590299999999999</v>
      </c>
      <c r="M825" s="1">
        <v>21.250900000000001</v>
      </c>
      <c r="N825" s="1">
        <v>21.7746</v>
      </c>
      <c r="O825" s="1">
        <v>20.7712</v>
      </c>
      <c r="P825" s="1">
        <v>18.879799999999999</v>
      </c>
      <c r="Q825" s="1">
        <v>17.6721</v>
      </c>
      <c r="R825" s="1">
        <v>18.369499999999999</v>
      </c>
      <c r="S825" s="1">
        <v>18.486599999999999</v>
      </c>
      <c r="T825" s="1">
        <v>17.449300000000001</v>
      </c>
      <c r="U825" s="1">
        <v>17.240400000000001</v>
      </c>
      <c r="V825" s="1">
        <v>17.031500000000001</v>
      </c>
      <c r="W825" s="1">
        <v>16.681850000000001</v>
      </c>
      <c r="X825" s="1">
        <v>16.3322</v>
      </c>
      <c r="Y825" s="1">
        <v>15.35985</v>
      </c>
      <c r="Z825" s="1">
        <v>14.387499999999999</v>
      </c>
      <c r="AA825" s="1">
        <v>14.09205</v>
      </c>
      <c r="AB825" s="1">
        <v>13.7966</v>
      </c>
      <c r="AC825" s="1">
        <v>13.7966</v>
      </c>
    </row>
    <row r="826" spans="1:29" hidden="1" x14ac:dyDescent="0.3">
      <c r="A826" t="s">
        <v>193</v>
      </c>
      <c r="B826" t="s">
        <v>190</v>
      </c>
      <c r="C826" t="s">
        <v>149</v>
      </c>
      <c r="D826" t="s">
        <v>161</v>
      </c>
      <c r="E826" t="s">
        <v>197</v>
      </c>
      <c r="F826" s="1"/>
      <c r="G826" s="1"/>
      <c r="H826" s="1"/>
      <c r="I826" s="1"/>
      <c r="J826" s="1">
        <v>8.9068000000000005</v>
      </c>
      <c r="K826" s="1">
        <v>7.5909999999999904</v>
      </c>
      <c r="L826" s="1">
        <v>8.9329999999999998</v>
      </c>
      <c r="M826" s="1">
        <v>10.207700000000001</v>
      </c>
      <c r="N826" s="1">
        <v>13.5921</v>
      </c>
      <c r="O826" s="1">
        <v>18.337700000000002</v>
      </c>
      <c r="P826" s="1">
        <v>21.372499999999999</v>
      </c>
      <c r="Q826" s="1">
        <v>24.319900000000001</v>
      </c>
      <c r="R826" s="1">
        <v>28.370799999999999</v>
      </c>
      <c r="S826" s="1">
        <v>33.378999999999998</v>
      </c>
      <c r="T826" s="1">
        <v>34.691200000000002</v>
      </c>
      <c r="U826" s="1">
        <v>31.612500000000001</v>
      </c>
      <c r="V826" s="1">
        <v>28.533799999999999</v>
      </c>
      <c r="W826" s="1">
        <v>27.855449999999902</v>
      </c>
      <c r="X826" s="1">
        <v>27.177099999999999</v>
      </c>
      <c r="Y826" s="1">
        <v>26.9208</v>
      </c>
      <c r="Z826" s="1">
        <v>26.6645</v>
      </c>
      <c r="AA826" s="1">
        <v>26</v>
      </c>
      <c r="AB826" s="1">
        <v>25.3355</v>
      </c>
      <c r="AC826" s="1">
        <v>25.3355</v>
      </c>
    </row>
    <row r="827" spans="1:29" hidden="1" x14ac:dyDescent="0.3">
      <c r="A827" t="s">
        <v>193</v>
      </c>
      <c r="B827" t="s">
        <v>190</v>
      </c>
      <c r="C827" t="s">
        <v>149</v>
      </c>
      <c r="D827" t="s">
        <v>130</v>
      </c>
      <c r="E827" t="s">
        <v>197</v>
      </c>
      <c r="F827" s="1"/>
      <c r="G827" s="1"/>
      <c r="H827" s="1"/>
      <c r="I827" s="1"/>
      <c r="J827" s="1">
        <v>2.3479999999999999</v>
      </c>
      <c r="K827" s="1">
        <v>10.8873</v>
      </c>
      <c r="L827" s="1">
        <v>10.128299999999999</v>
      </c>
      <c r="M827" s="1">
        <v>15.2639</v>
      </c>
      <c r="N827" s="1">
        <v>13.291600000000001</v>
      </c>
      <c r="O827" s="1">
        <v>19.860800000000001</v>
      </c>
      <c r="P827" s="1">
        <v>12.840999999999999</v>
      </c>
      <c r="Q827" s="1">
        <v>22.5017</v>
      </c>
      <c r="R827" s="1">
        <v>23.2928</v>
      </c>
      <c r="S827" s="1">
        <v>22.786799999999999</v>
      </c>
      <c r="T827" s="1">
        <v>24.7013</v>
      </c>
      <c r="U827" s="1">
        <v>23.296799999999902</v>
      </c>
      <c r="V827" s="1">
        <v>21.892299999999999</v>
      </c>
      <c r="W827" s="1">
        <v>23.349449999999901</v>
      </c>
      <c r="X827" s="1">
        <v>24.8066</v>
      </c>
      <c r="Y827" s="1">
        <v>20.415150000000001</v>
      </c>
      <c r="Z827" s="1">
        <v>16.023700000000002</v>
      </c>
      <c r="AA827" s="1">
        <v>19.072600000000001</v>
      </c>
      <c r="AB827" s="1">
        <v>22.121500000000001</v>
      </c>
      <c r="AC827" s="1">
        <v>22.121500000000001</v>
      </c>
    </row>
    <row r="828" spans="1:29" hidden="1" x14ac:dyDescent="0.3">
      <c r="A828" t="s">
        <v>193</v>
      </c>
      <c r="B828" t="s">
        <v>190</v>
      </c>
      <c r="C828" t="s">
        <v>149</v>
      </c>
      <c r="D828" t="s">
        <v>185</v>
      </c>
      <c r="E828" t="s">
        <v>197</v>
      </c>
      <c r="F828" s="1"/>
      <c r="G828" s="1"/>
      <c r="H828" s="1"/>
      <c r="I828" s="1">
        <v>11.3819</v>
      </c>
      <c r="J828" s="1">
        <v>8.3691999999999993</v>
      </c>
      <c r="K828" s="1">
        <v>8.1844999999999999</v>
      </c>
      <c r="L828" s="1">
        <v>24.494599999999998</v>
      </c>
      <c r="M828" s="1">
        <v>12.0192</v>
      </c>
      <c r="N828" s="1">
        <v>26.186499999999899</v>
      </c>
      <c r="O828" s="1">
        <v>25.2836</v>
      </c>
      <c r="P828" s="1">
        <v>29.790099999999999</v>
      </c>
      <c r="Q828" s="1">
        <v>35.730400000000003</v>
      </c>
      <c r="R828" s="1">
        <v>42.2254</v>
      </c>
      <c r="S828" s="1">
        <v>50.317500000000003</v>
      </c>
      <c r="T828" s="1">
        <v>52.7180999999999</v>
      </c>
      <c r="U828" s="1">
        <v>51.167349999999999</v>
      </c>
      <c r="V828" s="1">
        <v>49.616599999999998</v>
      </c>
      <c r="W828" s="1">
        <v>49.143299999999897</v>
      </c>
      <c r="X828" s="1">
        <v>48.67</v>
      </c>
      <c r="Y828" s="1">
        <v>48.621200000000002</v>
      </c>
      <c r="Z828" s="1">
        <v>48.572400000000002</v>
      </c>
      <c r="AA828" s="1">
        <v>46.658000000000001</v>
      </c>
      <c r="AB828" s="1">
        <v>44.743600000000001</v>
      </c>
      <c r="AC828" s="1">
        <v>44.743600000000001</v>
      </c>
    </row>
    <row r="829" spans="1:29" hidden="1" x14ac:dyDescent="0.3">
      <c r="A829" t="s">
        <v>193</v>
      </c>
      <c r="B829" t="s">
        <v>190</v>
      </c>
      <c r="C829" t="s">
        <v>149</v>
      </c>
      <c r="D829" t="s">
        <v>131</v>
      </c>
      <c r="E829" t="s">
        <v>197</v>
      </c>
      <c r="F829" s="1"/>
      <c r="G829" s="1"/>
      <c r="H829" s="1"/>
      <c r="I829" s="1"/>
      <c r="J829" s="1">
        <v>8.3607999999999993</v>
      </c>
      <c r="K829" s="1">
        <v>8.1853999999999996</v>
      </c>
      <c r="L829" s="1">
        <v>24.497299999999999</v>
      </c>
      <c r="M829" s="1">
        <v>12.022</v>
      </c>
      <c r="N829" s="1">
        <v>26.186399999999999</v>
      </c>
      <c r="O829" s="1">
        <v>25.647200000000002</v>
      </c>
      <c r="P829" s="1">
        <v>30.04</v>
      </c>
      <c r="Q829" s="1">
        <v>35.635300000000001</v>
      </c>
      <c r="R829" s="1">
        <v>41.9086</v>
      </c>
      <c r="S829" s="1">
        <v>50.317500000000003</v>
      </c>
      <c r="T829" s="1">
        <v>52.480400000000003</v>
      </c>
      <c r="U829" s="1">
        <v>51.116050000000001</v>
      </c>
      <c r="V829" s="1">
        <v>49.7517</v>
      </c>
      <c r="W829" s="1">
        <v>49.154649999999997</v>
      </c>
      <c r="X829" s="1">
        <v>48.557600000000001</v>
      </c>
      <c r="Y829" s="1">
        <v>48.584699999999998</v>
      </c>
      <c r="Z829" s="1">
        <v>48.611800000000002</v>
      </c>
      <c r="AA829" s="1">
        <v>46.677950000000003</v>
      </c>
      <c r="AB829" s="1">
        <v>44.744100000000003</v>
      </c>
      <c r="AC829" s="1">
        <v>44.744100000000003</v>
      </c>
    </row>
    <row r="830" spans="1:29" hidden="1" x14ac:dyDescent="0.3">
      <c r="A830" t="s">
        <v>193</v>
      </c>
      <c r="B830" t="s">
        <v>190</v>
      </c>
      <c r="C830" t="s">
        <v>149</v>
      </c>
      <c r="D830" t="s">
        <v>162</v>
      </c>
      <c r="E830" t="s">
        <v>197</v>
      </c>
      <c r="F830" s="1"/>
      <c r="G830" s="1"/>
      <c r="H830" s="1"/>
      <c r="I830" s="1">
        <v>56.909599999999998</v>
      </c>
      <c r="J830" s="1">
        <v>41.845799999999997</v>
      </c>
      <c r="K830" s="1">
        <v>40.922899999999998</v>
      </c>
      <c r="L830" s="1">
        <v>122.4726</v>
      </c>
      <c r="M830" s="1">
        <v>60.0959</v>
      </c>
      <c r="N830" s="1">
        <v>130.93289999999999</v>
      </c>
      <c r="O830" s="1">
        <v>126.4183</v>
      </c>
      <c r="P830" s="1">
        <v>148.95050000000001</v>
      </c>
      <c r="Q830" s="1">
        <v>178.65209999999999</v>
      </c>
      <c r="R830" s="1">
        <v>211.1267</v>
      </c>
      <c r="S830" s="1">
        <v>251.58750000000001</v>
      </c>
      <c r="T830" s="1">
        <v>395.3861</v>
      </c>
      <c r="U830" s="1">
        <v>445.77614999999997</v>
      </c>
      <c r="V830" s="1">
        <v>496.1662</v>
      </c>
      <c r="W830" s="1">
        <v>491.43315000000001</v>
      </c>
      <c r="X830" s="1">
        <v>486.70010000000002</v>
      </c>
      <c r="Y830" s="1">
        <v>486.21210000000002</v>
      </c>
      <c r="Z830" s="1">
        <v>485.72410000000002</v>
      </c>
      <c r="AA830" s="1">
        <v>466.57990000000001</v>
      </c>
      <c r="AB830" s="1">
        <v>447.4357</v>
      </c>
      <c r="AC830" s="1">
        <v>447.4357</v>
      </c>
    </row>
    <row r="831" spans="1:29" hidden="1" x14ac:dyDescent="0.3">
      <c r="A831" t="s">
        <v>193</v>
      </c>
      <c r="B831" t="s">
        <v>190</v>
      </c>
      <c r="C831" t="s">
        <v>149</v>
      </c>
      <c r="D831" t="s">
        <v>164</v>
      </c>
      <c r="E831" t="s">
        <v>197</v>
      </c>
      <c r="F831" s="1"/>
      <c r="G831" s="1"/>
      <c r="H831" s="1"/>
      <c r="I831" s="1">
        <v>8.0874000000000006</v>
      </c>
      <c r="J831" s="1">
        <v>9.1750000000000007</v>
      </c>
      <c r="K831" s="1">
        <v>5.1026999999999996</v>
      </c>
      <c r="L831" s="1">
        <v>4.7389999999999999</v>
      </c>
      <c r="M831" s="1">
        <v>11.116899999999999</v>
      </c>
      <c r="N831" s="1">
        <v>10.8102</v>
      </c>
      <c r="O831" s="1">
        <v>14.247999999999999</v>
      </c>
      <c r="P831" s="1">
        <v>16.745200000000001</v>
      </c>
      <c r="Q831" s="1">
        <v>16.418800000000001</v>
      </c>
      <c r="R831" s="1">
        <v>22.929600000000001</v>
      </c>
      <c r="S831" s="1">
        <v>28.710100000000001</v>
      </c>
      <c r="T831" s="1">
        <v>34.416899999999998</v>
      </c>
      <c r="U831" s="1">
        <v>39.850899999999903</v>
      </c>
      <c r="V831" s="1">
        <v>45.2849</v>
      </c>
      <c r="W831" s="1">
        <v>41.187150000000003</v>
      </c>
      <c r="X831" s="1">
        <v>37.089399999999998</v>
      </c>
      <c r="Y831" s="1">
        <v>35.65625</v>
      </c>
      <c r="Z831" s="1">
        <v>34.223100000000002</v>
      </c>
      <c r="AA831" s="1">
        <v>34.890999999999998</v>
      </c>
      <c r="AB831" s="1">
        <v>35.558900000000001</v>
      </c>
      <c r="AC831" s="1">
        <v>35.558900000000001</v>
      </c>
    </row>
    <row r="832" spans="1:29" hidden="1" x14ac:dyDescent="0.3">
      <c r="A832" t="s">
        <v>193</v>
      </c>
      <c r="B832" t="s">
        <v>190</v>
      </c>
      <c r="C832" t="s">
        <v>198</v>
      </c>
      <c r="D832" t="s">
        <v>154</v>
      </c>
      <c r="E832" t="s">
        <v>195</v>
      </c>
      <c r="F832" s="1"/>
      <c r="G832" s="1"/>
      <c r="H832" s="1"/>
      <c r="I832" s="1">
        <v>108</v>
      </c>
      <c r="J832" s="1">
        <v>100</v>
      </c>
      <c r="K832" s="1">
        <v>107</v>
      </c>
      <c r="L832" s="1">
        <v>115</v>
      </c>
      <c r="M832" s="1">
        <v>120</v>
      </c>
      <c r="N832" s="1">
        <v>118</v>
      </c>
      <c r="O832" s="1">
        <v>138</v>
      </c>
      <c r="P832" s="1">
        <v>144</v>
      </c>
      <c r="Q832" s="1">
        <v>156</v>
      </c>
      <c r="R832" s="1">
        <v>161</v>
      </c>
      <c r="S832" s="1">
        <v>162</v>
      </c>
      <c r="T832" s="1">
        <v>157</v>
      </c>
      <c r="U832" s="1">
        <v>156.5</v>
      </c>
      <c r="V832" s="1">
        <v>156</v>
      </c>
      <c r="W832" s="1">
        <v>153</v>
      </c>
      <c r="X832" s="1">
        <v>150</v>
      </c>
      <c r="Y832" s="1">
        <v>148</v>
      </c>
      <c r="Z832" s="1">
        <v>146</v>
      </c>
      <c r="AA832" s="1">
        <v>148.5</v>
      </c>
      <c r="AB832" s="1">
        <v>151</v>
      </c>
      <c r="AC832" s="1">
        <v>151</v>
      </c>
    </row>
    <row r="833" spans="1:29" hidden="1" x14ac:dyDescent="0.3">
      <c r="A833" t="s">
        <v>193</v>
      </c>
      <c r="B833" t="s">
        <v>190</v>
      </c>
      <c r="C833" t="s">
        <v>198</v>
      </c>
      <c r="D833" t="s">
        <v>117</v>
      </c>
      <c r="E833" t="s">
        <v>196</v>
      </c>
      <c r="F833" s="1"/>
      <c r="G833" s="1"/>
      <c r="H833" s="1"/>
      <c r="I833" s="1"/>
      <c r="J833" s="1">
        <v>16.472100000000001</v>
      </c>
      <c r="K833" s="1">
        <v>16.516300000000001</v>
      </c>
      <c r="L833" s="1">
        <v>14.857100000000001</v>
      </c>
      <c r="M833" s="1">
        <v>42.813200000000002</v>
      </c>
      <c r="N833" s="1">
        <v>64.221599999999995</v>
      </c>
      <c r="O833" s="1">
        <v>167.90969999999999</v>
      </c>
      <c r="P833" s="1">
        <v>214.29839999999999</v>
      </c>
      <c r="Q833" s="1">
        <v>273.50360000000001</v>
      </c>
      <c r="R833" s="1">
        <v>349.06790000000001</v>
      </c>
      <c r="S833" s="1">
        <v>490.68689999999998</v>
      </c>
      <c r="T833" s="1">
        <v>564.04589999999996</v>
      </c>
      <c r="U833" s="1">
        <v>550.98599999999999</v>
      </c>
      <c r="V833" s="1">
        <v>537.92610000000002</v>
      </c>
      <c r="W833" s="1">
        <v>515.84145000000001</v>
      </c>
      <c r="X833" s="1">
        <v>493.7568</v>
      </c>
      <c r="Y833" s="1">
        <v>534.82339999999999</v>
      </c>
      <c r="Z833" s="1">
        <v>575.89</v>
      </c>
      <c r="AA833" s="1">
        <v>585.16010000000006</v>
      </c>
      <c r="AB833" s="1">
        <v>594.43020000000001</v>
      </c>
      <c r="AC833" s="1">
        <v>594.43020000000001</v>
      </c>
    </row>
    <row r="834" spans="1:29" x14ac:dyDescent="0.3">
      <c r="A834" t="s">
        <v>193</v>
      </c>
      <c r="B834" t="s">
        <v>190</v>
      </c>
      <c r="C834" t="s">
        <v>198</v>
      </c>
      <c r="D834" t="s">
        <v>158</v>
      </c>
      <c r="E834" t="s">
        <v>197</v>
      </c>
      <c r="F834" s="1"/>
      <c r="G834" s="1"/>
      <c r="H834" s="1"/>
      <c r="I834" s="1">
        <v>50.403500000000001</v>
      </c>
      <c r="J834" s="1">
        <v>36.514499999999998</v>
      </c>
      <c r="K834" s="1">
        <v>54.996000000000002</v>
      </c>
      <c r="L834" s="1">
        <v>47.705199999999998</v>
      </c>
      <c r="M834" s="1">
        <v>50.7179</v>
      </c>
      <c r="N834" s="1">
        <v>50.938000000000002</v>
      </c>
      <c r="O834" s="1">
        <v>49.622199999999999</v>
      </c>
      <c r="P834" s="1">
        <v>45.930999999999997</v>
      </c>
      <c r="Q834" s="1">
        <v>43.753399999999999</v>
      </c>
      <c r="R834" s="1">
        <v>45.474899999999998</v>
      </c>
      <c r="S834" s="1">
        <v>46.493099999999998</v>
      </c>
      <c r="T834" s="1">
        <v>44.458799999999997</v>
      </c>
      <c r="U834" s="1">
        <v>44.044899999999998</v>
      </c>
      <c r="V834" s="1">
        <v>43.631</v>
      </c>
      <c r="W834" s="1">
        <v>43.879950000000001</v>
      </c>
      <c r="X834" s="1">
        <v>44.128900000000002</v>
      </c>
      <c r="Y834" s="1">
        <v>41.856850000000001</v>
      </c>
      <c r="Z834" s="1">
        <v>39.584800000000001</v>
      </c>
      <c r="AA834" s="1">
        <v>39.72795</v>
      </c>
      <c r="AB834" s="1">
        <v>39.871099999999998</v>
      </c>
      <c r="AC834" s="1">
        <v>39.871099999999998</v>
      </c>
    </row>
    <row r="835" spans="1:29" x14ac:dyDescent="0.3">
      <c r="A835" t="s">
        <v>193</v>
      </c>
      <c r="B835" t="s">
        <v>190</v>
      </c>
      <c r="C835" t="s">
        <v>198</v>
      </c>
      <c r="D835" t="s">
        <v>166</v>
      </c>
      <c r="E835" t="s">
        <v>197</v>
      </c>
      <c r="F835" s="1"/>
      <c r="G835" s="1"/>
      <c r="H835" s="1"/>
      <c r="I835" s="1">
        <v>13.6486</v>
      </c>
      <c r="J835" s="1">
        <v>13.410600000000001</v>
      </c>
      <c r="K835" s="1">
        <v>13.559200000000001</v>
      </c>
      <c r="L835" s="1">
        <v>15.3996</v>
      </c>
      <c r="M835" s="1">
        <v>18.313500000000001</v>
      </c>
      <c r="N835" s="1">
        <v>20.779299999999999</v>
      </c>
      <c r="O835" s="1">
        <v>26.115200000000002</v>
      </c>
      <c r="P835" s="1">
        <v>29.896000000000001</v>
      </c>
      <c r="Q835" s="1">
        <v>33.861800000000002</v>
      </c>
      <c r="R835" s="1">
        <v>39.247300000000003</v>
      </c>
      <c r="S835" s="1">
        <v>45.730699999999999</v>
      </c>
      <c r="T835" s="1">
        <v>46.8123</v>
      </c>
      <c r="U835" s="1">
        <v>43.249949999999998</v>
      </c>
      <c r="V835" s="1">
        <v>39.687600000000003</v>
      </c>
      <c r="W835" s="1">
        <v>39.817950000000003</v>
      </c>
      <c r="X835" s="1">
        <v>39.948300000000003</v>
      </c>
      <c r="Y835" s="1">
        <v>38.62435</v>
      </c>
      <c r="Z835" s="1">
        <v>37.300400000000003</v>
      </c>
      <c r="AA835" s="1">
        <v>36.705599999999997</v>
      </c>
      <c r="AB835" s="1">
        <v>36.110799999999998</v>
      </c>
      <c r="AC835" s="1">
        <v>36.110799999999998</v>
      </c>
    </row>
    <row r="836" spans="1:29" x14ac:dyDescent="0.3">
      <c r="A836" t="s">
        <v>193</v>
      </c>
      <c r="B836" t="s">
        <v>190</v>
      </c>
      <c r="C836" t="s">
        <v>198</v>
      </c>
      <c r="D836" t="s">
        <v>168</v>
      </c>
      <c r="E836" t="s">
        <v>197</v>
      </c>
      <c r="F836" s="1"/>
      <c r="G836" s="1"/>
      <c r="H836" s="1"/>
      <c r="I836" s="1">
        <v>17.822299999999998</v>
      </c>
      <c r="J836" s="1">
        <v>15.098800000000001</v>
      </c>
      <c r="K836" s="1">
        <v>14.854200000000001</v>
      </c>
      <c r="L836" s="1">
        <v>31.431999999999999</v>
      </c>
      <c r="M836" s="1">
        <v>19.384</v>
      </c>
      <c r="N836" s="1">
        <v>33.597900000000003</v>
      </c>
      <c r="O836" s="1">
        <v>34.023600000000002</v>
      </c>
      <c r="P836" s="1">
        <v>37.900199999999998</v>
      </c>
      <c r="Q836" s="1">
        <v>43.913699999999999</v>
      </c>
      <c r="R836" s="1">
        <v>50.834600000000002</v>
      </c>
      <c r="S836" s="1">
        <v>58.769599999999997</v>
      </c>
      <c r="T836" s="1">
        <v>61.421399999999998</v>
      </c>
      <c r="U836" s="1">
        <v>59.934100000000001</v>
      </c>
      <c r="V836" s="1">
        <v>58.446800000000003</v>
      </c>
      <c r="W836" s="1">
        <v>57.860950000000003</v>
      </c>
      <c r="X836" s="1">
        <v>57.275100000000002</v>
      </c>
      <c r="Y836" s="1">
        <v>57.264099999999999</v>
      </c>
      <c r="Z836" s="1">
        <v>57.253100000000003</v>
      </c>
      <c r="AA836" s="1">
        <v>55.432949999999998</v>
      </c>
      <c r="AB836" s="1">
        <v>53.6128</v>
      </c>
      <c r="AC836" s="1">
        <v>53.6128</v>
      </c>
    </row>
    <row r="837" spans="1:29" x14ac:dyDescent="0.3">
      <c r="A837" t="s">
        <v>193</v>
      </c>
      <c r="B837" t="s">
        <v>190</v>
      </c>
      <c r="C837" t="s">
        <v>198</v>
      </c>
      <c r="D837" t="s">
        <v>177</v>
      </c>
      <c r="E837" t="s">
        <v>197</v>
      </c>
      <c r="F837" s="1"/>
      <c r="G837" s="1"/>
      <c r="H837" s="1"/>
      <c r="I837" s="1">
        <v>8.9026999999999994</v>
      </c>
      <c r="J837" s="1">
        <v>10.895099999999999</v>
      </c>
      <c r="K837" s="1">
        <v>5.9131999999999998</v>
      </c>
      <c r="L837" s="1">
        <v>6.3471000000000002</v>
      </c>
      <c r="M837" s="1">
        <v>12.0291</v>
      </c>
      <c r="N837" s="1">
        <v>12.588800000000001</v>
      </c>
      <c r="O837" s="1">
        <v>15.26</v>
      </c>
      <c r="P837" s="1">
        <v>17.807700000000001</v>
      </c>
      <c r="Q837" s="1">
        <v>19.092600000000001</v>
      </c>
      <c r="R837" s="1">
        <v>24.092700000000001</v>
      </c>
      <c r="S837" s="1">
        <v>29.873200000000001</v>
      </c>
      <c r="T837" s="1">
        <v>35.636400000000002</v>
      </c>
      <c r="U837" s="1">
        <v>41.107599999999998</v>
      </c>
      <c r="V837" s="1">
        <v>46.578800000000001</v>
      </c>
      <c r="W837" s="1">
        <v>42.884500000000003</v>
      </c>
      <c r="X837" s="1">
        <v>39.190199999999997</v>
      </c>
      <c r="Y837" s="1">
        <v>37.326049999999903</v>
      </c>
      <c r="Z837" s="1">
        <v>35.4619</v>
      </c>
      <c r="AA837" s="1">
        <v>36.186050000000002</v>
      </c>
      <c r="AB837" s="1">
        <v>36.910200000000003</v>
      </c>
      <c r="AC837" s="1">
        <v>36.910200000000003</v>
      </c>
    </row>
    <row r="838" spans="1:29" x14ac:dyDescent="0.3">
      <c r="A838" t="s">
        <v>193</v>
      </c>
      <c r="B838" t="s">
        <v>190</v>
      </c>
      <c r="C838" t="s">
        <v>198</v>
      </c>
      <c r="D838" t="s">
        <v>160</v>
      </c>
      <c r="E838" t="s">
        <v>197</v>
      </c>
      <c r="F838" s="1"/>
      <c r="G838" s="1"/>
      <c r="H838" s="1"/>
      <c r="I838" s="1">
        <v>8.9026999999999994</v>
      </c>
      <c r="J838" s="1">
        <v>10.895099999999999</v>
      </c>
      <c r="K838" s="1">
        <v>5.9131999999999998</v>
      </c>
      <c r="L838" s="1">
        <v>6.3471000000000002</v>
      </c>
      <c r="M838" s="1">
        <v>12.0291</v>
      </c>
      <c r="N838" s="1">
        <v>12.588800000000001</v>
      </c>
      <c r="O838" s="1">
        <v>15.26</v>
      </c>
      <c r="P838" s="1">
        <v>17.807700000000001</v>
      </c>
      <c r="Q838" s="1">
        <v>19.092600000000001</v>
      </c>
      <c r="R838" s="1">
        <v>24.092700000000001</v>
      </c>
      <c r="S838" s="1">
        <v>29.873200000000001</v>
      </c>
      <c r="T838" s="1">
        <v>35.636400000000002</v>
      </c>
      <c r="U838" s="1">
        <v>41.107599999999998</v>
      </c>
      <c r="V838" s="1">
        <v>46.578800000000001</v>
      </c>
      <c r="W838" s="1">
        <v>42.884500000000003</v>
      </c>
      <c r="X838" s="1">
        <v>39.190199999999997</v>
      </c>
      <c r="Y838" s="1">
        <v>37.326049999999903</v>
      </c>
      <c r="Z838" s="1">
        <v>35.4619</v>
      </c>
      <c r="AA838" s="1">
        <v>36.186050000000002</v>
      </c>
      <c r="AB838" s="1">
        <v>36.910200000000003</v>
      </c>
      <c r="AC838" s="1">
        <v>36.910200000000003</v>
      </c>
    </row>
    <row r="839" spans="1:29" hidden="1" x14ac:dyDescent="0.3">
      <c r="A839" t="s">
        <v>193</v>
      </c>
      <c r="B839" t="s">
        <v>190</v>
      </c>
      <c r="C839" t="s">
        <v>198</v>
      </c>
      <c r="D839" t="s">
        <v>119</v>
      </c>
      <c r="E839" t="s">
        <v>197</v>
      </c>
      <c r="F839" s="1"/>
      <c r="G839" s="1"/>
      <c r="H839" s="1"/>
      <c r="I839" s="1">
        <v>1.1591</v>
      </c>
      <c r="J839" s="1">
        <v>2.1867999999999999</v>
      </c>
      <c r="K839" s="1">
        <v>8.6199999999999999E-2</v>
      </c>
      <c r="L839" s="1">
        <v>3.2363</v>
      </c>
      <c r="M839" s="1">
        <v>5.0030000000000001</v>
      </c>
      <c r="N839" s="1">
        <v>5.6700999999999997</v>
      </c>
      <c r="O839" s="1">
        <v>5.3978000000000002</v>
      </c>
      <c r="P839" s="1">
        <v>6.2474999999999996</v>
      </c>
      <c r="Q839" s="1">
        <v>10.8246</v>
      </c>
      <c r="R839" s="1">
        <v>15.5997</v>
      </c>
      <c r="S839" s="1">
        <v>19.538</v>
      </c>
      <c r="T839" s="1">
        <v>32.475200000000001</v>
      </c>
      <c r="U839" s="1">
        <v>36.165949999999903</v>
      </c>
      <c r="V839" s="1">
        <v>39.856699999999996</v>
      </c>
      <c r="W839" s="1">
        <v>36.6663</v>
      </c>
      <c r="X839" s="1">
        <v>33.475900000000003</v>
      </c>
      <c r="Y839" s="1">
        <v>32.443800000000003</v>
      </c>
      <c r="Z839" s="1">
        <v>31.4117</v>
      </c>
      <c r="AA839" s="1">
        <v>33.725549999999998</v>
      </c>
      <c r="AB839" s="1">
        <v>36.039400000000001</v>
      </c>
      <c r="AC839" s="1">
        <v>36.039400000000001</v>
      </c>
    </row>
    <row r="840" spans="1:29" hidden="1" x14ac:dyDescent="0.3">
      <c r="A840" t="s">
        <v>193</v>
      </c>
      <c r="B840" t="s">
        <v>190</v>
      </c>
      <c r="C840" t="s">
        <v>198</v>
      </c>
      <c r="D840" t="s">
        <v>121</v>
      </c>
      <c r="E840" t="s">
        <v>197</v>
      </c>
      <c r="F840" s="1"/>
      <c r="G840" s="1"/>
      <c r="H840" s="1"/>
      <c r="I840" s="1"/>
      <c r="J840" s="1">
        <v>1.5526</v>
      </c>
      <c r="K840" s="1">
        <v>1.4259999999999999</v>
      </c>
      <c r="L840" s="1">
        <v>1.7543</v>
      </c>
      <c r="M840" s="1">
        <v>1.8869</v>
      </c>
      <c r="N840" s="1">
        <v>1.8783000000000001</v>
      </c>
      <c r="O840" s="1">
        <v>1.5246</v>
      </c>
      <c r="P840" s="1">
        <v>0.91169999999999995</v>
      </c>
      <c r="Q840" s="1">
        <v>1.0417000000000001</v>
      </c>
      <c r="R840" s="1">
        <v>1.2863</v>
      </c>
      <c r="S840" s="1">
        <v>1.39699999999999</v>
      </c>
      <c r="T840" s="1">
        <v>1.5214000000000001</v>
      </c>
      <c r="U840" s="1">
        <v>1.5499499999999999</v>
      </c>
      <c r="V840" s="1">
        <v>1.5785</v>
      </c>
      <c r="W840" s="1">
        <v>1.7159499999999901</v>
      </c>
      <c r="X840" s="1">
        <v>1.8533999999999999</v>
      </c>
      <c r="Y840" s="1">
        <v>1.8904000000000001</v>
      </c>
      <c r="Z840" s="1">
        <v>1.9274</v>
      </c>
      <c r="AA840" s="1">
        <v>1.8994499999999901</v>
      </c>
      <c r="AB840" s="1">
        <v>1.8714999999999999</v>
      </c>
      <c r="AC840" s="1">
        <v>1.8714999999999999</v>
      </c>
    </row>
    <row r="841" spans="1:29" hidden="1" x14ac:dyDescent="0.3">
      <c r="A841" t="s">
        <v>193</v>
      </c>
      <c r="B841" t="s">
        <v>190</v>
      </c>
      <c r="C841" t="s">
        <v>198</v>
      </c>
      <c r="D841" t="s">
        <v>123</v>
      </c>
      <c r="E841" t="s">
        <v>197</v>
      </c>
      <c r="F841" s="1"/>
      <c r="G841" s="1"/>
      <c r="H841" s="1"/>
      <c r="I841" s="1"/>
      <c r="J841" s="1">
        <v>4.0023</v>
      </c>
      <c r="K841" s="1">
        <v>4.1188000000000002</v>
      </c>
      <c r="L841" s="1">
        <v>3.7086999999999999</v>
      </c>
      <c r="M841" s="1">
        <v>5.0048000000000004</v>
      </c>
      <c r="N841" s="1">
        <v>5.484</v>
      </c>
      <c r="O841" s="1">
        <v>5.6559999999999997</v>
      </c>
      <c r="P841" s="1">
        <v>6.0404999999999998</v>
      </c>
      <c r="Q841" s="1">
        <v>6.2491000000000003</v>
      </c>
      <c r="R841" s="1">
        <v>6.2396000000000003</v>
      </c>
      <c r="S841" s="1">
        <v>6.2112999999999996</v>
      </c>
      <c r="T841" s="1">
        <v>7.5841000000000003</v>
      </c>
      <c r="U841" s="1">
        <v>7.4425499999999998</v>
      </c>
      <c r="V841" s="1">
        <v>7.3010000000000002</v>
      </c>
      <c r="W841" s="1">
        <v>7.2664</v>
      </c>
      <c r="X841" s="1">
        <v>7.2317999999999998</v>
      </c>
      <c r="Y841" s="1">
        <v>7.1993999999999998</v>
      </c>
      <c r="Z841" s="1">
        <v>7.1669999999999998</v>
      </c>
      <c r="AA841" s="1">
        <v>7.06935</v>
      </c>
      <c r="AB841" s="1">
        <v>6.9717000000000002</v>
      </c>
      <c r="AC841" s="1">
        <v>6.9717000000000002</v>
      </c>
    </row>
    <row r="842" spans="1:29" hidden="1" x14ac:dyDescent="0.3">
      <c r="A842" t="s">
        <v>193</v>
      </c>
      <c r="B842" t="s">
        <v>190</v>
      </c>
      <c r="C842" t="s">
        <v>198</v>
      </c>
      <c r="D842" t="s">
        <v>125</v>
      </c>
      <c r="E842" t="s">
        <v>197</v>
      </c>
      <c r="F842" s="1"/>
      <c r="G842" s="1"/>
      <c r="H842" s="1"/>
      <c r="I842" s="1"/>
      <c r="J842" s="1">
        <v>9.1948000000000008</v>
      </c>
      <c r="K842" s="1">
        <v>9.8724000000000007</v>
      </c>
      <c r="L842" s="1">
        <v>10.217000000000001</v>
      </c>
      <c r="M842" s="1">
        <v>11.9781</v>
      </c>
      <c r="N842" s="1">
        <v>14.0017</v>
      </c>
      <c r="O842" s="1">
        <v>10.3162</v>
      </c>
      <c r="P842" s="1">
        <v>11.2257</v>
      </c>
      <c r="Q842" s="1">
        <v>12.604200000000001</v>
      </c>
      <c r="R842" s="1">
        <v>13.413</v>
      </c>
      <c r="S842" s="1">
        <v>13.893800000000001</v>
      </c>
      <c r="T842" s="1">
        <v>16.057600000000001</v>
      </c>
      <c r="U842" s="1">
        <v>18.448899999999998</v>
      </c>
      <c r="V842" s="1">
        <v>20.840199999999999</v>
      </c>
      <c r="W842" s="1">
        <v>21.631699999999999</v>
      </c>
      <c r="X842" s="1">
        <v>22.423200000000001</v>
      </c>
      <c r="Y842" s="1">
        <v>22.6721</v>
      </c>
      <c r="Z842" s="1">
        <v>22.920999999999999</v>
      </c>
      <c r="AA842" s="1">
        <v>22.9023</v>
      </c>
      <c r="AB842" s="1">
        <v>22.883600000000001</v>
      </c>
      <c r="AC842" s="1">
        <v>22.883600000000001</v>
      </c>
    </row>
    <row r="843" spans="1:29" hidden="1" x14ac:dyDescent="0.3">
      <c r="A843" t="s">
        <v>193</v>
      </c>
      <c r="B843" t="s">
        <v>190</v>
      </c>
      <c r="C843" t="s">
        <v>198</v>
      </c>
      <c r="D843" t="s">
        <v>127</v>
      </c>
      <c r="E843" t="s">
        <v>197</v>
      </c>
      <c r="F843" s="1"/>
      <c r="G843" s="1"/>
      <c r="H843" s="1"/>
      <c r="I843" s="1">
        <v>27.049499999999998</v>
      </c>
      <c r="J843" s="1">
        <v>11.006500000000001</v>
      </c>
      <c r="K843" s="1">
        <v>20.510899999999999</v>
      </c>
      <c r="L843" s="1">
        <v>22.590299999999999</v>
      </c>
      <c r="M843" s="1">
        <v>21.250900000000001</v>
      </c>
      <c r="N843" s="1">
        <v>21.7746</v>
      </c>
      <c r="O843" s="1">
        <v>20.7712</v>
      </c>
      <c r="P843" s="1">
        <v>18.879799999999999</v>
      </c>
      <c r="Q843" s="1">
        <v>17.6721</v>
      </c>
      <c r="R843" s="1">
        <v>18.369499999999999</v>
      </c>
      <c r="S843" s="1">
        <v>18.486599999999999</v>
      </c>
      <c r="T843" s="1">
        <v>17.449300000000001</v>
      </c>
      <c r="U843" s="1">
        <v>17.240400000000001</v>
      </c>
      <c r="V843" s="1">
        <v>17.031500000000001</v>
      </c>
      <c r="W843" s="1">
        <v>16.681850000000001</v>
      </c>
      <c r="X843" s="1">
        <v>16.3322</v>
      </c>
      <c r="Y843" s="1">
        <v>15.35985</v>
      </c>
      <c r="Z843" s="1">
        <v>14.387499999999999</v>
      </c>
      <c r="AA843" s="1">
        <v>14.09205</v>
      </c>
      <c r="AB843" s="1">
        <v>13.7966</v>
      </c>
      <c r="AC843" s="1">
        <v>13.7966</v>
      </c>
    </row>
    <row r="844" spans="1:29" hidden="1" x14ac:dyDescent="0.3">
      <c r="A844" t="s">
        <v>193</v>
      </c>
      <c r="B844" t="s">
        <v>190</v>
      </c>
      <c r="C844" t="s">
        <v>198</v>
      </c>
      <c r="D844" t="s">
        <v>161</v>
      </c>
      <c r="E844" t="s">
        <v>197</v>
      </c>
      <c r="F844" s="1"/>
      <c r="G844" s="1"/>
      <c r="H844" s="1"/>
      <c r="I844" s="1"/>
      <c r="J844" s="1">
        <v>8.9068000000000005</v>
      </c>
      <c r="K844" s="1">
        <v>7.5910000000000002</v>
      </c>
      <c r="L844" s="1">
        <v>8.9329999999999998</v>
      </c>
      <c r="M844" s="1">
        <v>10.207700000000001</v>
      </c>
      <c r="N844" s="1">
        <v>13.5921</v>
      </c>
      <c r="O844" s="1">
        <v>18.337700000000002</v>
      </c>
      <c r="P844" s="1">
        <v>21.372499999999999</v>
      </c>
      <c r="Q844" s="1">
        <v>24.319900000000001</v>
      </c>
      <c r="R844" s="1">
        <v>28.370799999999999</v>
      </c>
      <c r="S844" s="1">
        <v>33.378999999999998</v>
      </c>
      <c r="T844" s="1">
        <v>34.691200000000002</v>
      </c>
      <c r="U844" s="1">
        <v>31.612500000000001</v>
      </c>
      <c r="V844" s="1">
        <v>28.533799999999999</v>
      </c>
      <c r="W844" s="1">
        <v>27.855449999999902</v>
      </c>
      <c r="X844" s="1">
        <v>27.177099999999999</v>
      </c>
      <c r="Y844" s="1">
        <v>26.9208</v>
      </c>
      <c r="Z844" s="1">
        <v>26.6645</v>
      </c>
      <c r="AA844" s="1">
        <v>26</v>
      </c>
      <c r="AB844" s="1">
        <v>25.3355</v>
      </c>
      <c r="AC844" s="1">
        <v>25.3355</v>
      </c>
    </row>
    <row r="845" spans="1:29" hidden="1" x14ac:dyDescent="0.3">
      <c r="A845" t="s">
        <v>193</v>
      </c>
      <c r="B845" t="s">
        <v>190</v>
      </c>
      <c r="C845" t="s">
        <v>198</v>
      </c>
      <c r="D845" t="s">
        <v>130</v>
      </c>
      <c r="E845" t="s">
        <v>197</v>
      </c>
      <c r="F845" s="1"/>
      <c r="G845" s="1"/>
      <c r="H845" s="1"/>
      <c r="I845" s="1"/>
      <c r="J845" s="1">
        <v>2.3479999999999999</v>
      </c>
      <c r="K845" s="1">
        <v>10.8873</v>
      </c>
      <c r="L845" s="1">
        <v>10.128299999999999</v>
      </c>
      <c r="M845" s="1">
        <v>15.2639</v>
      </c>
      <c r="N845" s="1">
        <v>13.291600000000001</v>
      </c>
      <c r="O845" s="1">
        <v>19.860800000000001</v>
      </c>
      <c r="P845" s="1">
        <v>12.840999999999999</v>
      </c>
      <c r="Q845" s="1">
        <v>22.5017</v>
      </c>
      <c r="R845" s="1">
        <v>23.2928</v>
      </c>
      <c r="S845" s="1">
        <v>22.786799999999999</v>
      </c>
      <c r="T845" s="1">
        <v>24.7013</v>
      </c>
      <c r="U845" s="1">
        <v>23.296799999999902</v>
      </c>
      <c r="V845" s="1">
        <v>21.892299999999999</v>
      </c>
      <c r="W845" s="1">
        <v>23.349449999999901</v>
      </c>
      <c r="X845" s="1">
        <v>24.8066</v>
      </c>
      <c r="Y845" s="1">
        <v>20.415150000000001</v>
      </c>
      <c r="Z845" s="1">
        <v>16.023700000000002</v>
      </c>
      <c r="AA845" s="1">
        <v>19.072600000000001</v>
      </c>
      <c r="AB845" s="1">
        <v>22.121500000000001</v>
      </c>
      <c r="AC845" s="1">
        <v>22.121500000000001</v>
      </c>
    </row>
    <row r="846" spans="1:29" hidden="1" x14ac:dyDescent="0.3">
      <c r="A846" t="s">
        <v>193</v>
      </c>
      <c r="B846" t="s">
        <v>190</v>
      </c>
      <c r="C846" t="s">
        <v>198</v>
      </c>
      <c r="D846" t="s">
        <v>185</v>
      </c>
      <c r="E846" t="s">
        <v>197</v>
      </c>
      <c r="F846" s="1"/>
      <c r="G846" s="1"/>
      <c r="H846" s="1"/>
      <c r="I846" s="1">
        <v>11.3819</v>
      </c>
      <c r="J846" s="1">
        <v>8.3691999999999993</v>
      </c>
      <c r="K846" s="1">
        <v>8.1844999999999999</v>
      </c>
      <c r="L846" s="1">
        <v>24.494599999999998</v>
      </c>
      <c r="M846" s="1">
        <v>12.0192</v>
      </c>
      <c r="N846" s="1">
        <v>26.186499999999999</v>
      </c>
      <c r="O846" s="1">
        <v>25.2836</v>
      </c>
      <c r="P846" s="1">
        <v>29.790099999999999</v>
      </c>
      <c r="Q846" s="1">
        <v>35.730400000000003</v>
      </c>
      <c r="R846" s="1">
        <v>42.2254</v>
      </c>
      <c r="S846" s="1">
        <v>50.317500000000003</v>
      </c>
      <c r="T846" s="1">
        <v>52.7181</v>
      </c>
      <c r="U846" s="1">
        <v>51.167349999999999</v>
      </c>
      <c r="V846" s="1">
        <v>49.616599999999998</v>
      </c>
      <c r="W846" s="1">
        <v>49.143299999999897</v>
      </c>
      <c r="X846" s="1">
        <v>48.67</v>
      </c>
      <c r="Y846" s="1">
        <v>48.621200000000002</v>
      </c>
      <c r="Z846" s="1">
        <v>48.572400000000002</v>
      </c>
      <c r="AA846" s="1">
        <v>46.658000000000001</v>
      </c>
      <c r="AB846" s="1">
        <v>44.743600000000001</v>
      </c>
      <c r="AC846" s="1">
        <v>44.743600000000001</v>
      </c>
    </row>
    <row r="847" spans="1:29" hidden="1" x14ac:dyDescent="0.3">
      <c r="A847" t="s">
        <v>193</v>
      </c>
      <c r="B847" t="s">
        <v>190</v>
      </c>
      <c r="C847" t="s">
        <v>198</v>
      </c>
      <c r="D847" t="s">
        <v>131</v>
      </c>
      <c r="E847" t="s">
        <v>197</v>
      </c>
      <c r="F847" s="1"/>
      <c r="G847" s="1"/>
      <c r="H847" s="1"/>
      <c r="I847" s="1"/>
      <c r="J847" s="1">
        <v>8.3607999999999993</v>
      </c>
      <c r="K847" s="1">
        <v>8.1853999999999996</v>
      </c>
      <c r="L847" s="1">
        <v>24.497299999999999</v>
      </c>
      <c r="M847" s="1">
        <v>12.022</v>
      </c>
      <c r="N847" s="1">
        <v>26.186399999999999</v>
      </c>
      <c r="O847" s="1">
        <v>25.647200000000002</v>
      </c>
      <c r="P847" s="1">
        <v>30.04</v>
      </c>
      <c r="Q847" s="1">
        <v>35.635300000000001</v>
      </c>
      <c r="R847" s="1">
        <v>41.9086</v>
      </c>
      <c r="S847" s="1">
        <v>50.317500000000003</v>
      </c>
      <c r="T847" s="1">
        <v>52.480400000000003</v>
      </c>
      <c r="U847" s="1">
        <v>51.116050000000001</v>
      </c>
      <c r="V847" s="1">
        <v>49.7517</v>
      </c>
      <c r="W847" s="1">
        <v>49.154649999999997</v>
      </c>
      <c r="X847" s="1">
        <v>48.557600000000001</v>
      </c>
      <c r="Y847" s="1">
        <v>48.584699999999998</v>
      </c>
      <c r="Z847" s="1">
        <v>48.611800000000002</v>
      </c>
      <c r="AA847" s="1">
        <v>46.677950000000003</v>
      </c>
      <c r="AB847" s="1">
        <v>44.744100000000003</v>
      </c>
      <c r="AC847" s="1">
        <v>44.744100000000003</v>
      </c>
    </row>
    <row r="848" spans="1:29" hidden="1" x14ac:dyDescent="0.3">
      <c r="A848" t="s">
        <v>193</v>
      </c>
      <c r="B848" t="s">
        <v>190</v>
      </c>
      <c r="C848" t="s">
        <v>198</v>
      </c>
      <c r="D848" t="s">
        <v>162</v>
      </c>
      <c r="E848" t="s">
        <v>197</v>
      </c>
      <c r="F848" s="1"/>
      <c r="G848" s="1"/>
      <c r="H848" s="1"/>
      <c r="I848" s="1">
        <v>56.909599999999998</v>
      </c>
      <c r="J848" s="1">
        <v>41.845799999999997</v>
      </c>
      <c r="K848" s="1">
        <v>40.922899999999998</v>
      </c>
      <c r="L848" s="1">
        <v>122.4726</v>
      </c>
      <c r="M848" s="1">
        <v>60.0959</v>
      </c>
      <c r="N848" s="1">
        <v>130.93289999999999</v>
      </c>
      <c r="O848" s="1">
        <v>126.4183</v>
      </c>
      <c r="P848" s="1">
        <v>148.95050000000001</v>
      </c>
      <c r="Q848" s="1">
        <v>178.65209999999999</v>
      </c>
      <c r="R848" s="1">
        <v>211.1267</v>
      </c>
      <c r="S848" s="1">
        <v>251.58750000000001</v>
      </c>
      <c r="T848" s="1">
        <v>395.3861</v>
      </c>
      <c r="U848" s="1">
        <v>445.77614999999997</v>
      </c>
      <c r="V848" s="1">
        <v>496.1662</v>
      </c>
      <c r="W848" s="1">
        <v>491.43315000000001</v>
      </c>
      <c r="X848" s="1">
        <v>486.70010000000002</v>
      </c>
      <c r="Y848" s="1">
        <v>486.21210000000002</v>
      </c>
      <c r="Z848" s="1">
        <v>485.72410000000002</v>
      </c>
      <c r="AA848" s="1">
        <v>466.57990000000001</v>
      </c>
      <c r="AB848" s="1">
        <v>447.4357</v>
      </c>
      <c r="AC848" s="1">
        <v>447.4357</v>
      </c>
    </row>
    <row r="849" spans="1:29" hidden="1" x14ac:dyDescent="0.3">
      <c r="A849" t="s">
        <v>193</v>
      </c>
      <c r="B849" t="s">
        <v>190</v>
      </c>
      <c r="C849" t="s">
        <v>198</v>
      </c>
      <c r="D849" t="s">
        <v>164</v>
      </c>
      <c r="E849" t="s">
        <v>197</v>
      </c>
      <c r="F849" s="1"/>
      <c r="G849" s="1"/>
      <c r="H849" s="1"/>
      <c r="I849" s="1">
        <v>8.0874000000000006</v>
      </c>
      <c r="J849" s="1">
        <v>9.1750000000000007</v>
      </c>
      <c r="K849" s="1">
        <v>5.1026999999999996</v>
      </c>
      <c r="L849" s="1">
        <v>4.7389999999999999</v>
      </c>
      <c r="M849" s="1">
        <v>11.116899999999999</v>
      </c>
      <c r="N849" s="1">
        <v>10.8102</v>
      </c>
      <c r="O849" s="1">
        <v>14.247999999999999</v>
      </c>
      <c r="P849" s="1">
        <v>16.745200000000001</v>
      </c>
      <c r="Q849" s="1">
        <v>16.418800000000001</v>
      </c>
      <c r="R849" s="1">
        <v>22.929600000000001</v>
      </c>
      <c r="S849" s="1">
        <v>28.710100000000001</v>
      </c>
      <c r="T849" s="1">
        <v>34.416899999999998</v>
      </c>
      <c r="U849" s="1">
        <v>39.850899999999903</v>
      </c>
      <c r="V849" s="1">
        <v>45.2849</v>
      </c>
      <c r="W849" s="1">
        <v>41.187150000000003</v>
      </c>
      <c r="X849" s="1">
        <v>37.089399999999998</v>
      </c>
      <c r="Y849" s="1">
        <v>35.65625</v>
      </c>
      <c r="Z849" s="1">
        <v>34.223100000000002</v>
      </c>
      <c r="AA849" s="1">
        <v>34.890999999999998</v>
      </c>
      <c r="AB849" s="1">
        <v>35.558900000000001</v>
      </c>
      <c r="AC849" s="1">
        <v>35.558900000000001</v>
      </c>
    </row>
    <row r="850" spans="1:29" hidden="1" x14ac:dyDescent="0.3">
      <c r="A850" t="s">
        <v>193</v>
      </c>
      <c r="B850" t="s">
        <v>148</v>
      </c>
      <c r="C850" t="s">
        <v>149</v>
      </c>
      <c r="D850" t="s">
        <v>154</v>
      </c>
      <c r="E850" t="s">
        <v>195</v>
      </c>
      <c r="F850" s="1"/>
      <c r="G850" s="1"/>
      <c r="H850" s="1"/>
      <c r="I850" s="1">
        <v>108</v>
      </c>
      <c r="J850" s="1">
        <v>100</v>
      </c>
      <c r="K850" s="1">
        <v>107</v>
      </c>
      <c r="L850" s="1">
        <v>115</v>
      </c>
      <c r="M850" s="1">
        <v>120</v>
      </c>
      <c r="N850" s="1">
        <v>120</v>
      </c>
      <c r="O850" s="1">
        <v>119</v>
      </c>
      <c r="P850" s="1">
        <v>122</v>
      </c>
      <c r="Q850" s="1">
        <v>123</v>
      </c>
      <c r="R850" s="1">
        <v>122</v>
      </c>
      <c r="S850" s="1">
        <v>121</v>
      </c>
      <c r="T850" s="1">
        <v>122</v>
      </c>
      <c r="U850" s="1">
        <v>121</v>
      </c>
      <c r="V850" s="1">
        <v>120</v>
      </c>
      <c r="W850" s="1">
        <v>121.5</v>
      </c>
      <c r="X850" s="1">
        <v>123</v>
      </c>
      <c r="Y850" s="1">
        <v>125.5</v>
      </c>
      <c r="Z850" s="1">
        <v>128</v>
      </c>
      <c r="AA850" s="1">
        <v>122.5</v>
      </c>
      <c r="AB850" s="1">
        <v>117</v>
      </c>
      <c r="AC850" s="1">
        <v>117</v>
      </c>
    </row>
    <row r="851" spans="1:29" hidden="1" x14ac:dyDescent="0.3">
      <c r="A851" t="s">
        <v>193</v>
      </c>
      <c r="B851" t="s">
        <v>148</v>
      </c>
      <c r="C851" t="s">
        <v>149</v>
      </c>
      <c r="D851" t="s">
        <v>117</v>
      </c>
      <c r="E851" t="s">
        <v>196</v>
      </c>
      <c r="F851" s="1"/>
      <c r="G851" s="1"/>
      <c r="H851" s="1"/>
      <c r="I851" s="1"/>
      <c r="J851" s="1">
        <v>16.472100000000001</v>
      </c>
      <c r="K851" s="1">
        <v>16.516300000000001</v>
      </c>
      <c r="L851" s="1">
        <v>14.857100000000001</v>
      </c>
      <c r="M851" s="1">
        <v>272.99900000000002</v>
      </c>
      <c r="N851" s="1">
        <v>409.49759999999998</v>
      </c>
      <c r="O851" s="1">
        <v>407.14659999999998</v>
      </c>
      <c r="P851" s="1">
        <v>402.81650000000002</v>
      </c>
      <c r="Q851" s="1">
        <v>396.24959999999999</v>
      </c>
      <c r="R851" s="1">
        <v>387.18639999999999</v>
      </c>
      <c r="S851" s="1">
        <v>375.3329</v>
      </c>
      <c r="T851" s="1">
        <v>360.36849999999998</v>
      </c>
      <c r="U851" s="1">
        <v>340.02535</v>
      </c>
      <c r="V851" s="1">
        <v>319.68220000000002</v>
      </c>
      <c r="W851" s="1">
        <v>290.80295000000001</v>
      </c>
      <c r="X851" s="1">
        <v>261.9237</v>
      </c>
      <c r="Y851" s="1">
        <v>222.61</v>
      </c>
      <c r="Z851" s="1">
        <v>183.2963</v>
      </c>
      <c r="AA851" s="1">
        <v>142.05005</v>
      </c>
      <c r="AB851" s="1">
        <v>100.8038</v>
      </c>
      <c r="AC851" s="1">
        <v>100.8038</v>
      </c>
    </row>
    <row r="852" spans="1:29" hidden="1" x14ac:dyDescent="0.3">
      <c r="A852" t="s">
        <v>193</v>
      </c>
      <c r="B852" t="s">
        <v>148</v>
      </c>
      <c r="C852" t="s">
        <v>149</v>
      </c>
      <c r="D852" t="s">
        <v>119</v>
      </c>
      <c r="E852" t="s">
        <v>197</v>
      </c>
      <c r="F852" s="1"/>
      <c r="G852" s="1"/>
      <c r="H852" s="1"/>
      <c r="I852" s="1">
        <v>1.1591</v>
      </c>
      <c r="J852" s="1">
        <v>2.1867999999999999</v>
      </c>
      <c r="K852" s="1">
        <v>8.6199999999999E-2</v>
      </c>
      <c r="L852" s="1">
        <v>3.2363</v>
      </c>
      <c r="M852" s="1">
        <v>4.8432000000000004</v>
      </c>
      <c r="N852" s="1">
        <v>5.5941000000000001</v>
      </c>
      <c r="O852" s="1">
        <v>6.1436999999999999</v>
      </c>
      <c r="P852" s="1">
        <v>6.3436000000000003</v>
      </c>
      <c r="Q852" s="1">
        <v>8.9032999999999998</v>
      </c>
      <c r="R852" s="1">
        <v>12.821</v>
      </c>
      <c r="S852" s="1">
        <v>9.8024000000000004</v>
      </c>
      <c r="T852" s="1">
        <v>15.5067</v>
      </c>
      <c r="U852" s="1">
        <v>14.39565</v>
      </c>
      <c r="V852" s="1">
        <v>13.284599999999999</v>
      </c>
      <c r="W852" s="1">
        <v>12.951899999999901</v>
      </c>
      <c r="X852" s="1">
        <v>12.619199999999999</v>
      </c>
      <c r="Y852" s="1">
        <v>13.172149999999901</v>
      </c>
      <c r="Z852" s="1">
        <v>13.725099999999999</v>
      </c>
      <c r="AA852" s="1">
        <v>15.705399999999999</v>
      </c>
      <c r="AB852" s="1">
        <v>17.685700000000001</v>
      </c>
      <c r="AC852" s="1">
        <v>17.685700000000001</v>
      </c>
    </row>
    <row r="853" spans="1:29" hidden="1" x14ac:dyDescent="0.3">
      <c r="A853" t="s">
        <v>193</v>
      </c>
      <c r="B853" t="s">
        <v>148</v>
      </c>
      <c r="C853" t="s">
        <v>149</v>
      </c>
      <c r="D853" t="s">
        <v>121</v>
      </c>
      <c r="E853" t="s">
        <v>197</v>
      </c>
      <c r="F853" s="1"/>
      <c r="G853" s="1"/>
      <c r="H853" s="1"/>
      <c r="I853" s="1"/>
      <c r="J853" s="1">
        <v>1.5526</v>
      </c>
      <c r="K853" s="1">
        <v>1.4259999999999999</v>
      </c>
      <c r="L853" s="1">
        <v>1.7543</v>
      </c>
      <c r="M853" s="1">
        <v>1.8474999999999999</v>
      </c>
      <c r="N853" s="1">
        <v>1.8349</v>
      </c>
      <c r="O853" s="1">
        <v>1.74969999999999</v>
      </c>
      <c r="P853" s="1">
        <v>1.5521</v>
      </c>
      <c r="Q853" s="1">
        <v>1.66149999999999</v>
      </c>
      <c r="R853" s="1">
        <v>1.7234</v>
      </c>
      <c r="S853" s="1">
        <v>1.5463</v>
      </c>
      <c r="T853" s="1">
        <v>1.9043000000000001</v>
      </c>
      <c r="U853" s="1">
        <v>2.0856499999999998</v>
      </c>
      <c r="V853" s="1">
        <v>2.2669999999999999</v>
      </c>
      <c r="W853" s="1">
        <v>2.40064999999999</v>
      </c>
      <c r="X853" s="1">
        <v>2.5342999999999898</v>
      </c>
      <c r="Y853" s="1">
        <v>2.5383499999999901</v>
      </c>
      <c r="Z853" s="1">
        <v>2.5424000000000002</v>
      </c>
      <c r="AA853" s="1">
        <v>2.5053000000000001</v>
      </c>
      <c r="AB853" s="1">
        <v>2.4681999999999999</v>
      </c>
      <c r="AC853" s="1">
        <v>2.4681999999999999</v>
      </c>
    </row>
    <row r="854" spans="1:29" hidden="1" x14ac:dyDescent="0.3">
      <c r="A854" t="s">
        <v>193</v>
      </c>
      <c r="B854" t="s">
        <v>148</v>
      </c>
      <c r="C854" t="s">
        <v>149</v>
      </c>
      <c r="D854" t="s">
        <v>123</v>
      </c>
      <c r="E854" t="s">
        <v>197</v>
      </c>
      <c r="F854" s="1"/>
      <c r="G854" s="1"/>
      <c r="H854" s="1"/>
      <c r="I854" s="1"/>
      <c r="J854" s="1">
        <v>4.0023</v>
      </c>
      <c r="K854" s="1">
        <v>4.1188000000000002</v>
      </c>
      <c r="L854" s="1">
        <v>3.7086999999999999</v>
      </c>
      <c r="M854" s="1">
        <v>4.7713999999999999</v>
      </c>
      <c r="N854" s="1">
        <v>4.9966999999999997</v>
      </c>
      <c r="O854" s="1">
        <v>5.5881999999999996</v>
      </c>
      <c r="P854" s="1">
        <v>6.1501999999999999</v>
      </c>
      <c r="Q854" s="1">
        <v>6.1699000000000002</v>
      </c>
      <c r="R854" s="1">
        <v>6.3558000000000003</v>
      </c>
      <c r="S854" s="1">
        <v>6.0970000000000004</v>
      </c>
      <c r="T854" s="1">
        <v>7.3501000000000003</v>
      </c>
      <c r="U854" s="1">
        <v>7.5928000000000004</v>
      </c>
      <c r="V854" s="1">
        <v>7.8354999999999997</v>
      </c>
      <c r="W854" s="1">
        <v>8.3549000000000007</v>
      </c>
      <c r="X854" s="1">
        <v>8.8742999999999999</v>
      </c>
      <c r="Y854" s="1">
        <v>9.2354500000000002</v>
      </c>
      <c r="Z854" s="1">
        <v>9.5966000000000005</v>
      </c>
      <c r="AA854" s="1">
        <v>9.7446000000000002</v>
      </c>
      <c r="AB854" s="1">
        <v>9.8925999999999998</v>
      </c>
      <c r="AC854" s="1">
        <v>9.8925999999999998</v>
      </c>
    </row>
    <row r="855" spans="1:29" hidden="1" x14ac:dyDescent="0.3">
      <c r="A855" t="s">
        <v>193</v>
      </c>
      <c r="B855" t="s">
        <v>148</v>
      </c>
      <c r="C855" t="s">
        <v>149</v>
      </c>
      <c r="D855" t="s">
        <v>125</v>
      </c>
      <c r="E855" t="s">
        <v>197</v>
      </c>
      <c r="F855" s="1"/>
      <c r="G855" s="1"/>
      <c r="H855" s="1"/>
      <c r="I855" s="1"/>
      <c r="J855" s="1">
        <v>9.1948000000000008</v>
      </c>
      <c r="K855" s="1">
        <v>9.8724000000000007</v>
      </c>
      <c r="L855" s="1">
        <v>10.217000000000001</v>
      </c>
      <c r="M855" s="1">
        <v>10.972799999999999</v>
      </c>
      <c r="N855" s="1">
        <v>13.081</v>
      </c>
      <c r="O855" s="1">
        <v>12.4511</v>
      </c>
      <c r="P855" s="1">
        <v>14.1389</v>
      </c>
      <c r="Q855" s="1">
        <v>16.103200000000001</v>
      </c>
      <c r="R855" s="1">
        <v>17.8645</v>
      </c>
      <c r="S855" s="1">
        <v>18.9071</v>
      </c>
      <c r="T855" s="1">
        <v>22.3245</v>
      </c>
      <c r="U855" s="1">
        <v>24.0611</v>
      </c>
      <c r="V855" s="1">
        <v>25.797699999999999</v>
      </c>
      <c r="W855" s="1">
        <v>26.448450000000001</v>
      </c>
      <c r="X855" s="1">
        <v>27.0992</v>
      </c>
      <c r="Y855" s="1">
        <v>28.045099999999898</v>
      </c>
      <c r="Z855" s="1">
        <v>28.991</v>
      </c>
      <c r="AA855" s="1">
        <v>29.209150000000001</v>
      </c>
      <c r="AB855" s="1">
        <v>29.427299999999999</v>
      </c>
      <c r="AC855" s="1">
        <v>29.427299999999999</v>
      </c>
    </row>
    <row r="856" spans="1:29" hidden="1" x14ac:dyDescent="0.3">
      <c r="A856" t="s">
        <v>193</v>
      </c>
      <c r="B856" t="s">
        <v>148</v>
      </c>
      <c r="C856" t="s">
        <v>149</v>
      </c>
      <c r="D856" t="s">
        <v>127</v>
      </c>
      <c r="E856" t="s">
        <v>197</v>
      </c>
      <c r="F856" s="1"/>
      <c r="G856" s="1"/>
      <c r="H856" s="1"/>
      <c r="I856" s="1">
        <v>27.049499999999998</v>
      </c>
      <c r="J856" s="1">
        <v>11.006500000000001</v>
      </c>
      <c r="K856" s="1">
        <v>20.510899999999999</v>
      </c>
      <c r="L856" s="1">
        <v>29.136900000000001</v>
      </c>
      <c r="M856" s="1">
        <v>37.386699999999998</v>
      </c>
      <c r="N856" s="1">
        <v>33.119100000000003</v>
      </c>
      <c r="O856" s="1">
        <v>21.442599999999999</v>
      </c>
      <c r="P856" s="1">
        <v>17.5825</v>
      </c>
      <c r="Q856" s="1">
        <v>17.863900000000001</v>
      </c>
      <c r="R856" s="1">
        <v>18.6919</v>
      </c>
      <c r="S856" s="1">
        <v>17.792400000000001</v>
      </c>
      <c r="T856" s="1">
        <v>16.560600000000001</v>
      </c>
      <c r="U856" s="1">
        <v>16.749649999999999</v>
      </c>
      <c r="V856" s="1">
        <v>16.938700000000001</v>
      </c>
      <c r="W856" s="1">
        <v>16.516300000000001</v>
      </c>
      <c r="X856" s="1">
        <v>16.093900000000001</v>
      </c>
      <c r="Y856" s="1">
        <v>15.137449999999999</v>
      </c>
      <c r="Z856" s="1">
        <v>14.180999999999999</v>
      </c>
      <c r="AA856" s="1">
        <v>14.22025</v>
      </c>
      <c r="AB856" s="1">
        <v>14.259499999999999</v>
      </c>
      <c r="AC856" s="1">
        <v>14.259499999999999</v>
      </c>
    </row>
    <row r="857" spans="1:29" hidden="1" x14ac:dyDescent="0.3">
      <c r="A857" t="s">
        <v>193</v>
      </c>
      <c r="B857" t="s">
        <v>148</v>
      </c>
      <c r="C857" t="s">
        <v>149</v>
      </c>
      <c r="D857" t="s">
        <v>161</v>
      </c>
      <c r="E857" t="s">
        <v>197</v>
      </c>
      <c r="F857" s="1"/>
      <c r="G857" s="1"/>
      <c r="H857" s="1"/>
      <c r="I857" s="1"/>
      <c r="J857" s="1">
        <v>8.9068000000000005</v>
      </c>
      <c r="K857" s="1">
        <v>7.5909999999999904</v>
      </c>
      <c r="L857" s="1">
        <v>8.9329999999999998</v>
      </c>
      <c r="M857" s="1">
        <v>23.537400000000002</v>
      </c>
      <c r="N857" s="1">
        <v>31.0014</v>
      </c>
      <c r="O857" s="1">
        <v>31.743600000000001</v>
      </c>
      <c r="P857" s="1">
        <v>30.8781</v>
      </c>
      <c r="Q857" s="1">
        <v>29.375499999999999</v>
      </c>
      <c r="R857" s="1">
        <v>20.324400000000001</v>
      </c>
      <c r="S857" s="1">
        <v>22.011900000000001</v>
      </c>
      <c r="T857" s="1">
        <v>19.951599999999999</v>
      </c>
      <c r="U857" s="1">
        <v>20.42285</v>
      </c>
      <c r="V857" s="1">
        <v>20.894100000000002</v>
      </c>
      <c r="W857" s="1">
        <v>20.398399999999999</v>
      </c>
      <c r="X857" s="1">
        <v>19.902699999999999</v>
      </c>
      <c r="Y857" s="1">
        <v>19.556100000000001</v>
      </c>
      <c r="Z857" s="1">
        <v>19.209499999999998</v>
      </c>
      <c r="AA857" s="1">
        <v>18.263349999999999</v>
      </c>
      <c r="AB857" s="1">
        <v>17.3172</v>
      </c>
      <c r="AC857" s="1">
        <v>17.3172</v>
      </c>
    </row>
    <row r="858" spans="1:29" hidden="1" x14ac:dyDescent="0.3">
      <c r="A858" t="s">
        <v>193</v>
      </c>
      <c r="B858" t="s">
        <v>148</v>
      </c>
      <c r="C858" t="s">
        <v>149</v>
      </c>
      <c r="D858" t="s">
        <v>130</v>
      </c>
      <c r="E858" t="s">
        <v>197</v>
      </c>
      <c r="F858" s="1"/>
      <c r="G858" s="1"/>
      <c r="H858" s="1"/>
      <c r="I858" s="1"/>
      <c r="J858" s="1">
        <v>2.3479999999999999</v>
      </c>
      <c r="K858" s="1">
        <v>10.8873</v>
      </c>
      <c r="L858" s="1">
        <v>10.128299999999999</v>
      </c>
      <c r="M858" s="1">
        <v>32.186700000000002</v>
      </c>
      <c r="N858" s="1">
        <v>31.509399999999999</v>
      </c>
      <c r="O858" s="1">
        <v>14.1188</v>
      </c>
      <c r="P858" s="1">
        <v>38.069299999999998</v>
      </c>
      <c r="Q858" s="1">
        <v>11.8636</v>
      </c>
      <c r="R858" s="1">
        <v>30.0337</v>
      </c>
      <c r="S858" s="1">
        <v>21.6465</v>
      </c>
      <c r="T858" s="1">
        <v>23.594799999999999</v>
      </c>
      <c r="U858" s="1">
        <v>21.875050000000002</v>
      </c>
      <c r="V858" s="1">
        <v>20.1553</v>
      </c>
      <c r="W858" s="1">
        <v>23.441800000000001</v>
      </c>
      <c r="X858" s="1">
        <v>26.728300000000001</v>
      </c>
      <c r="Y858" s="1">
        <v>20.6661</v>
      </c>
      <c r="Z858" s="1">
        <v>14.603899999999999</v>
      </c>
      <c r="AA858" s="1">
        <v>17.850549999999998</v>
      </c>
      <c r="AB858" s="1">
        <v>21.097200000000001</v>
      </c>
      <c r="AC858" s="1">
        <v>21.097200000000001</v>
      </c>
    </row>
    <row r="859" spans="1:29" hidden="1" x14ac:dyDescent="0.3">
      <c r="A859" t="s">
        <v>193</v>
      </c>
      <c r="B859" t="s">
        <v>148</v>
      </c>
      <c r="C859" t="s">
        <v>149</v>
      </c>
      <c r="D859" t="s">
        <v>185</v>
      </c>
      <c r="E859" t="s">
        <v>197</v>
      </c>
      <c r="F859" s="1"/>
      <c r="G859" s="1"/>
      <c r="H859" s="1"/>
      <c r="I859" s="1">
        <v>11.3819</v>
      </c>
      <c r="J859" s="1">
        <v>8.3691999999999993</v>
      </c>
      <c r="K859" s="1">
        <v>8.1844999999999999</v>
      </c>
      <c r="L859" s="1">
        <v>24.494599999999998</v>
      </c>
      <c r="M859" s="1">
        <v>13.6174</v>
      </c>
      <c r="N859" s="1">
        <v>50.661299999999997</v>
      </c>
      <c r="O859" s="1">
        <v>37.3675</v>
      </c>
      <c r="P859" s="1">
        <v>26.0532</v>
      </c>
      <c r="Q859" s="1">
        <v>37.112499999999997</v>
      </c>
      <c r="R859" s="1">
        <v>34.549300000000002</v>
      </c>
      <c r="S859" s="1">
        <v>39.729300000000002</v>
      </c>
      <c r="T859" s="1">
        <v>38.133499999999998</v>
      </c>
      <c r="U859" s="1">
        <v>40.518949999999997</v>
      </c>
      <c r="V859" s="1">
        <v>42.904400000000003</v>
      </c>
      <c r="W859" s="1">
        <v>41.8187</v>
      </c>
      <c r="X859" s="1">
        <v>40.732999999999997</v>
      </c>
      <c r="Y859" s="1">
        <v>41.870399999999997</v>
      </c>
      <c r="Z859" s="1">
        <v>43.007800000000003</v>
      </c>
      <c r="AA859" s="1">
        <v>40.27955</v>
      </c>
      <c r="AB859" s="1">
        <v>37.551299999999998</v>
      </c>
      <c r="AC859" s="1">
        <v>37.551299999999998</v>
      </c>
    </row>
    <row r="860" spans="1:29" hidden="1" x14ac:dyDescent="0.3">
      <c r="A860" t="s">
        <v>193</v>
      </c>
      <c r="B860" t="s">
        <v>148</v>
      </c>
      <c r="C860" t="s">
        <v>149</v>
      </c>
      <c r="D860" t="s">
        <v>131</v>
      </c>
      <c r="E860" t="s">
        <v>197</v>
      </c>
      <c r="F860" s="1"/>
      <c r="G860" s="1"/>
      <c r="H860" s="1"/>
      <c r="I860" s="1"/>
      <c r="J860" s="1">
        <v>8.3607999999999993</v>
      </c>
      <c r="K860" s="1">
        <v>8.1853999999999996</v>
      </c>
      <c r="L860" s="1">
        <v>24.497299999999999</v>
      </c>
      <c r="M860" s="1">
        <v>13.5716</v>
      </c>
      <c r="N860" s="1">
        <v>50.661999999999999</v>
      </c>
      <c r="O860" s="1">
        <v>37.368200000000002</v>
      </c>
      <c r="P860" s="1">
        <v>26.339200000000002</v>
      </c>
      <c r="Q860" s="1">
        <v>37.033299999999997</v>
      </c>
      <c r="R860" s="1">
        <v>34.327399999999997</v>
      </c>
      <c r="S860" s="1">
        <v>39.729300000000002</v>
      </c>
      <c r="T860" s="1">
        <v>38.133800000000001</v>
      </c>
      <c r="U860" s="1">
        <v>40.515650000000001</v>
      </c>
      <c r="V860" s="1">
        <v>42.897500000000001</v>
      </c>
      <c r="W860" s="1">
        <v>41.823349999999998</v>
      </c>
      <c r="X860" s="1">
        <v>40.749200000000002</v>
      </c>
      <c r="Y860" s="1">
        <v>41.877200000000002</v>
      </c>
      <c r="Z860" s="1">
        <v>43.005200000000002</v>
      </c>
      <c r="AA860" s="1">
        <v>40.273249999999997</v>
      </c>
      <c r="AB860" s="1">
        <v>37.5413</v>
      </c>
      <c r="AC860" s="1">
        <v>37.5413</v>
      </c>
    </row>
    <row r="861" spans="1:29" hidden="1" x14ac:dyDescent="0.3">
      <c r="A861" t="s">
        <v>193</v>
      </c>
      <c r="B861" t="s">
        <v>148</v>
      </c>
      <c r="C861" t="s">
        <v>149</v>
      </c>
      <c r="D861" t="s">
        <v>162</v>
      </c>
      <c r="E861" t="s">
        <v>197</v>
      </c>
      <c r="F861" s="1"/>
      <c r="G861" s="1"/>
      <c r="H861" s="1"/>
      <c r="I861" s="1">
        <v>56.909599999999998</v>
      </c>
      <c r="J861" s="1">
        <v>41.845799999999997</v>
      </c>
      <c r="K861" s="1">
        <v>40.922899999999998</v>
      </c>
      <c r="L861" s="1">
        <v>122.4726</v>
      </c>
      <c r="M861" s="1">
        <v>68.087500000000006</v>
      </c>
      <c r="N861" s="1">
        <v>253.3064</v>
      </c>
      <c r="O861" s="1">
        <v>186.83760000000001</v>
      </c>
      <c r="P861" s="1">
        <v>130.26570000000001</v>
      </c>
      <c r="Q861" s="1">
        <v>185.56270000000001</v>
      </c>
      <c r="R861" s="1">
        <v>172.7466</v>
      </c>
      <c r="S861" s="1">
        <v>198.64680000000001</v>
      </c>
      <c r="T861" s="1">
        <v>286.00139999999999</v>
      </c>
      <c r="U861" s="1">
        <v>357.52285000000001</v>
      </c>
      <c r="V861" s="1">
        <v>429.04430000000002</v>
      </c>
      <c r="W861" s="1">
        <v>418.187399999999</v>
      </c>
      <c r="X861" s="1">
        <v>407.33049999999901</v>
      </c>
      <c r="Y861" s="1">
        <v>418.70424999999898</v>
      </c>
      <c r="Z861" s="1">
        <v>430.07799999999997</v>
      </c>
      <c r="AA861" s="1">
        <v>402.79534999999998</v>
      </c>
      <c r="AB861" s="1">
        <v>375.5127</v>
      </c>
      <c r="AC861" s="1">
        <v>375.5127</v>
      </c>
    </row>
    <row r="862" spans="1:29" hidden="1" x14ac:dyDescent="0.3">
      <c r="A862" t="s">
        <v>193</v>
      </c>
      <c r="B862" t="s">
        <v>148</v>
      </c>
      <c r="C862" t="s">
        <v>149</v>
      </c>
      <c r="D862" t="s">
        <v>164</v>
      </c>
      <c r="E862" t="s">
        <v>197</v>
      </c>
      <c r="F862" s="1"/>
      <c r="G862" s="1"/>
      <c r="H862" s="1"/>
      <c r="I862" s="1">
        <v>8.0874000000000006</v>
      </c>
      <c r="J862" s="1">
        <v>9.1750000000000007</v>
      </c>
      <c r="K862" s="1">
        <v>5.1026999999999996</v>
      </c>
      <c r="L862" s="1">
        <v>4.7389999999999999</v>
      </c>
      <c r="M862" s="1">
        <v>23.322099999999899</v>
      </c>
      <c r="N862" s="1">
        <v>16.671900000000001</v>
      </c>
      <c r="O862" s="1">
        <v>22.811800000000002</v>
      </c>
      <c r="P862" s="1">
        <v>15.3832</v>
      </c>
      <c r="Q862" s="1">
        <v>21.728300000000001</v>
      </c>
      <c r="R862" s="1">
        <v>15.2401</v>
      </c>
      <c r="S862" s="1">
        <v>20.151900000000001</v>
      </c>
      <c r="T862" s="1">
        <v>23.1906</v>
      </c>
      <c r="U862" s="1">
        <v>24.745249999999999</v>
      </c>
      <c r="V862" s="1">
        <v>26.299900000000001</v>
      </c>
      <c r="W862" s="1">
        <v>25.19145</v>
      </c>
      <c r="X862" s="1">
        <v>24.082999999999998</v>
      </c>
      <c r="Y862" s="1">
        <v>24.96095</v>
      </c>
      <c r="Z862" s="1">
        <v>25.838899999999999</v>
      </c>
      <c r="AA862" s="1">
        <v>25.464599999999901</v>
      </c>
      <c r="AB862" s="1">
        <v>25.090299999999999</v>
      </c>
      <c r="AC862" s="1">
        <v>25.090299999999999</v>
      </c>
    </row>
    <row r="863" spans="1:29" hidden="1" x14ac:dyDescent="0.3">
      <c r="A863" t="s">
        <v>193</v>
      </c>
      <c r="B863" t="s">
        <v>148</v>
      </c>
      <c r="C863" t="s">
        <v>198</v>
      </c>
      <c r="D863" t="s">
        <v>154</v>
      </c>
      <c r="E863" t="s">
        <v>195</v>
      </c>
      <c r="F863" s="1"/>
      <c r="G863" s="1"/>
      <c r="H863" s="1"/>
      <c r="I863" s="1">
        <v>108</v>
      </c>
      <c r="J863" s="1">
        <v>100</v>
      </c>
      <c r="K863" s="1">
        <v>107</v>
      </c>
      <c r="L863" s="1">
        <v>115</v>
      </c>
      <c r="M863" s="1">
        <v>120</v>
      </c>
      <c r="N863" s="1">
        <v>120</v>
      </c>
      <c r="O863" s="1">
        <v>119</v>
      </c>
      <c r="P863" s="1">
        <v>122</v>
      </c>
      <c r="Q863" s="1">
        <v>123</v>
      </c>
      <c r="R863" s="1">
        <v>122</v>
      </c>
      <c r="S863" s="1">
        <v>121</v>
      </c>
      <c r="T863" s="1">
        <v>122</v>
      </c>
      <c r="U863" s="1">
        <v>121</v>
      </c>
      <c r="V863" s="1">
        <v>120</v>
      </c>
      <c r="W863" s="1">
        <v>121.5</v>
      </c>
      <c r="X863" s="1">
        <v>123</v>
      </c>
      <c r="Y863" s="1">
        <v>125.5</v>
      </c>
      <c r="Z863" s="1">
        <v>128</v>
      </c>
      <c r="AA863" s="1">
        <v>122.5</v>
      </c>
      <c r="AB863" s="1">
        <v>117</v>
      </c>
      <c r="AC863" s="1">
        <v>117</v>
      </c>
    </row>
    <row r="864" spans="1:29" hidden="1" x14ac:dyDescent="0.3">
      <c r="A864" t="s">
        <v>193</v>
      </c>
      <c r="B864" t="s">
        <v>148</v>
      </c>
      <c r="C864" t="s">
        <v>198</v>
      </c>
      <c r="D864" t="s">
        <v>117</v>
      </c>
      <c r="E864" t="s">
        <v>196</v>
      </c>
      <c r="F864" s="1"/>
      <c r="G864" s="1"/>
      <c r="H864" s="1"/>
      <c r="I864" s="1"/>
      <c r="J864" s="1">
        <v>16.472100000000001</v>
      </c>
      <c r="K864" s="1">
        <v>16.516300000000001</v>
      </c>
      <c r="L864" s="1">
        <v>14.857100000000001</v>
      </c>
      <c r="M864" s="1">
        <v>272.99900000000002</v>
      </c>
      <c r="N864" s="1">
        <v>409.49759999999998</v>
      </c>
      <c r="O864" s="1">
        <v>407.14659999999998</v>
      </c>
      <c r="P864" s="1">
        <v>402.81650000000002</v>
      </c>
      <c r="Q864" s="1">
        <v>396.24959999999999</v>
      </c>
      <c r="R864" s="1">
        <v>387.18639999999999</v>
      </c>
      <c r="S864" s="1">
        <v>375.3329</v>
      </c>
      <c r="T864" s="1">
        <v>360.36849999999998</v>
      </c>
      <c r="U864" s="1">
        <v>340.02535</v>
      </c>
      <c r="V864" s="1">
        <v>319.68220000000002</v>
      </c>
      <c r="W864" s="1">
        <v>290.80295000000001</v>
      </c>
      <c r="X864" s="1">
        <v>261.9237</v>
      </c>
      <c r="Y864" s="1">
        <v>222.61</v>
      </c>
      <c r="Z864" s="1">
        <v>183.2963</v>
      </c>
      <c r="AA864" s="1">
        <v>142.05005</v>
      </c>
      <c r="AB864" s="1">
        <v>100.8038</v>
      </c>
      <c r="AC864" s="1">
        <v>100.8038</v>
      </c>
    </row>
    <row r="865" spans="1:29" x14ac:dyDescent="0.3">
      <c r="A865" t="s">
        <v>193</v>
      </c>
      <c r="B865" t="s">
        <v>148</v>
      </c>
      <c r="C865" t="s">
        <v>198</v>
      </c>
      <c r="D865" t="s">
        <v>158</v>
      </c>
      <c r="E865" t="s">
        <v>197</v>
      </c>
      <c r="F865" s="1"/>
      <c r="G865" s="1"/>
      <c r="H865" s="1"/>
      <c r="I865" s="1">
        <v>50.403500000000001</v>
      </c>
      <c r="J865" s="1">
        <v>36.514499999999998</v>
      </c>
      <c r="K865" s="1">
        <v>54.996000000000002</v>
      </c>
      <c r="L865" s="1">
        <v>47.705199999999998</v>
      </c>
      <c r="M865" s="1">
        <v>73.293800000000005</v>
      </c>
      <c r="N865" s="1">
        <v>61.482300000000002</v>
      </c>
      <c r="O865" s="1">
        <v>45.421999999999997</v>
      </c>
      <c r="P865" s="1">
        <v>45.617199999999997</v>
      </c>
      <c r="Q865" s="1">
        <v>43.876600000000003</v>
      </c>
      <c r="R865" s="1">
        <v>46.082500000000003</v>
      </c>
      <c r="S865" s="1">
        <v>45.781100000000002</v>
      </c>
      <c r="T865" s="1">
        <v>43.579500000000003</v>
      </c>
      <c r="U865" s="1">
        <v>43.470950000000002</v>
      </c>
      <c r="V865" s="1">
        <v>43.362400000000001</v>
      </c>
      <c r="W865" s="1">
        <v>43.589399999999998</v>
      </c>
      <c r="X865" s="1">
        <v>43.816400000000002</v>
      </c>
      <c r="Y865" s="1">
        <v>41.509099999999997</v>
      </c>
      <c r="Z865" s="1">
        <v>39.201799999999999</v>
      </c>
      <c r="AA865" s="1">
        <v>38.991699999999902</v>
      </c>
      <c r="AB865" s="1">
        <v>38.781599999999997</v>
      </c>
      <c r="AC865" s="1">
        <v>38.781599999999997</v>
      </c>
    </row>
    <row r="866" spans="1:29" x14ac:dyDescent="0.3">
      <c r="A866" t="s">
        <v>193</v>
      </c>
      <c r="B866" t="s">
        <v>148</v>
      </c>
      <c r="C866" t="s">
        <v>198</v>
      </c>
      <c r="D866" t="s">
        <v>166</v>
      </c>
      <c r="E866" t="s">
        <v>197</v>
      </c>
      <c r="F866" s="1"/>
      <c r="G866" s="1"/>
      <c r="H866" s="1"/>
      <c r="I866" s="1">
        <v>13.6486</v>
      </c>
      <c r="J866" s="1">
        <v>13.410600000000001</v>
      </c>
      <c r="K866" s="1">
        <v>13.559200000000001</v>
      </c>
      <c r="L866" s="1">
        <v>15.3996</v>
      </c>
      <c r="M866" s="1">
        <v>32.181800000000003</v>
      </c>
      <c r="N866" s="1">
        <v>40.563299999999998</v>
      </c>
      <c r="O866" s="1">
        <v>40.816800000000001</v>
      </c>
      <c r="P866" s="1">
        <v>41.415599999999998</v>
      </c>
      <c r="Q866" s="1">
        <v>39.602899999999998</v>
      </c>
      <c r="R866" s="1">
        <v>30.705100000000002</v>
      </c>
      <c r="S866" s="1">
        <v>32.114800000000002</v>
      </c>
      <c r="T866" s="1">
        <v>30.892299999999999</v>
      </c>
      <c r="U866" s="1">
        <v>31.042499999999901</v>
      </c>
      <c r="V866" s="1">
        <v>31.192699999999999</v>
      </c>
      <c r="W866" s="1">
        <v>30.800049999999999</v>
      </c>
      <c r="X866" s="1">
        <v>30.407399999999999</v>
      </c>
      <c r="Y866" s="1">
        <v>29.63335</v>
      </c>
      <c r="Z866" s="1">
        <v>28.859300000000001</v>
      </c>
      <c r="AA866" s="1">
        <v>28.127949999999998</v>
      </c>
      <c r="AB866" s="1">
        <v>27.396599999999999</v>
      </c>
      <c r="AC866" s="1">
        <v>27.396599999999999</v>
      </c>
    </row>
    <row r="867" spans="1:29" x14ac:dyDescent="0.3">
      <c r="A867" t="s">
        <v>193</v>
      </c>
      <c r="B867" t="s">
        <v>148</v>
      </c>
      <c r="C867" t="s">
        <v>198</v>
      </c>
      <c r="D867" t="s">
        <v>168</v>
      </c>
      <c r="E867" t="s">
        <v>197</v>
      </c>
      <c r="F867" s="1"/>
      <c r="G867" s="1"/>
      <c r="H867" s="1"/>
      <c r="I867" s="1">
        <v>17.822299999999998</v>
      </c>
      <c r="J867" s="1">
        <v>15.098800000000001</v>
      </c>
      <c r="K867" s="1">
        <v>14.854200000000001</v>
      </c>
      <c r="L867" s="1">
        <v>31.431999999999999</v>
      </c>
      <c r="M867" s="1">
        <v>21.317900000000002</v>
      </c>
      <c r="N867" s="1">
        <v>57.933599999999998</v>
      </c>
      <c r="O867" s="1">
        <v>45.148999999999901</v>
      </c>
      <c r="P867" s="1">
        <v>34.586999999999897</v>
      </c>
      <c r="Q867" s="1">
        <v>45.3202</v>
      </c>
      <c r="R867" s="1">
        <v>43.254800000000003</v>
      </c>
      <c r="S867" s="1">
        <v>48.181399999999996</v>
      </c>
      <c r="T867" s="1">
        <v>47.057299999999998</v>
      </c>
      <c r="U867" s="1">
        <v>49.331249999999997</v>
      </c>
      <c r="V867" s="1">
        <v>51.605200000000004</v>
      </c>
      <c r="W867" s="1">
        <v>50.545200000000001</v>
      </c>
      <c r="X867" s="1">
        <v>49.485199999999999</v>
      </c>
      <c r="Y867" s="1">
        <v>50.528500000000001</v>
      </c>
      <c r="Z867" s="1">
        <v>51.571800000000003</v>
      </c>
      <c r="AA867" s="1">
        <v>49.079799999999999</v>
      </c>
      <c r="AB867" s="1">
        <v>46.587800000000001</v>
      </c>
      <c r="AC867" s="1">
        <v>46.587800000000001</v>
      </c>
    </row>
    <row r="868" spans="1:29" x14ac:dyDescent="0.3">
      <c r="A868" t="s">
        <v>193</v>
      </c>
      <c r="B868" t="s">
        <v>148</v>
      </c>
      <c r="C868" t="s">
        <v>198</v>
      </c>
      <c r="D868" t="s">
        <v>177</v>
      </c>
      <c r="E868" t="s">
        <v>197</v>
      </c>
      <c r="F868" s="1"/>
      <c r="G868" s="1"/>
      <c r="H868" s="1"/>
      <c r="I868" s="1">
        <v>8.9026999999999994</v>
      </c>
      <c r="J868" s="1">
        <v>10.895099999999999</v>
      </c>
      <c r="K868" s="1">
        <v>5.9131999999999998</v>
      </c>
      <c r="L868" s="1">
        <v>6.3471000000000002</v>
      </c>
      <c r="M868" s="1">
        <v>24.234500000000001</v>
      </c>
      <c r="N868" s="1">
        <v>18.5139</v>
      </c>
      <c r="O868" s="1">
        <v>23.8245</v>
      </c>
      <c r="P868" s="1">
        <v>16.445499999999999</v>
      </c>
      <c r="Q868" s="1">
        <v>24.4375</v>
      </c>
      <c r="R868" s="1">
        <v>16.4358</v>
      </c>
      <c r="S868" s="1">
        <v>21.315000000000001</v>
      </c>
      <c r="T868" s="1">
        <v>24.561999999999902</v>
      </c>
      <c r="U868" s="1">
        <v>26.078099999999999</v>
      </c>
      <c r="V868" s="1">
        <v>27.594200000000001</v>
      </c>
      <c r="W868" s="1">
        <v>26.891449999999999</v>
      </c>
      <c r="X868" s="1">
        <v>26.188700000000001</v>
      </c>
      <c r="Y868" s="1">
        <v>26.6081</v>
      </c>
      <c r="Z868" s="1">
        <v>27.0275</v>
      </c>
      <c r="AA868" s="1">
        <v>26.7956</v>
      </c>
      <c r="AB868" s="1">
        <v>26.563700000000001</v>
      </c>
      <c r="AC868" s="1">
        <v>26.563700000000001</v>
      </c>
    </row>
    <row r="869" spans="1:29" x14ac:dyDescent="0.3">
      <c r="A869" t="s">
        <v>193</v>
      </c>
      <c r="B869" t="s">
        <v>148</v>
      </c>
      <c r="C869" t="s">
        <v>198</v>
      </c>
      <c r="D869" t="s">
        <v>160</v>
      </c>
      <c r="E869" t="s">
        <v>197</v>
      </c>
      <c r="F869" s="1"/>
      <c r="G869" s="1"/>
      <c r="H869" s="1"/>
      <c r="I869" s="1">
        <v>8.9026999999999994</v>
      </c>
      <c r="J869" s="1">
        <v>10.895099999999999</v>
      </c>
      <c r="K869" s="1">
        <v>5.9131999999999998</v>
      </c>
      <c r="L869" s="1">
        <v>6.3471000000000002</v>
      </c>
      <c r="M869" s="1">
        <v>24.234500000000001</v>
      </c>
      <c r="N869" s="1">
        <v>18.5139</v>
      </c>
      <c r="O869" s="1">
        <v>23.8245</v>
      </c>
      <c r="P869" s="1">
        <v>16.445499999999999</v>
      </c>
      <c r="Q869" s="1">
        <v>24.4375</v>
      </c>
      <c r="R869" s="1">
        <v>16.4358</v>
      </c>
      <c r="S869" s="1">
        <v>21.315000000000001</v>
      </c>
      <c r="T869" s="1">
        <v>24.561999999999902</v>
      </c>
      <c r="U869" s="1">
        <v>26.078099999999999</v>
      </c>
      <c r="V869" s="1">
        <v>27.594200000000001</v>
      </c>
      <c r="W869" s="1">
        <v>26.891449999999999</v>
      </c>
      <c r="X869" s="1">
        <v>26.188700000000001</v>
      </c>
      <c r="Y869" s="1">
        <v>26.6081</v>
      </c>
      <c r="Z869" s="1">
        <v>27.0275</v>
      </c>
      <c r="AA869" s="1">
        <v>26.7956</v>
      </c>
      <c r="AB869" s="1">
        <v>26.563700000000001</v>
      </c>
      <c r="AC869" s="1">
        <v>26.563700000000001</v>
      </c>
    </row>
    <row r="870" spans="1:29" hidden="1" x14ac:dyDescent="0.3">
      <c r="A870" t="s">
        <v>193</v>
      </c>
      <c r="B870" t="s">
        <v>148</v>
      </c>
      <c r="C870" t="s">
        <v>198</v>
      </c>
      <c r="D870" t="s">
        <v>119</v>
      </c>
      <c r="E870" t="s">
        <v>197</v>
      </c>
      <c r="F870" s="1"/>
      <c r="G870" s="1"/>
      <c r="H870" s="1"/>
      <c r="I870" s="1">
        <v>1.1591</v>
      </c>
      <c r="J870" s="1">
        <v>2.1867999999999999</v>
      </c>
      <c r="K870" s="1">
        <v>8.6199999999999999E-2</v>
      </c>
      <c r="L870" s="1">
        <v>3.2363</v>
      </c>
      <c r="M870" s="1">
        <v>4.8432000000000004</v>
      </c>
      <c r="N870" s="1">
        <v>5.5941000000000001</v>
      </c>
      <c r="O870" s="1">
        <v>6.1436999999999999</v>
      </c>
      <c r="P870" s="1">
        <v>6.3436000000000003</v>
      </c>
      <c r="Q870" s="1">
        <v>8.9032999999999998</v>
      </c>
      <c r="R870" s="1">
        <v>12.821</v>
      </c>
      <c r="S870" s="1">
        <v>9.8024000000000004</v>
      </c>
      <c r="T870" s="1">
        <v>15.5067</v>
      </c>
      <c r="U870" s="1">
        <v>14.39565</v>
      </c>
      <c r="V870" s="1">
        <v>13.284599999999999</v>
      </c>
      <c r="W870" s="1">
        <v>12.951899999999901</v>
      </c>
      <c r="X870" s="1">
        <v>12.619199999999999</v>
      </c>
      <c r="Y870" s="1">
        <v>13.172149999999901</v>
      </c>
      <c r="Z870" s="1">
        <v>13.725099999999999</v>
      </c>
      <c r="AA870" s="1">
        <v>15.705399999999999</v>
      </c>
      <c r="AB870" s="1">
        <v>17.685700000000001</v>
      </c>
      <c r="AC870" s="1">
        <v>17.685700000000001</v>
      </c>
    </row>
    <row r="871" spans="1:29" hidden="1" x14ac:dyDescent="0.3">
      <c r="A871" t="s">
        <v>193</v>
      </c>
      <c r="B871" t="s">
        <v>148</v>
      </c>
      <c r="C871" t="s">
        <v>198</v>
      </c>
      <c r="D871" t="s">
        <v>121</v>
      </c>
      <c r="E871" t="s">
        <v>197</v>
      </c>
      <c r="F871" s="1"/>
      <c r="G871" s="1"/>
      <c r="H871" s="1"/>
      <c r="I871" s="1"/>
      <c r="J871" s="1">
        <v>1.5526</v>
      </c>
      <c r="K871" s="1">
        <v>1.4259999999999999</v>
      </c>
      <c r="L871" s="1">
        <v>1.7543</v>
      </c>
      <c r="M871" s="1">
        <v>1.8474999999999999</v>
      </c>
      <c r="N871" s="1">
        <v>1.8349</v>
      </c>
      <c r="O871" s="1">
        <v>1.7497</v>
      </c>
      <c r="P871" s="1">
        <v>1.5521</v>
      </c>
      <c r="Q871" s="1">
        <v>1.6615</v>
      </c>
      <c r="R871" s="1">
        <v>1.7234</v>
      </c>
      <c r="S871" s="1">
        <v>1.5463</v>
      </c>
      <c r="T871" s="1">
        <v>1.9043000000000001</v>
      </c>
      <c r="U871" s="1">
        <v>2.0856499999999998</v>
      </c>
      <c r="V871" s="1">
        <v>2.2669999999999999</v>
      </c>
      <c r="W871" s="1">
        <v>2.40064999999999</v>
      </c>
      <c r="X871" s="1">
        <v>2.5343</v>
      </c>
      <c r="Y871" s="1">
        <v>2.5383499999999999</v>
      </c>
      <c r="Z871" s="1">
        <v>2.5424000000000002</v>
      </c>
      <c r="AA871" s="1">
        <v>2.5053000000000001</v>
      </c>
      <c r="AB871" s="1">
        <v>2.4681999999999999</v>
      </c>
      <c r="AC871" s="1">
        <v>2.4681999999999999</v>
      </c>
    </row>
    <row r="872" spans="1:29" hidden="1" x14ac:dyDescent="0.3">
      <c r="A872" t="s">
        <v>193</v>
      </c>
      <c r="B872" t="s">
        <v>148</v>
      </c>
      <c r="C872" t="s">
        <v>198</v>
      </c>
      <c r="D872" t="s">
        <v>123</v>
      </c>
      <c r="E872" t="s">
        <v>197</v>
      </c>
      <c r="F872" s="1"/>
      <c r="G872" s="1"/>
      <c r="H872" s="1"/>
      <c r="I872" s="1"/>
      <c r="J872" s="1">
        <v>4.0023</v>
      </c>
      <c r="K872" s="1">
        <v>4.1188000000000002</v>
      </c>
      <c r="L872" s="1">
        <v>3.7086999999999999</v>
      </c>
      <c r="M872" s="1">
        <v>4.7713999999999999</v>
      </c>
      <c r="N872" s="1">
        <v>4.9966999999999997</v>
      </c>
      <c r="O872" s="1">
        <v>5.5881999999999996</v>
      </c>
      <c r="P872" s="1">
        <v>6.1501999999999999</v>
      </c>
      <c r="Q872" s="1">
        <v>6.1699000000000002</v>
      </c>
      <c r="R872" s="1">
        <v>6.3558000000000003</v>
      </c>
      <c r="S872" s="1">
        <v>6.0970000000000004</v>
      </c>
      <c r="T872" s="1">
        <v>7.3501000000000003</v>
      </c>
      <c r="U872" s="1">
        <v>7.5928000000000004</v>
      </c>
      <c r="V872" s="1">
        <v>7.8354999999999997</v>
      </c>
      <c r="W872" s="1">
        <v>8.3549000000000007</v>
      </c>
      <c r="X872" s="1">
        <v>8.8742999999999999</v>
      </c>
      <c r="Y872" s="1">
        <v>9.2354500000000002</v>
      </c>
      <c r="Z872" s="1">
        <v>9.5966000000000005</v>
      </c>
      <c r="AA872" s="1">
        <v>9.7446000000000002</v>
      </c>
      <c r="AB872" s="1">
        <v>9.8925999999999998</v>
      </c>
      <c r="AC872" s="1">
        <v>9.8925999999999998</v>
      </c>
    </row>
    <row r="873" spans="1:29" hidden="1" x14ac:dyDescent="0.3">
      <c r="A873" t="s">
        <v>193</v>
      </c>
      <c r="B873" t="s">
        <v>148</v>
      </c>
      <c r="C873" t="s">
        <v>198</v>
      </c>
      <c r="D873" t="s">
        <v>125</v>
      </c>
      <c r="E873" t="s">
        <v>197</v>
      </c>
      <c r="F873" s="1"/>
      <c r="G873" s="1"/>
      <c r="H873" s="1"/>
      <c r="I873" s="1"/>
      <c r="J873" s="1">
        <v>9.1948000000000008</v>
      </c>
      <c r="K873" s="1">
        <v>9.8724000000000007</v>
      </c>
      <c r="L873" s="1">
        <v>10.217000000000001</v>
      </c>
      <c r="M873" s="1">
        <v>10.972799999999999</v>
      </c>
      <c r="N873" s="1">
        <v>13.081</v>
      </c>
      <c r="O873" s="1">
        <v>12.4511</v>
      </c>
      <c r="P873" s="1">
        <v>14.1389</v>
      </c>
      <c r="Q873" s="1">
        <v>16.103200000000001</v>
      </c>
      <c r="R873" s="1">
        <v>17.8645</v>
      </c>
      <c r="S873" s="1">
        <v>18.9071</v>
      </c>
      <c r="T873" s="1">
        <v>22.3245</v>
      </c>
      <c r="U873" s="1">
        <v>24.0611</v>
      </c>
      <c r="V873" s="1">
        <v>25.797699999999999</v>
      </c>
      <c r="W873" s="1">
        <v>26.448450000000001</v>
      </c>
      <c r="X873" s="1">
        <v>27.0992</v>
      </c>
      <c r="Y873" s="1">
        <v>28.045099999999898</v>
      </c>
      <c r="Z873" s="1">
        <v>28.991</v>
      </c>
      <c r="AA873" s="1">
        <v>29.209150000000001</v>
      </c>
      <c r="AB873" s="1">
        <v>29.427299999999999</v>
      </c>
      <c r="AC873" s="1">
        <v>29.427299999999999</v>
      </c>
    </row>
    <row r="874" spans="1:29" hidden="1" x14ac:dyDescent="0.3">
      <c r="A874" t="s">
        <v>193</v>
      </c>
      <c r="B874" t="s">
        <v>148</v>
      </c>
      <c r="C874" t="s">
        <v>198</v>
      </c>
      <c r="D874" t="s">
        <v>127</v>
      </c>
      <c r="E874" t="s">
        <v>197</v>
      </c>
      <c r="F874" s="1"/>
      <c r="G874" s="1"/>
      <c r="H874" s="1"/>
      <c r="I874" s="1">
        <v>27.049499999999998</v>
      </c>
      <c r="J874" s="1">
        <v>11.006500000000001</v>
      </c>
      <c r="K874" s="1">
        <v>20.510899999999999</v>
      </c>
      <c r="L874" s="1">
        <v>29.136900000000001</v>
      </c>
      <c r="M874" s="1">
        <v>37.386699999999998</v>
      </c>
      <c r="N874" s="1">
        <v>33.119100000000003</v>
      </c>
      <c r="O874" s="1">
        <v>21.442599999999999</v>
      </c>
      <c r="P874" s="1">
        <v>17.5825</v>
      </c>
      <c r="Q874" s="1">
        <v>17.863900000000001</v>
      </c>
      <c r="R874" s="1">
        <v>18.6919</v>
      </c>
      <c r="S874" s="1">
        <v>17.792400000000001</v>
      </c>
      <c r="T874" s="1">
        <v>16.560600000000001</v>
      </c>
      <c r="U874" s="1">
        <v>16.749649999999999</v>
      </c>
      <c r="V874" s="1">
        <v>16.938700000000001</v>
      </c>
      <c r="W874" s="1">
        <v>16.516300000000001</v>
      </c>
      <c r="X874" s="1">
        <v>16.093900000000001</v>
      </c>
      <c r="Y874" s="1">
        <v>15.137449999999999</v>
      </c>
      <c r="Z874" s="1">
        <v>14.180999999999999</v>
      </c>
      <c r="AA874" s="1">
        <v>14.22025</v>
      </c>
      <c r="AB874" s="1">
        <v>14.259499999999999</v>
      </c>
      <c r="AC874" s="1">
        <v>14.259499999999999</v>
      </c>
    </row>
    <row r="875" spans="1:29" hidden="1" x14ac:dyDescent="0.3">
      <c r="A875" t="s">
        <v>193</v>
      </c>
      <c r="B875" t="s">
        <v>148</v>
      </c>
      <c r="C875" t="s">
        <v>198</v>
      </c>
      <c r="D875" t="s">
        <v>161</v>
      </c>
      <c r="E875" t="s">
        <v>197</v>
      </c>
      <c r="F875" s="1"/>
      <c r="G875" s="1"/>
      <c r="H875" s="1"/>
      <c r="I875" s="1"/>
      <c r="J875" s="1">
        <v>8.9068000000000005</v>
      </c>
      <c r="K875" s="1">
        <v>7.5910000000000002</v>
      </c>
      <c r="L875" s="1">
        <v>8.9329999999999998</v>
      </c>
      <c r="M875" s="1">
        <v>23.537400000000002</v>
      </c>
      <c r="N875" s="1">
        <v>31.0014</v>
      </c>
      <c r="O875" s="1">
        <v>31.743600000000001</v>
      </c>
      <c r="P875" s="1">
        <v>30.8781</v>
      </c>
      <c r="Q875" s="1">
        <v>29.375499999999999</v>
      </c>
      <c r="R875" s="1">
        <v>20.324400000000001</v>
      </c>
      <c r="S875" s="1">
        <v>22.011900000000001</v>
      </c>
      <c r="T875" s="1">
        <v>19.951599999999999</v>
      </c>
      <c r="U875" s="1">
        <v>20.42285</v>
      </c>
      <c r="V875" s="1">
        <v>20.894100000000002</v>
      </c>
      <c r="W875" s="1">
        <v>20.398399999999999</v>
      </c>
      <c r="X875" s="1">
        <v>19.902699999999999</v>
      </c>
      <c r="Y875" s="1">
        <v>19.556100000000001</v>
      </c>
      <c r="Z875" s="1">
        <v>19.209499999999998</v>
      </c>
      <c r="AA875" s="1">
        <v>18.263349999999999</v>
      </c>
      <c r="AB875" s="1">
        <v>17.3172</v>
      </c>
      <c r="AC875" s="1">
        <v>17.3172</v>
      </c>
    </row>
    <row r="876" spans="1:29" hidden="1" x14ac:dyDescent="0.3">
      <c r="A876" t="s">
        <v>193</v>
      </c>
      <c r="B876" t="s">
        <v>148</v>
      </c>
      <c r="C876" t="s">
        <v>198</v>
      </c>
      <c r="D876" t="s">
        <v>130</v>
      </c>
      <c r="E876" t="s">
        <v>197</v>
      </c>
      <c r="F876" s="1"/>
      <c r="G876" s="1"/>
      <c r="H876" s="1"/>
      <c r="I876" s="1"/>
      <c r="J876" s="1">
        <v>2.3479999999999999</v>
      </c>
      <c r="K876" s="1">
        <v>10.8873</v>
      </c>
      <c r="L876" s="1">
        <v>10.128299999999999</v>
      </c>
      <c r="M876" s="1">
        <v>32.186700000000002</v>
      </c>
      <c r="N876" s="1">
        <v>31.509399999999999</v>
      </c>
      <c r="O876" s="1">
        <v>14.1188</v>
      </c>
      <c r="P876" s="1">
        <v>38.069299999999998</v>
      </c>
      <c r="Q876" s="1">
        <v>11.8636</v>
      </c>
      <c r="R876" s="1">
        <v>30.0337</v>
      </c>
      <c r="S876" s="1">
        <v>21.6465</v>
      </c>
      <c r="T876" s="1">
        <v>23.594799999999999</v>
      </c>
      <c r="U876" s="1">
        <v>21.875050000000002</v>
      </c>
      <c r="V876" s="1">
        <v>20.1553</v>
      </c>
      <c r="W876" s="1">
        <v>23.441800000000001</v>
      </c>
      <c r="X876" s="1">
        <v>26.728300000000001</v>
      </c>
      <c r="Y876" s="1">
        <v>20.6661</v>
      </c>
      <c r="Z876" s="1">
        <v>14.603899999999999</v>
      </c>
      <c r="AA876" s="1">
        <v>17.850549999999998</v>
      </c>
      <c r="AB876" s="1">
        <v>21.097200000000001</v>
      </c>
      <c r="AC876" s="1">
        <v>21.097200000000001</v>
      </c>
    </row>
    <row r="877" spans="1:29" hidden="1" x14ac:dyDescent="0.3">
      <c r="A877" t="s">
        <v>193</v>
      </c>
      <c r="B877" t="s">
        <v>148</v>
      </c>
      <c r="C877" t="s">
        <v>198</v>
      </c>
      <c r="D877" t="s">
        <v>185</v>
      </c>
      <c r="E877" t="s">
        <v>197</v>
      </c>
      <c r="F877" s="1"/>
      <c r="G877" s="1"/>
      <c r="H877" s="1"/>
      <c r="I877" s="1">
        <v>11.3819</v>
      </c>
      <c r="J877" s="1">
        <v>8.3691999999999993</v>
      </c>
      <c r="K877" s="1">
        <v>8.1844999999999999</v>
      </c>
      <c r="L877" s="1">
        <v>24.494599999999998</v>
      </c>
      <c r="M877" s="1">
        <v>13.6174</v>
      </c>
      <c r="N877" s="1">
        <v>50.661299999999997</v>
      </c>
      <c r="O877" s="1">
        <v>37.3675</v>
      </c>
      <c r="P877" s="1">
        <v>26.0532</v>
      </c>
      <c r="Q877" s="1">
        <v>37.112499999999997</v>
      </c>
      <c r="R877" s="1">
        <v>34.549300000000002</v>
      </c>
      <c r="S877" s="1">
        <v>39.729300000000002</v>
      </c>
      <c r="T877" s="1">
        <v>38.133499999999998</v>
      </c>
      <c r="U877" s="1">
        <v>40.518949999999997</v>
      </c>
      <c r="V877" s="1">
        <v>42.904400000000003</v>
      </c>
      <c r="W877" s="1">
        <v>41.8187</v>
      </c>
      <c r="X877" s="1">
        <v>40.732999999999997</v>
      </c>
      <c r="Y877" s="1">
        <v>41.870399999999997</v>
      </c>
      <c r="Z877" s="1">
        <v>43.007800000000003</v>
      </c>
      <c r="AA877" s="1">
        <v>40.27955</v>
      </c>
      <c r="AB877" s="1">
        <v>37.551299999999998</v>
      </c>
      <c r="AC877" s="1">
        <v>37.551299999999998</v>
      </c>
    </row>
    <row r="878" spans="1:29" hidden="1" x14ac:dyDescent="0.3">
      <c r="A878" t="s">
        <v>193</v>
      </c>
      <c r="B878" t="s">
        <v>148</v>
      </c>
      <c r="C878" t="s">
        <v>198</v>
      </c>
      <c r="D878" t="s">
        <v>131</v>
      </c>
      <c r="E878" t="s">
        <v>197</v>
      </c>
      <c r="F878" s="1"/>
      <c r="G878" s="1"/>
      <c r="H878" s="1"/>
      <c r="I878" s="1"/>
      <c r="J878" s="1">
        <v>8.3607999999999993</v>
      </c>
      <c r="K878" s="1">
        <v>8.1853999999999996</v>
      </c>
      <c r="L878" s="1">
        <v>24.497299999999999</v>
      </c>
      <c r="M878" s="1">
        <v>13.5716</v>
      </c>
      <c r="N878" s="1">
        <v>50.661999999999999</v>
      </c>
      <c r="O878" s="1">
        <v>37.368200000000002</v>
      </c>
      <c r="P878" s="1">
        <v>26.339200000000002</v>
      </c>
      <c r="Q878" s="1">
        <v>37.033299999999997</v>
      </c>
      <c r="R878" s="1">
        <v>34.327399999999997</v>
      </c>
      <c r="S878" s="1">
        <v>39.729300000000002</v>
      </c>
      <c r="T878" s="1">
        <v>38.133800000000001</v>
      </c>
      <c r="U878" s="1">
        <v>40.515650000000001</v>
      </c>
      <c r="V878" s="1">
        <v>42.897500000000001</v>
      </c>
      <c r="W878" s="1">
        <v>41.823349999999998</v>
      </c>
      <c r="X878" s="1">
        <v>40.749200000000002</v>
      </c>
      <c r="Y878" s="1">
        <v>41.877200000000002</v>
      </c>
      <c r="Z878" s="1">
        <v>43.005200000000002</v>
      </c>
      <c r="AA878" s="1">
        <v>40.273249999999997</v>
      </c>
      <c r="AB878" s="1">
        <v>37.5413</v>
      </c>
      <c r="AC878" s="1">
        <v>37.5413</v>
      </c>
    </row>
    <row r="879" spans="1:29" hidden="1" x14ac:dyDescent="0.3">
      <c r="A879" t="s">
        <v>193</v>
      </c>
      <c r="B879" t="s">
        <v>148</v>
      </c>
      <c r="C879" t="s">
        <v>198</v>
      </c>
      <c r="D879" t="s">
        <v>162</v>
      </c>
      <c r="E879" t="s">
        <v>197</v>
      </c>
      <c r="F879" s="1"/>
      <c r="G879" s="1"/>
      <c r="H879" s="1"/>
      <c r="I879" s="1">
        <v>56.909599999999998</v>
      </c>
      <c r="J879" s="1">
        <v>41.845799999999997</v>
      </c>
      <c r="K879" s="1">
        <v>40.922899999999998</v>
      </c>
      <c r="L879" s="1">
        <v>122.4726</v>
      </c>
      <c r="M879" s="1">
        <v>68.087500000000006</v>
      </c>
      <c r="N879" s="1">
        <v>253.3064</v>
      </c>
      <c r="O879" s="1">
        <v>186.83760000000001</v>
      </c>
      <c r="P879" s="1">
        <v>130.26570000000001</v>
      </c>
      <c r="Q879" s="1">
        <v>185.56270000000001</v>
      </c>
      <c r="R879" s="1">
        <v>172.7466</v>
      </c>
      <c r="S879" s="1">
        <v>198.64680000000001</v>
      </c>
      <c r="T879" s="1">
        <v>286.00139999999999</v>
      </c>
      <c r="U879" s="1">
        <v>357.52285000000001</v>
      </c>
      <c r="V879" s="1">
        <v>429.04430000000002</v>
      </c>
      <c r="W879" s="1">
        <v>418.18740000000003</v>
      </c>
      <c r="X879" s="1">
        <v>407.33049999999997</v>
      </c>
      <c r="Y879" s="1">
        <v>418.70425</v>
      </c>
      <c r="Z879" s="1">
        <v>430.07799999999997</v>
      </c>
      <c r="AA879" s="1">
        <v>402.79534999999998</v>
      </c>
      <c r="AB879" s="1">
        <v>375.5127</v>
      </c>
      <c r="AC879" s="1">
        <v>375.5127</v>
      </c>
    </row>
    <row r="880" spans="1:29" hidden="1" x14ac:dyDescent="0.3">
      <c r="A880" t="s">
        <v>193</v>
      </c>
      <c r="B880" t="s">
        <v>148</v>
      </c>
      <c r="C880" t="s">
        <v>198</v>
      </c>
      <c r="D880" t="s">
        <v>164</v>
      </c>
      <c r="E880" t="s">
        <v>197</v>
      </c>
      <c r="F880" s="1"/>
      <c r="G880" s="1"/>
      <c r="H880" s="1"/>
      <c r="I880" s="1">
        <v>8.0874000000000006</v>
      </c>
      <c r="J880" s="1">
        <v>9.1750000000000007</v>
      </c>
      <c r="K880" s="1">
        <v>5.1026999999999996</v>
      </c>
      <c r="L880" s="1">
        <v>4.7389999999999999</v>
      </c>
      <c r="M880" s="1">
        <v>23.322099999999999</v>
      </c>
      <c r="N880" s="1">
        <v>16.671900000000001</v>
      </c>
      <c r="O880" s="1">
        <v>22.811800000000002</v>
      </c>
      <c r="P880" s="1">
        <v>15.3832</v>
      </c>
      <c r="Q880" s="1">
        <v>21.728300000000001</v>
      </c>
      <c r="R880" s="1">
        <v>15.2401</v>
      </c>
      <c r="S880" s="1">
        <v>20.151900000000001</v>
      </c>
      <c r="T880" s="1">
        <v>23.1906</v>
      </c>
      <c r="U880" s="1">
        <v>24.745249999999999</v>
      </c>
      <c r="V880" s="1">
        <v>26.299900000000001</v>
      </c>
      <c r="W880" s="1">
        <v>25.19145</v>
      </c>
      <c r="X880" s="1">
        <v>24.082999999999998</v>
      </c>
      <c r="Y880" s="1">
        <v>24.96095</v>
      </c>
      <c r="Z880" s="1">
        <v>25.838899999999999</v>
      </c>
      <c r="AA880" s="1">
        <v>25.464599999999901</v>
      </c>
      <c r="AB880" s="1">
        <v>25.090299999999999</v>
      </c>
      <c r="AC880" s="1">
        <v>25.090299999999999</v>
      </c>
    </row>
    <row r="881" spans="1:29" hidden="1" x14ac:dyDescent="0.3">
      <c r="A881" t="s">
        <v>193</v>
      </c>
      <c r="B881" t="s">
        <v>175</v>
      </c>
      <c r="C881" t="s">
        <v>149</v>
      </c>
      <c r="D881" t="s">
        <v>154</v>
      </c>
      <c r="E881" t="s">
        <v>195</v>
      </c>
      <c r="F881" s="1"/>
      <c r="G881" s="1"/>
      <c r="H881" s="1"/>
      <c r="I881" s="1">
        <v>108</v>
      </c>
      <c r="J881" s="1">
        <v>100</v>
      </c>
      <c r="K881" s="1">
        <v>107</v>
      </c>
      <c r="L881" s="1">
        <v>115</v>
      </c>
      <c r="M881" s="1">
        <v>141</v>
      </c>
      <c r="N881" s="1">
        <v>150</v>
      </c>
      <c r="O881" s="1">
        <v>154</v>
      </c>
      <c r="P881" s="1">
        <v>164</v>
      </c>
      <c r="Q881" s="1">
        <v>164</v>
      </c>
      <c r="R881" s="1">
        <v>164</v>
      </c>
      <c r="S881" s="1">
        <v>162</v>
      </c>
      <c r="T881" s="1">
        <v>161</v>
      </c>
      <c r="U881" s="1">
        <v>160.5</v>
      </c>
      <c r="V881" s="1">
        <v>160</v>
      </c>
      <c r="W881" s="1">
        <v>156.5</v>
      </c>
      <c r="X881" s="1">
        <v>153</v>
      </c>
      <c r="Y881" s="1">
        <v>156.5</v>
      </c>
      <c r="Z881" s="1">
        <v>160</v>
      </c>
      <c r="AA881" s="1">
        <v>156.5</v>
      </c>
      <c r="AB881" s="1">
        <v>153</v>
      </c>
      <c r="AC881" s="1">
        <v>153</v>
      </c>
    </row>
    <row r="882" spans="1:29" hidden="1" x14ac:dyDescent="0.3">
      <c r="A882" t="s">
        <v>193</v>
      </c>
      <c r="B882" t="s">
        <v>175</v>
      </c>
      <c r="C882" t="s">
        <v>149</v>
      </c>
      <c r="D882" t="s">
        <v>117</v>
      </c>
      <c r="E882" t="s">
        <v>196</v>
      </c>
      <c r="F882" s="1"/>
      <c r="G882" s="1"/>
      <c r="H882" s="1"/>
      <c r="I882" s="1"/>
      <c r="J882" s="1">
        <v>16.472100000000001</v>
      </c>
      <c r="K882" s="1">
        <v>16.516300000000001</v>
      </c>
      <c r="L882" s="1">
        <v>14.857100000000001</v>
      </c>
      <c r="M882" s="1">
        <v>146.6772</v>
      </c>
      <c r="N882" s="1">
        <v>187.2022</v>
      </c>
      <c r="O882" s="1">
        <v>238.9238</v>
      </c>
      <c r="P882" s="1">
        <v>304.93340000000001</v>
      </c>
      <c r="Q882" s="1">
        <v>389.18009999999998</v>
      </c>
      <c r="R882" s="1">
        <v>496.70319999999998</v>
      </c>
      <c r="S882" s="1">
        <v>604.22749999999996</v>
      </c>
      <c r="T882" s="1">
        <v>711.75239999999997</v>
      </c>
      <c r="U882" s="1">
        <v>819.27599999999995</v>
      </c>
      <c r="V882" s="1">
        <v>926.79960000000005</v>
      </c>
      <c r="W882" s="1">
        <v>1034.3143</v>
      </c>
      <c r="X882" s="1">
        <v>1141.829</v>
      </c>
      <c r="Y882" s="1">
        <v>1249.3549499999999</v>
      </c>
      <c r="Z882" s="1">
        <v>1356.8809000000001</v>
      </c>
      <c r="AA882" s="1">
        <v>1464.4021499999999</v>
      </c>
      <c r="AB882" s="1">
        <v>1571.9233999999999</v>
      </c>
      <c r="AC882" s="1">
        <v>1571.9233999999999</v>
      </c>
    </row>
    <row r="883" spans="1:29" hidden="1" x14ac:dyDescent="0.3">
      <c r="A883" t="s">
        <v>193</v>
      </c>
      <c r="B883" t="s">
        <v>175</v>
      </c>
      <c r="C883" t="s">
        <v>149</v>
      </c>
      <c r="D883" t="s">
        <v>119</v>
      </c>
      <c r="E883" t="s">
        <v>197</v>
      </c>
      <c r="F883" s="1"/>
      <c r="G883" s="1"/>
      <c r="H883" s="1"/>
      <c r="I883" s="1">
        <v>1.1591</v>
      </c>
      <c r="J883" s="1">
        <v>2.1867999999999999</v>
      </c>
      <c r="K883" s="1">
        <v>8.6199999999999E-2</v>
      </c>
      <c r="L883" s="1">
        <v>3.2363</v>
      </c>
      <c r="M883" s="1">
        <v>7.7893999999999997</v>
      </c>
      <c r="N883" s="1">
        <v>7.9088000000000003</v>
      </c>
      <c r="O883" s="1">
        <v>7.0429999999999904</v>
      </c>
      <c r="P883" s="1">
        <v>9.2559000000000005</v>
      </c>
      <c r="Q883" s="1">
        <v>17.916499999999999</v>
      </c>
      <c r="R883" s="1">
        <v>21.371300000000002</v>
      </c>
      <c r="S883" s="1">
        <v>27.764900000000001</v>
      </c>
      <c r="T883" s="1">
        <v>35.945399999999999</v>
      </c>
      <c r="U883" s="1">
        <v>40.763300000000001</v>
      </c>
      <c r="V883" s="1">
        <v>45.581200000000003</v>
      </c>
      <c r="W883" s="1">
        <v>46.262900000000002</v>
      </c>
      <c r="X883" s="1">
        <v>46.944600000000001</v>
      </c>
      <c r="Y883" s="1">
        <v>41.832900000000002</v>
      </c>
      <c r="Z883" s="1">
        <v>36.721200000000003</v>
      </c>
      <c r="AA883" s="1">
        <v>43.278149999999997</v>
      </c>
      <c r="AB883" s="1">
        <v>49.835099999999997</v>
      </c>
      <c r="AC883" s="1">
        <v>49.835099999999997</v>
      </c>
    </row>
    <row r="884" spans="1:29" hidden="1" x14ac:dyDescent="0.3">
      <c r="A884" t="s">
        <v>193</v>
      </c>
      <c r="B884" t="s">
        <v>175</v>
      </c>
      <c r="C884" t="s">
        <v>149</v>
      </c>
      <c r="D884" t="s">
        <v>121</v>
      </c>
      <c r="E884" t="s">
        <v>197</v>
      </c>
      <c r="F884" s="1"/>
      <c r="G884" s="1"/>
      <c r="H884" s="1"/>
      <c r="I884" s="1"/>
      <c r="J884" s="1">
        <v>1.5526</v>
      </c>
      <c r="K884" s="1">
        <v>1.4259999999999999</v>
      </c>
      <c r="L884" s="1">
        <v>1.7543</v>
      </c>
      <c r="M884" s="1">
        <v>2.1448</v>
      </c>
      <c r="N884" s="1">
        <v>1.2188000000000001</v>
      </c>
      <c r="O884" s="1">
        <v>0.88099999999999901</v>
      </c>
      <c r="P884" s="1">
        <v>1.2533999999999901</v>
      </c>
      <c r="Q884" s="1">
        <v>1.4906999999999999</v>
      </c>
      <c r="R884" s="1">
        <v>1.5159</v>
      </c>
      <c r="S884" s="1">
        <v>1.4631000000000001</v>
      </c>
      <c r="T884" s="1">
        <v>1.5650999999999999</v>
      </c>
      <c r="U884" s="1">
        <v>1.6209</v>
      </c>
      <c r="V884" s="1">
        <v>1.6767000000000001</v>
      </c>
      <c r="W884" s="1">
        <v>1.70445</v>
      </c>
      <c r="X884" s="1">
        <v>1.7322</v>
      </c>
      <c r="Y884" s="1">
        <v>1.86165</v>
      </c>
      <c r="Z884" s="1">
        <v>1.9911000000000001</v>
      </c>
      <c r="AA884" s="1">
        <v>2.0095999999999998</v>
      </c>
      <c r="AB884" s="1">
        <v>2.0280999999999998</v>
      </c>
      <c r="AC884" s="1">
        <v>2.0280999999999998</v>
      </c>
    </row>
    <row r="885" spans="1:29" hidden="1" x14ac:dyDescent="0.3">
      <c r="A885" t="s">
        <v>193</v>
      </c>
      <c r="B885" t="s">
        <v>175</v>
      </c>
      <c r="C885" t="s">
        <v>149</v>
      </c>
      <c r="D885" t="s">
        <v>123</v>
      </c>
      <c r="E885" t="s">
        <v>197</v>
      </c>
      <c r="F885" s="1"/>
      <c r="G885" s="1"/>
      <c r="H885" s="1"/>
      <c r="I885" s="1"/>
      <c r="J885" s="1">
        <v>4.0023</v>
      </c>
      <c r="K885" s="1">
        <v>4.1188000000000002</v>
      </c>
      <c r="L885" s="1">
        <v>3.7086999999999999</v>
      </c>
      <c r="M885" s="1">
        <v>5.4676999999999998</v>
      </c>
      <c r="N885" s="1">
        <v>5.9406999999999996</v>
      </c>
      <c r="O885" s="1">
        <v>5.5705</v>
      </c>
      <c r="P885" s="1">
        <v>6.7119</v>
      </c>
      <c r="Q885" s="1">
        <v>6.5743999999999998</v>
      </c>
      <c r="R885" s="1">
        <v>6.6898999999999997</v>
      </c>
      <c r="S885" s="1">
        <v>6.3627000000000002</v>
      </c>
      <c r="T885" s="1">
        <v>7.9123000000000001</v>
      </c>
      <c r="U885" s="1">
        <v>7.8372999999999999</v>
      </c>
      <c r="V885" s="1">
        <v>7.7622999999999998</v>
      </c>
      <c r="W885" s="1">
        <v>7.6266499999999997</v>
      </c>
      <c r="X885" s="1">
        <v>7.4909999999999997</v>
      </c>
      <c r="Y885" s="1">
        <v>7.4937500000000004</v>
      </c>
      <c r="Z885" s="1">
        <v>7.4965000000000002</v>
      </c>
      <c r="AA885" s="1">
        <v>7.2415500000000002</v>
      </c>
      <c r="AB885" s="1">
        <v>6.9866000000000001</v>
      </c>
      <c r="AC885" s="1">
        <v>6.9866000000000001</v>
      </c>
    </row>
    <row r="886" spans="1:29" hidden="1" x14ac:dyDescent="0.3">
      <c r="A886" t="s">
        <v>193</v>
      </c>
      <c r="B886" t="s">
        <v>175</v>
      </c>
      <c r="C886" t="s">
        <v>149</v>
      </c>
      <c r="D886" t="s">
        <v>125</v>
      </c>
      <c r="E886" t="s">
        <v>197</v>
      </c>
      <c r="F886" s="1"/>
      <c r="G886" s="1"/>
      <c r="H886" s="1"/>
      <c r="I886" s="1"/>
      <c r="J886" s="1">
        <v>9.1948000000000008</v>
      </c>
      <c r="K886" s="1">
        <v>9.8724000000000007</v>
      </c>
      <c r="L886" s="1">
        <v>10.217000000000001</v>
      </c>
      <c r="M886" s="1">
        <v>9.9374000000000002</v>
      </c>
      <c r="N886" s="1">
        <v>11.432</v>
      </c>
      <c r="O886" s="1">
        <v>10.547800000000001</v>
      </c>
      <c r="P886" s="1">
        <v>11.243499999999999</v>
      </c>
      <c r="Q886" s="1">
        <v>12.4666</v>
      </c>
      <c r="R886" s="1">
        <v>13.0167</v>
      </c>
      <c r="S886" s="1">
        <v>13.770799999999999</v>
      </c>
      <c r="T886" s="1">
        <v>15.664199999999999</v>
      </c>
      <c r="U886" s="1">
        <v>17.342099999999999</v>
      </c>
      <c r="V886" s="1">
        <v>19.02</v>
      </c>
      <c r="W886" s="1">
        <v>19.272500000000001</v>
      </c>
      <c r="X886" s="1">
        <v>19.524999999999999</v>
      </c>
      <c r="Y886" s="1">
        <v>19.757300000000001</v>
      </c>
      <c r="Z886" s="1">
        <v>19.989599999999999</v>
      </c>
      <c r="AA886" s="1">
        <v>19.746549999999999</v>
      </c>
      <c r="AB886" s="1">
        <v>19.503499999999999</v>
      </c>
      <c r="AC886" s="1">
        <v>19.503499999999999</v>
      </c>
    </row>
    <row r="887" spans="1:29" hidden="1" x14ac:dyDescent="0.3">
      <c r="A887" t="s">
        <v>193</v>
      </c>
      <c r="B887" t="s">
        <v>175</v>
      </c>
      <c r="C887" t="s">
        <v>149</v>
      </c>
      <c r="D887" t="s">
        <v>127</v>
      </c>
      <c r="E887" t="s">
        <v>197</v>
      </c>
      <c r="F887" s="1"/>
      <c r="G887" s="1"/>
      <c r="H887" s="1"/>
      <c r="I887" s="1">
        <v>27.049499999999998</v>
      </c>
      <c r="J887" s="1">
        <v>11.006500000000001</v>
      </c>
      <c r="K887" s="1">
        <v>20.510899999999999</v>
      </c>
      <c r="L887" s="1">
        <v>25.3918</v>
      </c>
      <c r="M887" s="1">
        <v>27.769500000000001</v>
      </c>
      <c r="N887" s="1">
        <v>26.4511</v>
      </c>
      <c r="O887" s="1">
        <v>20.152000000000001</v>
      </c>
      <c r="P887" s="1">
        <v>17.546700000000001</v>
      </c>
      <c r="Q887" s="1">
        <v>18.1082</v>
      </c>
      <c r="R887" s="1">
        <v>17.826599999999999</v>
      </c>
      <c r="S887" s="1">
        <v>18.4773</v>
      </c>
      <c r="T887" s="1">
        <v>17.750399999999999</v>
      </c>
      <c r="U887" s="1">
        <v>17.20805</v>
      </c>
      <c r="V887" s="1">
        <v>16.665700000000001</v>
      </c>
      <c r="W887" s="1">
        <v>16.564900000000002</v>
      </c>
      <c r="X887" s="1">
        <v>16.464099999999998</v>
      </c>
      <c r="Y887" s="1">
        <v>15.608149999999901</v>
      </c>
      <c r="Z887" s="1">
        <v>14.7522</v>
      </c>
      <c r="AA887" s="1">
        <v>14.5987499999999</v>
      </c>
      <c r="AB887" s="1">
        <v>14.4452999999999</v>
      </c>
      <c r="AC887" s="1">
        <v>14.4452999999999</v>
      </c>
    </row>
    <row r="888" spans="1:29" hidden="1" x14ac:dyDescent="0.3">
      <c r="A888" t="s">
        <v>193</v>
      </c>
      <c r="B888" t="s">
        <v>175</v>
      </c>
      <c r="C888" t="s">
        <v>149</v>
      </c>
      <c r="D888" t="s">
        <v>161</v>
      </c>
      <c r="E888" t="s">
        <v>197</v>
      </c>
      <c r="F888" s="1"/>
      <c r="G888" s="1"/>
      <c r="H888" s="1"/>
      <c r="I888" s="1"/>
      <c r="J888" s="1">
        <v>8.9068000000000005</v>
      </c>
      <c r="K888" s="1">
        <v>7.5909999999999904</v>
      </c>
      <c r="L888" s="1">
        <v>8.9329999999999998</v>
      </c>
      <c r="M888" s="1">
        <v>17.2103</v>
      </c>
      <c r="N888" s="1">
        <v>19.962</v>
      </c>
      <c r="O888" s="1">
        <v>23.186499999999999</v>
      </c>
      <c r="P888" s="1">
        <v>26.360099999999999</v>
      </c>
      <c r="Q888" s="1">
        <v>30.8996</v>
      </c>
      <c r="R888" s="1">
        <v>32.830199999999998</v>
      </c>
      <c r="S888" s="1">
        <v>30.6113</v>
      </c>
      <c r="T888" s="1">
        <v>30.188600000000001</v>
      </c>
      <c r="U888" s="1">
        <v>33.31955</v>
      </c>
      <c r="V888" s="1">
        <v>36.450499999999998</v>
      </c>
      <c r="W888" s="1">
        <v>39.687249999999999</v>
      </c>
      <c r="X888" s="1">
        <v>42.923999999999999</v>
      </c>
      <c r="Y888" s="1">
        <v>45.506149999999998</v>
      </c>
      <c r="Z888" s="1">
        <v>48.088299999999997</v>
      </c>
      <c r="AA888" s="1">
        <v>50.992400000000004</v>
      </c>
      <c r="AB888" s="1">
        <v>53.896500000000003</v>
      </c>
      <c r="AC888" s="1">
        <v>53.896500000000003</v>
      </c>
    </row>
    <row r="889" spans="1:29" hidden="1" x14ac:dyDescent="0.3">
      <c r="A889" t="s">
        <v>193</v>
      </c>
      <c r="B889" t="s">
        <v>175</v>
      </c>
      <c r="C889" t="s">
        <v>149</v>
      </c>
      <c r="D889" t="s">
        <v>130</v>
      </c>
      <c r="E889" t="s">
        <v>197</v>
      </c>
      <c r="F889" s="1"/>
      <c r="G889" s="1"/>
      <c r="H889" s="1"/>
      <c r="I889" s="1"/>
      <c r="J889" s="1">
        <v>2.3479999999999999</v>
      </c>
      <c r="K889" s="1">
        <v>10.8873</v>
      </c>
      <c r="L889" s="1">
        <v>10.128299999999999</v>
      </c>
      <c r="M889" s="1">
        <v>30.672799999999999</v>
      </c>
      <c r="N889" s="1">
        <v>14.9603</v>
      </c>
      <c r="O889" s="1">
        <v>25.158200000000001</v>
      </c>
      <c r="P889" s="1">
        <v>16.714700000000001</v>
      </c>
      <c r="Q889" s="1">
        <v>30.539200000000001</v>
      </c>
      <c r="R889" s="1">
        <v>17.709599999999998</v>
      </c>
      <c r="S889" s="1">
        <v>30.643599999999999</v>
      </c>
      <c r="T889" s="1">
        <v>21.514700000000001</v>
      </c>
      <c r="U889" s="1">
        <v>21.6937</v>
      </c>
      <c r="V889" s="1">
        <v>21.872699999999998</v>
      </c>
      <c r="W889" s="1">
        <v>23.148800000000001</v>
      </c>
      <c r="X889" s="1">
        <v>24.424900000000001</v>
      </c>
      <c r="Y889" s="1">
        <v>21.993649999999999</v>
      </c>
      <c r="Z889" s="1">
        <v>19.5624</v>
      </c>
      <c r="AA889" s="1">
        <v>17.92615</v>
      </c>
      <c r="AB889" s="1">
        <v>16.289899999999999</v>
      </c>
      <c r="AC889" s="1">
        <v>16.289899999999999</v>
      </c>
    </row>
    <row r="890" spans="1:29" hidden="1" x14ac:dyDescent="0.3">
      <c r="A890" t="s">
        <v>193</v>
      </c>
      <c r="B890" t="s">
        <v>175</v>
      </c>
      <c r="C890" t="s">
        <v>149</v>
      </c>
      <c r="D890" t="s">
        <v>185</v>
      </c>
      <c r="E890" t="s">
        <v>197</v>
      </c>
      <c r="F890" s="1"/>
      <c r="G890" s="1"/>
      <c r="H890" s="1"/>
      <c r="I890" s="1">
        <v>11.3819</v>
      </c>
      <c r="J890" s="1">
        <v>8.3691999999999993</v>
      </c>
      <c r="K890" s="1">
        <v>8.1844999999999999</v>
      </c>
      <c r="L890" s="1">
        <v>24.494599999999998</v>
      </c>
      <c r="M890" s="1">
        <v>20.066800000000001</v>
      </c>
      <c r="N890" s="1">
        <v>33.0381</v>
      </c>
      <c r="O890" s="1">
        <v>30.772400000000001</v>
      </c>
      <c r="P890" s="1">
        <v>36.4422</v>
      </c>
      <c r="Q890" s="1">
        <v>43.942300000000003</v>
      </c>
      <c r="R890" s="1">
        <v>47.7759</v>
      </c>
      <c r="S890" s="1">
        <v>46.154899999999998</v>
      </c>
      <c r="T890" s="1">
        <v>44.7363</v>
      </c>
      <c r="U890" s="1">
        <v>52.420850000000002</v>
      </c>
      <c r="V890" s="1">
        <v>60.105400000000003</v>
      </c>
      <c r="W890" s="1">
        <v>61.739899999999999</v>
      </c>
      <c r="X890" s="1">
        <v>63.374400000000001</v>
      </c>
      <c r="Y890" s="1">
        <v>63.8172</v>
      </c>
      <c r="Z890" s="1">
        <v>64.260000000000005</v>
      </c>
      <c r="AA890" s="1">
        <v>57.889449999999997</v>
      </c>
      <c r="AB890" s="1">
        <v>51.518900000000002</v>
      </c>
      <c r="AC890" s="1">
        <v>51.518900000000002</v>
      </c>
    </row>
    <row r="891" spans="1:29" hidden="1" x14ac:dyDescent="0.3">
      <c r="A891" t="s">
        <v>193</v>
      </c>
      <c r="B891" t="s">
        <v>175</v>
      </c>
      <c r="C891" t="s">
        <v>149</v>
      </c>
      <c r="D891" t="s">
        <v>131</v>
      </c>
      <c r="E891" t="s">
        <v>197</v>
      </c>
      <c r="F891" s="1"/>
      <c r="G891" s="1"/>
      <c r="H891" s="1"/>
      <c r="I891" s="1"/>
      <c r="J891" s="1">
        <v>8.3607999999999993</v>
      </c>
      <c r="K891" s="1">
        <v>8.1853999999999996</v>
      </c>
      <c r="L891" s="1">
        <v>24.497299999999999</v>
      </c>
      <c r="M891" s="1">
        <v>20.011800000000001</v>
      </c>
      <c r="N891" s="1">
        <v>33.038899999999998</v>
      </c>
      <c r="O891" s="1">
        <v>31.1769</v>
      </c>
      <c r="P891" s="1">
        <v>36.442799999999998</v>
      </c>
      <c r="Q891" s="1">
        <v>43.5535</v>
      </c>
      <c r="R891" s="1">
        <v>47.656100000000002</v>
      </c>
      <c r="S891" s="1">
        <v>46.154899999999998</v>
      </c>
      <c r="T891" s="1">
        <v>44.700699999999998</v>
      </c>
      <c r="U891" s="1">
        <v>52.450200000000002</v>
      </c>
      <c r="V891" s="1">
        <v>60.1997</v>
      </c>
      <c r="W891" s="1">
        <v>61.768050000000002</v>
      </c>
      <c r="X891" s="1">
        <v>63.336399999999898</v>
      </c>
      <c r="Y891" s="1">
        <v>63.7981499999999</v>
      </c>
      <c r="Z891" s="1">
        <v>64.259900000000002</v>
      </c>
      <c r="AA891" s="1">
        <v>57.889400000000002</v>
      </c>
      <c r="AB891" s="1">
        <v>51.518900000000002</v>
      </c>
      <c r="AC891" s="1">
        <v>51.518900000000002</v>
      </c>
    </row>
    <row r="892" spans="1:29" hidden="1" x14ac:dyDescent="0.3">
      <c r="A892" t="s">
        <v>193</v>
      </c>
      <c r="B892" t="s">
        <v>175</v>
      </c>
      <c r="C892" t="s">
        <v>149</v>
      </c>
      <c r="D892" t="s">
        <v>162</v>
      </c>
      <c r="E892" t="s">
        <v>197</v>
      </c>
      <c r="F892" s="1"/>
      <c r="G892" s="1"/>
      <c r="H892" s="1"/>
      <c r="I892" s="1">
        <v>56.909599999999998</v>
      </c>
      <c r="J892" s="1">
        <v>41.845799999999997</v>
      </c>
      <c r="K892" s="1">
        <v>40.922899999999998</v>
      </c>
      <c r="L892" s="1">
        <v>122.4726</v>
      </c>
      <c r="M892" s="1">
        <v>100.3343</v>
      </c>
      <c r="N892" s="1">
        <v>165.1908</v>
      </c>
      <c r="O892" s="1">
        <v>153.86179999999999</v>
      </c>
      <c r="P892" s="1">
        <v>182.21099999999899</v>
      </c>
      <c r="Q892" s="1">
        <v>219.7114</v>
      </c>
      <c r="R892" s="1">
        <v>238.87989999999999</v>
      </c>
      <c r="S892" s="1">
        <v>230.77430000000001</v>
      </c>
      <c r="T892" s="1">
        <v>335.5224</v>
      </c>
      <c r="U892" s="1">
        <v>468.28854999999999</v>
      </c>
      <c r="V892" s="1">
        <v>601.05470000000003</v>
      </c>
      <c r="W892" s="1">
        <v>617.39924999999903</v>
      </c>
      <c r="X892" s="1">
        <v>633.74379999999996</v>
      </c>
      <c r="Y892" s="1">
        <v>638.17179999999996</v>
      </c>
      <c r="Z892" s="1">
        <v>642.59979999999996</v>
      </c>
      <c r="AA892" s="1">
        <v>578.89429999999902</v>
      </c>
      <c r="AB892" s="1">
        <v>515.18880000000001</v>
      </c>
      <c r="AC892" s="1">
        <v>515.18880000000001</v>
      </c>
    </row>
    <row r="893" spans="1:29" hidden="1" x14ac:dyDescent="0.3">
      <c r="A893" t="s">
        <v>193</v>
      </c>
      <c r="B893" t="s">
        <v>175</v>
      </c>
      <c r="C893" t="s">
        <v>149</v>
      </c>
      <c r="D893" t="s">
        <v>164</v>
      </c>
      <c r="E893" t="s">
        <v>197</v>
      </c>
      <c r="F893" s="1"/>
      <c r="G893" s="1"/>
      <c r="H893" s="1"/>
      <c r="I893" s="1">
        <v>8.0874000000000006</v>
      </c>
      <c r="J893" s="1">
        <v>9.1750000000000007</v>
      </c>
      <c r="K893" s="1">
        <v>5.1026999999999996</v>
      </c>
      <c r="L893" s="1">
        <v>4.7389999999999999</v>
      </c>
      <c r="M893" s="1">
        <v>21.152200000000001</v>
      </c>
      <c r="N893" s="1">
        <v>17.161100000000001</v>
      </c>
      <c r="O893" s="1">
        <v>18.6053</v>
      </c>
      <c r="P893" s="1">
        <v>17.048100000000002</v>
      </c>
      <c r="Q893" s="1">
        <v>21.5989</v>
      </c>
      <c r="R893" s="1">
        <v>26.12</v>
      </c>
      <c r="S893" s="1">
        <v>27.996099999999998</v>
      </c>
      <c r="T893" s="1">
        <v>33.177399999999999</v>
      </c>
      <c r="U893" s="1">
        <v>44.351100000000002</v>
      </c>
      <c r="V893" s="1">
        <v>55.524799999999999</v>
      </c>
      <c r="W893" s="1">
        <v>56.553049999999999</v>
      </c>
      <c r="X893" s="1">
        <v>57.581299999999899</v>
      </c>
      <c r="Y893" s="1">
        <v>58.536850000000001</v>
      </c>
      <c r="Z893" s="1">
        <v>59.492400000000004</v>
      </c>
      <c r="AA893" s="1">
        <v>57.340150000000001</v>
      </c>
      <c r="AB893" s="1">
        <v>55.187899999999999</v>
      </c>
      <c r="AC893" s="1">
        <v>55.187899999999999</v>
      </c>
    </row>
    <row r="894" spans="1:29" hidden="1" x14ac:dyDescent="0.3">
      <c r="A894" t="s">
        <v>193</v>
      </c>
      <c r="B894" t="s">
        <v>175</v>
      </c>
      <c r="C894" t="s">
        <v>198</v>
      </c>
      <c r="D894" t="s">
        <v>154</v>
      </c>
      <c r="E894" t="s">
        <v>195</v>
      </c>
      <c r="F894" s="1"/>
      <c r="G894" s="1"/>
      <c r="H894" s="1"/>
      <c r="I894" s="1">
        <v>108</v>
      </c>
      <c r="J894" s="1">
        <v>100</v>
      </c>
      <c r="K894" s="1">
        <v>107</v>
      </c>
      <c r="L894" s="1">
        <v>115</v>
      </c>
      <c r="M894" s="1">
        <v>141</v>
      </c>
      <c r="N894" s="1">
        <v>150</v>
      </c>
      <c r="O894" s="1">
        <v>154</v>
      </c>
      <c r="P894" s="1">
        <v>164</v>
      </c>
      <c r="Q894" s="1">
        <v>164</v>
      </c>
      <c r="R894" s="1">
        <v>164</v>
      </c>
      <c r="S894" s="1">
        <v>162</v>
      </c>
      <c r="T894" s="1">
        <v>161</v>
      </c>
      <c r="U894" s="1">
        <v>160.5</v>
      </c>
      <c r="V894" s="1">
        <v>160</v>
      </c>
      <c r="W894" s="1">
        <v>156.5</v>
      </c>
      <c r="X894" s="1">
        <v>153</v>
      </c>
      <c r="Y894" s="1">
        <v>156.5</v>
      </c>
      <c r="Z894" s="1">
        <v>160</v>
      </c>
      <c r="AA894" s="1">
        <v>156.5</v>
      </c>
      <c r="AB894" s="1">
        <v>153</v>
      </c>
      <c r="AC894" s="1">
        <v>153</v>
      </c>
    </row>
    <row r="895" spans="1:29" hidden="1" x14ac:dyDescent="0.3">
      <c r="A895" t="s">
        <v>193</v>
      </c>
      <c r="B895" t="s">
        <v>175</v>
      </c>
      <c r="C895" t="s">
        <v>198</v>
      </c>
      <c r="D895" t="s">
        <v>117</v>
      </c>
      <c r="E895" t="s">
        <v>196</v>
      </c>
      <c r="F895" s="1"/>
      <c r="G895" s="1"/>
      <c r="H895" s="1"/>
      <c r="I895" s="1"/>
      <c r="J895" s="1">
        <v>16.472100000000001</v>
      </c>
      <c r="K895" s="1">
        <v>16.516300000000001</v>
      </c>
      <c r="L895" s="1">
        <v>14.857100000000001</v>
      </c>
      <c r="M895" s="1">
        <v>146.6772</v>
      </c>
      <c r="N895" s="1">
        <v>187.2022</v>
      </c>
      <c r="O895" s="1">
        <v>238.9238</v>
      </c>
      <c r="P895" s="1">
        <v>304.93340000000001</v>
      </c>
      <c r="Q895" s="1">
        <v>389.18009999999998</v>
      </c>
      <c r="R895" s="1">
        <v>496.70319999999998</v>
      </c>
      <c r="S895" s="1">
        <v>604.22749999999996</v>
      </c>
      <c r="T895" s="1">
        <v>711.75239999999997</v>
      </c>
      <c r="U895" s="1">
        <v>819.27599999999995</v>
      </c>
      <c r="V895" s="1">
        <v>926.79960000000005</v>
      </c>
      <c r="W895" s="1">
        <v>1034.3143</v>
      </c>
      <c r="X895" s="1">
        <v>1141.829</v>
      </c>
      <c r="Y895" s="1">
        <v>1249.3549499999999</v>
      </c>
      <c r="Z895" s="1">
        <v>1356.8809000000001</v>
      </c>
      <c r="AA895" s="1">
        <v>1464.4021499999999</v>
      </c>
      <c r="AB895" s="1">
        <v>1571.9233999999999</v>
      </c>
      <c r="AC895" s="1">
        <v>1571.9233999999999</v>
      </c>
    </row>
    <row r="896" spans="1:29" x14ac:dyDescent="0.3">
      <c r="A896" t="s">
        <v>193</v>
      </c>
      <c r="B896" t="s">
        <v>175</v>
      </c>
      <c r="C896" t="s">
        <v>198</v>
      </c>
      <c r="D896" t="s">
        <v>158</v>
      </c>
      <c r="E896" t="s">
        <v>197</v>
      </c>
      <c r="F896" s="1"/>
      <c r="G896" s="1"/>
      <c r="H896" s="1"/>
      <c r="I896" s="1">
        <v>50.403500000000001</v>
      </c>
      <c r="J896" s="1">
        <v>36.514499999999998</v>
      </c>
      <c r="K896" s="1">
        <v>54.996000000000002</v>
      </c>
      <c r="L896" s="1">
        <v>47.705199999999998</v>
      </c>
      <c r="M896" s="1">
        <v>56.668799999999997</v>
      </c>
      <c r="N896" s="1">
        <v>56.6188</v>
      </c>
      <c r="O896" s="1">
        <v>45.434800000000003</v>
      </c>
      <c r="P896" s="1">
        <v>45.032200000000003</v>
      </c>
      <c r="Q896" s="1">
        <v>44.071199999999997</v>
      </c>
      <c r="R896" s="1">
        <v>47.873399999999997</v>
      </c>
      <c r="S896" s="1">
        <v>44.703299999999999</v>
      </c>
      <c r="T896" s="1">
        <v>43.010599999999997</v>
      </c>
      <c r="U896" s="1">
        <v>43.119500000000002</v>
      </c>
      <c r="V896" s="1">
        <v>43.228400000000001</v>
      </c>
      <c r="W896" s="1">
        <v>43.897649999999999</v>
      </c>
      <c r="X896" s="1">
        <v>44.566899999999997</v>
      </c>
      <c r="Y896" s="1">
        <v>42.2836</v>
      </c>
      <c r="Z896" s="1">
        <v>40.000300000000003</v>
      </c>
      <c r="AA896" s="1">
        <v>40.054900000000004</v>
      </c>
      <c r="AB896" s="1">
        <v>40.109499999999997</v>
      </c>
      <c r="AC896" s="1">
        <v>40.109499999999997</v>
      </c>
    </row>
    <row r="897" spans="1:29" x14ac:dyDescent="0.3">
      <c r="A897" t="s">
        <v>193</v>
      </c>
      <c r="B897" t="s">
        <v>175</v>
      </c>
      <c r="C897" t="s">
        <v>198</v>
      </c>
      <c r="D897" t="s">
        <v>166</v>
      </c>
      <c r="E897" t="s">
        <v>197</v>
      </c>
      <c r="F897" s="1"/>
      <c r="G897" s="1"/>
      <c r="H897" s="1"/>
      <c r="I897" s="1">
        <v>13.6486</v>
      </c>
      <c r="J897" s="1">
        <v>13.410600000000001</v>
      </c>
      <c r="K897" s="1">
        <v>13.559200000000001</v>
      </c>
      <c r="L897" s="1">
        <v>15.3996</v>
      </c>
      <c r="M897" s="1">
        <v>24.5608</v>
      </c>
      <c r="N897" s="1">
        <v>32.381999999999998</v>
      </c>
      <c r="O897" s="1">
        <v>32.120800000000003</v>
      </c>
      <c r="P897" s="1">
        <v>35.278100000000002</v>
      </c>
      <c r="Q897" s="1">
        <v>41.921999999999997</v>
      </c>
      <c r="R897" s="1">
        <v>44.216999999999999</v>
      </c>
      <c r="S897" s="1">
        <v>42.622</v>
      </c>
      <c r="T897" s="1">
        <v>41.450699999999998</v>
      </c>
      <c r="U897" s="1">
        <v>45.518249999999902</v>
      </c>
      <c r="V897" s="1">
        <v>49.585799999999999</v>
      </c>
      <c r="W897" s="1">
        <v>53.651899999999998</v>
      </c>
      <c r="X897" s="1">
        <v>57.718000000000004</v>
      </c>
      <c r="Y897" s="1">
        <v>60.521149999999999</v>
      </c>
      <c r="Z897" s="1">
        <v>63.324300000000001</v>
      </c>
      <c r="AA897" s="1">
        <v>66.114099999999993</v>
      </c>
      <c r="AB897" s="1">
        <v>68.903899999999993</v>
      </c>
      <c r="AC897" s="1">
        <v>68.903899999999993</v>
      </c>
    </row>
    <row r="898" spans="1:29" x14ac:dyDescent="0.3">
      <c r="A898" t="s">
        <v>193</v>
      </c>
      <c r="B898" t="s">
        <v>175</v>
      </c>
      <c r="C898" t="s">
        <v>198</v>
      </c>
      <c r="D898" t="s">
        <v>168</v>
      </c>
      <c r="E898" t="s">
        <v>197</v>
      </c>
      <c r="F898" s="1"/>
      <c r="G898" s="1"/>
      <c r="H898" s="1"/>
      <c r="I898" s="1">
        <v>17.822299999999998</v>
      </c>
      <c r="J898" s="1">
        <v>15.098800000000001</v>
      </c>
      <c r="K898" s="1">
        <v>14.854200000000001</v>
      </c>
      <c r="L898" s="1">
        <v>31.431999999999999</v>
      </c>
      <c r="M898" s="1">
        <v>27.0444</v>
      </c>
      <c r="N898" s="1">
        <v>40.884999999999998</v>
      </c>
      <c r="O898" s="1">
        <v>38.920099999999998</v>
      </c>
      <c r="P898" s="1">
        <v>44.303699999999999</v>
      </c>
      <c r="Q898" s="1">
        <v>52.307899999999997</v>
      </c>
      <c r="R898" s="1">
        <v>56.339500000000001</v>
      </c>
      <c r="S898" s="1">
        <v>54.606900000000003</v>
      </c>
      <c r="T898" s="1">
        <v>53.6556</v>
      </c>
      <c r="U898" s="1">
        <v>61.199550000000002</v>
      </c>
      <c r="V898" s="1">
        <v>68.743499999999997</v>
      </c>
      <c r="W898" s="1">
        <v>70.540999999999997</v>
      </c>
      <c r="X898" s="1">
        <v>72.338499999999996</v>
      </c>
      <c r="Y898" s="1">
        <v>72.595200000000006</v>
      </c>
      <c r="Z898" s="1">
        <v>72.851900000000001</v>
      </c>
      <c r="AA898" s="1">
        <v>66.4114</v>
      </c>
      <c r="AB898" s="1">
        <v>59.9709</v>
      </c>
      <c r="AC898" s="1">
        <v>59.9709</v>
      </c>
    </row>
    <row r="899" spans="1:29" x14ac:dyDescent="0.3">
      <c r="A899" t="s">
        <v>193</v>
      </c>
      <c r="B899" t="s">
        <v>175</v>
      </c>
      <c r="C899" t="s">
        <v>198</v>
      </c>
      <c r="D899" t="s">
        <v>177</v>
      </c>
      <c r="E899" t="s">
        <v>197</v>
      </c>
      <c r="F899" s="1"/>
      <c r="G899" s="1"/>
      <c r="H899" s="1"/>
      <c r="I899" s="1">
        <v>8.9026999999999994</v>
      </c>
      <c r="J899" s="1">
        <v>10.895099999999999</v>
      </c>
      <c r="K899" s="1">
        <v>5.9131999999999998</v>
      </c>
      <c r="L899" s="1">
        <v>6.3471000000000002</v>
      </c>
      <c r="M899" s="1">
        <v>22.065100000000001</v>
      </c>
      <c r="N899" s="1">
        <v>18.991</v>
      </c>
      <c r="O899" s="1">
        <v>19.617599999999999</v>
      </c>
      <c r="P899" s="1">
        <v>18.110600000000002</v>
      </c>
      <c r="Q899" s="1">
        <v>24.370899999999999</v>
      </c>
      <c r="R899" s="1">
        <v>27.283100000000001</v>
      </c>
      <c r="S899" s="1">
        <v>29.159300000000002</v>
      </c>
      <c r="T899" s="1">
        <v>34.340499999999999</v>
      </c>
      <c r="U899" s="1">
        <v>45.514200000000002</v>
      </c>
      <c r="V899" s="1">
        <v>56.687899999999999</v>
      </c>
      <c r="W899" s="1">
        <v>58.242350000000002</v>
      </c>
      <c r="X899" s="1">
        <v>59.796799999999998</v>
      </c>
      <c r="Y899" s="1">
        <v>60.238199999999999</v>
      </c>
      <c r="Z899" s="1">
        <v>60.679600000000001</v>
      </c>
      <c r="AA899" s="1">
        <v>58.594549999999998</v>
      </c>
      <c r="AB899" s="1">
        <v>56.509500000000003</v>
      </c>
      <c r="AC899" s="1">
        <v>56.509500000000003</v>
      </c>
    </row>
    <row r="900" spans="1:29" x14ac:dyDescent="0.3">
      <c r="A900" t="s">
        <v>193</v>
      </c>
      <c r="B900" t="s">
        <v>175</v>
      </c>
      <c r="C900" t="s">
        <v>198</v>
      </c>
      <c r="D900" t="s">
        <v>160</v>
      </c>
      <c r="E900" t="s">
        <v>197</v>
      </c>
      <c r="F900" s="1"/>
      <c r="G900" s="1"/>
      <c r="H900" s="1"/>
      <c r="I900" s="1">
        <v>8.9026999999999994</v>
      </c>
      <c r="J900" s="1">
        <v>10.895099999999999</v>
      </c>
      <c r="K900" s="1">
        <v>5.9131999999999998</v>
      </c>
      <c r="L900" s="1">
        <v>6.3471000000000002</v>
      </c>
      <c r="M900" s="1">
        <v>22.065100000000001</v>
      </c>
      <c r="N900" s="1">
        <v>18.991</v>
      </c>
      <c r="O900" s="1">
        <v>19.617599999999999</v>
      </c>
      <c r="P900" s="1">
        <v>18.110600000000002</v>
      </c>
      <c r="Q900" s="1">
        <v>24.370899999999999</v>
      </c>
      <c r="R900" s="1">
        <v>27.283100000000001</v>
      </c>
      <c r="S900" s="1">
        <v>29.159300000000002</v>
      </c>
      <c r="T900" s="1">
        <v>34.340499999999999</v>
      </c>
      <c r="U900" s="1">
        <v>45.514200000000002</v>
      </c>
      <c r="V900" s="1">
        <v>56.687899999999999</v>
      </c>
      <c r="W900" s="1">
        <v>58.242350000000002</v>
      </c>
      <c r="X900" s="1">
        <v>59.796799999999998</v>
      </c>
      <c r="Y900" s="1">
        <v>60.238199999999999</v>
      </c>
      <c r="Z900" s="1">
        <v>60.679600000000001</v>
      </c>
      <c r="AA900" s="1">
        <v>58.594549999999998</v>
      </c>
      <c r="AB900" s="1">
        <v>56.509500000000003</v>
      </c>
      <c r="AC900" s="1">
        <v>56.509500000000003</v>
      </c>
    </row>
    <row r="901" spans="1:29" hidden="1" x14ac:dyDescent="0.3">
      <c r="A901" t="s">
        <v>193</v>
      </c>
      <c r="B901" t="s">
        <v>175</v>
      </c>
      <c r="C901" t="s">
        <v>198</v>
      </c>
      <c r="D901" t="s">
        <v>119</v>
      </c>
      <c r="E901" t="s">
        <v>197</v>
      </c>
      <c r="F901" s="1"/>
      <c r="G901" s="1"/>
      <c r="H901" s="1"/>
      <c r="I901" s="1">
        <v>1.1591</v>
      </c>
      <c r="J901" s="1">
        <v>2.1867999999999999</v>
      </c>
      <c r="K901" s="1">
        <v>8.6199999999999999E-2</v>
      </c>
      <c r="L901" s="1">
        <v>3.2363</v>
      </c>
      <c r="M901" s="1">
        <v>7.7893999999999997</v>
      </c>
      <c r="N901" s="1">
        <v>7.9088000000000003</v>
      </c>
      <c r="O901" s="1">
        <v>7.0429999999999904</v>
      </c>
      <c r="P901" s="1">
        <v>9.2559000000000005</v>
      </c>
      <c r="Q901" s="1">
        <v>17.916499999999999</v>
      </c>
      <c r="R901" s="1">
        <v>21.371300000000002</v>
      </c>
      <c r="S901" s="1">
        <v>27.764900000000001</v>
      </c>
      <c r="T901" s="1">
        <v>35.945399999999999</v>
      </c>
      <c r="U901" s="1">
        <v>40.763300000000001</v>
      </c>
      <c r="V901" s="1">
        <v>45.581200000000003</v>
      </c>
      <c r="W901" s="1">
        <v>46.262900000000002</v>
      </c>
      <c r="X901" s="1">
        <v>46.944600000000001</v>
      </c>
      <c r="Y901" s="1">
        <v>41.832900000000002</v>
      </c>
      <c r="Z901" s="1">
        <v>36.721200000000003</v>
      </c>
      <c r="AA901" s="1">
        <v>43.278149999999997</v>
      </c>
      <c r="AB901" s="1">
        <v>49.835099999999997</v>
      </c>
      <c r="AC901" s="1">
        <v>49.835099999999997</v>
      </c>
    </row>
    <row r="902" spans="1:29" hidden="1" x14ac:dyDescent="0.3">
      <c r="A902" t="s">
        <v>193</v>
      </c>
      <c r="B902" t="s">
        <v>175</v>
      </c>
      <c r="C902" t="s">
        <v>198</v>
      </c>
      <c r="D902" t="s">
        <v>121</v>
      </c>
      <c r="E902" t="s">
        <v>197</v>
      </c>
      <c r="F902" s="1"/>
      <c r="G902" s="1"/>
      <c r="H902" s="1"/>
      <c r="I902" s="1"/>
      <c r="J902" s="1">
        <v>1.5526</v>
      </c>
      <c r="K902" s="1">
        <v>1.4259999999999999</v>
      </c>
      <c r="L902" s="1">
        <v>1.7543</v>
      </c>
      <c r="M902" s="1">
        <v>2.1448</v>
      </c>
      <c r="N902" s="1">
        <v>1.2188000000000001</v>
      </c>
      <c r="O902" s="1">
        <v>0.88099999999999901</v>
      </c>
      <c r="P902" s="1">
        <v>1.2534000000000001</v>
      </c>
      <c r="Q902" s="1">
        <v>1.4906999999999999</v>
      </c>
      <c r="R902" s="1">
        <v>1.5159</v>
      </c>
      <c r="S902" s="1">
        <v>1.4631000000000001</v>
      </c>
      <c r="T902" s="1">
        <v>1.5650999999999999</v>
      </c>
      <c r="U902" s="1">
        <v>1.6209</v>
      </c>
      <c r="V902" s="1">
        <v>1.6767000000000001</v>
      </c>
      <c r="W902" s="1">
        <v>1.70445</v>
      </c>
      <c r="X902" s="1">
        <v>1.7322</v>
      </c>
      <c r="Y902" s="1">
        <v>1.86165</v>
      </c>
      <c r="Z902" s="1">
        <v>1.9911000000000001</v>
      </c>
      <c r="AA902" s="1">
        <v>2.0095999999999998</v>
      </c>
      <c r="AB902" s="1">
        <v>2.0280999999999998</v>
      </c>
      <c r="AC902" s="1">
        <v>2.0280999999999998</v>
      </c>
    </row>
    <row r="903" spans="1:29" hidden="1" x14ac:dyDescent="0.3">
      <c r="A903" t="s">
        <v>193</v>
      </c>
      <c r="B903" t="s">
        <v>175</v>
      </c>
      <c r="C903" t="s">
        <v>198</v>
      </c>
      <c r="D903" t="s">
        <v>123</v>
      </c>
      <c r="E903" t="s">
        <v>197</v>
      </c>
      <c r="F903" s="1"/>
      <c r="G903" s="1"/>
      <c r="H903" s="1"/>
      <c r="I903" s="1"/>
      <c r="J903" s="1">
        <v>4.0023</v>
      </c>
      <c r="K903" s="1">
        <v>4.1188000000000002</v>
      </c>
      <c r="L903" s="1">
        <v>3.7086999999999999</v>
      </c>
      <c r="M903" s="1">
        <v>5.4676999999999998</v>
      </c>
      <c r="N903" s="1">
        <v>5.9406999999999996</v>
      </c>
      <c r="O903" s="1">
        <v>5.5705</v>
      </c>
      <c r="P903" s="1">
        <v>6.7119</v>
      </c>
      <c r="Q903" s="1">
        <v>6.5743999999999998</v>
      </c>
      <c r="R903" s="1">
        <v>6.6898999999999997</v>
      </c>
      <c r="S903" s="1">
        <v>6.3627000000000002</v>
      </c>
      <c r="T903" s="1">
        <v>7.9123000000000001</v>
      </c>
      <c r="U903" s="1">
        <v>7.8372999999999999</v>
      </c>
      <c r="V903" s="1">
        <v>7.7622999999999998</v>
      </c>
      <c r="W903" s="1">
        <v>7.6266499999999997</v>
      </c>
      <c r="X903" s="1">
        <v>7.4909999999999997</v>
      </c>
      <c r="Y903" s="1">
        <v>7.4937500000000004</v>
      </c>
      <c r="Z903" s="1">
        <v>7.4965000000000002</v>
      </c>
      <c r="AA903" s="1">
        <v>7.2415500000000002</v>
      </c>
      <c r="AB903" s="1">
        <v>6.9866000000000001</v>
      </c>
      <c r="AC903" s="1">
        <v>6.9866000000000001</v>
      </c>
    </row>
    <row r="904" spans="1:29" hidden="1" x14ac:dyDescent="0.3">
      <c r="A904" t="s">
        <v>193</v>
      </c>
      <c r="B904" t="s">
        <v>175</v>
      </c>
      <c r="C904" t="s">
        <v>198</v>
      </c>
      <c r="D904" t="s">
        <v>125</v>
      </c>
      <c r="E904" t="s">
        <v>197</v>
      </c>
      <c r="F904" s="1"/>
      <c r="G904" s="1"/>
      <c r="H904" s="1"/>
      <c r="I904" s="1"/>
      <c r="J904" s="1">
        <v>9.1948000000000008</v>
      </c>
      <c r="K904" s="1">
        <v>9.8724000000000007</v>
      </c>
      <c r="L904" s="1">
        <v>10.217000000000001</v>
      </c>
      <c r="M904" s="1">
        <v>9.9374000000000002</v>
      </c>
      <c r="N904" s="1">
        <v>11.432</v>
      </c>
      <c r="O904" s="1">
        <v>10.547800000000001</v>
      </c>
      <c r="P904" s="1">
        <v>11.243499999999999</v>
      </c>
      <c r="Q904" s="1">
        <v>12.4666</v>
      </c>
      <c r="R904" s="1">
        <v>13.0167</v>
      </c>
      <c r="S904" s="1">
        <v>13.770799999999999</v>
      </c>
      <c r="T904" s="1">
        <v>15.664199999999999</v>
      </c>
      <c r="U904" s="1">
        <v>17.342099999999999</v>
      </c>
      <c r="V904" s="1">
        <v>19.02</v>
      </c>
      <c r="W904" s="1">
        <v>19.272500000000001</v>
      </c>
      <c r="X904" s="1">
        <v>19.524999999999999</v>
      </c>
      <c r="Y904" s="1">
        <v>19.757300000000001</v>
      </c>
      <c r="Z904" s="1">
        <v>19.989599999999999</v>
      </c>
      <c r="AA904" s="1">
        <v>19.746549999999999</v>
      </c>
      <c r="AB904" s="1">
        <v>19.503499999999999</v>
      </c>
      <c r="AC904" s="1">
        <v>19.503499999999999</v>
      </c>
    </row>
    <row r="905" spans="1:29" hidden="1" x14ac:dyDescent="0.3">
      <c r="A905" t="s">
        <v>193</v>
      </c>
      <c r="B905" t="s">
        <v>175</v>
      </c>
      <c r="C905" t="s">
        <v>198</v>
      </c>
      <c r="D905" t="s">
        <v>127</v>
      </c>
      <c r="E905" t="s">
        <v>197</v>
      </c>
      <c r="F905" s="1"/>
      <c r="G905" s="1"/>
      <c r="H905" s="1"/>
      <c r="I905" s="1">
        <v>27.049499999999998</v>
      </c>
      <c r="J905" s="1">
        <v>11.006500000000001</v>
      </c>
      <c r="K905" s="1">
        <v>20.510899999999999</v>
      </c>
      <c r="L905" s="1">
        <v>25.3918</v>
      </c>
      <c r="M905" s="1">
        <v>27.769500000000001</v>
      </c>
      <c r="N905" s="1">
        <v>26.4511</v>
      </c>
      <c r="O905" s="1">
        <v>20.152000000000001</v>
      </c>
      <c r="P905" s="1">
        <v>17.546700000000001</v>
      </c>
      <c r="Q905" s="1">
        <v>18.1082</v>
      </c>
      <c r="R905" s="1">
        <v>17.826599999999999</v>
      </c>
      <c r="S905" s="1">
        <v>18.4773</v>
      </c>
      <c r="T905" s="1">
        <v>17.750399999999999</v>
      </c>
      <c r="U905" s="1">
        <v>17.20805</v>
      </c>
      <c r="V905" s="1">
        <v>16.665700000000001</v>
      </c>
      <c r="W905" s="1">
        <v>16.564900000000002</v>
      </c>
      <c r="X905" s="1">
        <v>16.464099999999998</v>
      </c>
      <c r="Y905" s="1">
        <v>15.608149999999901</v>
      </c>
      <c r="Z905" s="1">
        <v>14.7522</v>
      </c>
      <c r="AA905" s="1">
        <v>14.5987499999999</v>
      </c>
      <c r="AB905" s="1">
        <v>14.4453</v>
      </c>
      <c r="AC905" s="1">
        <v>14.4453</v>
      </c>
    </row>
    <row r="906" spans="1:29" hidden="1" x14ac:dyDescent="0.3">
      <c r="A906" t="s">
        <v>193</v>
      </c>
      <c r="B906" t="s">
        <v>175</v>
      </c>
      <c r="C906" t="s">
        <v>198</v>
      </c>
      <c r="D906" t="s">
        <v>161</v>
      </c>
      <c r="E906" t="s">
        <v>197</v>
      </c>
      <c r="F906" s="1"/>
      <c r="G906" s="1"/>
      <c r="H906" s="1"/>
      <c r="I906" s="1"/>
      <c r="J906" s="1">
        <v>8.9068000000000005</v>
      </c>
      <c r="K906" s="1">
        <v>7.5910000000000002</v>
      </c>
      <c r="L906" s="1">
        <v>8.9329999999999998</v>
      </c>
      <c r="M906" s="1">
        <v>17.2103</v>
      </c>
      <c r="N906" s="1">
        <v>19.962</v>
      </c>
      <c r="O906" s="1">
        <v>23.186499999999999</v>
      </c>
      <c r="P906" s="1">
        <v>26.360099999999999</v>
      </c>
      <c r="Q906" s="1">
        <v>30.8996</v>
      </c>
      <c r="R906" s="1">
        <v>32.830199999999998</v>
      </c>
      <c r="S906" s="1">
        <v>30.6113</v>
      </c>
      <c r="T906" s="1">
        <v>30.188600000000001</v>
      </c>
      <c r="U906" s="1">
        <v>33.31955</v>
      </c>
      <c r="V906" s="1">
        <v>36.450499999999998</v>
      </c>
      <c r="W906" s="1">
        <v>39.687249999999999</v>
      </c>
      <c r="X906" s="1">
        <v>42.923999999999999</v>
      </c>
      <c r="Y906" s="1">
        <v>45.506149999999998</v>
      </c>
      <c r="Z906" s="1">
        <v>48.088299999999997</v>
      </c>
      <c r="AA906" s="1">
        <v>50.992400000000004</v>
      </c>
      <c r="AB906" s="1">
        <v>53.896500000000003</v>
      </c>
      <c r="AC906" s="1">
        <v>53.896500000000003</v>
      </c>
    </row>
    <row r="907" spans="1:29" hidden="1" x14ac:dyDescent="0.3">
      <c r="A907" t="s">
        <v>193</v>
      </c>
      <c r="B907" t="s">
        <v>175</v>
      </c>
      <c r="C907" t="s">
        <v>198</v>
      </c>
      <c r="D907" t="s">
        <v>130</v>
      </c>
      <c r="E907" t="s">
        <v>197</v>
      </c>
      <c r="F907" s="1"/>
      <c r="G907" s="1"/>
      <c r="H907" s="1"/>
      <c r="I907" s="1"/>
      <c r="J907" s="1">
        <v>2.3479999999999999</v>
      </c>
      <c r="K907" s="1">
        <v>10.8873</v>
      </c>
      <c r="L907" s="1">
        <v>10.128299999999999</v>
      </c>
      <c r="M907" s="1">
        <v>30.672799999999999</v>
      </c>
      <c r="N907" s="1">
        <v>14.9603</v>
      </c>
      <c r="O907" s="1">
        <v>25.158200000000001</v>
      </c>
      <c r="P907" s="1">
        <v>16.714700000000001</v>
      </c>
      <c r="Q907" s="1">
        <v>30.539200000000001</v>
      </c>
      <c r="R907" s="1">
        <v>17.709599999999998</v>
      </c>
      <c r="S907" s="1">
        <v>30.643599999999999</v>
      </c>
      <c r="T907" s="1">
        <v>21.514700000000001</v>
      </c>
      <c r="U907" s="1">
        <v>21.6937</v>
      </c>
      <c r="V907" s="1">
        <v>21.872699999999998</v>
      </c>
      <c r="W907" s="1">
        <v>23.148800000000001</v>
      </c>
      <c r="X907" s="1">
        <v>24.424900000000001</v>
      </c>
      <c r="Y907" s="1">
        <v>21.993649999999999</v>
      </c>
      <c r="Z907" s="1">
        <v>19.5624</v>
      </c>
      <c r="AA907" s="1">
        <v>17.92615</v>
      </c>
      <c r="AB907" s="1">
        <v>16.289899999999999</v>
      </c>
      <c r="AC907" s="1">
        <v>16.289899999999999</v>
      </c>
    </row>
    <row r="908" spans="1:29" hidden="1" x14ac:dyDescent="0.3">
      <c r="A908" t="s">
        <v>193</v>
      </c>
      <c r="B908" t="s">
        <v>175</v>
      </c>
      <c r="C908" t="s">
        <v>198</v>
      </c>
      <c r="D908" t="s">
        <v>185</v>
      </c>
      <c r="E908" t="s">
        <v>197</v>
      </c>
      <c r="F908" s="1"/>
      <c r="G908" s="1"/>
      <c r="H908" s="1"/>
      <c r="I908" s="1">
        <v>11.3819</v>
      </c>
      <c r="J908" s="1">
        <v>8.3691999999999993</v>
      </c>
      <c r="K908" s="1">
        <v>8.1844999999999999</v>
      </c>
      <c r="L908" s="1">
        <v>24.494599999999998</v>
      </c>
      <c r="M908" s="1">
        <v>20.066800000000001</v>
      </c>
      <c r="N908" s="1">
        <v>33.0381</v>
      </c>
      <c r="O908" s="1">
        <v>30.772400000000001</v>
      </c>
      <c r="P908" s="1">
        <v>36.4422</v>
      </c>
      <c r="Q908" s="1">
        <v>43.942300000000003</v>
      </c>
      <c r="R908" s="1">
        <v>47.7759</v>
      </c>
      <c r="S908" s="1">
        <v>46.154899999999998</v>
      </c>
      <c r="T908" s="1">
        <v>44.7363</v>
      </c>
      <c r="U908" s="1">
        <v>52.420850000000002</v>
      </c>
      <c r="V908" s="1">
        <v>60.105400000000003</v>
      </c>
      <c r="W908" s="1">
        <v>61.739899999999999</v>
      </c>
      <c r="X908" s="1">
        <v>63.374400000000001</v>
      </c>
      <c r="Y908" s="1">
        <v>63.8172</v>
      </c>
      <c r="Z908" s="1">
        <v>64.260000000000005</v>
      </c>
      <c r="AA908" s="1">
        <v>57.889449999999997</v>
      </c>
      <c r="AB908" s="1">
        <v>51.518900000000002</v>
      </c>
      <c r="AC908" s="1">
        <v>51.518900000000002</v>
      </c>
    </row>
    <row r="909" spans="1:29" hidden="1" x14ac:dyDescent="0.3">
      <c r="A909" t="s">
        <v>193</v>
      </c>
      <c r="B909" t="s">
        <v>175</v>
      </c>
      <c r="C909" t="s">
        <v>198</v>
      </c>
      <c r="D909" t="s">
        <v>131</v>
      </c>
      <c r="E909" t="s">
        <v>197</v>
      </c>
      <c r="F909" s="1"/>
      <c r="G909" s="1"/>
      <c r="H909" s="1"/>
      <c r="I909" s="1"/>
      <c r="J909" s="1">
        <v>8.3607999999999993</v>
      </c>
      <c r="K909" s="1">
        <v>8.1853999999999996</v>
      </c>
      <c r="L909" s="1">
        <v>24.497299999999999</v>
      </c>
      <c r="M909" s="1">
        <v>20.011800000000001</v>
      </c>
      <c r="N909" s="1">
        <v>33.038899999999998</v>
      </c>
      <c r="O909" s="1">
        <v>31.1769</v>
      </c>
      <c r="P909" s="1">
        <v>36.442799999999998</v>
      </c>
      <c r="Q909" s="1">
        <v>43.5535</v>
      </c>
      <c r="R909" s="1">
        <v>47.656100000000002</v>
      </c>
      <c r="S909" s="1">
        <v>46.154899999999998</v>
      </c>
      <c r="T909" s="1">
        <v>44.700699999999998</v>
      </c>
      <c r="U909" s="1">
        <v>52.450199999999903</v>
      </c>
      <c r="V909" s="1">
        <v>60.1997</v>
      </c>
      <c r="W909" s="1">
        <v>61.768050000000002</v>
      </c>
      <c r="X909" s="1">
        <v>63.336399999999998</v>
      </c>
      <c r="Y909" s="1">
        <v>63.79815</v>
      </c>
      <c r="Z909" s="1">
        <v>64.259900000000002</v>
      </c>
      <c r="AA909" s="1">
        <v>57.889400000000002</v>
      </c>
      <c r="AB909" s="1">
        <v>51.518900000000002</v>
      </c>
      <c r="AC909" s="1">
        <v>51.518900000000002</v>
      </c>
    </row>
    <row r="910" spans="1:29" hidden="1" x14ac:dyDescent="0.3">
      <c r="A910" t="s">
        <v>193</v>
      </c>
      <c r="B910" t="s">
        <v>175</v>
      </c>
      <c r="C910" t="s">
        <v>198</v>
      </c>
      <c r="D910" t="s">
        <v>162</v>
      </c>
      <c r="E910" t="s">
        <v>197</v>
      </c>
      <c r="F910" s="1"/>
      <c r="G910" s="1"/>
      <c r="H910" s="1"/>
      <c r="I910" s="1">
        <v>56.909599999999998</v>
      </c>
      <c r="J910" s="1">
        <v>41.845799999999997</v>
      </c>
      <c r="K910" s="1">
        <v>40.922899999999998</v>
      </c>
      <c r="L910" s="1">
        <v>122.4726</v>
      </c>
      <c r="M910" s="1">
        <v>100.3343</v>
      </c>
      <c r="N910" s="1">
        <v>165.1908</v>
      </c>
      <c r="O910" s="1">
        <v>153.86179999999999</v>
      </c>
      <c r="P910" s="1">
        <v>182.21099999999899</v>
      </c>
      <c r="Q910" s="1">
        <v>219.7114</v>
      </c>
      <c r="R910" s="1">
        <v>238.87989999999999</v>
      </c>
      <c r="S910" s="1">
        <v>230.77430000000001</v>
      </c>
      <c r="T910" s="1">
        <v>335.5224</v>
      </c>
      <c r="U910" s="1">
        <v>468.28854999999999</v>
      </c>
      <c r="V910" s="1">
        <v>601.05470000000003</v>
      </c>
      <c r="W910" s="1">
        <v>617.39924999999903</v>
      </c>
      <c r="X910" s="1">
        <v>633.74379999999996</v>
      </c>
      <c r="Y910" s="1">
        <v>638.17179999999996</v>
      </c>
      <c r="Z910" s="1">
        <v>642.59979999999996</v>
      </c>
      <c r="AA910" s="1">
        <v>578.89429999999902</v>
      </c>
      <c r="AB910" s="1">
        <v>515.18880000000001</v>
      </c>
      <c r="AC910" s="1">
        <v>515.18880000000001</v>
      </c>
    </row>
    <row r="911" spans="1:29" hidden="1" x14ac:dyDescent="0.3">
      <c r="A911" t="s">
        <v>193</v>
      </c>
      <c r="B911" t="s">
        <v>175</v>
      </c>
      <c r="C911" t="s">
        <v>198</v>
      </c>
      <c r="D911" t="s">
        <v>164</v>
      </c>
      <c r="E911" t="s">
        <v>197</v>
      </c>
      <c r="F911" s="1"/>
      <c r="G911" s="1"/>
      <c r="H911" s="1"/>
      <c r="I911" s="1">
        <v>8.0874000000000006</v>
      </c>
      <c r="J911" s="1">
        <v>9.1750000000000007</v>
      </c>
      <c r="K911" s="1">
        <v>5.1026999999999996</v>
      </c>
      <c r="L911" s="1">
        <v>4.7389999999999999</v>
      </c>
      <c r="M911" s="1">
        <v>21.152200000000001</v>
      </c>
      <c r="N911" s="1">
        <v>17.161100000000001</v>
      </c>
      <c r="O911" s="1">
        <v>18.6053</v>
      </c>
      <c r="P911" s="1">
        <v>17.048100000000002</v>
      </c>
      <c r="Q911" s="1">
        <v>21.5989</v>
      </c>
      <c r="R911" s="1">
        <v>26.12</v>
      </c>
      <c r="S911" s="1">
        <v>27.996099999999998</v>
      </c>
      <c r="T911" s="1">
        <v>33.177399999999999</v>
      </c>
      <c r="U911" s="1">
        <v>44.351100000000002</v>
      </c>
      <c r="V911" s="1">
        <v>55.524799999999999</v>
      </c>
      <c r="W911" s="1">
        <v>56.553049999999999</v>
      </c>
      <c r="X911" s="1">
        <v>57.581299999999999</v>
      </c>
      <c r="Y911" s="1">
        <v>58.536850000000001</v>
      </c>
      <c r="Z911" s="1">
        <v>59.492400000000004</v>
      </c>
      <c r="AA911" s="1">
        <v>57.340150000000001</v>
      </c>
      <c r="AB911" s="1">
        <v>55.187899999999999</v>
      </c>
      <c r="AC911" s="1">
        <v>55.187899999999999</v>
      </c>
    </row>
    <row r="912" spans="1:29" hidden="1" x14ac:dyDescent="0.3">
      <c r="A912" t="s">
        <v>193</v>
      </c>
      <c r="B912" t="s">
        <v>191</v>
      </c>
      <c r="C912" t="s">
        <v>149</v>
      </c>
      <c r="D912" t="s">
        <v>154</v>
      </c>
      <c r="E912" t="s">
        <v>195</v>
      </c>
      <c r="F912" s="1"/>
      <c r="G912" s="1"/>
      <c r="H912" s="1"/>
      <c r="I912" s="1">
        <v>108</v>
      </c>
      <c r="J912" s="1">
        <v>100</v>
      </c>
      <c r="K912" s="1">
        <v>107</v>
      </c>
      <c r="L912" s="1">
        <v>115</v>
      </c>
      <c r="M912" s="1">
        <v>140</v>
      </c>
      <c r="N912" s="1">
        <v>147</v>
      </c>
      <c r="O912" s="1">
        <v>152</v>
      </c>
      <c r="P912" s="1">
        <v>159</v>
      </c>
      <c r="Q912" s="1">
        <v>163</v>
      </c>
      <c r="R912" s="1">
        <v>164</v>
      </c>
      <c r="S912" s="1">
        <v>164</v>
      </c>
      <c r="T912" s="1">
        <v>160</v>
      </c>
      <c r="U912" s="1">
        <v>161</v>
      </c>
      <c r="V912" s="1">
        <v>162</v>
      </c>
      <c r="W912" s="1">
        <v>157</v>
      </c>
      <c r="X912" s="1">
        <v>152</v>
      </c>
      <c r="Y912" s="1">
        <v>155.5</v>
      </c>
      <c r="Z912" s="1">
        <v>159</v>
      </c>
      <c r="AA912" s="1">
        <v>154.5</v>
      </c>
      <c r="AB912" s="1">
        <v>150</v>
      </c>
      <c r="AC912" s="1">
        <v>150</v>
      </c>
    </row>
    <row r="913" spans="1:29" hidden="1" x14ac:dyDescent="0.3">
      <c r="A913" t="s">
        <v>193</v>
      </c>
      <c r="B913" t="s">
        <v>191</v>
      </c>
      <c r="C913" t="s">
        <v>149</v>
      </c>
      <c r="D913" t="s">
        <v>117</v>
      </c>
      <c r="E913" t="s">
        <v>196</v>
      </c>
      <c r="F913" s="1"/>
      <c r="G913" s="1"/>
      <c r="H913" s="1"/>
      <c r="I913" s="1"/>
      <c r="J913" s="1">
        <v>16.472100000000001</v>
      </c>
      <c r="K913" s="1">
        <v>16.516300000000001</v>
      </c>
      <c r="L913" s="1">
        <v>14.857100000000001</v>
      </c>
      <c r="M913" s="1">
        <v>134.46879999999999</v>
      </c>
      <c r="N913" s="1">
        <v>171.62360000000001</v>
      </c>
      <c r="O913" s="1">
        <v>219.04239999999999</v>
      </c>
      <c r="P913" s="1">
        <v>279.5607</v>
      </c>
      <c r="Q913" s="1">
        <v>356.79759999999999</v>
      </c>
      <c r="R913" s="1">
        <v>455.37450000000001</v>
      </c>
      <c r="S913" s="1">
        <v>553.94960000000003</v>
      </c>
      <c r="T913" s="1">
        <v>652.53009999999904</v>
      </c>
      <c r="U913" s="1">
        <v>751.11059999999895</v>
      </c>
      <c r="V913" s="1">
        <v>849.69110000000001</v>
      </c>
      <c r="W913" s="1">
        <v>948.26874999999995</v>
      </c>
      <c r="X913" s="1">
        <v>1046.8463999999999</v>
      </c>
      <c r="Y913" s="1">
        <v>1145.4167</v>
      </c>
      <c r="Z913" s="1">
        <v>1243.9870000000001</v>
      </c>
      <c r="AA913" s="1">
        <v>1342.55945</v>
      </c>
      <c r="AB913" s="1">
        <v>1441.1319000000001</v>
      </c>
      <c r="AC913" s="1">
        <v>1441.1319000000001</v>
      </c>
    </row>
    <row r="914" spans="1:29" hidden="1" x14ac:dyDescent="0.3">
      <c r="A914" t="s">
        <v>193</v>
      </c>
      <c r="B914" t="s">
        <v>191</v>
      </c>
      <c r="C914" t="s">
        <v>149</v>
      </c>
      <c r="D914" t="s">
        <v>119</v>
      </c>
      <c r="E914" t="s">
        <v>197</v>
      </c>
      <c r="F914" s="1"/>
      <c r="G914" s="1"/>
      <c r="H914" s="1"/>
      <c r="I914" s="1">
        <v>1.1591</v>
      </c>
      <c r="J914" s="1">
        <v>2.1867999999999999</v>
      </c>
      <c r="K914" s="1">
        <v>8.6199999999999E-2</v>
      </c>
      <c r="L914" s="1">
        <v>3.2363</v>
      </c>
      <c r="M914" s="1">
        <v>7.7100999999999997</v>
      </c>
      <c r="N914" s="1">
        <v>7.7205999999999904</v>
      </c>
      <c r="O914" s="1">
        <v>6.8253000000000004</v>
      </c>
      <c r="P914" s="1">
        <v>8.8290000000000006</v>
      </c>
      <c r="Q914" s="1">
        <v>16.621700000000001</v>
      </c>
      <c r="R914" s="1">
        <v>19.759</v>
      </c>
      <c r="S914" s="1">
        <v>24.148700000000002</v>
      </c>
      <c r="T914" s="1">
        <v>35.032800000000002</v>
      </c>
      <c r="U914" s="1">
        <v>39.884599999999999</v>
      </c>
      <c r="V914" s="1">
        <v>44.736400000000003</v>
      </c>
      <c r="W914" s="1">
        <v>45.267800000000001</v>
      </c>
      <c r="X914" s="1">
        <v>45.799199999999999</v>
      </c>
      <c r="Y914" s="1">
        <v>41.79325</v>
      </c>
      <c r="Z914" s="1">
        <v>37.787300000000002</v>
      </c>
      <c r="AA914" s="1">
        <v>42.694699999999997</v>
      </c>
      <c r="AB914" s="1">
        <v>47.6021</v>
      </c>
      <c r="AC914" s="1">
        <v>47.6021</v>
      </c>
    </row>
    <row r="915" spans="1:29" hidden="1" x14ac:dyDescent="0.3">
      <c r="A915" t="s">
        <v>193</v>
      </c>
      <c r="B915" t="s">
        <v>191</v>
      </c>
      <c r="C915" t="s">
        <v>149</v>
      </c>
      <c r="D915" t="s">
        <v>121</v>
      </c>
      <c r="E915" t="s">
        <v>197</v>
      </c>
      <c r="F915" s="1"/>
      <c r="G915" s="1"/>
      <c r="H915" s="1"/>
      <c r="I915" s="1"/>
      <c r="J915" s="1">
        <v>1.5526</v>
      </c>
      <c r="K915" s="1">
        <v>1.4259999999999999</v>
      </c>
      <c r="L915" s="1">
        <v>1.7543</v>
      </c>
      <c r="M915" s="1">
        <v>2.0977999999999999</v>
      </c>
      <c r="N915" s="1">
        <v>1.3117000000000001</v>
      </c>
      <c r="O915" s="1">
        <v>0.92710000000000004</v>
      </c>
      <c r="P915" s="1">
        <v>1.1345000000000001</v>
      </c>
      <c r="Q915" s="1">
        <v>1.4591000000000001</v>
      </c>
      <c r="R915" s="1">
        <v>1.4825999999999999</v>
      </c>
      <c r="S915" s="1">
        <v>1.4826999999999999</v>
      </c>
      <c r="T915" s="1">
        <v>1.5082</v>
      </c>
      <c r="U915" s="1">
        <v>1.6198999999999899</v>
      </c>
      <c r="V915" s="1">
        <v>1.73159999999999</v>
      </c>
      <c r="W915" s="1">
        <v>1.7095499999999899</v>
      </c>
      <c r="X915" s="1">
        <v>1.6875</v>
      </c>
      <c r="Y915" s="1">
        <v>1.8149</v>
      </c>
      <c r="Z915" s="1">
        <v>1.9422999999999999</v>
      </c>
      <c r="AA915" s="1">
        <v>1.954</v>
      </c>
      <c r="AB915" s="1">
        <v>1.9657</v>
      </c>
      <c r="AC915" s="1">
        <v>1.9657</v>
      </c>
    </row>
    <row r="916" spans="1:29" hidden="1" x14ac:dyDescent="0.3">
      <c r="A916" t="s">
        <v>193</v>
      </c>
      <c r="B916" t="s">
        <v>191</v>
      </c>
      <c r="C916" t="s">
        <v>149</v>
      </c>
      <c r="D916" t="s">
        <v>123</v>
      </c>
      <c r="E916" t="s">
        <v>197</v>
      </c>
      <c r="F916" s="1"/>
      <c r="G916" s="1"/>
      <c r="H916" s="1"/>
      <c r="I916" s="1"/>
      <c r="J916" s="1">
        <v>4.0023</v>
      </c>
      <c r="K916" s="1">
        <v>4.1188000000000002</v>
      </c>
      <c r="L916" s="1">
        <v>3.7086999999999999</v>
      </c>
      <c r="M916" s="1">
        <v>5.3883999999999999</v>
      </c>
      <c r="N916" s="1">
        <v>5.8512000000000004</v>
      </c>
      <c r="O916" s="1">
        <v>5.5194000000000001</v>
      </c>
      <c r="P916" s="1">
        <v>6.6284000000000001</v>
      </c>
      <c r="Q916" s="1">
        <v>6.4467999999999996</v>
      </c>
      <c r="R916" s="1">
        <v>6.5946999999999996</v>
      </c>
      <c r="S916" s="1">
        <v>6.2637999999999998</v>
      </c>
      <c r="T916" s="1">
        <v>7.7267000000000001</v>
      </c>
      <c r="U916" s="1">
        <v>7.70425</v>
      </c>
      <c r="V916" s="1">
        <v>7.6817999999999902</v>
      </c>
      <c r="W916" s="1">
        <v>7.57134999999999</v>
      </c>
      <c r="X916" s="1">
        <v>7.4608999999999899</v>
      </c>
      <c r="Y916" s="1">
        <v>7.4768499999999998</v>
      </c>
      <c r="Z916" s="1">
        <v>7.4927999999999999</v>
      </c>
      <c r="AA916" s="1">
        <v>7.2397</v>
      </c>
      <c r="AB916" s="1">
        <v>6.9866000000000001</v>
      </c>
      <c r="AC916" s="1">
        <v>6.9866000000000001</v>
      </c>
    </row>
    <row r="917" spans="1:29" hidden="1" x14ac:dyDescent="0.3">
      <c r="A917" t="s">
        <v>193</v>
      </c>
      <c r="B917" t="s">
        <v>191</v>
      </c>
      <c r="C917" t="s">
        <v>149</v>
      </c>
      <c r="D917" t="s">
        <v>125</v>
      </c>
      <c r="E917" t="s">
        <v>197</v>
      </c>
      <c r="F917" s="1"/>
      <c r="G917" s="1"/>
      <c r="H917" s="1"/>
      <c r="I917" s="1"/>
      <c r="J917" s="1">
        <v>9.1948000000000008</v>
      </c>
      <c r="K917" s="1">
        <v>9.8724000000000007</v>
      </c>
      <c r="L917" s="1">
        <v>10.217000000000001</v>
      </c>
      <c r="M917" s="1">
        <v>9.9899000000000004</v>
      </c>
      <c r="N917" s="1">
        <v>11.5192</v>
      </c>
      <c r="O917" s="1">
        <v>10.6616</v>
      </c>
      <c r="P917" s="1">
        <v>11.4086</v>
      </c>
      <c r="Q917" s="1">
        <v>12.6874</v>
      </c>
      <c r="R917" s="1">
        <v>13.287800000000001</v>
      </c>
      <c r="S917" s="1">
        <v>13.9848</v>
      </c>
      <c r="T917" s="1">
        <v>15.860099999999999</v>
      </c>
      <c r="U917" s="1">
        <v>17.540149999999901</v>
      </c>
      <c r="V917" s="1">
        <v>19.220199999999998</v>
      </c>
      <c r="W917" s="1">
        <v>19.543099999999999</v>
      </c>
      <c r="X917" s="1">
        <v>19.866</v>
      </c>
      <c r="Y917" s="1">
        <v>20.182499999999902</v>
      </c>
      <c r="Z917" s="1">
        <v>20.498999999999899</v>
      </c>
      <c r="AA917" s="1">
        <v>20.281099999999899</v>
      </c>
      <c r="AB917" s="1">
        <v>20.063199999999998</v>
      </c>
      <c r="AC917" s="1">
        <v>20.063199999999998</v>
      </c>
    </row>
    <row r="918" spans="1:29" hidden="1" x14ac:dyDescent="0.3">
      <c r="A918" t="s">
        <v>193</v>
      </c>
      <c r="B918" t="s">
        <v>191</v>
      </c>
      <c r="C918" t="s">
        <v>149</v>
      </c>
      <c r="D918" t="s">
        <v>127</v>
      </c>
      <c r="E918" t="s">
        <v>197</v>
      </c>
      <c r="F918" s="1"/>
      <c r="G918" s="1"/>
      <c r="H918" s="1"/>
      <c r="I918" s="1">
        <v>27.049499999999998</v>
      </c>
      <c r="J918" s="1">
        <v>11.006500000000001</v>
      </c>
      <c r="K918" s="1">
        <v>20.510899999999999</v>
      </c>
      <c r="L918" s="1">
        <v>24.866199999999999</v>
      </c>
      <c r="M918" s="1">
        <v>26.644100000000002</v>
      </c>
      <c r="N918" s="1">
        <v>25.9239</v>
      </c>
      <c r="O918" s="1">
        <v>20.300799999999999</v>
      </c>
      <c r="P918" s="1">
        <v>17.505600000000001</v>
      </c>
      <c r="Q918" s="1">
        <v>17.927399999999999</v>
      </c>
      <c r="R918" s="1">
        <v>17.7072</v>
      </c>
      <c r="S918" s="1">
        <v>18.4513</v>
      </c>
      <c r="T918" s="1">
        <v>17.7484</v>
      </c>
      <c r="U918" s="1">
        <v>17.207549999999902</v>
      </c>
      <c r="V918" s="1">
        <v>16.666699999999999</v>
      </c>
      <c r="W918" s="1">
        <v>16.5932</v>
      </c>
      <c r="X918" s="1">
        <v>16.5197</v>
      </c>
      <c r="Y918" s="1">
        <v>15.6952</v>
      </c>
      <c r="Z918" s="1">
        <v>14.870699999999999</v>
      </c>
      <c r="AA918" s="1">
        <v>14.704799999999899</v>
      </c>
      <c r="AB918" s="1">
        <v>14.5389</v>
      </c>
      <c r="AC918" s="1">
        <v>14.5389</v>
      </c>
    </row>
    <row r="919" spans="1:29" hidden="1" x14ac:dyDescent="0.3">
      <c r="A919" t="s">
        <v>193</v>
      </c>
      <c r="B919" t="s">
        <v>191</v>
      </c>
      <c r="C919" t="s">
        <v>149</v>
      </c>
      <c r="D919" t="s">
        <v>161</v>
      </c>
      <c r="E919" t="s">
        <v>197</v>
      </c>
      <c r="F919" s="1"/>
      <c r="G919" s="1"/>
      <c r="H919" s="1"/>
      <c r="I919" s="1"/>
      <c r="J919" s="1">
        <v>8.9068000000000005</v>
      </c>
      <c r="K919" s="1">
        <v>7.5909999999999904</v>
      </c>
      <c r="L919" s="1">
        <v>8.9329999999999998</v>
      </c>
      <c r="M919" s="1">
        <v>16.4589</v>
      </c>
      <c r="N919" s="1">
        <v>19.021599999999999</v>
      </c>
      <c r="O919" s="1">
        <v>21.991900000000001</v>
      </c>
      <c r="P919" s="1">
        <v>25.0245</v>
      </c>
      <c r="Q919" s="1">
        <v>29.107199999999899</v>
      </c>
      <c r="R919" s="1">
        <v>31.508099999999999</v>
      </c>
      <c r="S919" s="1">
        <v>30.013200000000001</v>
      </c>
      <c r="T919" s="1">
        <v>29.302299999999999</v>
      </c>
      <c r="U919" s="1">
        <v>31.8874</v>
      </c>
      <c r="V919" s="1">
        <v>34.472499999999997</v>
      </c>
      <c r="W919" s="1">
        <v>37.115349999999999</v>
      </c>
      <c r="X919" s="1">
        <v>39.758200000000002</v>
      </c>
      <c r="Y919" s="1">
        <v>43.020499999999998</v>
      </c>
      <c r="Z919" s="1">
        <v>46.282800000000002</v>
      </c>
      <c r="AA919" s="1">
        <v>48.0991</v>
      </c>
      <c r="AB919" s="1">
        <v>49.915399999999998</v>
      </c>
      <c r="AC919" s="1">
        <v>49.915399999999998</v>
      </c>
    </row>
    <row r="920" spans="1:29" hidden="1" x14ac:dyDescent="0.3">
      <c r="A920" t="s">
        <v>193</v>
      </c>
      <c r="B920" t="s">
        <v>191</v>
      </c>
      <c r="C920" t="s">
        <v>149</v>
      </c>
      <c r="D920" t="s">
        <v>130</v>
      </c>
      <c r="E920" t="s">
        <v>197</v>
      </c>
      <c r="F920" s="1"/>
      <c r="G920" s="1"/>
      <c r="H920" s="1"/>
      <c r="I920" s="1"/>
      <c r="J920" s="1">
        <v>2.3479999999999999</v>
      </c>
      <c r="K920" s="1">
        <v>10.8873</v>
      </c>
      <c r="L920" s="1">
        <v>10.128299999999999</v>
      </c>
      <c r="M920" s="1">
        <v>28.195399999999999</v>
      </c>
      <c r="N920" s="1">
        <v>15.792299999999999</v>
      </c>
      <c r="O920" s="1">
        <v>25.531700000000001</v>
      </c>
      <c r="P920" s="1">
        <v>15.214</v>
      </c>
      <c r="Q920" s="1">
        <v>29.749199999999899</v>
      </c>
      <c r="R920" s="1">
        <v>17.4557</v>
      </c>
      <c r="S920" s="1">
        <v>30.466000000000001</v>
      </c>
      <c r="T920" s="1">
        <v>21.772500000000001</v>
      </c>
      <c r="U920" s="1">
        <v>21.604099999999999</v>
      </c>
      <c r="V920" s="1">
        <v>21.435700000000001</v>
      </c>
      <c r="W920" s="1">
        <v>23.217399999999898</v>
      </c>
      <c r="X920" s="1">
        <v>24.999099999999999</v>
      </c>
      <c r="Y920" s="1">
        <v>22.05865</v>
      </c>
      <c r="Z920" s="1">
        <v>19.118200000000002</v>
      </c>
      <c r="AA920" s="1">
        <v>18.200749999999999</v>
      </c>
      <c r="AB920" s="1">
        <v>17.283300000000001</v>
      </c>
      <c r="AC920" s="1">
        <v>17.283300000000001</v>
      </c>
    </row>
    <row r="921" spans="1:29" hidden="1" x14ac:dyDescent="0.3">
      <c r="A921" t="s">
        <v>193</v>
      </c>
      <c r="B921" t="s">
        <v>191</v>
      </c>
      <c r="C921" t="s">
        <v>149</v>
      </c>
      <c r="D921" t="s">
        <v>185</v>
      </c>
      <c r="E921" t="s">
        <v>197</v>
      </c>
      <c r="F921" s="1"/>
      <c r="G921" s="1"/>
      <c r="H921" s="1"/>
      <c r="I921" s="1">
        <v>11.3819</v>
      </c>
      <c r="J921" s="1">
        <v>8.3691999999999993</v>
      </c>
      <c r="K921" s="1">
        <v>8.1844999999999999</v>
      </c>
      <c r="L921" s="1">
        <v>24.494599999999998</v>
      </c>
      <c r="M921" s="1">
        <v>19.129899999999999</v>
      </c>
      <c r="N921" s="1">
        <v>32.1404</v>
      </c>
      <c r="O921" s="1">
        <v>29.442399999999999</v>
      </c>
      <c r="P921" s="1">
        <v>34.7605</v>
      </c>
      <c r="Q921" s="1">
        <v>41.801299999999998</v>
      </c>
      <c r="R921" s="1">
        <v>46.048400000000001</v>
      </c>
      <c r="S921" s="1">
        <v>45.6</v>
      </c>
      <c r="T921" s="1">
        <v>43.5685</v>
      </c>
      <c r="U921" s="1">
        <v>50.430999999999997</v>
      </c>
      <c r="V921" s="1">
        <v>57.293500000000002</v>
      </c>
      <c r="W921" s="1">
        <v>59.155549999999998</v>
      </c>
      <c r="X921" s="1">
        <v>61.017600000000002</v>
      </c>
      <c r="Y921" s="1">
        <v>63.6312</v>
      </c>
      <c r="Z921" s="1">
        <v>66.244799999999998</v>
      </c>
      <c r="AA921" s="1">
        <v>58.415349999999997</v>
      </c>
      <c r="AB921" s="1">
        <v>50.585900000000002</v>
      </c>
      <c r="AC921" s="1">
        <v>50.585900000000002</v>
      </c>
    </row>
    <row r="922" spans="1:29" hidden="1" x14ac:dyDescent="0.3">
      <c r="A922" t="s">
        <v>193</v>
      </c>
      <c r="B922" t="s">
        <v>191</v>
      </c>
      <c r="C922" t="s">
        <v>149</v>
      </c>
      <c r="D922" t="s">
        <v>131</v>
      </c>
      <c r="E922" t="s">
        <v>197</v>
      </c>
      <c r="F922" s="1"/>
      <c r="G922" s="1"/>
      <c r="H922" s="1"/>
      <c r="I922" s="1"/>
      <c r="J922" s="1">
        <v>8.3607999999999993</v>
      </c>
      <c r="K922" s="1">
        <v>8.1853999999999996</v>
      </c>
      <c r="L922" s="1">
        <v>24.497299999999999</v>
      </c>
      <c r="M922" s="1">
        <v>19.075199999999999</v>
      </c>
      <c r="N922" s="1">
        <v>32.141199999999998</v>
      </c>
      <c r="O922" s="1">
        <v>29.848500000000001</v>
      </c>
      <c r="P922" s="1">
        <v>34.761200000000002</v>
      </c>
      <c r="Q922" s="1">
        <v>41.4024</v>
      </c>
      <c r="R922" s="1">
        <v>45.923400000000001</v>
      </c>
      <c r="S922" s="1">
        <v>45.6</v>
      </c>
      <c r="T922" s="1">
        <v>43.532499999999999</v>
      </c>
      <c r="U922" s="1">
        <v>50.46705</v>
      </c>
      <c r="V922" s="1">
        <v>57.401600000000002</v>
      </c>
      <c r="W922" s="1">
        <v>59.176450000000003</v>
      </c>
      <c r="X922" s="1">
        <v>60.951300000000003</v>
      </c>
      <c r="Y922" s="1">
        <v>63.597999999999999</v>
      </c>
      <c r="Z922" s="1">
        <v>66.244699999999995</v>
      </c>
      <c r="AA922" s="1">
        <v>58.415300000000002</v>
      </c>
      <c r="AB922" s="1">
        <v>50.585900000000002</v>
      </c>
      <c r="AC922" s="1">
        <v>50.585900000000002</v>
      </c>
    </row>
    <row r="923" spans="1:29" hidden="1" x14ac:dyDescent="0.3">
      <c r="A923" t="s">
        <v>193</v>
      </c>
      <c r="B923" t="s">
        <v>191</v>
      </c>
      <c r="C923" t="s">
        <v>149</v>
      </c>
      <c r="D923" t="s">
        <v>162</v>
      </c>
      <c r="E923" t="s">
        <v>197</v>
      </c>
      <c r="F923" s="1"/>
      <c r="G923" s="1"/>
      <c r="H923" s="1"/>
      <c r="I923" s="1">
        <v>56.909599999999998</v>
      </c>
      <c r="J923" s="1">
        <v>41.845799999999997</v>
      </c>
      <c r="K923" s="1">
        <v>40.922899999999998</v>
      </c>
      <c r="L923" s="1">
        <v>122.4726</v>
      </c>
      <c r="M923" s="1">
        <v>95.649299999999997</v>
      </c>
      <c r="N923" s="1">
        <v>160.7022</v>
      </c>
      <c r="O923" s="1">
        <v>147.2122</v>
      </c>
      <c r="P923" s="1">
        <v>173.803</v>
      </c>
      <c r="Q923" s="1">
        <v>209.0069</v>
      </c>
      <c r="R923" s="1">
        <v>230.24199999999999</v>
      </c>
      <c r="S923" s="1">
        <v>227.99979999999999</v>
      </c>
      <c r="T923" s="1">
        <v>326.76420000000002</v>
      </c>
      <c r="U923" s="1">
        <v>449.84989999999999</v>
      </c>
      <c r="V923" s="1">
        <v>572.93560000000002</v>
      </c>
      <c r="W923" s="1">
        <v>591.55629999999996</v>
      </c>
      <c r="X923" s="1">
        <v>610.17700000000002</v>
      </c>
      <c r="Y923" s="1">
        <v>636.3125</v>
      </c>
      <c r="Z923" s="1">
        <v>662.44799999999998</v>
      </c>
      <c r="AA923" s="1">
        <v>584.15390000000002</v>
      </c>
      <c r="AB923" s="1">
        <v>505.85980000000001</v>
      </c>
      <c r="AC923" s="1">
        <v>505.85980000000001</v>
      </c>
    </row>
    <row r="924" spans="1:29" hidden="1" x14ac:dyDescent="0.3">
      <c r="A924" t="s">
        <v>193</v>
      </c>
      <c r="B924" t="s">
        <v>191</v>
      </c>
      <c r="C924" t="s">
        <v>149</v>
      </c>
      <c r="D924" t="s">
        <v>164</v>
      </c>
      <c r="E924" t="s">
        <v>197</v>
      </c>
      <c r="F924" s="1"/>
      <c r="G924" s="1"/>
      <c r="H924" s="1"/>
      <c r="I924" s="1">
        <v>8.0874000000000006</v>
      </c>
      <c r="J924" s="1">
        <v>9.1750000000000007</v>
      </c>
      <c r="K924" s="1">
        <v>5.1026999999999996</v>
      </c>
      <c r="L924" s="1">
        <v>4.7389999999999999</v>
      </c>
      <c r="M924" s="1">
        <v>19.6753</v>
      </c>
      <c r="N924" s="1">
        <v>16.146599999999999</v>
      </c>
      <c r="O924" s="1">
        <v>17.7621</v>
      </c>
      <c r="P924" s="1">
        <v>16.264600000000002</v>
      </c>
      <c r="Q924" s="1">
        <v>20.319600000000001</v>
      </c>
      <c r="R924" s="1">
        <v>25.086500000000001</v>
      </c>
      <c r="S924" s="1">
        <v>27.633199999999999</v>
      </c>
      <c r="T924" s="1">
        <v>31.7255</v>
      </c>
      <c r="U924" s="1">
        <v>42.444099999999999</v>
      </c>
      <c r="V924" s="1">
        <v>53.162700000000001</v>
      </c>
      <c r="W924" s="1">
        <v>53.29</v>
      </c>
      <c r="X924" s="1">
        <v>53.417299999999997</v>
      </c>
      <c r="Y924" s="1">
        <v>55.798999999999999</v>
      </c>
      <c r="Z924" s="1">
        <v>58.180700000000002</v>
      </c>
      <c r="AA924" s="1">
        <v>55.112000000000002</v>
      </c>
      <c r="AB924" s="1">
        <v>52.043300000000002</v>
      </c>
      <c r="AC924" s="1">
        <v>52.043300000000002</v>
      </c>
    </row>
    <row r="925" spans="1:29" hidden="1" x14ac:dyDescent="0.3">
      <c r="A925" t="s">
        <v>193</v>
      </c>
      <c r="B925" t="s">
        <v>191</v>
      </c>
      <c r="C925" t="s">
        <v>198</v>
      </c>
      <c r="D925" t="s">
        <v>154</v>
      </c>
      <c r="E925" t="s">
        <v>195</v>
      </c>
      <c r="F925" s="1"/>
      <c r="G925" s="1"/>
      <c r="H925" s="1"/>
      <c r="I925" s="1">
        <v>108</v>
      </c>
      <c r="J925" s="1">
        <v>100</v>
      </c>
      <c r="K925" s="1">
        <v>107</v>
      </c>
      <c r="L925" s="1">
        <v>115</v>
      </c>
      <c r="M925" s="1">
        <v>140</v>
      </c>
      <c r="N925" s="1">
        <v>147</v>
      </c>
      <c r="O925" s="1">
        <v>152</v>
      </c>
      <c r="P925" s="1">
        <v>159</v>
      </c>
      <c r="Q925" s="1">
        <v>163</v>
      </c>
      <c r="R925" s="1">
        <v>164</v>
      </c>
      <c r="S925" s="1">
        <v>164</v>
      </c>
      <c r="T925" s="1">
        <v>160</v>
      </c>
      <c r="U925" s="1">
        <v>161</v>
      </c>
      <c r="V925" s="1">
        <v>162</v>
      </c>
      <c r="W925" s="1">
        <v>157</v>
      </c>
      <c r="X925" s="1">
        <v>152</v>
      </c>
      <c r="Y925" s="1">
        <v>155.5</v>
      </c>
      <c r="Z925" s="1">
        <v>159</v>
      </c>
      <c r="AA925" s="1">
        <v>154.5</v>
      </c>
      <c r="AB925" s="1">
        <v>150</v>
      </c>
      <c r="AC925" s="1">
        <v>150</v>
      </c>
    </row>
    <row r="926" spans="1:29" hidden="1" x14ac:dyDescent="0.3">
      <c r="A926" t="s">
        <v>193</v>
      </c>
      <c r="B926" t="s">
        <v>191</v>
      </c>
      <c r="C926" t="s">
        <v>198</v>
      </c>
      <c r="D926" t="s">
        <v>117</v>
      </c>
      <c r="E926" t="s">
        <v>196</v>
      </c>
      <c r="F926" s="1"/>
      <c r="G926" s="1"/>
      <c r="H926" s="1"/>
      <c r="I926" s="1"/>
      <c r="J926" s="1">
        <v>16.472100000000001</v>
      </c>
      <c r="K926" s="1">
        <v>16.516300000000001</v>
      </c>
      <c r="L926" s="1">
        <v>14.857100000000001</v>
      </c>
      <c r="M926" s="1">
        <v>134.46879999999999</v>
      </c>
      <c r="N926" s="1">
        <v>171.62360000000001</v>
      </c>
      <c r="O926" s="1">
        <v>219.04239999999999</v>
      </c>
      <c r="P926" s="1">
        <v>279.5607</v>
      </c>
      <c r="Q926" s="1">
        <v>356.79759999999999</v>
      </c>
      <c r="R926" s="1">
        <v>455.37450000000001</v>
      </c>
      <c r="S926" s="1">
        <v>553.94960000000003</v>
      </c>
      <c r="T926" s="1">
        <v>652.53009999999995</v>
      </c>
      <c r="U926" s="1">
        <v>751.11059999999998</v>
      </c>
      <c r="V926" s="1">
        <v>849.69110000000001</v>
      </c>
      <c r="W926" s="1">
        <v>948.26874999999995</v>
      </c>
      <c r="X926" s="1">
        <v>1046.8463999999999</v>
      </c>
      <c r="Y926" s="1">
        <v>1145.4167</v>
      </c>
      <c r="Z926" s="1">
        <v>1243.9870000000001</v>
      </c>
      <c r="AA926" s="1">
        <v>1342.55945</v>
      </c>
      <c r="AB926" s="1">
        <v>1441.1319000000001</v>
      </c>
      <c r="AC926" s="1">
        <v>1441.1319000000001</v>
      </c>
    </row>
    <row r="927" spans="1:29" x14ac:dyDescent="0.3">
      <c r="A927" t="s">
        <v>193</v>
      </c>
      <c r="B927" t="s">
        <v>191</v>
      </c>
      <c r="C927" t="s">
        <v>198</v>
      </c>
      <c r="D927" t="s">
        <v>158</v>
      </c>
      <c r="E927" t="s">
        <v>197</v>
      </c>
      <c r="F927" s="1"/>
      <c r="G927" s="1"/>
      <c r="H927" s="1"/>
      <c r="I927" s="1">
        <v>50.403500000000001</v>
      </c>
      <c r="J927" s="1">
        <v>36.514499999999998</v>
      </c>
      <c r="K927" s="1">
        <v>54.996000000000002</v>
      </c>
      <c r="L927" s="1">
        <v>47.705199999999998</v>
      </c>
      <c r="M927" s="1">
        <v>55.055700000000002</v>
      </c>
      <c r="N927" s="1">
        <v>56.242400000000004</v>
      </c>
      <c r="O927" s="1">
        <v>46.078000000000003</v>
      </c>
      <c r="P927" s="1">
        <v>44.775300000000001</v>
      </c>
      <c r="Q927" s="1">
        <v>43.871000000000002</v>
      </c>
      <c r="R927" s="1">
        <v>47.729300000000002</v>
      </c>
      <c r="S927" s="1">
        <v>44.8142</v>
      </c>
      <c r="T927" s="1">
        <v>42.9619</v>
      </c>
      <c r="U927" s="1">
        <v>43.063800000000001</v>
      </c>
      <c r="V927" s="1">
        <v>43.165700000000001</v>
      </c>
      <c r="W927" s="1">
        <v>43.828299999999999</v>
      </c>
      <c r="X927" s="1">
        <v>44.490900000000003</v>
      </c>
      <c r="Y927" s="1">
        <v>42.366599999999998</v>
      </c>
      <c r="Z927" s="1">
        <v>40.2423</v>
      </c>
      <c r="AA927" s="1">
        <v>40.058549999999997</v>
      </c>
      <c r="AB927" s="1">
        <v>39.8748</v>
      </c>
      <c r="AC927" s="1">
        <v>39.8748</v>
      </c>
    </row>
    <row r="928" spans="1:29" x14ac:dyDescent="0.3">
      <c r="A928" t="s">
        <v>193</v>
      </c>
      <c r="B928" t="s">
        <v>191</v>
      </c>
      <c r="C928" t="s">
        <v>198</v>
      </c>
      <c r="D928" t="s">
        <v>166</v>
      </c>
      <c r="E928" t="s">
        <v>197</v>
      </c>
      <c r="F928" s="1"/>
      <c r="G928" s="1"/>
      <c r="H928" s="1"/>
      <c r="I928" s="1">
        <v>13.6486</v>
      </c>
      <c r="J928" s="1">
        <v>13.410600000000001</v>
      </c>
      <c r="K928" s="1">
        <v>13.559200000000001</v>
      </c>
      <c r="L928" s="1">
        <v>15.3996</v>
      </c>
      <c r="M928" s="1">
        <v>23.641300000000001</v>
      </c>
      <c r="N928" s="1">
        <v>30.936699999999998</v>
      </c>
      <c r="O928" s="1">
        <v>31.342700000000001</v>
      </c>
      <c r="P928" s="1">
        <v>33.738300000000002</v>
      </c>
      <c r="Q928" s="1">
        <v>39.815399999999997</v>
      </c>
      <c r="R928" s="1">
        <v>42.6419</v>
      </c>
      <c r="S928" s="1">
        <v>41.873699999999999</v>
      </c>
      <c r="T928" s="1">
        <v>40.4009</v>
      </c>
      <c r="U928" s="1">
        <v>43.766549999999903</v>
      </c>
      <c r="V928" s="1">
        <v>47.132199999999997</v>
      </c>
      <c r="W928" s="1">
        <v>50.668750000000003</v>
      </c>
      <c r="X928" s="1">
        <v>54.205300000000001</v>
      </c>
      <c r="Y928" s="1">
        <v>57.602149999999902</v>
      </c>
      <c r="Z928" s="1">
        <v>60.998999999999903</v>
      </c>
      <c r="AA928" s="1">
        <v>62.63035</v>
      </c>
      <c r="AB928" s="1">
        <v>64.261700000000005</v>
      </c>
      <c r="AC928" s="1">
        <v>64.261700000000005</v>
      </c>
    </row>
    <row r="929" spans="1:29" x14ac:dyDescent="0.3">
      <c r="A929" t="s">
        <v>193</v>
      </c>
      <c r="B929" t="s">
        <v>191</v>
      </c>
      <c r="C929" t="s">
        <v>198</v>
      </c>
      <c r="D929" t="s">
        <v>168</v>
      </c>
      <c r="E929" t="s">
        <v>197</v>
      </c>
      <c r="F929" s="1"/>
      <c r="G929" s="1"/>
      <c r="H929" s="1"/>
      <c r="I929" s="1">
        <v>17.822299999999998</v>
      </c>
      <c r="J929" s="1">
        <v>15.098800000000001</v>
      </c>
      <c r="K929" s="1">
        <v>14.854200000000001</v>
      </c>
      <c r="L929" s="1">
        <v>31.431999999999999</v>
      </c>
      <c r="M929" s="1">
        <v>26.468</v>
      </c>
      <c r="N929" s="1">
        <v>39.531700000000001</v>
      </c>
      <c r="O929" s="1">
        <v>37.8842</v>
      </c>
      <c r="P929" s="1">
        <v>42.622</v>
      </c>
      <c r="Q929" s="1">
        <v>50.1584</v>
      </c>
      <c r="R929" s="1">
        <v>54.606999999999999</v>
      </c>
      <c r="S929" s="1">
        <v>54.052100000000003</v>
      </c>
      <c r="T929" s="1">
        <v>52.484200000000001</v>
      </c>
      <c r="U929" s="1">
        <v>59.216050000000003</v>
      </c>
      <c r="V929" s="1">
        <v>65.947900000000004</v>
      </c>
      <c r="W929" s="1">
        <v>67.952299999999994</v>
      </c>
      <c r="X929" s="1">
        <v>69.956699999999998</v>
      </c>
      <c r="Y929" s="1">
        <v>72.388450000000006</v>
      </c>
      <c r="Z929" s="1">
        <v>74.8202</v>
      </c>
      <c r="AA929" s="1">
        <v>66.947249999999997</v>
      </c>
      <c r="AB929" s="1">
        <v>59.074300000000001</v>
      </c>
      <c r="AC929" s="1">
        <v>59.074300000000001</v>
      </c>
    </row>
    <row r="930" spans="1:29" x14ac:dyDescent="0.3">
      <c r="A930" t="s">
        <v>193</v>
      </c>
      <c r="B930" t="s">
        <v>191</v>
      </c>
      <c r="C930" t="s">
        <v>198</v>
      </c>
      <c r="D930" t="s">
        <v>177</v>
      </c>
      <c r="E930" t="s">
        <v>197</v>
      </c>
      <c r="F930" s="1"/>
      <c r="G930" s="1"/>
      <c r="H930" s="1"/>
      <c r="I930" s="1">
        <v>8.9026999999999994</v>
      </c>
      <c r="J930" s="1">
        <v>10.895099999999999</v>
      </c>
      <c r="K930" s="1">
        <v>5.9131999999999998</v>
      </c>
      <c r="L930" s="1">
        <v>6.3471000000000002</v>
      </c>
      <c r="M930" s="1">
        <v>20.588100000000001</v>
      </c>
      <c r="N930" s="1">
        <v>17.977599999999999</v>
      </c>
      <c r="O930" s="1">
        <v>18.7743</v>
      </c>
      <c r="P930" s="1">
        <v>17.327000000000002</v>
      </c>
      <c r="Q930" s="1">
        <v>23.091899999999999</v>
      </c>
      <c r="R930" s="1">
        <v>26.249700000000001</v>
      </c>
      <c r="S930" s="1">
        <v>28.796399999999998</v>
      </c>
      <c r="T930" s="1">
        <v>32.888599999999997</v>
      </c>
      <c r="U930" s="1">
        <v>43.607199999999999</v>
      </c>
      <c r="V930" s="1">
        <v>54.325800000000001</v>
      </c>
      <c r="W930" s="1">
        <v>54.976999999999997</v>
      </c>
      <c r="X930" s="1">
        <v>55.6282</v>
      </c>
      <c r="Y930" s="1">
        <v>57.53125</v>
      </c>
      <c r="Z930" s="1">
        <v>59.4343</v>
      </c>
      <c r="AA930" s="1">
        <v>56.320349999999998</v>
      </c>
      <c r="AB930" s="1">
        <v>53.206400000000002</v>
      </c>
      <c r="AC930" s="1">
        <v>53.206400000000002</v>
      </c>
    </row>
    <row r="931" spans="1:29" x14ac:dyDescent="0.3">
      <c r="A931" t="s">
        <v>193</v>
      </c>
      <c r="B931" t="s">
        <v>191</v>
      </c>
      <c r="C931" t="s">
        <v>198</v>
      </c>
      <c r="D931" t="s">
        <v>160</v>
      </c>
      <c r="E931" t="s">
        <v>197</v>
      </c>
      <c r="F931" s="1"/>
      <c r="G931" s="1"/>
      <c r="H931" s="1"/>
      <c r="I931" s="1">
        <v>8.9026999999999994</v>
      </c>
      <c r="J931" s="1">
        <v>10.895099999999999</v>
      </c>
      <c r="K931" s="1">
        <v>5.9131999999999998</v>
      </c>
      <c r="L931" s="1">
        <v>6.3471000000000002</v>
      </c>
      <c r="M931" s="1">
        <v>20.588100000000001</v>
      </c>
      <c r="N931" s="1">
        <v>17.977599999999999</v>
      </c>
      <c r="O931" s="1">
        <v>18.7743</v>
      </c>
      <c r="P931" s="1">
        <v>17.327000000000002</v>
      </c>
      <c r="Q931" s="1">
        <v>23.091899999999999</v>
      </c>
      <c r="R931" s="1">
        <v>26.249700000000001</v>
      </c>
      <c r="S931" s="1">
        <v>28.796399999999998</v>
      </c>
      <c r="T931" s="1">
        <v>32.888599999999997</v>
      </c>
      <c r="U931" s="1">
        <v>43.607199999999999</v>
      </c>
      <c r="V931" s="1">
        <v>54.325800000000001</v>
      </c>
      <c r="W931" s="1">
        <v>54.976999999999997</v>
      </c>
      <c r="X931" s="1">
        <v>55.6282</v>
      </c>
      <c r="Y931" s="1">
        <v>57.53125</v>
      </c>
      <c r="Z931" s="1">
        <v>59.4343</v>
      </c>
      <c r="AA931" s="1">
        <v>56.320349999999998</v>
      </c>
      <c r="AB931" s="1">
        <v>53.206400000000002</v>
      </c>
      <c r="AC931" s="1">
        <v>53.206400000000002</v>
      </c>
    </row>
    <row r="932" spans="1:29" hidden="1" x14ac:dyDescent="0.3">
      <c r="A932" t="s">
        <v>193</v>
      </c>
      <c r="B932" t="s">
        <v>191</v>
      </c>
      <c r="C932" t="s">
        <v>198</v>
      </c>
      <c r="D932" t="s">
        <v>119</v>
      </c>
      <c r="E932" t="s">
        <v>197</v>
      </c>
      <c r="F932" s="1"/>
      <c r="G932" s="1"/>
      <c r="H932" s="1"/>
      <c r="I932" s="1">
        <v>1.1591</v>
      </c>
      <c r="J932" s="1">
        <v>2.1867999999999999</v>
      </c>
      <c r="K932" s="1">
        <v>8.6199999999999999E-2</v>
      </c>
      <c r="L932" s="1">
        <v>3.2363</v>
      </c>
      <c r="M932" s="1">
        <v>7.7100999999999997</v>
      </c>
      <c r="N932" s="1">
        <v>7.7206000000000001</v>
      </c>
      <c r="O932" s="1">
        <v>6.8253000000000004</v>
      </c>
      <c r="P932" s="1">
        <v>8.8290000000000006</v>
      </c>
      <c r="Q932" s="1">
        <v>16.621700000000001</v>
      </c>
      <c r="R932" s="1">
        <v>19.759</v>
      </c>
      <c r="S932" s="1">
        <v>24.148700000000002</v>
      </c>
      <c r="T932" s="1">
        <v>35.032800000000002</v>
      </c>
      <c r="U932" s="1">
        <v>39.884599999999999</v>
      </c>
      <c r="V932" s="1">
        <v>44.736400000000003</v>
      </c>
      <c r="W932" s="1">
        <v>45.267800000000001</v>
      </c>
      <c r="X932" s="1">
        <v>45.799199999999999</v>
      </c>
      <c r="Y932" s="1">
        <v>41.79325</v>
      </c>
      <c r="Z932" s="1">
        <v>37.787300000000002</v>
      </c>
      <c r="AA932" s="1">
        <v>42.694699999999997</v>
      </c>
      <c r="AB932" s="1">
        <v>47.6021</v>
      </c>
      <c r="AC932" s="1">
        <v>47.6021</v>
      </c>
    </row>
    <row r="933" spans="1:29" hidden="1" x14ac:dyDescent="0.3">
      <c r="A933" t="s">
        <v>193</v>
      </c>
      <c r="B933" t="s">
        <v>191</v>
      </c>
      <c r="C933" t="s">
        <v>198</v>
      </c>
      <c r="D933" t="s">
        <v>121</v>
      </c>
      <c r="E933" t="s">
        <v>197</v>
      </c>
      <c r="F933" s="1"/>
      <c r="G933" s="1"/>
      <c r="H933" s="1"/>
      <c r="I933" s="1"/>
      <c r="J933" s="1">
        <v>1.5526</v>
      </c>
      <c r="K933" s="1">
        <v>1.4259999999999999</v>
      </c>
      <c r="L933" s="1">
        <v>1.7543</v>
      </c>
      <c r="M933" s="1">
        <v>2.0977999999999999</v>
      </c>
      <c r="N933" s="1">
        <v>1.3117000000000001</v>
      </c>
      <c r="O933" s="1">
        <v>0.92710000000000004</v>
      </c>
      <c r="P933" s="1">
        <v>1.1345000000000001</v>
      </c>
      <c r="Q933" s="1">
        <v>1.4591000000000001</v>
      </c>
      <c r="R933" s="1">
        <v>1.4825999999999999</v>
      </c>
      <c r="S933" s="1">
        <v>1.4826999999999999</v>
      </c>
      <c r="T933" s="1">
        <v>1.5082</v>
      </c>
      <c r="U933" s="1">
        <v>1.6198999999999999</v>
      </c>
      <c r="V933" s="1">
        <v>1.7316</v>
      </c>
      <c r="W933" s="1">
        <v>1.7095499999999999</v>
      </c>
      <c r="X933" s="1">
        <v>1.6875</v>
      </c>
      <c r="Y933" s="1">
        <v>1.8149</v>
      </c>
      <c r="Z933" s="1">
        <v>1.9422999999999999</v>
      </c>
      <c r="AA933" s="1">
        <v>1.954</v>
      </c>
      <c r="AB933" s="1">
        <v>1.9657</v>
      </c>
      <c r="AC933" s="1">
        <v>1.9657</v>
      </c>
    </row>
    <row r="934" spans="1:29" hidden="1" x14ac:dyDescent="0.3">
      <c r="A934" t="s">
        <v>193</v>
      </c>
      <c r="B934" t="s">
        <v>191</v>
      </c>
      <c r="C934" t="s">
        <v>198</v>
      </c>
      <c r="D934" t="s">
        <v>123</v>
      </c>
      <c r="E934" t="s">
        <v>197</v>
      </c>
      <c r="F934" s="1"/>
      <c r="G934" s="1"/>
      <c r="H934" s="1"/>
      <c r="I934" s="1"/>
      <c r="J934" s="1">
        <v>4.0023</v>
      </c>
      <c r="K934" s="1">
        <v>4.1188000000000002</v>
      </c>
      <c r="L934" s="1">
        <v>3.7086999999999999</v>
      </c>
      <c r="M934" s="1">
        <v>5.3883999999999999</v>
      </c>
      <c r="N934" s="1">
        <v>5.8512000000000004</v>
      </c>
      <c r="O934" s="1">
        <v>5.5194000000000001</v>
      </c>
      <c r="P934" s="1">
        <v>6.6284000000000001</v>
      </c>
      <c r="Q934" s="1">
        <v>6.4467999999999996</v>
      </c>
      <c r="R934" s="1">
        <v>6.5946999999999996</v>
      </c>
      <c r="S934" s="1">
        <v>6.2637999999999998</v>
      </c>
      <c r="T934" s="1">
        <v>7.7267000000000001</v>
      </c>
      <c r="U934" s="1">
        <v>7.70425</v>
      </c>
      <c r="V934" s="1">
        <v>7.6818</v>
      </c>
      <c r="W934" s="1">
        <v>7.5713499999999998</v>
      </c>
      <c r="X934" s="1">
        <v>7.4608999999999996</v>
      </c>
      <c r="Y934" s="1">
        <v>7.4768499999999998</v>
      </c>
      <c r="Z934" s="1">
        <v>7.4927999999999999</v>
      </c>
      <c r="AA934" s="1">
        <v>7.2397</v>
      </c>
      <c r="AB934" s="1">
        <v>6.9866000000000001</v>
      </c>
      <c r="AC934" s="1">
        <v>6.9866000000000001</v>
      </c>
    </row>
    <row r="935" spans="1:29" hidden="1" x14ac:dyDescent="0.3">
      <c r="A935" t="s">
        <v>193</v>
      </c>
      <c r="B935" t="s">
        <v>191</v>
      </c>
      <c r="C935" t="s">
        <v>198</v>
      </c>
      <c r="D935" t="s">
        <v>125</v>
      </c>
      <c r="E935" t="s">
        <v>197</v>
      </c>
      <c r="F935" s="1"/>
      <c r="G935" s="1"/>
      <c r="H935" s="1"/>
      <c r="I935" s="1"/>
      <c r="J935" s="1">
        <v>9.1948000000000008</v>
      </c>
      <c r="K935" s="1">
        <v>9.8724000000000007</v>
      </c>
      <c r="L935" s="1">
        <v>10.217000000000001</v>
      </c>
      <c r="M935" s="1">
        <v>9.9899000000000004</v>
      </c>
      <c r="N935" s="1">
        <v>11.5192</v>
      </c>
      <c r="O935" s="1">
        <v>10.6616</v>
      </c>
      <c r="P935" s="1">
        <v>11.4086</v>
      </c>
      <c r="Q935" s="1">
        <v>12.6874</v>
      </c>
      <c r="R935" s="1">
        <v>13.287800000000001</v>
      </c>
      <c r="S935" s="1">
        <v>13.9848</v>
      </c>
      <c r="T935" s="1">
        <v>15.860099999999999</v>
      </c>
      <c r="U935" s="1">
        <v>17.540149999999901</v>
      </c>
      <c r="V935" s="1">
        <v>19.220199999999998</v>
      </c>
      <c r="W935" s="1">
        <v>19.543099999999999</v>
      </c>
      <c r="X935" s="1">
        <v>19.866</v>
      </c>
      <c r="Y935" s="1">
        <v>20.182500000000001</v>
      </c>
      <c r="Z935" s="1">
        <v>20.498999999999999</v>
      </c>
      <c r="AA935" s="1">
        <v>20.281099999999999</v>
      </c>
      <c r="AB935" s="1">
        <v>20.063199999999998</v>
      </c>
      <c r="AC935" s="1">
        <v>20.063199999999998</v>
      </c>
    </row>
    <row r="936" spans="1:29" hidden="1" x14ac:dyDescent="0.3">
      <c r="A936" t="s">
        <v>193</v>
      </c>
      <c r="B936" t="s">
        <v>191</v>
      </c>
      <c r="C936" t="s">
        <v>198</v>
      </c>
      <c r="D936" t="s">
        <v>127</v>
      </c>
      <c r="E936" t="s">
        <v>197</v>
      </c>
      <c r="F936" s="1"/>
      <c r="G936" s="1"/>
      <c r="H936" s="1"/>
      <c r="I936" s="1">
        <v>27.049499999999998</v>
      </c>
      <c r="J936" s="1">
        <v>11.006500000000001</v>
      </c>
      <c r="K936" s="1">
        <v>20.510899999999999</v>
      </c>
      <c r="L936" s="1">
        <v>24.866199999999999</v>
      </c>
      <c r="M936" s="1">
        <v>26.644100000000002</v>
      </c>
      <c r="N936" s="1">
        <v>25.9239</v>
      </c>
      <c r="O936" s="1">
        <v>20.300799999999999</v>
      </c>
      <c r="P936" s="1">
        <v>17.505600000000001</v>
      </c>
      <c r="Q936" s="1">
        <v>17.927399999999999</v>
      </c>
      <c r="R936" s="1">
        <v>17.7072</v>
      </c>
      <c r="S936" s="1">
        <v>18.4513</v>
      </c>
      <c r="T936" s="1">
        <v>17.7484</v>
      </c>
      <c r="U936" s="1">
        <v>17.207549999999902</v>
      </c>
      <c r="V936" s="1">
        <v>16.666699999999999</v>
      </c>
      <c r="W936" s="1">
        <v>16.5932</v>
      </c>
      <c r="X936" s="1">
        <v>16.5197</v>
      </c>
      <c r="Y936" s="1">
        <v>15.6952</v>
      </c>
      <c r="Z936" s="1">
        <v>14.870699999999999</v>
      </c>
      <c r="AA936" s="1">
        <v>14.704799999999899</v>
      </c>
      <c r="AB936" s="1">
        <v>14.5389</v>
      </c>
      <c r="AC936" s="1">
        <v>14.5389</v>
      </c>
    </row>
    <row r="937" spans="1:29" hidden="1" x14ac:dyDescent="0.3">
      <c r="A937" t="s">
        <v>193</v>
      </c>
      <c r="B937" t="s">
        <v>191</v>
      </c>
      <c r="C937" t="s">
        <v>198</v>
      </c>
      <c r="D937" t="s">
        <v>161</v>
      </c>
      <c r="E937" t="s">
        <v>197</v>
      </c>
      <c r="F937" s="1"/>
      <c r="G937" s="1"/>
      <c r="H937" s="1"/>
      <c r="I937" s="1"/>
      <c r="J937" s="1">
        <v>8.9068000000000005</v>
      </c>
      <c r="K937" s="1">
        <v>7.5910000000000002</v>
      </c>
      <c r="L937" s="1">
        <v>8.9329999999999998</v>
      </c>
      <c r="M937" s="1">
        <v>16.4589</v>
      </c>
      <c r="N937" s="1">
        <v>19.021599999999999</v>
      </c>
      <c r="O937" s="1">
        <v>21.991900000000001</v>
      </c>
      <c r="P937" s="1">
        <v>25.0245</v>
      </c>
      <c r="Q937" s="1">
        <v>29.107199999999999</v>
      </c>
      <c r="R937" s="1">
        <v>31.508099999999999</v>
      </c>
      <c r="S937" s="1">
        <v>30.013200000000001</v>
      </c>
      <c r="T937" s="1">
        <v>29.302299999999999</v>
      </c>
      <c r="U937" s="1">
        <v>31.8874</v>
      </c>
      <c r="V937" s="1">
        <v>34.472499999999997</v>
      </c>
      <c r="W937" s="1">
        <v>37.115349999999999</v>
      </c>
      <c r="X937" s="1">
        <v>39.758200000000002</v>
      </c>
      <c r="Y937" s="1">
        <v>43.020499999999998</v>
      </c>
      <c r="Z937" s="1">
        <v>46.282800000000002</v>
      </c>
      <c r="AA937" s="1">
        <v>48.0991</v>
      </c>
      <c r="AB937" s="1">
        <v>49.915399999999998</v>
      </c>
      <c r="AC937" s="1">
        <v>49.915399999999998</v>
      </c>
    </row>
    <row r="938" spans="1:29" hidden="1" x14ac:dyDescent="0.3">
      <c r="A938" t="s">
        <v>193</v>
      </c>
      <c r="B938" t="s">
        <v>191</v>
      </c>
      <c r="C938" t="s">
        <v>198</v>
      </c>
      <c r="D938" t="s">
        <v>130</v>
      </c>
      <c r="E938" t="s">
        <v>197</v>
      </c>
      <c r="F938" s="1"/>
      <c r="G938" s="1"/>
      <c r="H938" s="1"/>
      <c r="I938" s="1"/>
      <c r="J938" s="1">
        <v>2.3479999999999999</v>
      </c>
      <c r="K938" s="1">
        <v>10.8873</v>
      </c>
      <c r="L938" s="1">
        <v>10.128299999999999</v>
      </c>
      <c r="M938" s="1">
        <v>28.195399999999999</v>
      </c>
      <c r="N938" s="1">
        <v>15.792299999999999</v>
      </c>
      <c r="O938" s="1">
        <v>25.531700000000001</v>
      </c>
      <c r="P938" s="1">
        <v>15.214</v>
      </c>
      <c r="Q938" s="1">
        <v>29.749199999999998</v>
      </c>
      <c r="R938" s="1">
        <v>17.4557</v>
      </c>
      <c r="S938" s="1">
        <v>30.465999999999902</v>
      </c>
      <c r="T938" s="1">
        <v>21.772500000000001</v>
      </c>
      <c r="U938" s="1">
        <v>21.604099999999999</v>
      </c>
      <c r="V938" s="1">
        <v>21.435700000000001</v>
      </c>
      <c r="W938" s="1">
        <v>23.217399999999898</v>
      </c>
      <c r="X938" s="1">
        <v>24.999099999999999</v>
      </c>
      <c r="Y938" s="1">
        <v>22.05865</v>
      </c>
      <c r="Z938" s="1">
        <v>19.118200000000002</v>
      </c>
      <c r="AA938" s="1">
        <v>18.200749999999999</v>
      </c>
      <c r="AB938" s="1">
        <v>17.283300000000001</v>
      </c>
      <c r="AC938" s="1">
        <v>17.283300000000001</v>
      </c>
    </row>
    <row r="939" spans="1:29" hidden="1" x14ac:dyDescent="0.3">
      <c r="A939" t="s">
        <v>193</v>
      </c>
      <c r="B939" t="s">
        <v>191</v>
      </c>
      <c r="C939" t="s">
        <v>198</v>
      </c>
      <c r="D939" t="s">
        <v>185</v>
      </c>
      <c r="E939" t="s">
        <v>197</v>
      </c>
      <c r="F939" s="1"/>
      <c r="G939" s="1"/>
      <c r="H939" s="1"/>
      <c r="I939" s="1">
        <v>11.3819</v>
      </c>
      <c r="J939" s="1">
        <v>8.3691999999999993</v>
      </c>
      <c r="K939" s="1">
        <v>8.1844999999999999</v>
      </c>
      <c r="L939" s="1">
        <v>24.494599999999998</v>
      </c>
      <c r="M939" s="1">
        <v>19.129899999999999</v>
      </c>
      <c r="N939" s="1">
        <v>32.1404</v>
      </c>
      <c r="O939" s="1">
        <v>29.442399999999999</v>
      </c>
      <c r="P939" s="1">
        <v>34.7605</v>
      </c>
      <c r="Q939" s="1">
        <v>41.801299999999998</v>
      </c>
      <c r="R939" s="1">
        <v>46.048400000000001</v>
      </c>
      <c r="S939" s="1">
        <v>45.6</v>
      </c>
      <c r="T939" s="1">
        <v>43.5685</v>
      </c>
      <c r="U939" s="1">
        <v>50.430999999999997</v>
      </c>
      <c r="V939" s="1">
        <v>57.293500000000002</v>
      </c>
      <c r="W939" s="1">
        <v>59.155549999999998</v>
      </c>
      <c r="X939" s="1">
        <v>61.017600000000002</v>
      </c>
      <c r="Y939" s="1">
        <v>63.6312</v>
      </c>
      <c r="Z939" s="1">
        <v>66.244799999999998</v>
      </c>
      <c r="AA939" s="1">
        <v>58.415349999999997</v>
      </c>
      <c r="AB939" s="1">
        <v>50.585900000000002</v>
      </c>
      <c r="AC939" s="1">
        <v>50.585900000000002</v>
      </c>
    </row>
    <row r="940" spans="1:29" hidden="1" x14ac:dyDescent="0.3">
      <c r="A940" t="s">
        <v>193</v>
      </c>
      <c r="B940" t="s">
        <v>191</v>
      </c>
      <c r="C940" t="s">
        <v>198</v>
      </c>
      <c r="D940" t="s">
        <v>131</v>
      </c>
      <c r="E940" t="s">
        <v>197</v>
      </c>
      <c r="F940" s="1"/>
      <c r="G940" s="1"/>
      <c r="H940" s="1"/>
      <c r="I940" s="1"/>
      <c r="J940" s="1">
        <v>8.3607999999999993</v>
      </c>
      <c r="K940" s="1">
        <v>8.1853999999999996</v>
      </c>
      <c r="L940" s="1">
        <v>24.497299999999999</v>
      </c>
      <c r="M940" s="1">
        <v>19.075199999999999</v>
      </c>
      <c r="N940" s="1">
        <v>32.141199999999998</v>
      </c>
      <c r="O940" s="1">
        <v>29.848500000000001</v>
      </c>
      <c r="P940" s="1">
        <v>34.761200000000002</v>
      </c>
      <c r="Q940" s="1">
        <v>41.4024</v>
      </c>
      <c r="R940" s="1">
        <v>45.923400000000001</v>
      </c>
      <c r="S940" s="1">
        <v>45.6</v>
      </c>
      <c r="T940" s="1">
        <v>43.532499999999999</v>
      </c>
      <c r="U940" s="1">
        <v>50.46705</v>
      </c>
      <c r="V940" s="1">
        <v>57.401600000000002</v>
      </c>
      <c r="W940" s="1">
        <v>59.176450000000003</v>
      </c>
      <c r="X940" s="1">
        <v>60.951300000000003</v>
      </c>
      <c r="Y940" s="1">
        <v>63.597999999999999</v>
      </c>
      <c r="Z940" s="1">
        <v>66.244699999999995</v>
      </c>
      <c r="AA940" s="1">
        <v>58.415300000000002</v>
      </c>
      <c r="AB940" s="1">
        <v>50.585900000000002</v>
      </c>
      <c r="AC940" s="1">
        <v>50.585900000000002</v>
      </c>
    </row>
    <row r="941" spans="1:29" hidden="1" x14ac:dyDescent="0.3">
      <c r="A941" t="s">
        <v>193</v>
      </c>
      <c r="B941" t="s">
        <v>191</v>
      </c>
      <c r="C941" t="s">
        <v>198</v>
      </c>
      <c r="D941" t="s">
        <v>162</v>
      </c>
      <c r="E941" t="s">
        <v>197</v>
      </c>
      <c r="F941" s="1"/>
      <c r="G941" s="1"/>
      <c r="H941" s="1"/>
      <c r="I941" s="1">
        <v>56.909599999999998</v>
      </c>
      <c r="J941" s="1">
        <v>41.845799999999997</v>
      </c>
      <c r="K941" s="1">
        <v>40.922899999999998</v>
      </c>
      <c r="L941" s="1">
        <v>122.4726</v>
      </c>
      <c r="M941" s="1">
        <v>95.649299999999997</v>
      </c>
      <c r="N941" s="1">
        <v>160.7022</v>
      </c>
      <c r="O941" s="1">
        <v>147.2122</v>
      </c>
      <c r="P941" s="1">
        <v>173.803</v>
      </c>
      <c r="Q941" s="1">
        <v>209.0069</v>
      </c>
      <c r="R941" s="1">
        <v>230.24199999999999</v>
      </c>
      <c r="S941" s="1">
        <v>227.99979999999999</v>
      </c>
      <c r="T941" s="1">
        <v>326.76420000000002</v>
      </c>
      <c r="U941" s="1">
        <v>449.84989999999999</v>
      </c>
      <c r="V941" s="1">
        <v>572.93560000000002</v>
      </c>
      <c r="W941" s="1">
        <v>591.55629999999996</v>
      </c>
      <c r="X941" s="1">
        <v>610.17700000000002</v>
      </c>
      <c r="Y941" s="1">
        <v>636.3125</v>
      </c>
      <c r="Z941" s="1">
        <v>662.44799999999998</v>
      </c>
      <c r="AA941" s="1">
        <v>584.15390000000002</v>
      </c>
      <c r="AB941" s="1">
        <v>505.85980000000001</v>
      </c>
      <c r="AC941" s="1">
        <v>505.85980000000001</v>
      </c>
    </row>
    <row r="942" spans="1:29" hidden="1" x14ac:dyDescent="0.3">
      <c r="A942" t="s">
        <v>193</v>
      </c>
      <c r="B942" t="s">
        <v>191</v>
      </c>
      <c r="C942" t="s">
        <v>198</v>
      </c>
      <c r="D942" t="s">
        <v>164</v>
      </c>
      <c r="E942" t="s">
        <v>197</v>
      </c>
      <c r="F942" s="1"/>
      <c r="G942" s="1"/>
      <c r="H942" s="1"/>
      <c r="I942" s="1">
        <v>8.0874000000000006</v>
      </c>
      <c r="J942" s="1">
        <v>9.1750000000000007</v>
      </c>
      <c r="K942" s="1">
        <v>5.1026999999999996</v>
      </c>
      <c r="L942" s="1">
        <v>4.7389999999999999</v>
      </c>
      <c r="M942" s="1">
        <v>19.6753</v>
      </c>
      <c r="N942" s="1">
        <v>16.146599999999999</v>
      </c>
      <c r="O942" s="1">
        <v>17.7621</v>
      </c>
      <c r="P942" s="1">
        <v>16.264600000000002</v>
      </c>
      <c r="Q942" s="1">
        <v>20.319600000000001</v>
      </c>
      <c r="R942" s="1">
        <v>25.086500000000001</v>
      </c>
      <c r="S942" s="1">
        <v>27.633199999999999</v>
      </c>
      <c r="T942" s="1">
        <v>31.7255</v>
      </c>
      <c r="U942" s="1">
        <v>42.444099999999999</v>
      </c>
      <c r="V942" s="1">
        <v>53.162700000000001</v>
      </c>
      <c r="W942" s="1">
        <v>53.29</v>
      </c>
      <c r="X942" s="1">
        <v>53.417299999999997</v>
      </c>
      <c r="Y942" s="1">
        <v>55.798999999999999</v>
      </c>
      <c r="Z942" s="1">
        <v>58.180700000000002</v>
      </c>
      <c r="AA942" s="1">
        <v>55.112000000000002</v>
      </c>
      <c r="AB942" s="1">
        <v>52.043300000000002</v>
      </c>
      <c r="AC942" s="1">
        <v>52.043300000000002</v>
      </c>
    </row>
    <row r="943" spans="1:29" hidden="1" x14ac:dyDescent="0.3">
      <c r="A943" t="s">
        <v>193</v>
      </c>
      <c r="B943" t="s">
        <v>203</v>
      </c>
      <c r="C943" t="s">
        <v>149</v>
      </c>
      <c r="D943" t="s">
        <v>154</v>
      </c>
      <c r="E943" t="s">
        <v>195</v>
      </c>
      <c r="F943" s="1"/>
      <c r="G943" s="1"/>
      <c r="H943" s="1"/>
      <c r="I943" s="1">
        <v>108</v>
      </c>
      <c r="J943" s="1">
        <v>100</v>
      </c>
      <c r="K943" s="1">
        <v>107</v>
      </c>
      <c r="L943" s="1">
        <v>115</v>
      </c>
      <c r="M943" s="1">
        <v>163</v>
      </c>
      <c r="N943" s="1">
        <v>167</v>
      </c>
      <c r="O943" s="1">
        <v>167</v>
      </c>
      <c r="P943" s="1">
        <v>169</v>
      </c>
      <c r="Q943" s="1">
        <v>161</v>
      </c>
      <c r="R943" s="1">
        <v>161</v>
      </c>
      <c r="S943" s="1">
        <v>159</v>
      </c>
      <c r="T943" s="1">
        <v>156</v>
      </c>
      <c r="U943" s="1">
        <v>157.5</v>
      </c>
      <c r="V943" s="1">
        <v>159</v>
      </c>
      <c r="W943" s="1">
        <v>155</v>
      </c>
      <c r="X943" s="1">
        <v>151</v>
      </c>
      <c r="Y943" s="1">
        <v>152.5</v>
      </c>
      <c r="Z943" s="1">
        <v>154</v>
      </c>
      <c r="AA943" s="1">
        <v>151</v>
      </c>
      <c r="AB943" s="1">
        <v>148</v>
      </c>
      <c r="AC943" s="1">
        <v>148</v>
      </c>
    </row>
    <row r="944" spans="1:29" hidden="1" x14ac:dyDescent="0.3">
      <c r="A944" t="s">
        <v>193</v>
      </c>
      <c r="B944" t="s">
        <v>203</v>
      </c>
      <c r="C944" t="s">
        <v>149</v>
      </c>
      <c r="D944" t="s">
        <v>117</v>
      </c>
      <c r="E944" t="s">
        <v>196</v>
      </c>
      <c r="F944" s="1"/>
      <c r="G944" s="1"/>
      <c r="H944" s="1"/>
      <c r="I944" s="1"/>
      <c r="J944" s="1">
        <v>16.472100000000001</v>
      </c>
      <c r="K944" s="1">
        <v>16.516300000000001</v>
      </c>
      <c r="L944" s="1">
        <v>14.857100000000001</v>
      </c>
      <c r="M944" s="1">
        <v>527.66930000000002</v>
      </c>
      <c r="N944" s="1">
        <v>673.45669999999996</v>
      </c>
      <c r="O944" s="1">
        <v>859.52869999999996</v>
      </c>
      <c r="P944" s="1">
        <v>1097.0098</v>
      </c>
      <c r="Q944" s="1">
        <v>1269.8764000000001</v>
      </c>
      <c r="R944" s="1">
        <v>700.54939999999999</v>
      </c>
      <c r="S944" s="1">
        <v>381.26519999999999</v>
      </c>
      <c r="T944" s="1">
        <v>600.13030000000003</v>
      </c>
      <c r="U944" s="1">
        <v>569.47315000000003</v>
      </c>
      <c r="V944" s="1">
        <v>538.81600000000003</v>
      </c>
      <c r="W944" s="1">
        <v>580.15504999999996</v>
      </c>
      <c r="X944" s="1">
        <v>621.4941</v>
      </c>
      <c r="Y944" s="1">
        <v>607.86294999999996</v>
      </c>
      <c r="Z944" s="1">
        <v>594.23180000000002</v>
      </c>
      <c r="AA944" s="1">
        <v>620.93084999999996</v>
      </c>
      <c r="AB944" s="1">
        <v>647.62990000000002</v>
      </c>
      <c r="AC944" s="1">
        <v>647.62990000000002</v>
      </c>
    </row>
    <row r="945" spans="1:29" hidden="1" x14ac:dyDescent="0.3">
      <c r="A945" t="s">
        <v>193</v>
      </c>
      <c r="B945" t="s">
        <v>203</v>
      </c>
      <c r="C945" t="s">
        <v>149</v>
      </c>
      <c r="D945" t="s">
        <v>119</v>
      </c>
      <c r="E945" t="s">
        <v>197</v>
      </c>
      <c r="F945" s="1"/>
      <c r="G945" s="1"/>
      <c r="H945" s="1"/>
      <c r="I945" s="1">
        <v>1.1591</v>
      </c>
      <c r="J945" s="1">
        <v>2.1867999999999999</v>
      </c>
      <c r="K945" s="1">
        <v>8.6199999999999E-2</v>
      </c>
      <c r="L945" s="1">
        <v>3.2363</v>
      </c>
      <c r="M945" s="1">
        <v>8.1610999999999994</v>
      </c>
      <c r="N945" s="1">
        <v>10.0335</v>
      </c>
      <c r="O945" s="1">
        <v>19.627199999999998</v>
      </c>
      <c r="P945" s="1">
        <v>29.002500000000001</v>
      </c>
      <c r="Q945" s="1">
        <v>36.0625</v>
      </c>
      <c r="R945" s="1">
        <v>39.2303</v>
      </c>
      <c r="S945" s="1">
        <v>25.288399999999999</v>
      </c>
      <c r="T945" s="1">
        <v>38.451500000000003</v>
      </c>
      <c r="U945" s="1">
        <v>34.88185</v>
      </c>
      <c r="V945" s="1">
        <v>31.312200000000001</v>
      </c>
      <c r="W945" s="1">
        <v>30.932200000000002</v>
      </c>
      <c r="X945" s="1">
        <v>30.552199999999999</v>
      </c>
      <c r="Y945" s="1">
        <v>33.650149999999996</v>
      </c>
      <c r="Z945" s="1">
        <v>36.748100000000001</v>
      </c>
      <c r="AA945" s="1">
        <v>39.76885</v>
      </c>
      <c r="AB945" s="1">
        <v>42.7896</v>
      </c>
      <c r="AC945" s="1">
        <v>42.7896</v>
      </c>
    </row>
    <row r="946" spans="1:29" hidden="1" x14ac:dyDescent="0.3">
      <c r="A946" t="s">
        <v>193</v>
      </c>
      <c r="B946" t="s">
        <v>203</v>
      </c>
      <c r="C946" t="s">
        <v>149</v>
      </c>
      <c r="D946" t="s">
        <v>121</v>
      </c>
      <c r="E946" t="s">
        <v>197</v>
      </c>
      <c r="F946" s="1"/>
      <c r="G946" s="1"/>
      <c r="H946" s="1"/>
      <c r="I946" s="1"/>
      <c r="J946" s="1">
        <v>1.5526</v>
      </c>
      <c r="K946" s="1">
        <v>1.4259999999999999</v>
      </c>
      <c r="L946" s="1">
        <v>1.7543</v>
      </c>
      <c r="M946" s="1">
        <v>3.6711999999999998</v>
      </c>
      <c r="N946" s="1">
        <v>1.2699</v>
      </c>
      <c r="O946" s="1">
        <v>1.4959</v>
      </c>
      <c r="P946" s="1">
        <v>1.8415999999999999</v>
      </c>
      <c r="Q946" s="1">
        <v>1.7510999999999901</v>
      </c>
      <c r="R946" s="1">
        <v>1.6088</v>
      </c>
      <c r="S946" s="1">
        <v>1.3573999999999999</v>
      </c>
      <c r="T946" s="1">
        <v>1.5677000000000001</v>
      </c>
      <c r="U946" s="1">
        <v>1.68205</v>
      </c>
      <c r="V946" s="1">
        <v>1.7964</v>
      </c>
      <c r="W946" s="1">
        <v>1.5165</v>
      </c>
      <c r="X946" s="1">
        <v>1.2365999999999999</v>
      </c>
      <c r="Y946" s="1">
        <v>1.50665</v>
      </c>
      <c r="Z946" s="1">
        <v>1.7766999999999999</v>
      </c>
      <c r="AA946" s="1">
        <v>1.8531</v>
      </c>
      <c r="AB946" s="1">
        <v>1.9295</v>
      </c>
      <c r="AC946" s="1">
        <v>1.9295</v>
      </c>
    </row>
    <row r="947" spans="1:29" hidden="1" x14ac:dyDescent="0.3">
      <c r="A947" t="s">
        <v>193</v>
      </c>
      <c r="B947" t="s">
        <v>203</v>
      </c>
      <c r="C947" t="s">
        <v>149</v>
      </c>
      <c r="D947" t="s">
        <v>123</v>
      </c>
      <c r="E947" t="s">
        <v>197</v>
      </c>
      <c r="F947" s="1"/>
      <c r="G947" s="1"/>
      <c r="H947" s="1"/>
      <c r="I947" s="1"/>
      <c r="J947" s="1">
        <v>4.0023</v>
      </c>
      <c r="K947" s="1">
        <v>4.1188000000000002</v>
      </c>
      <c r="L947" s="1">
        <v>3.7086999999999999</v>
      </c>
      <c r="M947" s="1">
        <v>7.8376000000000001</v>
      </c>
      <c r="N947" s="1">
        <v>7.1485000000000003</v>
      </c>
      <c r="O947" s="1">
        <v>9.7032000000000007</v>
      </c>
      <c r="P947" s="1">
        <v>10.208</v>
      </c>
      <c r="Q947" s="1">
        <v>9.0091000000000001</v>
      </c>
      <c r="R947" s="1">
        <v>7.1277999999999997</v>
      </c>
      <c r="S947" s="1">
        <v>5.8650000000000002</v>
      </c>
      <c r="T947" s="1">
        <v>7.125</v>
      </c>
      <c r="U947" s="1">
        <v>7.0006500000000003</v>
      </c>
      <c r="V947" s="1">
        <v>6.8762999999999996</v>
      </c>
      <c r="W947" s="1">
        <v>6.6715499999999999</v>
      </c>
      <c r="X947" s="1">
        <v>6.4668000000000001</v>
      </c>
      <c r="Y947" s="1">
        <v>6.7086499999999996</v>
      </c>
      <c r="Z947" s="1">
        <v>6.9504999999999999</v>
      </c>
      <c r="AA947" s="1">
        <v>6.9736500000000001</v>
      </c>
      <c r="AB947" s="1">
        <v>6.9968000000000004</v>
      </c>
      <c r="AC947" s="1">
        <v>6.9968000000000004</v>
      </c>
    </row>
    <row r="948" spans="1:29" hidden="1" x14ac:dyDescent="0.3">
      <c r="A948" t="s">
        <v>193</v>
      </c>
      <c r="B948" t="s">
        <v>203</v>
      </c>
      <c r="C948" t="s">
        <v>149</v>
      </c>
      <c r="D948" t="s">
        <v>125</v>
      </c>
      <c r="E948" t="s">
        <v>197</v>
      </c>
      <c r="F948" s="1"/>
      <c r="G948" s="1"/>
      <c r="H948" s="1"/>
      <c r="I948" s="1"/>
      <c r="J948" s="1">
        <v>9.1948000000000008</v>
      </c>
      <c r="K948" s="1">
        <v>9.8724000000000007</v>
      </c>
      <c r="L948" s="1">
        <v>10.217000000000001</v>
      </c>
      <c r="M948" s="1">
        <v>10.7515</v>
      </c>
      <c r="N948" s="1">
        <v>11.4292</v>
      </c>
      <c r="O948" s="1">
        <v>9.9086999999999996</v>
      </c>
      <c r="P948" s="1">
        <v>9.7822999999999993</v>
      </c>
      <c r="Q948" s="1">
        <v>11.2636</v>
      </c>
      <c r="R948" s="1">
        <v>12.4687</v>
      </c>
      <c r="S948" s="1">
        <v>13.3888999999999</v>
      </c>
      <c r="T948" s="1">
        <v>15.108899999999901</v>
      </c>
      <c r="U948" s="1">
        <v>16.5334</v>
      </c>
      <c r="V948" s="1">
        <v>17.957899999999999</v>
      </c>
      <c r="W948" s="1">
        <v>18.565550000000002</v>
      </c>
      <c r="X948" s="1">
        <v>19.173200000000001</v>
      </c>
      <c r="Y948" s="1">
        <v>19.736550000000001</v>
      </c>
      <c r="Z948" s="1">
        <v>20.299900000000001</v>
      </c>
      <c r="AA948" s="1">
        <v>20.13935</v>
      </c>
      <c r="AB948" s="1">
        <v>19.9788</v>
      </c>
      <c r="AC948" s="1">
        <v>19.9788</v>
      </c>
    </row>
    <row r="949" spans="1:29" hidden="1" x14ac:dyDescent="0.3">
      <c r="A949" t="s">
        <v>193</v>
      </c>
      <c r="B949" t="s">
        <v>203</v>
      </c>
      <c r="C949" t="s">
        <v>149</v>
      </c>
      <c r="D949" t="s">
        <v>127</v>
      </c>
      <c r="E949" t="s">
        <v>197</v>
      </c>
      <c r="F949" s="1"/>
      <c r="G949" s="1"/>
      <c r="H949" s="1"/>
      <c r="I949" s="1">
        <v>27.049499999999998</v>
      </c>
      <c r="J949" s="1">
        <v>11.006500000000001</v>
      </c>
      <c r="K949" s="1">
        <v>20.510899999999999</v>
      </c>
      <c r="L949" s="1">
        <v>29.673400000000001</v>
      </c>
      <c r="M949" s="1">
        <v>37.953200000000002</v>
      </c>
      <c r="N949" s="1">
        <v>33.4452</v>
      </c>
      <c r="O949" s="1">
        <v>23.645199999999999</v>
      </c>
      <c r="P949" s="1">
        <v>20.962199999999999</v>
      </c>
      <c r="Q949" s="1">
        <v>19.142399999999999</v>
      </c>
      <c r="R949" s="1">
        <v>17.174199999999999</v>
      </c>
      <c r="S949" s="1">
        <v>15.9506</v>
      </c>
      <c r="T949" s="1">
        <v>16.583300000000001</v>
      </c>
      <c r="U949" s="1">
        <v>17.074300000000001</v>
      </c>
      <c r="V949" s="1">
        <v>17.565300000000001</v>
      </c>
      <c r="W949" s="1">
        <v>16.873249999999999</v>
      </c>
      <c r="X949" s="1">
        <v>16.1812</v>
      </c>
      <c r="Y949" s="1">
        <v>15.22345</v>
      </c>
      <c r="Z949" s="1">
        <v>14.265700000000001</v>
      </c>
      <c r="AA949" s="1">
        <v>14.3558</v>
      </c>
      <c r="AB949" s="1">
        <v>14.4459</v>
      </c>
      <c r="AC949" s="1">
        <v>14.4459</v>
      </c>
    </row>
    <row r="950" spans="1:29" hidden="1" x14ac:dyDescent="0.3">
      <c r="A950" t="s">
        <v>193</v>
      </c>
      <c r="B950" t="s">
        <v>203</v>
      </c>
      <c r="C950" t="s">
        <v>149</v>
      </c>
      <c r="D950" t="s">
        <v>161</v>
      </c>
      <c r="E950" t="s">
        <v>197</v>
      </c>
      <c r="F950" s="1"/>
      <c r="G950" s="1"/>
      <c r="H950" s="1"/>
      <c r="I950" s="1"/>
      <c r="J950" s="1">
        <v>8.9068000000000005</v>
      </c>
      <c r="K950" s="1">
        <v>7.5909999999999904</v>
      </c>
      <c r="L950" s="1">
        <v>8.9329999999999998</v>
      </c>
      <c r="M950" s="1">
        <v>41.313200000000002</v>
      </c>
      <c r="N950" s="1">
        <v>46.022100000000002</v>
      </c>
      <c r="O950" s="1">
        <v>59.637599999999999</v>
      </c>
      <c r="P950" s="1">
        <v>48.222900000000003</v>
      </c>
      <c r="Q950" s="1">
        <v>43.730400000000003</v>
      </c>
      <c r="R950" s="1">
        <v>27.2453</v>
      </c>
      <c r="S950" s="1">
        <v>23.556100000000001</v>
      </c>
      <c r="T950" s="1">
        <v>27.269300000000001</v>
      </c>
      <c r="U950" s="1">
        <v>27.750150000000001</v>
      </c>
      <c r="V950" s="1">
        <v>28.231000000000002</v>
      </c>
      <c r="W950" s="1">
        <v>27.857749999999999</v>
      </c>
      <c r="X950" s="1">
        <v>27.484500000000001</v>
      </c>
      <c r="Y950" s="1">
        <v>27.979500000000002</v>
      </c>
      <c r="Z950" s="1">
        <v>28.474499999999999</v>
      </c>
      <c r="AA950" s="1">
        <v>27.283349999999999</v>
      </c>
      <c r="AB950" s="1">
        <v>26.092199999999998</v>
      </c>
      <c r="AC950" s="1">
        <v>26.092199999999998</v>
      </c>
    </row>
    <row r="951" spans="1:29" hidden="1" x14ac:dyDescent="0.3">
      <c r="A951" t="s">
        <v>193</v>
      </c>
      <c r="B951" t="s">
        <v>203</v>
      </c>
      <c r="C951" t="s">
        <v>149</v>
      </c>
      <c r="D951" t="s">
        <v>130</v>
      </c>
      <c r="E951" t="s">
        <v>197</v>
      </c>
      <c r="F951" s="1"/>
      <c r="G951" s="1"/>
      <c r="H951" s="1"/>
      <c r="I951" s="1"/>
      <c r="J951" s="1">
        <v>2.3479999999999999</v>
      </c>
      <c r="K951" s="1">
        <v>10.8873</v>
      </c>
      <c r="L951" s="1">
        <v>10.128299999999999</v>
      </c>
      <c r="M951" s="1">
        <v>39.166899999999998</v>
      </c>
      <c r="N951" s="1">
        <v>64.001599999999996</v>
      </c>
      <c r="O951" s="1">
        <v>0.4</v>
      </c>
      <c r="P951" s="1">
        <v>67.016900000000007</v>
      </c>
      <c r="Q951" s="1">
        <v>7.4600999999999997</v>
      </c>
      <c r="R951" s="1">
        <v>17.3919</v>
      </c>
      <c r="S951" s="1">
        <v>17.136099999999999</v>
      </c>
      <c r="T951" s="1">
        <v>22.331700000000001</v>
      </c>
      <c r="U951" s="1">
        <v>22.841799999999999</v>
      </c>
      <c r="V951" s="1">
        <v>23.351900000000001</v>
      </c>
      <c r="W951" s="1">
        <v>23.756250000000001</v>
      </c>
      <c r="X951" s="1">
        <v>24.160599999999999</v>
      </c>
      <c r="Y951" s="1">
        <v>20.189250000000001</v>
      </c>
      <c r="Z951" s="1">
        <v>16.2179</v>
      </c>
      <c r="AA951" s="1">
        <v>18.397300000000001</v>
      </c>
      <c r="AB951" s="1">
        <v>20.576699999999999</v>
      </c>
      <c r="AC951" s="1">
        <v>20.576699999999999</v>
      </c>
    </row>
    <row r="952" spans="1:29" hidden="1" x14ac:dyDescent="0.3">
      <c r="A952" t="s">
        <v>193</v>
      </c>
      <c r="B952" t="s">
        <v>203</v>
      </c>
      <c r="C952" t="s">
        <v>149</v>
      </c>
      <c r="D952" t="s">
        <v>185</v>
      </c>
      <c r="E952" t="s">
        <v>197</v>
      </c>
      <c r="F952" s="1"/>
      <c r="G952" s="1"/>
      <c r="H952" s="1"/>
      <c r="I952" s="1">
        <v>11.3819</v>
      </c>
      <c r="J952" s="1">
        <v>8.3691999999999993</v>
      </c>
      <c r="K952" s="1">
        <v>8.1844999999999999</v>
      </c>
      <c r="L952" s="1">
        <v>24.494599999999998</v>
      </c>
      <c r="M952" s="1">
        <v>52.133299999999998</v>
      </c>
      <c r="N952" s="1">
        <v>63.626300000000001</v>
      </c>
      <c r="O952" s="1">
        <v>75.537099999999995</v>
      </c>
      <c r="P952" s="1">
        <v>58.741100000000003</v>
      </c>
      <c r="Q952" s="1">
        <v>61.111899999999999</v>
      </c>
      <c r="R952" s="1">
        <v>42.727400000000003</v>
      </c>
      <c r="S952" s="1">
        <v>38.943199999999997</v>
      </c>
      <c r="T952" s="1">
        <v>40.633000000000003</v>
      </c>
      <c r="U952" s="1">
        <v>44.613999999999997</v>
      </c>
      <c r="V952" s="1">
        <v>48.594999999999999</v>
      </c>
      <c r="W952" s="1">
        <v>46.115099999999998</v>
      </c>
      <c r="X952" s="1">
        <v>43.635199999999998</v>
      </c>
      <c r="Y952" s="1">
        <v>46.484650000000002</v>
      </c>
      <c r="Z952" s="1">
        <v>49.334099999999999</v>
      </c>
      <c r="AA952" s="1">
        <v>47.4482</v>
      </c>
      <c r="AB952" s="1">
        <v>45.5623</v>
      </c>
      <c r="AC952" s="1">
        <v>45.5623</v>
      </c>
    </row>
    <row r="953" spans="1:29" hidden="1" x14ac:dyDescent="0.3">
      <c r="A953" t="s">
        <v>193</v>
      </c>
      <c r="B953" t="s">
        <v>203</v>
      </c>
      <c r="C953" t="s">
        <v>149</v>
      </c>
      <c r="D953" t="s">
        <v>131</v>
      </c>
      <c r="E953" t="s">
        <v>197</v>
      </c>
      <c r="F953" s="1"/>
      <c r="G953" s="1"/>
      <c r="H953" s="1"/>
      <c r="I953" s="1"/>
      <c r="J953" s="1">
        <v>8.3607999999999993</v>
      </c>
      <c r="K953" s="1">
        <v>8.1853999999999996</v>
      </c>
      <c r="L953" s="1">
        <v>24.497299999999999</v>
      </c>
      <c r="M953" s="1">
        <v>52.050800000000002</v>
      </c>
      <c r="N953" s="1">
        <v>63.219499999999996</v>
      </c>
      <c r="O953" s="1">
        <v>75.537800000000004</v>
      </c>
      <c r="P953" s="1">
        <v>58.322499999999998</v>
      </c>
      <c r="Q953" s="1">
        <v>61.060799999999901</v>
      </c>
      <c r="R953" s="1">
        <v>42.727400000000003</v>
      </c>
      <c r="S953" s="1">
        <v>38.944200000000002</v>
      </c>
      <c r="T953" s="1">
        <v>40.633600000000001</v>
      </c>
      <c r="U953" s="1">
        <v>44.614199999999997</v>
      </c>
      <c r="V953" s="1">
        <v>48.594799999999999</v>
      </c>
      <c r="W953" s="1">
        <v>46.115949999999998</v>
      </c>
      <c r="X953" s="1">
        <v>43.637099999999997</v>
      </c>
      <c r="Y953" s="1">
        <v>46.48565</v>
      </c>
      <c r="Z953" s="1">
        <v>49.334200000000003</v>
      </c>
      <c r="AA953" s="1">
        <v>47.448599999999999</v>
      </c>
      <c r="AB953" s="1">
        <v>45.563000000000002</v>
      </c>
      <c r="AC953" s="1">
        <v>45.563000000000002</v>
      </c>
    </row>
    <row r="954" spans="1:29" hidden="1" x14ac:dyDescent="0.3">
      <c r="A954" t="s">
        <v>193</v>
      </c>
      <c r="B954" t="s">
        <v>203</v>
      </c>
      <c r="C954" t="s">
        <v>149</v>
      </c>
      <c r="D954" t="s">
        <v>162</v>
      </c>
      <c r="E954" t="s">
        <v>197</v>
      </c>
      <c r="F954" s="1"/>
      <c r="G954" s="1"/>
      <c r="H954" s="1"/>
      <c r="I954" s="1">
        <v>56.909599999999998</v>
      </c>
      <c r="J954" s="1">
        <v>41.845799999999997</v>
      </c>
      <c r="K954" s="1">
        <v>40.922899999999998</v>
      </c>
      <c r="L954" s="1">
        <v>122.4726</v>
      </c>
      <c r="M954" s="1">
        <v>260.66699999999997</v>
      </c>
      <c r="N954" s="1">
        <v>318.13150000000002</v>
      </c>
      <c r="O954" s="1">
        <v>377.68540000000002</v>
      </c>
      <c r="P954" s="1">
        <v>293.7054</v>
      </c>
      <c r="Q954" s="1">
        <v>305.55930000000001</v>
      </c>
      <c r="R954" s="1">
        <v>213.637</v>
      </c>
      <c r="S954" s="1">
        <v>194.71599999999901</v>
      </c>
      <c r="T954" s="1">
        <v>304.74740000000003</v>
      </c>
      <c r="U954" s="1">
        <v>395.3485</v>
      </c>
      <c r="V954" s="1">
        <v>485.94959999999998</v>
      </c>
      <c r="W954" s="1">
        <v>461.15054999999899</v>
      </c>
      <c r="X954" s="1">
        <v>436.35149999999999</v>
      </c>
      <c r="Y954" s="1">
        <v>464.84595000000002</v>
      </c>
      <c r="Z954" s="1">
        <v>493.34039999999999</v>
      </c>
      <c r="AA954" s="1">
        <v>474.48219999999998</v>
      </c>
      <c r="AB954" s="1">
        <v>455.62400000000002</v>
      </c>
      <c r="AC954" s="1">
        <v>455.62400000000002</v>
      </c>
    </row>
    <row r="955" spans="1:29" hidden="1" x14ac:dyDescent="0.3">
      <c r="A955" t="s">
        <v>193</v>
      </c>
      <c r="B955" t="s">
        <v>203</v>
      </c>
      <c r="C955" t="s">
        <v>149</v>
      </c>
      <c r="D955" t="s">
        <v>164</v>
      </c>
      <c r="E955" t="s">
        <v>197</v>
      </c>
      <c r="F955" s="1"/>
      <c r="G955" s="1"/>
      <c r="H955" s="1"/>
      <c r="I955" s="1">
        <v>8.0874000000000006</v>
      </c>
      <c r="J955" s="1">
        <v>9.1750000000000007</v>
      </c>
      <c r="K955" s="1">
        <v>5.1026999999999996</v>
      </c>
      <c r="L955" s="1">
        <v>4.7389999999999999</v>
      </c>
      <c r="M955" s="1">
        <v>44.652999999999999</v>
      </c>
      <c r="N955" s="1">
        <v>32.916499999999999</v>
      </c>
      <c r="O955" s="1">
        <v>42.312600000000003</v>
      </c>
      <c r="P955" s="1">
        <v>26.7301</v>
      </c>
      <c r="Q955" s="1">
        <v>31.715</v>
      </c>
      <c r="R955" s="1">
        <v>23.101800000000001</v>
      </c>
      <c r="S955" s="1">
        <v>28.482500000000002</v>
      </c>
      <c r="T955" s="1">
        <v>36.338999999999999</v>
      </c>
      <c r="U955" s="1">
        <v>36.791449999999998</v>
      </c>
      <c r="V955" s="1">
        <v>37.243899999999996</v>
      </c>
      <c r="W955" s="1">
        <v>34.4666</v>
      </c>
      <c r="X955" s="1">
        <v>31.689299999999999</v>
      </c>
      <c r="Y955" s="1">
        <v>35.106850000000001</v>
      </c>
      <c r="Z955" s="1">
        <v>38.5244</v>
      </c>
      <c r="AA955" s="1">
        <v>38.606999999999999</v>
      </c>
      <c r="AB955" s="1">
        <v>38.689599999999999</v>
      </c>
      <c r="AC955" s="1">
        <v>38.689599999999999</v>
      </c>
    </row>
    <row r="956" spans="1:29" hidden="1" x14ac:dyDescent="0.3">
      <c r="A956" t="s">
        <v>193</v>
      </c>
      <c r="B956" t="s">
        <v>203</v>
      </c>
      <c r="C956" t="s">
        <v>198</v>
      </c>
      <c r="D956" t="s">
        <v>154</v>
      </c>
      <c r="E956" t="s">
        <v>195</v>
      </c>
      <c r="F956" s="1"/>
      <c r="G956" s="1"/>
      <c r="H956" s="1"/>
      <c r="I956" s="1">
        <v>108</v>
      </c>
      <c r="J956" s="1">
        <v>100</v>
      </c>
      <c r="K956" s="1">
        <v>107</v>
      </c>
      <c r="L956" s="1">
        <v>115</v>
      </c>
      <c r="M956" s="1">
        <v>163</v>
      </c>
      <c r="N956" s="1">
        <v>167</v>
      </c>
      <c r="O956" s="1">
        <v>167</v>
      </c>
      <c r="P956" s="1">
        <v>169</v>
      </c>
      <c r="Q956" s="1">
        <v>161</v>
      </c>
      <c r="R956" s="1">
        <v>161</v>
      </c>
      <c r="S956" s="1">
        <v>159</v>
      </c>
      <c r="T956" s="1">
        <v>156</v>
      </c>
      <c r="U956" s="1">
        <v>157.5</v>
      </c>
      <c r="V956" s="1">
        <v>159</v>
      </c>
      <c r="W956" s="1">
        <v>155</v>
      </c>
      <c r="X956" s="1">
        <v>151</v>
      </c>
      <c r="Y956" s="1">
        <v>152.5</v>
      </c>
      <c r="Z956" s="1">
        <v>154</v>
      </c>
      <c r="AA956" s="1">
        <v>151</v>
      </c>
      <c r="AB956" s="1">
        <v>148</v>
      </c>
      <c r="AC956" s="1">
        <v>148</v>
      </c>
    </row>
    <row r="957" spans="1:29" hidden="1" x14ac:dyDescent="0.3">
      <c r="A957" t="s">
        <v>193</v>
      </c>
      <c r="B957" t="s">
        <v>203</v>
      </c>
      <c r="C957" t="s">
        <v>198</v>
      </c>
      <c r="D957" t="s">
        <v>117</v>
      </c>
      <c r="E957" t="s">
        <v>196</v>
      </c>
      <c r="F957" s="1"/>
      <c r="G957" s="1"/>
      <c r="H957" s="1"/>
      <c r="I957" s="1"/>
      <c r="J957" s="1">
        <v>16.472100000000001</v>
      </c>
      <c r="K957" s="1">
        <v>16.516300000000001</v>
      </c>
      <c r="L957" s="1">
        <v>14.857100000000001</v>
      </c>
      <c r="M957" s="1">
        <v>527.66930000000002</v>
      </c>
      <c r="N957" s="1">
        <v>673.45669999999996</v>
      </c>
      <c r="O957" s="1">
        <v>859.52869999999996</v>
      </c>
      <c r="P957" s="1">
        <v>1097.0098</v>
      </c>
      <c r="Q957" s="1">
        <v>1269.8764000000001</v>
      </c>
      <c r="R957" s="1">
        <v>700.54939999999999</v>
      </c>
      <c r="S957" s="1">
        <v>381.26519999999999</v>
      </c>
      <c r="T957" s="1">
        <v>600.13030000000003</v>
      </c>
      <c r="U957" s="1">
        <v>569.47315000000003</v>
      </c>
      <c r="V957" s="1">
        <v>538.81600000000003</v>
      </c>
      <c r="W957" s="1">
        <v>580.15504999999996</v>
      </c>
      <c r="X957" s="1">
        <v>621.4941</v>
      </c>
      <c r="Y957" s="1">
        <v>607.86294999999996</v>
      </c>
      <c r="Z957" s="1">
        <v>594.23180000000002</v>
      </c>
      <c r="AA957" s="1">
        <v>620.93084999999996</v>
      </c>
      <c r="AB957" s="1">
        <v>647.62990000000002</v>
      </c>
      <c r="AC957" s="1">
        <v>647.62990000000002</v>
      </c>
    </row>
    <row r="958" spans="1:29" x14ac:dyDescent="0.3">
      <c r="A958" t="s">
        <v>193</v>
      </c>
      <c r="B958" t="s">
        <v>203</v>
      </c>
      <c r="C958" t="s">
        <v>198</v>
      </c>
      <c r="D958" t="s">
        <v>158</v>
      </c>
      <c r="E958" t="s">
        <v>197</v>
      </c>
      <c r="F958" s="1"/>
      <c r="G958" s="1"/>
      <c r="H958" s="1"/>
      <c r="I958" s="1">
        <v>50.403500000000001</v>
      </c>
      <c r="J958" s="1">
        <v>36.514499999999998</v>
      </c>
      <c r="K958" s="1">
        <v>54.996000000000002</v>
      </c>
      <c r="L958" s="1">
        <v>47.705199999999998</v>
      </c>
      <c r="M958" s="1">
        <v>75.6755</v>
      </c>
      <c r="N958" s="1">
        <v>58.859299999999998</v>
      </c>
      <c r="O958" s="1">
        <v>49.029600000000002</v>
      </c>
      <c r="P958" s="1">
        <v>50.442500000000003</v>
      </c>
      <c r="Q958" s="1">
        <v>45.931600000000003</v>
      </c>
      <c r="R958" s="1">
        <v>43.751600000000003</v>
      </c>
      <c r="S958" s="1">
        <v>43.174399999999999</v>
      </c>
      <c r="T958" s="1">
        <v>44.383800000000001</v>
      </c>
      <c r="U958" s="1">
        <v>44.235250000000001</v>
      </c>
      <c r="V958" s="1">
        <v>44.0867</v>
      </c>
      <c r="W958" s="1">
        <v>43.878900000000002</v>
      </c>
      <c r="X958" s="1">
        <v>43.671100000000003</v>
      </c>
      <c r="Y958" s="1">
        <v>41.436099999999897</v>
      </c>
      <c r="Z958" s="1">
        <v>39.201099999999997</v>
      </c>
      <c r="AA958" s="1">
        <v>39.414749999999998</v>
      </c>
      <c r="AB958" s="1">
        <v>39.628399999999999</v>
      </c>
      <c r="AC958" s="1">
        <v>39.628399999999999</v>
      </c>
    </row>
    <row r="959" spans="1:29" x14ac:dyDescent="0.3">
      <c r="A959" t="s">
        <v>193</v>
      </c>
      <c r="B959" t="s">
        <v>203</v>
      </c>
      <c r="C959" t="s">
        <v>198</v>
      </c>
      <c r="D959" t="s">
        <v>166</v>
      </c>
      <c r="E959" t="s">
        <v>197</v>
      </c>
      <c r="F959" s="1"/>
      <c r="G959" s="1"/>
      <c r="H959" s="1"/>
      <c r="I959" s="1">
        <v>13.6486</v>
      </c>
      <c r="J959" s="1">
        <v>13.410600000000001</v>
      </c>
      <c r="K959" s="1">
        <v>13.559200000000001</v>
      </c>
      <c r="L959" s="1">
        <v>15.3996</v>
      </c>
      <c r="M959" s="1">
        <v>51.5441</v>
      </c>
      <c r="N959" s="1">
        <v>56.790100000000002</v>
      </c>
      <c r="O959" s="1">
        <v>72.210999999999999</v>
      </c>
      <c r="P959" s="1">
        <v>60.843299999999999</v>
      </c>
      <c r="Q959" s="1">
        <v>56.57</v>
      </c>
      <c r="R959" s="1">
        <v>37.950000000000003</v>
      </c>
      <c r="S959" s="1">
        <v>35.683599999999998</v>
      </c>
      <c r="T959" s="1">
        <v>38.2729</v>
      </c>
      <c r="U959" s="1">
        <v>39.418900000000001</v>
      </c>
      <c r="V959" s="1">
        <v>40.564900000000002</v>
      </c>
      <c r="W959" s="1">
        <v>39.512599999999999</v>
      </c>
      <c r="X959" s="1">
        <v>38.460299999999997</v>
      </c>
      <c r="Y959" s="1">
        <v>39.484899999999897</v>
      </c>
      <c r="Z959" s="1">
        <v>40.509500000000003</v>
      </c>
      <c r="AA959" s="1">
        <v>38.556649999999998</v>
      </c>
      <c r="AB959" s="1">
        <v>36.6038</v>
      </c>
      <c r="AC959" s="1">
        <v>36.6038</v>
      </c>
    </row>
    <row r="960" spans="1:29" x14ac:dyDescent="0.3">
      <c r="A960" t="s">
        <v>193</v>
      </c>
      <c r="B960" t="s">
        <v>203</v>
      </c>
      <c r="C960" t="s">
        <v>198</v>
      </c>
      <c r="D960" t="s">
        <v>168</v>
      </c>
      <c r="E960" t="s">
        <v>197</v>
      </c>
      <c r="F960" s="1"/>
      <c r="G960" s="1"/>
      <c r="H960" s="1"/>
      <c r="I960" s="1">
        <v>17.822299999999998</v>
      </c>
      <c r="J960" s="1">
        <v>15.098800000000001</v>
      </c>
      <c r="K960" s="1">
        <v>14.854200000000001</v>
      </c>
      <c r="L960" s="1">
        <v>31.431999999999999</v>
      </c>
      <c r="M960" s="1">
        <v>59.116199999999999</v>
      </c>
      <c r="N960" s="1">
        <v>70.959900000000005</v>
      </c>
      <c r="O960" s="1">
        <v>83.105599999999995</v>
      </c>
      <c r="P960" s="1">
        <v>66.895200000000003</v>
      </c>
      <c r="Q960" s="1">
        <v>69.316199999999995</v>
      </c>
      <c r="R960" s="1">
        <v>51.179499999999997</v>
      </c>
      <c r="S960" s="1">
        <v>47.994300000000003</v>
      </c>
      <c r="T960" s="1">
        <v>49.206499999999998</v>
      </c>
      <c r="U960" s="1">
        <v>53.339950000000002</v>
      </c>
      <c r="V960" s="1">
        <v>57.473399999999998</v>
      </c>
      <c r="W960" s="1">
        <v>54.779150000000001</v>
      </c>
      <c r="X960" s="1">
        <v>52.084899999999998</v>
      </c>
      <c r="Y960" s="1">
        <v>55.236049999999999</v>
      </c>
      <c r="Z960" s="1">
        <v>58.3872</v>
      </c>
      <c r="AA960" s="1">
        <v>56.201149999999998</v>
      </c>
      <c r="AB960" s="1">
        <v>54.015099999999997</v>
      </c>
      <c r="AC960" s="1">
        <v>54.015099999999997</v>
      </c>
    </row>
    <row r="961" spans="1:29" x14ac:dyDescent="0.3">
      <c r="A961" t="s">
        <v>193</v>
      </c>
      <c r="B961" t="s">
        <v>203</v>
      </c>
      <c r="C961" t="s">
        <v>198</v>
      </c>
      <c r="D961" t="s">
        <v>177</v>
      </c>
      <c r="E961" t="s">
        <v>197</v>
      </c>
      <c r="F961" s="1"/>
      <c r="G961" s="1"/>
      <c r="H961" s="1"/>
      <c r="I961" s="1">
        <v>8.9026999999999994</v>
      </c>
      <c r="J961" s="1">
        <v>10.895099999999999</v>
      </c>
      <c r="K961" s="1">
        <v>5.9131999999999998</v>
      </c>
      <c r="L961" s="1">
        <v>6.3471000000000002</v>
      </c>
      <c r="M961" s="1">
        <v>45.567700000000002</v>
      </c>
      <c r="N961" s="1">
        <v>33.8795</v>
      </c>
      <c r="O961" s="1">
        <v>43.326599999999999</v>
      </c>
      <c r="P961" s="1">
        <v>27.7928</v>
      </c>
      <c r="Q961" s="1">
        <v>34.486499999999999</v>
      </c>
      <c r="R961" s="1">
        <v>24.264900000000001</v>
      </c>
      <c r="S961" s="1">
        <v>29.645700000000001</v>
      </c>
      <c r="T961" s="1">
        <v>37.502099999999999</v>
      </c>
      <c r="U961" s="1">
        <v>37.954549999999998</v>
      </c>
      <c r="V961" s="1">
        <v>38.406999999999996</v>
      </c>
      <c r="W961" s="1">
        <v>36.1753</v>
      </c>
      <c r="X961" s="1">
        <v>33.943600000000004</v>
      </c>
      <c r="Y961" s="1">
        <v>36.8172</v>
      </c>
      <c r="Z961" s="1">
        <v>39.690800000000003</v>
      </c>
      <c r="AA961" s="1">
        <v>39.771749999999997</v>
      </c>
      <c r="AB961" s="1">
        <v>39.852699999999999</v>
      </c>
      <c r="AC961" s="1">
        <v>39.852699999999999</v>
      </c>
    </row>
    <row r="962" spans="1:29" x14ac:dyDescent="0.3">
      <c r="A962" t="s">
        <v>193</v>
      </c>
      <c r="B962" t="s">
        <v>203</v>
      </c>
      <c r="C962" t="s">
        <v>198</v>
      </c>
      <c r="D962" t="s">
        <v>160</v>
      </c>
      <c r="E962" t="s">
        <v>197</v>
      </c>
      <c r="F962" s="1"/>
      <c r="G962" s="1"/>
      <c r="H962" s="1"/>
      <c r="I962" s="1">
        <v>8.9026999999999994</v>
      </c>
      <c r="J962" s="1">
        <v>10.895099999999999</v>
      </c>
      <c r="K962" s="1">
        <v>5.9131999999999998</v>
      </c>
      <c r="L962" s="1">
        <v>6.3471000000000002</v>
      </c>
      <c r="M962" s="1">
        <v>45.567700000000002</v>
      </c>
      <c r="N962" s="1">
        <v>33.8795</v>
      </c>
      <c r="O962" s="1">
        <v>43.326599999999999</v>
      </c>
      <c r="P962" s="1">
        <v>27.7928</v>
      </c>
      <c r="Q962" s="1">
        <v>34.486499999999999</v>
      </c>
      <c r="R962" s="1">
        <v>24.264900000000001</v>
      </c>
      <c r="S962" s="1">
        <v>29.645700000000001</v>
      </c>
      <c r="T962" s="1">
        <v>37.502099999999999</v>
      </c>
      <c r="U962" s="1">
        <v>37.954549999999998</v>
      </c>
      <c r="V962" s="1">
        <v>38.406999999999996</v>
      </c>
      <c r="W962" s="1">
        <v>36.1753</v>
      </c>
      <c r="X962" s="1">
        <v>33.943600000000004</v>
      </c>
      <c r="Y962" s="1">
        <v>36.8172</v>
      </c>
      <c r="Z962" s="1">
        <v>39.690800000000003</v>
      </c>
      <c r="AA962" s="1">
        <v>39.771749999999997</v>
      </c>
      <c r="AB962" s="1">
        <v>39.852699999999999</v>
      </c>
      <c r="AC962" s="1">
        <v>39.852699999999999</v>
      </c>
    </row>
    <row r="963" spans="1:29" hidden="1" x14ac:dyDescent="0.3">
      <c r="A963" t="s">
        <v>193</v>
      </c>
      <c r="B963" t="s">
        <v>203</v>
      </c>
      <c r="C963" t="s">
        <v>198</v>
      </c>
      <c r="D963" t="s">
        <v>119</v>
      </c>
      <c r="E963" t="s">
        <v>197</v>
      </c>
      <c r="F963" s="1"/>
      <c r="G963" s="1"/>
      <c r="H963" s="1"/>
      <c r="I963" s="1">
        <v>1.1591</v>
      </c>
      <c r="J963" s="1">
        <v>2.1867999999999999</v>
      </c>
      <c r="K963" s="1">
        <v>8.6199999999999999E-2</v>
      </c>
      <c r="L963" s="1">
        <v>3.2363</v>
      </c>
      <c r="M963" s="1">
        <v>8.1610999999999994</v>
      </c>
      <c r="N963" s="1">
        <v>10.0335</v>
      </c>
      <c r="O963" s="1">
        <v>19.627199999999998</v>
      </c>
      <c r="P963" s="1">
        <v>29.002500000000001</v>
      </c>
      <c r="Q963" s="1">
        <v>36.0625</v>
      </c>
      <c r="R963" s="1">
        <v>39.2303</v>
      </c>
      <c r="S963" s="1">
        <v>25.288399999999999</v>
      </c>
      <c r="T963" s="1">
        <v>38.451500000000003</v>
      </c>
      <c r="U963" s="1">
        <v>34.88185</v>
      </c>
      <c r="V963" s="1">
        <v>31.312200000000001</v>
      </c>
      <c r="W963" s="1">
        <v>30.932200000000002</v>
      </c>
      <c r="X963" s="1">
        <v>30.552199999999999</v>
      </c>
      <c r="Y963" s="1">
        <v>33.650149999999996</v>
      </c>
      <c r="Z963" s="1">
        <v>36.748100000000001</v>
      </c>
      <c r="AA963" s="1">
        <v>39.76885</v>
      </c>
      <c r="AB963" s="1">
        <v>42.7896</v>
      </c>
      <c r="AC963" s="1">
        <v>42.7896</v>
      </c>
    </row>
    <row r="964" spans="1:29" hidden="1" x14ac:dyDescent="0.3">
      <c r="A964" t="s">
        <v>193</v>
      </c>
      <c r="B964" t="s">
        <v>203</v>
      </c>
      <c r="C964" t="s">
        <v>198</v>
      </c>
      <c r="D964" t="s">
        <v>121</v>
      </c>
      <c r="E964" t="s">
        <v>197</v>
      </c>
      <c r="F964" s="1"/>
      <c r="G964" s="1"/>
      <c r="H964" s="1"/>
      <c r="I964" s="1"/>
      <c r="J964" s="1">
        <v>1.5526</v>
      </c>
      <c r="K964" s="1">
        <v>1.4259999999999999</v>
      </c>
      <c r="L964" s="1">
        <v>1.7543</v>
      </c>
      <c r="M964" s="1">
        <v>3.6711999999999998</v>
      </c>
      <c r="N964" s="1">
        <v>1.2699</v>
      </c>
      <c r="O964" s="1">
        <v>1.4959</v>
      </c>
      <c r="P964" s="1">
        <v>1.8415999999999999</v>
      </c>
      <c r="Q964" s="1">
        <v>1.7511000000000001</v>
      </c>
      <c r="R964" s="1">
        <v>1.6088</v>
      </c>
      <c r="S964" s="1">
        <v>1.3573999999999999</v>
      </c>
      <c r="T964" s="1">
        <v>1.5677000000000001</v>
      </c>
      <c r="U964" s="1">
        <v>1.68205</v>
      </c>
      <c r="V964" s="1">
        <v>1.7964</v>
      </c>
      <c r="W964" s="1">
        <v>1.5165</v>
      </c>
      <c r="X964" s="1">
        <v>1.2365999999999999</v>
      </c>
      <c r="Y964" s="1">
        <v>1.50665</v>
      </c>
      <c r="Z964" s="1">
        <v>1.7766999999999999</v>
      </c>
      <c r="AA964" s="1">
        <v>1.8531</v>
      </c>
      <c r="AB964" s="1">
        <v>1.9295</v>
      </c>
      <c r="AC964" s="1">
        <v>1.9295</v>
      </c>
    </row>
    <row r="965" spans="1:29" hidden="1" x14ac:dyDescent="0.3">
      <c r="A965" t="s">
        <v>193</v>
      </c>
      <c r="B965" t="s">
        <v>203</v>
      </c>
      <c r="C965" t="s">
        <v>198</v>
      </c>
      <c r="D965" t="s">
        <v>123</v>
      </c>
      <c r="E965" t="s">
        <v>197</v>
      </c>
      <c r="F965" s="1"/>
      <c r="G965" s="1"/>
      <c r="H965" s="1"/>
      <c r="I965" s="1"/>
      <c r="J965" s="1">
        <v>4.0023</v>
      </c>
      <c r="K965" s="1">
        <v>4.1188000000000002</v>
      </c>
      <c r="L965" s="1">
        <v>3.7086999999999999</v>
      </c>
      <c r="M965" s="1">
        <v>7.8376000000000001</v>
      </c>
      <c r="N965" s="1">
        <v>7.1485000000000003</v>
      </c>
      <c r="O965" s="1">
        <v>9.7032000000000007</v>
      </c>
      <c r="P965" s="1">
        <v>10.208</v>
      </c>
      <c r="Q965" s="1">
        <v>9.0091000000000001</v>
      </c>
      <c r="R965" s="1">
        <v>7.1277999999999997</v>
      </c>
      <c r="S965" s="1">
        <v>5.8650000000000002</v>
      </c>
      <c r="T965" s="1">
        <v>7.125</v>
      </c>
      <c r="U965" s="1">
        <v>7.0006500000000003</v>
      </c>
      <c r="V965" s="1">
        <v>6.8762999999999996</v>
      </c>
      <c r="W965" s="1">
        <v>6.6715499999999999</v>
      </c>
      <c r="X965" s="1">
        <v>6.4668000000000001</v>
      </c>
      <c r="Y965" s="1">
        <v>6.7086499999999996</v>
      </c>
      <c r="Z965" s="1">
        <v>6.9504999999999999</v>
      </c>
      <c r="AA965" s="1">
        <v>6.9736500000000001</v>
      </c>
      <c r="AB965" s="1">
        <v>6.9968000000000004</v>
      </c>
      <c r="AC965" s="1">
        <v>6.9968000000000004</v>
      </c>
    </row>
    <row r="966" spans="1:29" hidden="1" x14ac:dyDescent="0.3">
      <c r="A966" t="s">
        <v>193</v>
      </c>
      <c r="B966" t="s">
        <v>203</v>
      </c>
      <c r="C966" t="s">
        <v>198</v>
      </c>
      <c r="D966" t="s">
        <v>125</v>
      </c>
      <c r="E966" t="s">
        <v>197</v>
      </c>
      <c r="F966" s="1"/>
      <c r="G966" s="1"/>
      <c r="H966" s="1"/>
      <c r="I966" s="1"/>
      <c r="J966" s="1">
        <v>9.1948000000000008</v>
      </c>
      <c r="K966" s="1">
        <v>9.8724000000000007</v>
      </c>
      <c r="L966" s="1">
        <v>10.217000000000001</v>
      </c>
      <c r="M966" s="1">
        <v>10.7515</v>
      </c>
      <c r="N966" s="1">
        <v>11.4292</v>
      </c>
      <c r="O966" s="1">
        <v>9.9086999999999996</v>
      </c>
      <c r="P966" s="1">
        <v>9.7822999999999993</v>
      </c>
      <c r="Q966" s="1">
        <v>11.2636</v>
      </c>
      <c r="R966" s="1">
        <v>12.4687</v>
      </c>
      <c r="S966" s="1">
        <v>13.3889</v>
      </c>
      <c r="T966" s="1">
        <v>15.1089</v>
      </c>
      <c r="U966" s="1">
        <v>16.5334</v>
      </c>
      <c r="V966" s="1">
        <v>17.957899999999999</v>
      </c>
      <c r="W966" s="1">
        <v>18.565550000000002</v>
      </c>
      <c r="X966" s="1">
        <v>19.173200000000001</v>
      </c>
      <c r="Y966" s="1">
        <v>19.736550000000001</v>
      </c>
      <c r="Z966" s="1">
        <v>20.299900000000001</v>
      </c>
      <c r="AA966" s="1">
        <v>20.13935</v>
      </c>
      <c r="AB966" s="1">
        <v>19.9788</v>
      </c>
      <c r="AC966" s="1">
        <v>19.9788</v>
      </c>
    </row>
    <row r="967" spans="1:29" hidden="1" x14ac:dyDescent="0.3">
      <c r="A967" t="s">
        <v>193</v>
      </c>
      <c r="B967" t="s">
        <v>203</v>
      </c>
      <c r="C967" t="s">
        <v>198</v>
      </c>
      <c r="D967" t="s">
        <v>127</v>
      </c>
      <c r="E967" t="s">
        <v>197</v>
      </c>
      <c r="F967" s="1"/>
      <c r="G967" s="1"/>
      <c r="H967" s="1"/>
      <c r="I967" s="1">
        <v>27.049499999999998</v>
      </c>
      <c r="J967" s="1">
        <v>11.006500000000001</v>
      </c>
      <c r="K967" s="1">
        <v>20.510899999999999</v>
      </c>
      <c r="L967" s="1">
        <v>29.673400000000001</v>
      </c>
      <c r="M967" s="1">
        <v>37.953200000000002</v>
      </c>
      <c r="N967" s="1">
        <v>33.4452</v>
      </c>
      <c r="O967" s="1">
        <v>23.645199999999999</v>
      </c>
      <c r="P967" s="1">
        <v>20.962199999999999</v>
      </c>
      <c r="Q967" s="1">
        <v>19.142399999999999</v>
      </c>
      <c r="R967" s="1">
        <v>17.174199999999999</v>
      </c>
      <c r="S967" s="1">
        <v>15.9506</v>
      </c>
      <c r="T967" s="1">
        <v>16.583300000000001</v>
      </c>
      <c r="U967" s="1">
        <v>17.074300000000001</v>
      </c>
      <c r="V967" s="1">
        <v>17.565300000000001</v>
      </c>
      <c r="W967" s="1">
        <v>16.873249999999999</v>
      </c>
      <c r="X967" s="1">
        <v>16.1812</v>
      </c>
      <c r="Y967" s="1">
        <v>15.22345</v>
      </c>
      <c r="Z967" s="1">
        <v>14.265700000000001</v>
      </c>
      <c r="AA967" s="1">
        <v>14.3558</v>
      </c>
      <c r="AB967" s="1">
        <v>14.4459</v>
      </c>
      <c r="AC967" s="1">
        <v>14.4459</v>
      </c>
    </row>
    <row r="968" spans="1:29" hidden="1" x14ac:dyDescent="0.3">
      <c r="A968" t="s">
        <v>193</v>
      </c>
      <c r="B968" t="s">
        <v>203</v>
      </c>
      <c r="C968" t="s">
        <v>198</v>
      </c>
      <c r="D968" t="s">
        <v>161</v>
      </c>
      <c r="E968" t="s">
        <v>197</v>
      </c>
      <c r="F968" s="1"/>
      <c r="G968" s="1"/>
      <c r="H968" s="1"/>
      <c r="I968" s="1"/>
      <c r="J968" s="1">
        <v>8.9068000000000005</v>
      </c>
      <c r="K968" s="1">
        <v>7.5910000000000002</v>
      </c>
      <c r="L968" s="1">
        <v>8.9329999999999998</v>
      </c>
      <c r="M968" s="1">
        <v>41.313200000000002</v>
      </c>
      <c r="N968" s="1">
        <v>46.022100000000002</v>
      </c>
      <c r="O968" s="1">
        <v>59.637599999999999</v>
      </c>
      <c r="P968" s="1">
        <v>48.222900000000003</v>
      </c>
      <c r="Q968" s="1">
        <v>43.730400000000003</v>
      </c>
      <c r="R968" s="1">
        <v>27.2453</v>
      </c>
      <c r="S968" s="1">
        <v>23.556100000000001</v>
      </c>
      <c r="T968" s="1">
        <v>27.269300000000001</v>
      </c>
      <c r="U968" s="1">
        <v>27.750149999999898</v>
      </c>
      <c r="V968" s="1">
        <v>28.230999999999899</v>
      </c>
      <c r="W968" s="1">
        <v>27.857749999999999</v>
      </c>
      <c r="X968" s="1">
        <v>27.484500000000001</v>
      </c>
      <c r="Y968" s="1">
        <v>27.979500000000002</v>
      </c>
      <c r="Z968" s="1">
        <v>28.474499999999999</v>
      </c>
      <c r="AA968" s="1">
        <v>27.283349999999999</v>
      </c>
      <c r="AB968" s="1">
        <v>26.092199999999998</v>
      </c>
      <c r="AC968" s="1">
        <v>26.092199999999998</v>
      </c>
    </row>
    <row r="969" spans="1:29" hidden="1" x14ac:dyDescent="0.3">
      <c r="A969" t="s">
        <v>193</v>
      </c>
      <c r="B969" t="s">
        <v>203</v>
      </c>
      <c r="C969" t="s">
        <v>198</v>
      </c>
      <c r="D969" t="s">
        <v>130</v>
      </c>
      <c r="E969" t="s">
        <v>197</v>
      </c>
      <c r="F969" s="1"/>
      <c r="G969" s="1"/>
      <c r="H969" s="1"/>
      <c r="I969" s="1"/>
      <c r="J969" s="1">
        <v>2.3479999999999999</v>
      </c>
      <c r="K969" s="1">
        <v>10.8873</v>
      </c>
      <c r="L969" s="1">
        <v>10.128299999999999</v>
      </c>
      <c r="M969" s="1">
        <v>39.166899999999998</v>
      </c>
      <c r="N969" s="1">
        <v>64.001599999999996</v>
      </c>
      <c r="O969" s="1">
        <v>0.4</v>
      </c>
      <c r="P969" s="1">
        <v>67.016900000000007</v>
      </c>
      <c r="Q969" s="1">
        <v>7.4600999999999997</v>
      </c>
      <c r="R969" s="1">
        <v>17.3919</v>
      </c>
      <c r="S969" s="1">
        <v>17.136099999999999</v>
      </c>
      <c r="T969" s="1">
        <v>22.331700000000001</v>
      </c>
      <c r="U969" s="1">
        <v>22.841799999999999</v>
      </c>
      <c r="V969" s="1">
        <v>23.351900000000001</v>
      </c>
      <c r="W969" s="1">
        <v>23.756250000000001</v>
      </c>
      <c r="X969" s="1">
        <v>24.160599999999999</v>
      </c>
      <c r="Y969" s="1">
        <v>20.189250000000001</v>
      </c>
      <c r="Z969" s="1">
        <v>16.2179</v>
      </c>
      <c r="AA969" s="1">
        <v>18.397300000000001</v>
      </c>
      <c r="AB969" s="1">
        <v>20.576699999999999</v>
      </c>
      <c r="AC969" s="1">
        <v>20.576699999999999</v>
      </c>
    </row>
    <row r="970" spans="1:29" hidden="1" x14ac:dyDescent="0.3">
      <c r="A970" t="s">
        <v>193</v>
      </c>
      <c r="B970" t="s">
        <v>203</v>
      </c>
      <c r="C970" t="s">
        <v>198</v>
      </c>
      <c r="D970" t="s">
        <v>185</v>
      </c>
      <c r="E970" t="s">
        <v>197</v>
      </c>
      <c r="F970" s="1"/>
      <c r="G970" s="1"/>
      <c r="H970" s="1"/>
      <c r="I970" s="1">
        <v>11.3819</v>
      </c>
      <c r="J970" s="1">
        <v>8.3691999999999993</v>
      </c>
      <c r="K970" s="1">
        <v>8.1844999999999999</v>
      </c>
      <c r="L970" s="1">
        <v>24.494599999999998</v>
      </c>
      <c r="M970" s="1">
        <v>52.133299999999998</v>
      </c>
      <c r="N970" s="1">
        <v>63.626300000000001</v>
      </c>
      <c r="O970" s="1">
        <v>75.537099999999995</v>
      </c>
      <c r="P970" s="1">
        <v>58.741100000000003</v>
      </c>
      <c r="Q970" s="1">
        <v>61.111899999999999</v>
      </c>
      <c r="R970" s="1">
        <v>42.727400000000003</v>
      </c>
      <c r="S970" s="1">
        <v>38.943199999999997</v>
      </c>
      <c r="T970" s="1">
        <v>40.633000000000003</v>
      </c>
      <c r="U970" s="1">
        <v>44.613999999999997</v>
      </c>
      <c r="V970" s="1">
        <v>48.594999999999999</v>
      </c>
      <c r="W970" s="1">
        <v>46.115099999999998</v>
      </c>
      <c r="X970" s="1">
        <v>43.635199999999998</v>
      </c>
      <c r="Y970" s="1">
        <v>46.484650000000002</v>
      </c>
      <c r="Z970" s="1">
        <v>49.334099999999999</v>
      </c>
      <c r="AA970" s="1">
        <v>47.4482</v>
      </c>
      <c r="AB970" s="1">
        <v>45.5623</v>
      </c>
      <c r="AC970" s="1">
        <v>45.5623</v>
      </c>
    </row>
    <row r="971" spans="1:29" hidden="1" x14ac:dyDescent="0.3">
      <c r="A971" t="s">
        <v>193</v>
      </c>
      <c r="B971" t="s">
        <v>203</v>
      </c>
      <c r="C971" t="s">
        <v>198</v>
      </c>
      <c r="D971" t="s">
        <v>131</v>
      </c>
      <c r="E971" t="s">
        <v>197</v>
      </c>
      <c r="F971" s="1"/>
      <c r="G971" s="1"/>
      <c r="H971" s="1"/>
      <c r="I971" s="1"/>
      <c r="J971" s="1">
        <v>8.3607999999999993</v>
      </c>
      <c r="K971" s="1">
        <v>8.1853999999999996</v>
      </c>
      <c r="L971" s="1">
        <v>24.497299999999999</v>
      </c>
      <c r="M971" s="1">
        <v>52.050800000000002</v>
      </c>
      <c r="N971" s="1">
        <v>63.219499999999996</v>
      </c>
      <c r="O971" s="1">
        <v>75.537800000000004</v>
      </c>
      <c r="P971" s="1">
        <v>58.322499999999998</v>
      </c>
      <c r="Q971" s="1">
        <v>61.0608</v>
      </c>
      <c r="R971" s="1">
        <v>42.727400000000003</v>
      </c>
      <c r="S971" s="1">
        <v>38.944200000000002</v>
      </c>
      <c r="T971" s="1">
        <v>40.633600000000001</v>
      </c>
      <c r="U971" s="1">
        <v>44.614199999999997</v>
      </c>
      <c r="V971" s="1">
        <v>48.594799999999999</v>
      </c>
      <c r="W971" s="1">
        <v>46.115949999999998</v>
      </c>
      <c r="X971" s="1">
        <v>43.637099999999997</v>
      </c>
      <c r="Y971" s="1">
        <v>46.48565</v>
      </c>
      <c r="Z971" s="1">
        <v>49.334200000000003</v>
      </c>
      <c r="AA971" s="1">
        <v>47.448599999999999</v>
      </c>
      <c r="AB971" s="1">
        <v>45.563000000000002</v>
      </c>
      <c r="AC971" s="1">
        <v>45.563000000000002</v>
      </c>
    </row>
    <row r="972" spans="1:29" hidden="1" x14ac:dyDescent="0.3">
      <c r="A972" t="s">
        <v>193</v>
      </c>
      <c r="B972" t="s">
        <v>203</v>
      </c>
      <c r="C972" t="s">
        <v>198</v>
      </c>
      <c r="D972" t="s">
        <v>162</v>
      </c>
      <c r="E972" t="s">
        <v>197</v>
      </c>
      <c r="F972" s="1"/>
      <c r="G972" s="1"/>
      <c r="H972" s="1"/>
      <c r="I972" s="1">
        <v>56.909599999999998</v>
      </c>
      <c r="J972" s="1">
        <v>41.845799999999997</v>
      </c>
      <c r="K972" s="1">
        <v>40.922899999999998</v>
      </c>
      <c r="L972" s="1">
        <v>122.4726</v>
      </c>
      <c r="M972" s="1">
        <v>260.66699999999997</v>
      </c>
      <c r="N972" s="1">
        <v>318.13150000000002</v>
      </c>
      <c r="O972" s="1">
        <v>377.68540000000002</v>
      </c>
      <c r="P972" s="1">
        <v>293.7054</v>
      </c>
      <c r="Q972" s="1">
        <v>305.55930000000001</v>
      </c>
      <c r="R972" s="1">
        <v>213.637</v>
      </c>
      <c r="S972" s="1">
        <v>194.71599999999901</v>
      </c>
      <c r="T972" s="1">
        <v>304.74740000000003</v>
      </c>
      <c r="U972" s="1">
        <v>395.3485</v>
      </c>
      <c r="V972" s="1">
        <v>485.94959999999998</v>
      </c>
      <c r="W972" s="1">
        <v>461.15054999999899</v>
      </c>
      <c r="X972" s="1">
        <v>436.35149999999999</v>
      </c>
      <c r="Y972" s="1">
        <v>464.84595000000002</v>
      </c>
      <c r="Z972" s="1">
        <v>493.34039999999999</v>
      </c>
      <c r="AA972" s="1">
        <v>474.48219999999998</v>
      </c>
      <c r="AB972" s="1">
        <v>455.62400000000002</v>
      </c>
      <c r="AC972" s="1">
        <v>455.62400000000002</v>
      </c>
    </row>
    <row r="973" spans="1:29" hidden="1" x14ac:dyDescent="0.3">
      <c r="A973" t="s">
        <v>193</v>
      </c>
      <c r="B973" t="s">
        <v>203</v>
      </c>
      <c r="C973" t="s">
        <v>198</v>
      </c>
      <c r="D973" t="s">
        <v>164</v>
      </c>
      <c r="E973" t="s">
        <v>197</v>
      </c>
      <c r="F973" s="1"/>
      <c r="G973" s="1"/>
      <c r="H973" s="1"/>
      <c r="I973" s="1">
        <v>8.0874000000000006</v>
      </c>
      <c r="J973" s="1">
        <v>9.1750000000000007</v>
      </c>
      <c r="K973" s="1">
        <v>5.1026999999999996</v>
      </c>
      <c r="L973" s="1">
        <v>4.7389999999999999</v>
      </c>
      <c r="M973" s="1">
        <v>44.652999999999999</v>
      </c>
      <c r="N973" s="1">
        <v>32.916499999999999</v>
      </c>
      <c r="O973" s="1">
        <v>42.312600000000003</v>
      </c>
      <c r="P973" s="1">
        <v>26.7301</v>
      </c>
      <c r="Q973" s="1">
        <v>31.715</v>
      </c>
      <c r="R973" s="1">
        <v>23.101800000000001</v>
      </c>
      <c r="S973" s="1">
        <v>28.482500000000002</v>
      </c>
      <c r="T973" s="1">
        <v>36.338999999999999</v>
      </c>
      <c r="U973" s="1">
        <v>36.791449999999998</v>
      </c>
      <c r="V973" s="1">
        <v>37.243899999999996</v>
      </c>
      <c r="W973" s="1">
        <v>34.4666</v>
      </c>
      <c r="X973" s="1">
        <v>31.689299999999999</v>
      </c>
      <c r="Y973" s="1">
        <v>35.106850000000001</v>
      </c>
      <c r="Z973" s="1">
        <v>38.5244</v>
      </c>
      <c r="AA973" s="1">
        <v>38.606999999999999</v>
      </c>
      <c r="AB973" s="1">
        <v>38.689599999999999</v>
      </c>
      <c r="AC973" s="1">
        <v>38.689599999999999</v>
      </c>
    </row>
    <row r="974" spans="1:29" hidden="1" x14ac:dyDescent="0.3">
      <c r="A974" t="s">
        <v>193</v>
      </c>
      <c r="B974" t="s">
        <v>204</v>
      </c>
      <c r="C974" t="s">
        <v>149</v>
      </c>
      <c r="D974" t="s">
        <v>154</v>
      </c>
      <c r="E974" t="s">
        <v>195</v>
      </c>
      <c r="F974" s="1"/>
      <c r="G974" s="1"/>
      <c r="H974" s="1"/>
      <c r="I974" s="1">
        <v>108</v>
      </c>
      <c r="J974" s="1">
        <v>100</v>
      </c>
      <c r="K974" s="1">
        <v>107</v>
      </c>
      <c r="L974" s="1">
        <v>115</v>
      </c>
      <c r="M974" s="1">
        <v>138</v>
      </c>
      <c r="N974" s="1">
        <v>145</v>
      </c>
      <c r="O974" s="1">
        <v>148</v>
      </c>
      <c r="P974" s="1">
        <v>154</v>
      </c>
      <c r="Q974" s="1">
        <v>162</v>
      </c>
      <c r="R974" s="1">
        <v>163</v>
      </c>
      <c r="S974" s="1">
        <v>164</v>
      </c>
      <c r="T974" s="1">
        <v>161</v>
      </c>
      <c r="U974" s="1">
        <v>161</v>
      </c>
      <c r="V974" s="1">
        <v>161</v>
      </c>
      <c r="W974" s="1">
        <v>156.5</v>
      </c>
      <c r="X974" s="1">
        <v>152</v>
      </c>
      <c r="Y974" s="1">
        <v>155</v>
      </c>
      <c r="Z974" s="1">
        <v>158</v>
      </c>
      <c r="AA974" s="1">
        <v>153</v>
      </c>
      <c r="AB974" s="1">
        <v>148</v>
      </c>
      <c r="AC974" s="1">
        <v>148</v>
      </c>
    </row>
    <row r="975" spans="1:29" hidden="1" x14ac:dyDescent="0.3">
      <c r="A975" t="s">
        <v>193</v>
      </c>
      <c r="B975" t="s">
        <v>204</v>
      </c>
      <c r="C975" t="s">
        <v>149</v>
      </c>
      <c r="D975" t="s">
        <v>117</v>
      </c>
      <c r="E975" t="s">
        <v>196</v>
      </c>
      <c r="F975" s="1"/>
      <c r="G975" s="1"/>
      <c r="H975" s="1"/>
      <c r="I975" s="1"/>
      <c r="J975" s="1">
        <v>16.472100000000001</v>
      </c>
      <c r="K975" s="1">
        <v>16.516300000000001</v>
      </c>
      <c r="L975" s="1">
        <v>14.857100000000001</v>
      </c>
      <c r="M975" s="1">
        <v>118.7465</v>
      </c>
      <c r="N975" s="1">
        <v>151.5558</v>
      </c>
      <c r="O975" s="1">
        <v>193.43119999999999</v>
      </c>
      <c r="P975" s="1">
        <v>246.8792</v>
      </c>
      <c r="Q975" s="1">
        <v>315.09129999999999</v>
      </c>
      <c r="R975" s="1">
        <v>402.15069999999997</v>
      </c>
      <c r="S975" s="1">
        <v>489.19810000000001</v>
      </c>
      <c r="T975" s="1">
        <v>576.26120000000003</v>
      </c>
      <c r="U975" s="1">
        <v>663.31285000000003</v>
      </c>
      <c r="V975" s="1">
        <v>750.36450000000002</v>
      </c>
      <c r="W975" s="1">
        <v>837.41435000000001</v>
      </c>
      <c r="X975" s="1">
        <v>924.46420000000001</v>
      </c>
      <c r="Y975" s="1">
        <v>1011.5132</v>
      </c>
      <c r="Z975" s="1">
        <v>1098.5622000000001</v>
      </c>
      <c r="AA975" s="1">
        <v>1185.6098999999999</v>
      </c>
      <c r="AB975" s="1">
        <v>1272.6576</v>
      </c>
      <c r="AC975" s="1">
        <v>1272.6576</v>
      </c>
    </row>
    <row r="976" spans="1:29" hidden="1" x14ac:dyDescent="0.3">
      <c r="A976" t="s">
        <v>193</v>
      </c>
      <c r="B976" t="s">
        <v>204</v>
      </c>
      <c r="C976" t="s">
        <v>149</v>
      </c>
      <c r="D976" t="s">
        <v>119</v>
      </c>
      <c r="E976" t="s">
        <v>197</v>
      </c>
      <c r="F976" s="1"/>
      <c r="G976" s="1"/>
      <c r="H976" s="1"/>
      <c r="I976" s="1">
        <v>1.1591</v>
      </c>
      <c r="J976" s="1">
        <v>2.1867999999999999</v>
      </c>
      <c r="K976" s="1">
        <v>8.6199999999999E-2</v>
      </c>
      <c r="L976" s="1">
        <v>3.2363</v>
      </c>
      <c r="M976" s="1">
        <v>7.5746000000000002</v>
      </c>
      <c r="N976" s="1">
        <v>7.4802999999999997</v>
      </c>
      <c r="O976" s="1">
        <v>6.6547000000000001</v>
      </c>
      <c r="P976" s="1">
        <v>8.2521000000000004</v>
      </c>
      <c r="Q976" s="1">
        <v>14.959899999999999</v>
      </c>
      <c r="R976" s="1">
        <v>17.976500000000001</v>
      </c>
      <c r="S976" s="1">
        <v>20.309899999999999</v>
      </c>
      <c r="T976" s="1">
        <v>35.4024</v>
      </c>
      <c r="U976" s="1">
        <v>38.720050000000001</v>
      </c>
      <c r="V976" s="1">
        <v>42.037700000000001</v>
      </c>
      <c r="W976" s="1">
        <v>43.260449999999999</v>
      </c>
      <c r="X976" s="1">
        <v>44.483199999999997</v>
      </c>
      <c r="Y976" s="1">
        <v>40.725250000000003</v>
      </c>
      <c r="Z976" s="1">
        <v>36.967300000000002</v>
      </c>
      <c r="AA976" s="1">
        <v>44.349400000000003</v>
      </c>
      <c r="AB976" s="1">
        <v>51.731499999999997</v>
      </c>
      <c r="AC976" s="1">
        <v>51.731499999999997</v>
      </c>
    </row>
    <row r="977" spans="1:29" hidden="1" x14ac:dyDescent="0.3">
      <c r="A977" t="s">
        <v>193</v>
      </c>
      <c r="B977" t="s">
        <v>204</v>
      </c>
      <c r="C977" t="s">
        <v>149</v>
      </c>
      <c r="D977" t="s">
        <v>121</v>
      </c>
      <c r="E977" t="s">
        <v>197</v>
      </c>
      <c r="F977" s="1"/>
      <c r="G977" s="1"/>
      <c r="H977" s="1"/>
      <c r="I977" s="1"/>
      <c r="J977" s="1">
        <v>1.5526</v>
      </c>
      <c r="K977" s="1">
        <v>1.4259999999999999</v>
      </c>
      <c r="L977" s="1">
        <v>1.7543</v>
      </c>
      <c r="M977" s="1">
        <v>2.0480999999999998</v>
      </c>
      <c r="N977" s="1">
        <v>1.3696999999999999</v>
      </c>
      <c r="O977" s="1">
        <v>0.99129999999999996</v>
      </c>
      <c r="P977" s="1">
        <v>1.0157</v>
      </c>
      <c r="Q977" s="1">
        <v>1.3991</v>
      </c>
      <c r="R977" s="1">
        <v>1.4629000000000001</v>
      </c>
      <c r="S977" s="1">
        <v>1.4750000000000001</v>
      </c>
      <c r="T977" s="1">
        <v>1.4505999999999999</v>
      </c>
      <c r="U977" s="1">
        <v>1.5912999999999999</v>
      </c>
      <c r="V977" s="1">
        <v>1.732</v>
      </c>
      <c r="W977" s="1">
        <v>1.71854999999999</v>
      </c>
      <c r="X977" s="1">
        <v>1.7050999999999901</v>
      </c>
      <c r="Y977" s="1">
        <v>1.7580499999999899</v>
      </c>
      <c r="Z977" s="1">
        <v>1.8109999999999999</v>
      </c>
      <c r="AA977" s="1">
        <v>1.8726499999999999</v>
      </c>
      <c r="AB977" s="1">
        <v>1.9342999999999999</v>
      </c>
      <c r="AC977" s="1">
        <v>1.9342999999999999</v>
      </c>
    </row>
    <row r="978" spans="1:29" hidden="1" x14ac:dyDescent="0.3">
      <c r="A978" t="s">
        <v>193</v>
      </c>
      <c r="B978" t="s">
        <v>204</v>
      </c>
      <c r="C978" t="s">
        <v>149</v>
      </c>
      <c r="D978" t="s">
        <v>123</v>
      </c>
      <c r="E978" t="s">
        <v>197</v>
      </c>
      <c r="F978" s="1"/>
      <c r="G978" s="1"/>
      <c r="H978" s="1"/>
      <c r="I978" s="1"/>
      <c r="J978" s="1">
        <v>4.0023</v>
      </c>
      <c r="K978" s="1">
        <v>4.1188000000000002</v>
      </c>
      <c r="L978" s="1">
        <v>3.7086999999999999</v>
      </c>
      <c r="M978" s="1">
        <v>5.2537000000000003</v>
      </c>
      <c r="N978" s="1">
        <v>5.7268999999999997</v>
      </c>
      <c r="O978" s="1">
        <v>5.4774000000000003</v>
      </c>
      <c r="P978" s="1">
        <v>6.4911000000000003</v>
      </c>
      <c r="Q978" s="1">
        <v>6.3094000000000001</v>
      </c>
      <c r="R978" s="1">
        <v>6.4710000000000001</v>
      </c>
      <c r="S978" s="1">
        <v>6.1718000000000002</v>
      </c>
      <c r="T978" s="1">
        <v>7.6087999999999996</v>
      </c>
      <c r="U978" s="1">
        <v>7.5238999999999896</v>
      </c>
      <c r="V978" s="1">
        <v>7.4389999999999903</v>
      </c>
      <c r="W978" s="1">
        <v>7.3937499999999901</v>
      </c>
      <c r="X978" s="1">
        <v>7.3484999999999996</v>
      </c>
      <c r="Y978" s="1">
        <v>7.3061999999999996</v>
      </c>
      <c r="Z978" s="1">
        <v>7.2638999999999996</v>
      </c>
      <c r="AA978" s="1">
        <v>7.0928000000000004</v>
      </c>
      <c r="AB978" s="1">
        <v>6.9217000000000004</v>
      </c>
      <c r="AC978" s="1">
        <v>6.9217000000000004</v>
      </c>
    </row>
    <row r="979" spans="1:29" hidden="1" x14ac:dyDescent="0.3">
      <c r="A979" t="s">
        <v>193</v>
      </c>
      <c r="B979" t="s">
        <v>204</v>
      </c>
      <c r="C979" t="s">
        <v>149</v>
      </c>
      <c r="D979" t="s">
        <v>125</v>
      </c>
      <c r="E979" t="s">
        <v>197</v>
      </c>
      <c r="F979" s="1"/>
      <c r="G979" s="1"/>
      <c r="H979" s="1"/>
      <c r="I979" s="1"/>
      <c r="J979" s="1">
        <v>9.1948000000000008</v>
      </c>
      <c r="K979" s="1">
        <v>9.8724000000000007</v>
      </c>
      <c r="L979" s="1">
        <v>10.217000000000001</v>
      </c>
      <c r="M979" s="1">
        <v>10.0479</v>
      </c>
      <c r="N979" s="1">
        <v>11.710999999999901</v>
      </c>
      <c r="O979" s="1">
        <v>10.848100000000001</v>
      </c>
      <c r="P979" s="1">
        <v>11.6861</v>
      </c>
      <c r="Q979" s="1">
        <v>12.9907</v>
      </c>
      <c r="R979" s="1">
        <v>13.6591</v>
      </c>
      <c r="S979" s="1">
        <v>14.3261</v>
      </c>
      <c r="T979" s="1">
        <v>16.386199999999999</v>
      </c>
      <c r="U979" s="1">
        <v>17.896349999999899</v>
      </c>
      <c r="V979" s="1">
        <v>19.406500000000001</v>
      </c>
      <c r="W979" s="1">
        <v>19.992699999999999</v>
      </c>
      <c r="X979" s="1">
        <v>20.578900000000001</v>
      </c>
      <c r="Y979" s="1">
        <v>20.803999999999998</v>
      </c>
      <c r="Z979" s="1">
        <v>21.0291</v>
      </c>
      <c r="AA979" s="1">
        <v>20.778599999999901</v>
      </c>
      <c r="AB979" s="1">
        <v>20.528099999999998</v>
      </c>
      <c r="AC979" s="1">
        <v>20.528099999999998</v>
      </c>
    </row>
    <row r="980" spans="1:29" hidden="1" x14ac:dyDescent="0.3">
      <c r="A980" t="s">
        <v>193</v>
      </c>
      <c r="B980" t="s">
        <v>204</v>
      </c>
      <c r="C980" t="s">
        <v>149</v>
      </c>
      <c r="D980" t="s">
        <v>127</v>
      </c>
      <c r="E980" t="s">
        <v>197</v>
      </c>
      <c r="F980" s="1"/>
      <c r="G980" s="1"/>
      <c r="H980" s="1"/>
      <c r="I980" s="1">
        <v>27.049499999999998</v>
      </c>
      <c r="J980" s="1">
        <v>11.006500000000001</v>
      </c>
      <c r="K980" s="1">
        <v>20.510899999999999</v>
      </c>
      <c r="L980" s="1">
        <v>25.0349</v>
      </c>
      <c r="M980" s="1">
        <v>26.764800000000001</v>
      </c>
      <c r="N980" s="1">
        <v>25.733499999999999</v>
      </c>
      <c r="O980" s="1">
        <v>20.156500000000001</v>
      </c>
      <c r="P980" s="1">
        <v>17.291699999999999</v>
      </c>
      <c r="Q980" s="1">
        <v>17.652899999999999</v>
      </c>
      <c r="R980" s="1">
        <v>17.770700000000001</v>
      </c>
      <c r="S980" s="1">
        <v>18.754300000000001</v>
      </c>
      <c r="T980" s="1">
        <v>17.898</v>
      </c>
      <c r="U980" s="1">
        <v>17.333749999999998</v>
      </c>
      <c r="V980" s="1">
        <v>16.769500000000001</v>
      </c>
      <c r="W980" s="1">
        <v>16.58785</v>
      </c>
      <c r="X980" s="1">
        <v>16.406199999999998</v>
      </c>
      <c r="Y980" s="1">
        <v>15.573549999999999</v>
      </c>
      <c r="Z980" s="1">
        <v>14.7409</v>
      </c>
      <c r="AA980" s="1">
        <v>14.8868499999999</v>
      </c>
      <c r="AB980" s="1">
        <v>15.0328</v>
      </c>
      <c r="AC980" s="1">
        <v>15.0328</v>
      </c>
    </row>
    <row r="981" spans="1:29" hidden="1" x14ac:dyDescent="0.3">
      <c r="A981" t="s">
        <v>193</v>
      </c>
      <c r="B981" t="s">
        <v>204</v>
      </c>
      <c r="C981" t="s">
        <v>149</v>
      </c>
      <c r="D981" t="s">
        <v>161</v>
      </c>
      <c r="E981" t="s">
        <v>197</v>
      </c>
      <c r="F981" s="1"/>
      <c r="G981" s="1"/>
      <c r="H981" s="1"/>
      <c r="I981" s="1"/>
      <c r="J981" s="1">
        <v>8.9068000000000005</v>
      </c>
      <c r="K981" s="1">
        <v>7.5909999999999904</v>
      </c>
      <c r="L981" s="1">
        <v>8.9329999999999998</v>
      </c>
      <c r="M981" s="1">
        <v>15.263400000000001</v>
      </c>
      <c r="N981" s="1">
        <v>18.027699999999999</v>
      </c>
      <c r="O981" s="1">
        <v>20.306799999999999</v>
      </c>
      <c r="P981" s="1">
        <v>23.2913</v>
      </c>
      <c r="Q981" s="1">
        <v>26.813400000000001</v>
      </c>
      <c r="R981" s="1">
        <v>30.673100000000002</v>
      </c>
      <c r="S981" s="1">
        <v>32.341500000000003</v>
      </c>
      <c r="T981" s="1">
        <v>29.556899999999899</v>
      </c>
      <c r="U981" s="1">
        <v>30.7059</v>
      </c>
      <c r="V981" s="1">
        <v>31.854900000000001</v>
      </c>
      <c r="W981" s="1">
        <v>33.652549999999998</v>
      </c>
      <c r="X981" s="1">
        <v>35.450200000000002</v>
      </c>
      <c r="Y981" s="1">
        <v>39.275300000000001</v>
      </c>
      <c r="Z981" s="1">
        <v>43.1004</v>
      </c>
      <c r="AA981" s="1">
        <v>44.284999999999997</v>
      </c>
      <c r="AB981" s="1">
        <v>45.4696</v>
      </c>
      <c r="AC981" s="1">
        <v>45.4696</v>
      </c>
    </row>
    <row r="982" spans="1:29" hidden="1" x14ac:dyDescent="0.3">
      <c r="A982" t="s">
        <v>193</v>
      </c>
      <c r="B982" t="s">
        <v>204</v>
      </c>
      <c r="C982" t="s">
        <v>149</v>
      </c>
      <c r="D982" t="s">
        <v>130</v>
      </c>
      <c r="E982" t="s">
        <v>197</v>
      </c>
      <c r="F982" s="1"/>
      <c r="G982" s="1"/>
      <c r="H982" s="1"/>
      <c r="I982" s="1"/>
      <c r="J982" s="1">
        <v>2.3479999999999999</v>
      </c>
      <c r="K982" s="1">
        <v>10.8873</v>
      </c>
      <c r="L982" s="1">
        <v>10.128299999999999</v>
      </c>
      <c r="M982" s="1">
        <v>23.434899999999999</v>
      </c>
      <c r="N982" s="1">
        <v>19.182700000000001</v>
      </c>
      <c r="O982" s="1">
        <v>20.438600000000001</v>
      </c>
      <c r="P982" s="1">
        <v>20.761399999999998</v>
      </c>
      <c r="Q982" s="1">
        <v>23.739000000000001</v>
      </c>
      <c r="R982" s="1">
        <v>18.987400000000001</v>
      </c>
      <c r="S982" s="1">
        <v>29.213699999999999</v>
      </c>
      <c r="T982" s="1">
        <v>23.247499999999999</v>
      </c>
      <c r="U982" s="1">
        <v>21.835749999999901</v>
      </c>
      <c r="V982" s="1">
        <v>20.423999999999999</v>
      </c>
      <c r="W982" s="1">
        <v>23.537999999999901</v>
      </c>
      <c r="X982" s="1">
        <v>26.651999999999902</v>
      </c>
      <c r="Y982" s="1">
        <v>21.31</v>
      </c>
      <c r="Z982" s="1">
        <v>15.968</v>
      </c>
      <c r="AA982" s="1">
        <v>18.635950000000001</v>
      </c>
      <c r="AB982" s="1">
        <v>21.303899999999999</v>
      </c>
      <c r="AC982" s="1">
        <v>21.303899999999999</v>
      </c>
    </row>
    <row r="983" spans="1:29" hidden="1" x14ac:dyDescent="0.3">
      <c r="A983" t="s">
        <v>193</v>
      </c>
      <c r="B983" t="s">
        <v>204</v>
      </c>
      <c r="C983" t="s">
        <v>149</v>
      </c>
      <c r="D983" t="s">
        <v>185</v>
      </c>
      <c r="E983" t="s">
        <v>197</v>
      </c>
      <c r="F983" s="1"/>
      <c r="G983" s="1"/>
      <c r="H983" s="1"/>
      <c r="I983" s="1">
        <v>11.3819</v>
      </c>
      <c r="J983" s="1">
        <v>8.3691999999999993</v>
      </c>
      <c r="K983" s="1">
        <v>8.1844999999999999</v>
      </c>
      <c r="L983" s="1">
        <v>24.494599999999998</v>
      </c>
      <c r="M983" s="1">
        <v>17.7273</v>
      </c>
      <c r="N983" s="1">
        <v>31.3001</v>
      </c>
      <c r="O983" s="1">
        <v>27.748100000000001</v>
      </c>
      <c r="P983" s="1">
        <v>32.659700000000001</v>
      </c>
      <c r="Q983" s="1">
        <v>39.186599999999999</v>
      </c>
      <c r="R983" s="1">
        <v>45.524299999999997</v>
      </c>
      <c r="S983" s="1">
        <v>48.863900000000001</v>
      </c>
      <c r="T983" s="1">
        <v>43.036299999999997</v>
      </c>
      <c r="U983" s="1">
        <v>48.605449999999998</v>
      </c>
      <c r="V983" s="1">
        <v>54.174599999999998</v>
      </c>
      <c r="W983" s="1">
        <v>56.412649999999999</v>
      </c>
      <c r="X983" s="1">
        <v>58.650700000000001</v>
      </c>
      <c r="Y983" s="1">
        <v>61.058399999999899</v>
      </c>
      <c r="Z983" s="1">
        <v>63.466099999999898</v>
      </c>
      <c r="AA983" s="1">
        <v>59.380299999999899</v>
      </c>
      <c r="AB983" s="1">
        <v>55.2944999999999</v>
      </c>
      <c r="AC983" s="1">
        <v>55.2944999999999</v>
      </c>
    </row>
    <row r="984" spans="1:29" hidden="1" x14ac:dyDescent="0.3">
      <c r="A984" t="s">
        <v>193</v>
      </c>
      <c r="B984" t="s">
        <v>204</v>
      </c>
      <c r="C984" t="s">
        <v>149</v>
      </c>
      <c r="D984" t="s">
        <v>131</v>
      </c>
      <c r="E984" t="s">
        <v>197</v>
      </c>
      <c r="F984" s="1"/>
      <c r="G984" s="1"/>
      <c r="H984" s="1"/>
      <c r="I984" s="1"/>
      <c r="J984" s="1">
        <v>8.3607999999999993</v>
      </c>
      <c r="K984" s="1">
        <v>8.1853999999999996</v>
      </c>
      <c r="L984" s="1">
        <v>24.497299999999999</v>
      </c>
      <c r="M984" s="1">
        <v>17.638999999999999</v>
      </c>
      <c r="N984" s="1">
        <v>31.300899999999999</v>
      </c>
      <c r="O984" s="1">
        <v>28.0624</v>
      </c>
      <c r="P984" s="1">
        <v>32.660299999999999</v>
      </c>
      <c r="Q984" s="1">
        <v>39.015900000000002</v>
      </c>
      <c r="R984" s="1">
        <v>45.401499999999999</v>
      </c>
      <c r="S984" s="1">
        <v>48.7331</v>
      </c>
      <c r="T984" s="1">
        <v>42.947200000000002</v>
      </c>
      <c r="U984" s="1">
        <v>48.639850000000003</v>
      </c>
      <c r="V984" s="1">
        <v>54.332500000000003</v>
      </c>
      <c r="W984" s="1">
        <v>56.477899999999998</v>
      </c>
      <c r="X984" s="1">
        <v>58.6233</v>
      </c>
      <c r="Y984" s="1">
        <v>61.027500000000003</v>
      </c>
      <c r="Z984" s="1">
        <v>63.431699999999999</v>
      </c>
      <c r="AA984" s="1">
        <v>59.362749999999998</v>
      </c>
      <c r="AB984" s="1">
        <v>55.293799999999997</v>
      </c>
      <c r="AC984" s="1">
        <v>55.293799999999997</v>
      </c>
    </row>
    <row r="985" spans="1:29" hidden="1" x14ac:dyDescent="0.3">
      <c r="A985" t="s">
        <v>193</v>
      </c>
      <c r="B985" t="s">
        <v>204</v>
      </c>
      <c r="C985" t="s">
        <v>149</v>
      </c>
      <c r="D985" t="s">
        <v>162</v>
      </c>
      <c r="E985" t="s">
        <v>197</v>
      </c>
      <c r="F985" s="1"/>
      <c r="G985" s="1"/>
      <c r="H985" s="1"/>
      <c r="I985" s="1">
        <v>56.909599999999998</v>
      </c>
      <c r="J985" s="1">
        <v>41.845799999999997</v>
      </c>
      <c r="K985" s="1">
        <v>40.922899999999998</v>
      </c>
      <c r="L985" s="1">
        <v>122.4726</v>
      </c>
      <c r="M985" s="1">
        <v>88.636300000000006</v>
      </c>
      <c r="N985" s="1">
        <v>156.50049999999999</v>
      </c>
      <c r="O985" s="1">
        <v>138.7407</v>
      </c>
      <c r="P985" s="1">
        <v>163.29839999999999</v>
      </c>
      <c r="Q985" s="1">
        <v>195.93299999999999</v>
      </c>
      <c r="R985" s="1">
        <v>227.6217</v>
      </c>
      <c r="S985" s="1">
        <v>244.31950000000001</v>
      </c>
      <c r="T985" s="1">
        <v>322.77159999999998</v>
      </c>
      <c r="U985" s="1">
        <v>432.2586</v>
      </c>
      <c r="V985" s="1">
        <v>541.74559999999997</v>
      </c>
      <c r="W985" s="1">
        <v>564.12654999999995</v>
      </c>
      <c r="X985" s="1">
        <v>586.50750000000005</v>
      </c>
      <c r="Y985" s="1">
        <v>610.58415000000002</v>
      </c>
      <c r="Z985" s="1">
        <v>634.66079999999999</v>
      </c>
      <c r="AA985" s="1">
        <v>593.80285000000003</v>
      </c>
      <c r="AB985" s="1">
        <v>552.94489999999996</v>
      </c>
      <c r="AC985" s="1">
        <v>552.94489999999996</v>
      </c>
    </row>
    <row r="986" spans="1:29" hidden="1" x14ac:dyDescent="0.3">
      <c r="A986" t="s">
        <v>193</v>
      </c>
      <c r="B986" t="s">
        <v>204</v>
      </c>
      <c r="C986" t="s">
        <v>149</v>
      </c>
      <c r="D986" t="s">
        <v>164</v>
      </c>
      <c r="E986" t="s">
        <v>197</v>
      </c>
      <c r="F986" s="1"/>
      <c r="G986" s="1"/>
      <c r="H986" s="1"/>
      <c r="I986" s="1">
        <v>8.0874000000000006</v>
      </c>
      <c r="J986" s="1">
        <v>9.1750000000000007</v>
      </c>
      <c r="K986" s="1">
        <v>5.1026999999999996</v>
      </c>
      <c r="L986" s="1">
        <v>4.7389999999999999</v>
      </c>
      <c r="M986" s="1">
        <v>17.803000000000001</v>
      </c>
      <c r="N986" s="1">
        <v>15.6844999999999</v>
      </c>
      <c r="O986" s="1">
        <v>17.031700000000001</v>
      </c>
      <c r="P986" s="1">
        <v>15.453099999999999</v>
      </c>
      <c r="Q986" s="1">
        <v>18.9575</v>
      </c>
      <c r="R986" s="1">
        <v>23.886800000000001</v>
      </c>
      <c r="S986" s="1">
        <v>30.523399999999999</v>
      </c>
      <c r="T986" s="1">
        <v>31.035900000000002</v>
      </c>
      <c r="U986" s="1">
        <v>40.294350000000001</v>
      </c>
      <c r="V986" s="1">
        <v>49.552799999999998</v>
      </c>
      <c r="W986" s="1">
        <v>48.5473</v>
      </c>
      <c r="X986" s="1">
        <v>47.541800000000002</v>
      </c>
      <c r="Y986" s="1">
        <v>51.512250000000002</v>
      </c>
      <c r="Z986" s="1">
        <v>55.482700000000001</v>
      </c>
      <c r="AA986" s="1">
        <v>54.342750000000002</v>
      </c>
      <c r="AB986" s="1">
        <v>53.202800000000003</v>
      </c>
      <c r="AC986" s="1">
        <v>53.202800000000003</v>
      </c>
    </row>
    <row r="987" spans="1:29" hidden="1" x14ac:dyDescent="0.3">
      <c r="A987" t="s">
        <v>193</v>
      </c>
      <c r="B987" t="s">
        <v>204</v>
      </c>
      <c r="C987" t="s">
        <v>198</v>
      </c>
      <c r="D987" t="s">
        <v>154</v>
      </c>
      <c r="E987" t="s">
        <v>195</v>
      </c>
      <c r="F987" s="1"/>
      <c r="G987" s="1"/>
      <c r="H987" s="1"/>
      <c r="I987" s="1">
        <v>108</v>
      </c>
      <c r="J987" s="1">
        <v>100</v>
      </c>
      <c r="K987" s="1">
        <v>107</v>
      </c>
      <c r="L987" s="1">
        <v>115</v>
      </c>
      <c r="M987" s="1">
        <v>138</v>
      </c>
      <c r="N987" s="1">
        <v>145</v>
      </c>
      <c r="O987" s="1">
        <v>148</v>
      </c>
      <c r="P987" s="1">
        <v>154</v>
      </c>
      <c r="Q987" s="1">
        <v>162</v>
      </c>
      <c r="R987" s="1">
        <v>163</v>
      </c>
      <c r="S987" s="1">
        <v>164</v>
      </c>
      <c r="T987" s="1">
        <v>161</v>
      </c>
      <c r="U987" s="1">
        <v>161</v>
      </c>
      <c r="V987" s="1">
        <v>161</v>
      </c>
      <c r="W987" s="1">
        <v>156.5</v>
      </c>
      <c r="X987" s="1">
        <v>152</v>
      </c>
      <c r="Y987" s="1">
        <v>155</v>
      </c>
      <c r="Z987" s="1">
        <v>158</v>
      </c>
      <c r="AA987" s="1">
        <v>153</v>
      </c>
      <c r="AB987" s="1">
        <v>148</v>
      </c>
      <c r="AC987" s="1">
        <v>148</v>
      </c>
    </row>
    <row r="988" spans="1:29" hidden="1" x14ac:dyDescent="0.3">
      <c r="A988" t="s">
        <v>193</v>
      </c>
      <c r="B988" t="s">
        <v>204</v>
      </c>
      <c r="C988" t="s">
        <v>198</v>
      </c>
      <c r="D988" t="s">
        <v>117</v>
      </c>
      <c r="E988" t="s">
        <v>196</v>
      </c>
      <c r="F988" s="1"/>
      <c r="G988" s="1"/>
      <c r="H988" s="1"/>
      <c r="I988" s="1"/>
      <c r="J988" s="1">
        <v>16.472100000000001</v>
      </c>
      <c r="K988" s="1">
        <v>16.516300000000001</v>
      </c>
      <c r="L988" s="1">
        <v>14.857100000000001</v>
      </c>
      <c r="M988" s="1">
        <v>118.7465</v>
      </c>
      <c r="N988" s="1">
        <v>151.5558</v>
      </c>
      <c r="O988" s="1">
        <v>193.43119999999999</v>
      </c>
      <c r="P988" s="1">
        <v>246.8792</v>
      </c>
      <c r="Q988" s="1">
        <v>315.09129999999999</v>
      </c>
      <c r="R988" s="1">
        <v>402.15069999999997</v>
      </c>
      <c r="S988" s="1">
        <v>489.19810000000001</v>
      </c>
      <c r="T988" s="1">
        <v>576.26120000000003</v>
      </c>
      <c r="U988" s="1">
        <v>663.31285000000003</v>
      </c>
      <c r="V988" s="1">
        <v>750.36450000000002</v>
      </c>
      <c r="W988" s="1">
        <v>837.41435000000001</v>
      </c>
      <c r="X988" s="1">
        <v>924.46420000000001</v>
      </c>
      <c r="Y988" s="1">
        <v>1011.5132</v>
      </c>
      <c r="Z988" s="1">
        <v>1098.5622000000001</v>
      </c>
      <c r="AA988" s="1">
        <v>1185.6098999999999</v>
      </c>
      <c r="AB988" s="1">
        <v>1272.6576</v>
      </c>
      <c r="AC988" s="1">
        <v>1272.6576</v>
      </c>
    </row>
    <row r="989" spans="1:29" x14ac:dyDescent="0.3">
      <c r="A989" t="s">
        <v>193</v>
      </c>
      <c r="B989" t="s">
        <v>204</v>
      </c>
      <c r="C989" t="s">
        <v>198</v>
      </c>
      <c r="D989" t="s">
        <v>158</v>
      </c>
      <c r="E989" t="s">
        <v>197</v>
      </c>
      <c r="F989" s="1"/>
      <c r="G989" s="1"/>
      <c r="H989" s="1"/>
      <c r="I989" s="1">
        <v>50.403500000000001</v>
      </c>
      <c r="J989" s="1">
        <v>36.514499999999998</v>
      </c>
      <c r="K989" s="1">
        <v>54.996000000000002</v>
      </c>
      <c r="L989" s="1">
        <v>47.705199999999998</v>
      </c>
      <c r="M989" s="1">
        <v>55.084099999999999</v>
      </c>
      <c r="N989" s="1">
        <v>55.215299999999999</v>
      </c>
      <c r="O989" s="1">
        <v>46.3979</v>
      </c>
      <c r="P989" s="1">
        <v>44.514200000000002</v>
      </c>
      <c r="Q989" s="1">
        <v>43.293100000000003</v>
      </c>
      <c r="R989" s="1">
        <v>47.883600000000001</v>
      </c>
      <c r="S989" s="1">
        <v>45.5047</v>
      </c>
      <c r="T989" s="1">
        <v>42.9084</v>
      </c>
      <c r="U989" s="1">
        <v>43.020449999999997</v>
      </c>
      <c r="V989" s="1">
        <v>43.1325</v>
      </c>
      <c r="W989" s="1">
        <v>43.900300000000001</v>
      </c>
      <c r="X989" s="1">
        <v>44.668100000000003</v>
      </c>
      <c r="Y989" s="1">
        <v>41.967500000000001</v>
      </c>
      <c r="Z989" s="1">
        <v>39.2669</v>
      </c>
      <c r="AA989" s="1">
        <v>39.967749999999903</v>
      </c>
      <c r="AB989" s="1">
        <v>40.668599999999998</v>
      </c>
      <c r="AC989" s="1">
        <v>40.668599999999998</v>
      </c>
    </row>
    <row r="990" spans="1:29" x14ac:dyDescent="0.3">
      <c r="A990" t="s">
        <v>193</v>
      </c>
      <c r="B990" t="s">
        <v>204</v>
      </c>
      <c r="C990" t="s">
        <v>198</v>
      </c>
      <c r="D990" t="s">
        <v>166</v>
      </c>
      <c r="E990" t="s">
        <v>197</v>
      </c>
      <c r="F990" s="1"/>
      <c r="G990" s="1"/>
      <c r="H990" s="1"/>
      <c r="I990" s="1">
        <v>13.6486</v>
      </c>
      <c r="J990" s="1">
        <v>13.410600000000001</v>
      </c>
      <c r="K990" s="1">
        <v>13.559200000000001</v>
      </c>
      <c r="L990" s="1">
        <v>15.3996</v>
      </c>
      <c r="M990" s="1">
        <v>22.379100000000001</v>
      </c>
      <c r="N990" s="1">
        <v>29.105799999999999</v>
      </c>
      <c r="O990" s="1">
        <v>30.1692</v>
      </c>
      <c r="P990" s="1">
        <v>31.743500000000001</v>
      </c>
      <c r="Q990" s="1">
        <v>37.1053</v>
      </c>
      <c r="R990" s="1">
        <v>41.664200000000001</v>
      </c>
      <c r="S990" s="1">
        <v>44.681899999999999</v>
      </c>
      <c r="T990" s="1">
        <v>40.744700000000002</v>
      </c>
      <c r="U990" s="1">
        <v>42.666350000000001</v>
      </c>
      <c r="V990" s="1">
        <v>44.588000000000001</v>
      </c>
      <c r="W990" s="1">
        <v>46.757149999999903</v>
      </c>
      <c r="X990" s="1">
        <v>48.926299999999998</v>
      </c>
      <c r="Y990" s="1">
        <v>52.910349999999902</v>
      </c>
      <c r="Z990" s="1">
        <v>56.894399999999997</v>
      </c>
      <c r="AA990" s="1">
        <v>58.026899999999998</v>
      </c>
      <c r="AB990" s="1">
        <v>59.159399999999998</v>
      </c>
      <c r="AC990" s="1">
        <v>59.159399999999998</v>
      </c>
    </row>
    <row r="991" spans="1:29" x14ac:dyDescent="0.3">
      <c r="A991" t="s">
        <v>193</v>
      </c>
      <c r="B991" t="s">
        <v>204</v>
      </c>
      <c r="C991" t="s">
        <v>198</v>
      </c>
      <c r="D991" t="s">
        <v>168</v>
      </c>
      <c r="E991" t="s">
        <v>197</v>
      </c>
      <c r="F991" s="1"/>
      <c r="G991" s="1"/>
      <c r="H991" s="1"/>
      <c r="I991" s="1">
        <v>17.822299999999998</v>
      </c>
      <c r="J991" s="1">
        <v>15.098800000000001</v>
      </c>
      <c r="K991" s="1">
        <v>14.854200000000001</v>
      </c>
      <c r="L991" s="1">
        <v>31.431999999999999</v>
      </c>
      <c r="M991" s="1">
        <v>25.162400000000002</v>
      </c>
      <c r="N991" s="1">
        <v>38.570799999999998</v>
      </c>
      <c r="O991" s="1">
        <v>36.283099999999997</v>
      </c>
      <c r="P991" s="1">
        <v>40.521000000000001</v>
      </c>
      <c r="Q991" s="1">
        <v>47.4206</v>
      </c>
      <c r="R991" s="1">
        <v>54.075099999999999</v>
      </c>
      <c r="S991" s="1">
        <v>57.4602</v>
      </c>
      <c r="T991" s="1">
        <v>52.0169</v>
      </c>
      <c r="U991" s="1">
        <v>57.400750000000002</v>
      </c>
      <c r="V991" s="1">
        <v>62.784599999999998</v>
      </c>
      <c r="W991" s="1">
        <v>64.998050000000006</v>
      </c>
      <c r="X991" s="1">
        <v>67.211500000000001</v>
      </c>
      <c r="Y991" s="1">
        <v>69.775750000000002</v>
      </c>
      <c r="Z991" s="1">
        <v>72.34</v>
      </c>
      <c r="AA991" s="1">
        <v>68.042950000000005</v>
      </c>
      <c r="AB991" s="1">
        <v>63.745899999999999</v>
      </c>
      <c r="AC991" s="1">
        <v>63.745899999999999</v>
      </c>
    </row>
    <row r="992" spans="1:29" x14ac:dyDescent="0.3">
      <c r="A992" t="s">
        <v>193</v>
      </c>
      <c r="B992" t="s">
        <v>204</v>
      </c>
      <c r="C992" t="s">
        <v>198</v>
      </c>
      <c r="D992" t="s">
        <v>177</v>
      </c>
      <c r="E992" t="s">
        <v>197</v>
      </c>
      <c r="F992" s="1"/>
      <c r="G992" s="1"/>
      <c r="H992" s="1"/>
      <c r="I992" s="1">
        <v>8.9026999999999994</v>
      </c>
      <c r="J992" s="1">
        <v>10.895099999999999</v>
      </c>
      <c r="K992" s="1">
        <v>5.9131999999999998</v>
      </c>
      <c r="L992" s="1">
        <v>6.3471000000000002</v>
      </c>
      <c r="M992" s="1">
        <v>18.715599999999998</v>
      </c>
      <c r="N992" s="1">
        <v>17.5154</v>
      </c>
      <c r="O992" s="1">
        <v>18.044</v>
      </c>
      <c r="P992" s="1">
        <v>16.515499999999999</v>
      </c>
      <c r="Q992" s="1">
        <v>21.729900000000001</v>
      </c>
      <c r="R992" s="1">
        <v>25.049900000000001</v>
      </c>
      <c r="S992" s="1">
        <v>31.686599999999999</v>
      </c>
      <c r="T992" s="1">
        <v>32.198999999999998</v>
      </c>
      <c r="U992" s="1">
        <v>41.457449999999902</v>
      </c>
      <c r="V992" s="1">
        <v>50.715899999999998</v>
      </c>
      <c r="W992" s="1">
        <v>50.239750000000001</v>
      </c>
      <c r="X992" s="1">
        <v>49.763599999999997</v>
      </c>
      <c r="Y992" s="1">
        <v>53.2376</v>
      </c>
      <c r="Z992" s="1">
        <v>56.711599999999997</v>
      </c>
      <c r="AA992" s="1">
        <v>55.53875</v>
      </c>
      <c r="AB992" s="1">
        <v>54.365900000000003</v>
      </c>
      <c r="AC992" s="1">
        <v>54.365900000000003</v>
      </c>
    </row>
    <row r="993" spans="1:29" x14ac:dyDescent="0.3">
      <c r="A993" t="s">
        <v>193</v>
      </c>
      <c r="B993" t="s">
        <v>204</v>
      </c>
      <c r="C993" t="s">
        <v>198</v>
      </c>
      <c r="D993" t="s">
        <v>160</v>
      </c>
      <c r="E993" t="s">
        <v>197</v>
      </c>
      <c r="F993" s="1"/>
      <c r="G993" s="1"/>
      <c r="H993" s="1"/>
      <c r="I993" s="1">
        <v>8.9026999999999994</v>
      </c>
      <c r="J993" s="1">
        <v>10.895099999999999</v>
      </c>
      <c r="K993" s="1">
        <v>5.9131999999999998</v>
      </c>
      <c r="L993" s="1">
        <v>6.3471000000000002</v>
      </c>
      <c r="M993" s="1">
        <v>18.715599999999998</v>
      </c>
      <c r="N993" s="1">
        <v>17.5154</v>
      </c>
      <c r="O993" s="1">
        <v>18.044</v>
      </c>
      <c r="P993" s="1">
        <v>16.515499999999999</v>
      </c>
      <c r="Q993" s="1">
        <v>21.729900000000001</v>
      </c>
      <c r="R993" s="1">
        <v>25.049900000000001</v>
      </c>
      <c r="S993" s="1">
        <v>31.686599999999999</v>
      </c>
      <c r="T993" s="1">
        <v>32.198999999999998</v>
      </c>
      <c r="U993" s="1">
        <v>41.457449999999902</v>
      </c>
      <c r="V993" s="1">
        <v>50.715899999999998</v>
      </c>
      <c r="W993" s="1">
        <v>50.239750000000001</v>
      </c>
      <c r="X993" s="1">
        <v>49.763599999999997</v>
      </c>
      <c r="Y993" s="1">
        <v>53.2376</v>
      </c>
      <c r="Z993" s="1">
        <v>56.711599999999997</v>
      </c>
      <c r="AA993" s="1">
        <v>55.53875</v>
      </c>
      <c r="AB993" s="1">
        <v>54.365900000000003</v>
      </c>
      <c r="AC993" s="1">
        <v>54.365900000000003</v>
      </c>
    </row>
    <row r="994" spans="1:29" hidden="1" x14ac:dyDescent="0.3">
      <c r="A994" t="s">
        <v>193</v>
      </c>
      <c r="B994" t="s">
        <v>204</v>
      </c>
      <c r="C994" t="s">
        <v>198</v>
      </c>
      <c r="D994" t="s">
        <v>119</v>
      </c>
      <c r="E994" t="s">
        <v>197</v>
      </c>
      <c r="F994" s="1"/>
      <c r="G994" s="1"/>
      <c r="H994" s="1"/>
      <c r="I994" s="1">
        <v>1.1591</v>
      </c>
      <c r="J994" s="1">
        <v>2.1867999999999999</v>
      </c>
      <c r="K994" s="1">
        <v>8.6199999999999999E-2</v>
      </c>
      <c r="L994" s="1">
        <v>3.2363</v>
      </c>
      <c r="M994" s="1">
        <v>7.5746000000000002</v>
      </c>
      <c r="N994" s="1">
        <v>7.4802999999999997</v>
      </c>
      <c r="O994" s="1">
        <v>6.6547000000000001</v>
      </c>
      <c r="P994" s="1">
        <v>8.2521000000000004</v>
      </c>
      <c r="Q994" s="1">
        <v>14.959899999999999</v>
      </c>
      <c r="R994" s="1">
        <v>17.976500000000001</v>
      </c>
      <c r="S994" s="1">
        <v>20.309899999999999</v>
      </c>
      <c r="T994" s="1">
        <v>35.4024</v>
      </c>
      <c r="U994" s="1">
        <v>38.720050000000001</v>
      </c>
      <c r="V994" s="1">
        <v>42.037700000000001</v>
      </c>
      <c r="W994" s="1">
        <v>43.260449999999999</v>
      </c>
      <c r="X994" s="1">
        <v>44.483199999999997</v>
      </c>
      <c r="Y994" s="1">
        <v>40.725250000000003</v>
      </c>
      <c r="Z994" s="1">
        <v>36.967300000000002</v>
      </c>
      <c r="AA994" s="1">
        <v>44.349400000000003</v>
      </c>
      <c r="AB994" s="1">
        <v>51.731499999999997</v>
      </c>
      <c r="AC994" s="1">
        <v>51.731499999999997</v>
      </c>
    </row>
    <row r="995" spans="1:29" hidden="1" x14ac:dyDescent="0.3">
      <c r="A995" t="s">
        <v>193</v>
      </c>
      <c r="B995" t="s">
        <v>204</v>
      </c>
      <c r="C995" t="s">
        <v>198</v>
      </c>
      <c r="D995" t="s">
        <v>121</v>
      </c>
      <c r="E995" t="s">
        <v>197</v>
      </c>
      <c r="F995" s="1"/>
      <c r="G995" s="1"/>
      <c r="H995" s="1"/>
      <c r="I995" s="1"/>
      <c r="J995" s="1">
        <v>1.5526</v>
      </c>
      <c r="K995" s="1">
        <v>1.4259999999999999</v>
      </c>
      <c r="L995" s="1">
        <v>1.7543</v>
      </c>
      <c r="M995" s="1">
        <v>2.0480999999999998</v>
      </c>
      <c r="N995" s="1">
        <v>1.3696999999999999</v>
      </c>
      <c r="O995" s="1">
        <v>0.99129999999999996</v>
      </c>
      <c r="P995" s="1">
        <v>1.0157</v>
      </c>
      <c r="Q995" s="1">
        <v>1.3991</v>
      </c>
      <c r="R995" s="1">
        <v>1.4629000000000001</v>
      </c>
      <c r="S995" s="1">
        <v>1.4750000000000001</v>
      </c>
      <c r="T995" s="1">
        <v>1.4505999999999999</v>
      </c>
      <c r="U995" s="1">
        <v>1.5912999999999999</v>
      </c>
      <c r="V995" s="1">
        <v>1.732</v>
      </c>
      <c r="W995" s="1">
        <v>1.71855</v>
      </c>
      <c r="X995" s="1">
        <v>1.7051000000000001</v>
      </c>
      <c r="Y995" s="1">
        <v>1.7580499999999999</v>
      </c>
      <c r="Z995" s="1">
        <v>1.8109999999999999</v>
      </c>
      <c r="AA995" s="1">
        <v>1.8726499999999999</v>
      </c>
      <c r="AB995" s="1">
        <v>1.9342999999999999</v>
      </c>
      <c r="AC995" s="1">
        <v>1.9342999999999999</v>
      </c>
    </row>
    <row r="996" spans="1:29" hidden="1" x14ac:dyDescent="0.3">
      <c r="A996" t="s">
        <v>193</v>
      </c>
      <c r="B996" t="s">
        <v>204</v>
      </c>
      <c r="C996" t="s">
        <v>198</v>
      </c>
      <c r="D996" t="s">
        <v>123</v>
      </c>
      <c r="E996" t="s">
        <v>197</v>
      </c>
      <c r="F996" s="1"/>
      <c r="G996" s="1"/>
      <c r="H996" s="1"/>
      <c r="I996" s="1"/>
      <c r="J996" s="1">
        <v>4.0023</v>
      </c>
      <c r="K996" s="1">
        <v>4.1188000000000002</v>
      </c>
      <c r="L996" s="1">
        <v>3.7086999999999999</v>
      </c>
      <c r="M996" s="1">
        <v>5.2537000000000003</v>
      </c>
      <c r="N996" s="1">
        <v>5.7268999999999997</v>
      </c>
      <c r="O996" s="1">
        <v>5.4774000000000003</v>
      </c>
      <c r="P996" s="1">
        <v>6.4911000000000003</v>
      </c>
      <c r="Q996" s="1">
        <v>6.3094000000000001</v>
      </c>
      <c r="R996" s="1">
        <v>6.4710000000000001</v>
      </c>
      <c r="S996" s="1">
        <v>6.1718000000000002</v>
      </c>
      <c r="T996" s="1">
        <v>7.6087999999999996</v>
      </c>
      <c r="U996" s="1">
        <v>7.5238999999999896</v>
      </c>
      <c r="V996" s="1">
        <v>7.4390000000000001</v>
      </c>
      <c r="W996" s="1">
        <v>7.3937499999999998</v>
      </c>
      <c r="X996" s="1">
        <v>7.3484999999999996</v>
      </c>
      <c r="Y996" s="1">
        <v>7.3061999999999996</v>
      </c>
      <c r="Z996" s="1">
        <v>7.2638999999999996</v>
      </c>
      <c r="AA996" s="1">
        <v>7.0928000000000004</v>
      </c>
      <c r="AB996" s="1">
        <v>6.9217000000000004</v>
      </c>
      <c r="AC996" s="1">
        <v>6.9217000000000004</v>
      </c>
    </row>
    <row r="997" spans="1:29" hidden="1" x14ac:dyDescent="0.3">
      <c r="A997" t="s">
        <v>193</v>
      </c>
      <c r="B997" t="s">
        <v>204</v>
      </c>
      <c r="C997" t="s">
        <v>198</v>
      </c>
      <c r="D997" t="s">
        <v>125</v>
      </c>
      <c r="E997" t="s">
        <v>197</v>
      </c>
      <c r="F997" s="1"/>
      <c r="G997" s="1"/>
      <c r="H997" s="1"/>
      <c r="I997" s="1"/>
      <c r="J997" s="1">
        <v>9.1948000000000008</v>
      </c>
      <c r="K997" s="1">
        <v>9.8724000000000007</v>
      </c>
      <c r="L997" s="1">
        <v>10.217000000000001</v>
      </c>
      <c r="M997" s="1">
        <v>10.0479</v>
      </c>
      <c r="N997" s="1">
        <v>11.710999999999901</v>
      </c>
      <c r="O997" s="1">
        <v>10.848100000000001</v>
      </c>
      <c r="P997" s="1">
        <v>11.6861</v>
      </c>
      <c r="Q997" s="1">
        <v>12.9907</v>
      </c>
      <c r="R997" s="1">
        <v>13.6591</v>
      </c>
      <c r="S997" s="1">
        <v>14.3261</v>
      </c>
      <c r="T997" s="1">
        <v>16.386199999999999</v>
      </c>
      <c r="U997" s="1">
        <v>17.896349999999899</v>
      </c>
      <c r="V997" s="1">
        <v>19.406500000000001</v>
      </c>
      <c r="W997" s="1">
        <v>19.992699999999999</v>
      </c>
      <c r="X997" s="1">
        <v>20.578900000000001</v>
      </c>
      <c r="Y997" s="1">
        <v>20.803999999999998</v>
      </c>
      <c r="Z997" s="1">
        <v>21.0291</v>
      </c>
      <c r="AA997" s="1">
        <v>20.778599999999901</v>
      </c>
      <c r="AB997" s="1">
        <v>20.528099999999998</v>
      </c>
      <c r="AC997" s="1">
        <v>20.528099999999998</v>
      </c>
    </row>
    <row r="998" spans="1:29" hidden="1" x14ac:dyDescent="0.3">
      <c r="A998" t="s">
        <v>193</v>
      </c>
      <c r="B998" t="s">
        <v>204</v>
      </c>
      <c r="C998" t="s">
        <v>198</v>
      </c>
      <c r="D998" t="s">
        <v>127</v>
      </c>
      <c r="E998" t="s">
        <v>197</v>
      </c>
      <c r="F998" s="1"/>
      <c r="G998" s="1"/>
      <c r="H998" s="1"/>
      <c r="I998" s="1">
        <v>27.049499999999998</v>
      </c>
      <c r="J998" s="1">
        <v>11.006500000000001</v>
      </c>
      <c r="K998" s="1">
        <v>20.510899999999999</v>
      </c>
      <c r="L998" s="1">
        <v>25.0349</v>
      </c>
      <c r="M998" s="1">
        <v>26.764800000000001</v>
      </c>
      <c r="N998" s="1">
        <v>25.733499999999999</v>
      </c>
      <c r="O998" s="1">
        <v>20.156500000000001</v>
      </c>
      <c r="P998" s="1">
        <v>17.291699999999999</v>
      </c>
      <c r="Q998" s="1">
        <v>17.652899999999999</v>
      </c>
      <c r="R998" s="1">
        <v>17.770700000000001</v>
      </c>
      <c r="S998" s="1">
        <v>18.754300000000001</v>
      </c>
      <c r="T998" s="1">
        <v>17.898</v>
      </c>
      <c r="U998" s="1">
        <v>17.333749999999998</v>
      </c>
      <c r="V998" s="1">
        <v>16.769500000000001</v>
      </c>
      <c r="W998" s="1">
        <v>16.58785</v>
      </c>
      <c r="X998" s="1">
        <v>16.406199999999998</v>
      </c>
      <c r="Y998" s="1">
        <v>15.573549999999999</v>
      </c>
      <c r="Z998" s="1">
        <v>14.7409</v>
      </c>
      <c r="AA998" s="1">
        <v>14.8868499999999</v>
      </c>
      <c r="AB998" s="1">
        <v>15.0328</v>
      </c>
      <c r="AC998" s="1">
        <v>15.0328</v>
      </c>
    </row>
    <row r="999" spans="1:29" hidden="1" x14ac:dyDescent="0.3">
      <c r="A999" t="s">
        <v>193</v>
      </c>
      <c r="B999" t="s">
        <v>204</v>
      </c>
      <c r="C999" t="s">
        <v>198</v>
      </c>
      <c r="D999" t="s">
        <v>161</v>
      </c>
      <c r="E999" t="s">
        <v>197</v>
      </c>
      <c r="F999" s="1"/>
      <c r="G999" s="1"/>
      <c r="H999" s="1"/>
      <c r="I999" s="1"/>
      <c r="J999" s="1">
        <v>8.9068000000000005</v>
      </c>
      <c r="K999" s="1">
        <v>7.5910000000000002</v>
      </c>
      <c r="L999" s="1">
        <v>8.9329999999999998</v>
      </c>
      <c r="M999" s="1">
        <v>15.263400000000001</v>
      </c>
      <c r="N999" s="1">
        <v>18.027699999999999</v>
      </c>
      <c r="O999" s="1">
        <v>20.306799999999999</v>
      </c>
      <c r="P999" s="1">
        <v>23.2913</v>
      </c>
      <c r="Q999" s="1">
        <v>26.813400000000001</v>
      </c>
      <c r="R999" s="1">
        <v>30.673100000000002</v>
      </c>
      <c r="S999" s="1">
        <v>32.341500000000003</v>
      </c>
      <c r="T999" s="1">
        <v>29.556899999999999</v>
      </c>
      <c r="U999" s="1">
        <v>30.7059</v>
      </c>
      <c r="V999" s="1">
        <v>31.854900000000001</v>
      </c>
      <c r="W999" s="1">
        <v>33.652549999999998</v>
      </c>
      <c r="X999" s="1">
        <v>35.450200000000002</v>
      </c>
      <c r="Y999" s="1">
        <v>39.275300000000001</v>
      </c>
      <c r="Z999" s="1">
        <v>43.1004</v>
      </c>
      <c r="AA999" s="1">
        <v>44.284999999999997</v>
      </c>
      <c r="AB999" s="1">
        <v>45.4696</v>
      </c>
      <c r="AC999" s="1">
        <v>45.4696</v>
      </c>
    </row>
    <row r="1000" spans="1:29" hidden="1" x14ac:dyDescent="0.3">
      <c r="A1000" t="s">
        <v>193</v>
      </c>
      <c r="B1000" t="s">
        <v>204</v>
      </c>
      <c r="C1000" t="s">
        <v>198</v>
      </c>
      <c r="D1000" t="s">
        <v>130</v>
      </c>
      <c r="E1000" t="s">
        <v>197</v>
      </c>
      <c r="F1000" s="1"/>
      <c r="G1000" s="1"/>
      <c r="H1000" s="1"/>
      <c r="I1000" s="1"/>
      <c r="J1000" s="1">
        <v>2.3479999999999999</v>
      </c>
      <c r="K1000" s="1">
        <v>10.8873</v>
      </c>
      <c r="L1000" s="1">
        <v>10.128299999999999</v>
      </c>
      <c r="M1000" s="1">
        <v>23.434899999999999</v>
      </c>
      <c r="N1000" s="1">
        <v>19.182700000000001</v>
      </c>
      <c r="O1000" s="1">
        <v>20.438600000000001</v>
      </c>
      <c r="P1000" s="1">
        <v>20.761399999999998</v>
      </c>
      <c r="Q1000" s="1">
        <v>23.739000000000001</v>
      </c>
      <c r="R1000" s="1">
        <v>18.987400000000001</v>
      </c>
      <c r="S1000" s="1">
        <v>29.213699999999999</v>
      </c>
      <c r="T1000" s="1">
        <v>23.247499999999999</v>
      </c>
      <c r="U1000" s="1">
        <v>21.835749999999901</v>
      </c>
      <c r="V1000" s="1">
        <v>20.423999999999999</v>
      </c>
      <c r="W1000" s="1">
        <v>23.537999999999901</v>
      </c>
      <c r="X1000" s="1">
        <v>26.651999999999902</v>
      </c>
      <c r="Y1000" s="1">
        <v>21.31</v>
      </c>
      <c r="Z1000" s="1">
        <v>15.968</v>
      </c>
      <c r="AA1000" s="1">
        <v>18.635950000000001</v>
      </c>
      <c r="AB1000" s="1">
        <v>21.303899999999999</v>
      </c>
      <c r="AC1000" s="1">
        <v>21.303899999999999</v>
      </c>
    </row>
    <row r="1001" spans="1:29" hidden="1" x14ac:dyDescent="0.3">
      <c r="A1001" t="s">
        <v>193</v>
      </c>
      <c r="B1001" t="s">
        <v>204</v>
      </c>
      <c r="C1001" t="s">
        <v>198</v>
      </c>
      <c r="D1001" t="s">
        <v>185</v>
      </c>
      <c r="E1001" t="s">
        <v>197</v>
      </c>
      <c r="F1001" s="1"/>
      <c r="G1001" s="1"/>
      <c r="H1001" s="1"/>
      <c r="I1001" s="1">
        <v>11.3819</v>
      </c>
      <c r="J1001" s="1">
        <v>8.3691999999999993</v>
      </c>
      <c r="K1001" s="1">
        <v>8.1844999999999999</v>
      </c>
      <c r="L1001" s="1">
        <v>24.494599999999998</v>
      </c>
      <c r="M1001" s="1">
        <v>17.7273</v>
      </c>
      <c r="N1001" s="1">
        <v>31.3001</v>
      </c>
      <c r="O1001" s="1">
        <v>27.748100000000001</v>
      </c>
      <c r="P1001" s="1">
        <v>32.659700000000001</v>
      </c>
      <c r="Q1001" s="1">
        <v>39.186599999999999</v>
      </c>
      <c r="R1001" s="1">
        <v>45.524299999999997</v>
      </c>
      <c r="S1001" s="1">
        <v>48.863900000000001</v>
      </c>
      <c r="T1001" s="1">
        <v>43.036299999999997</v>
      </c>
      <c r="U1001" s="1">
        <v>48.605449999999998</v>
      </c>
      <c r="V1001" s="1">
        <v>54.174599999999998</v>
      </c>
      <c r="W1001" s="1">
        <v>56.412649999999999</v>
      </c>
      <c r="X1001" s="1">
        <v>58.650700000000001</v>
      </c>
      <c r="Y1001" s="1">
        <v>61.058399999999999</v>
      </c>
      <c r="Z1001" s="1">
        <v>63.466099999999997</v>
      </c>
      <c r="AA1001" s="1">
        <v>59.380299999999998</v>
      </c>
      <c r="AB1001" s="1">
        <v>55.294499999999999</v>
      </c>
      <c r="AC1001" s="1">
        <v>55.294499999999999</v>
      </c>
    </row>
    <row r="1002" spans="1:29" hidden="1" x14ac:dyDescent="0.3">
      <c r="A1002" t="s">
        <v>193</v>
      </c>
      <c r="B1002" t="s">
        <v>204</v>
      </c>
      <c r="C1002" t="s">
        <v>198</v>
      </c>
      <c r="D1002" t="s">
        <v>131</v>
      </c>
      <c r="E1002" t="s">
        <v>197</v>
      </c>
      <c r="F1002" s="1"/>
      <c r="G1002" s="1"/>
      <c r="H1002" s="1"/>
      <c r="I1002" s="1"/>
      <c r="J1002" s="1">
        <v>8.3607999999999993</v>
      </c>
      <c r="K1002" s="1">
        <v>8.1853999999999996</v>
      </c>
      <c r="L1002" s="1">
        <v>24.497299999999999</v>
      </c>
      <c r="M1002" s="1">
        <v>17.638999999999999</v>
      </c>
      <c r="N1002" s="1">
        <v>31.300899999999999</v>
      </c>
      <c r="O1002" s="1">
        <v>28.0624</v>
      </c>
      <c r="P1002" s="1">
        <v>32.660299999999999</v>
      </c>
      <c r="Q1002" s="1">
        <v>39.015900000000002</v>
      </c>
      <c r="R1002" s="1">
        <v>45.401499999999999</v>
      </c>
      <c r="S1002" s="1">
        <v>48.7331</v>
      </c>
      <c r="T1002" s="1">
        <v>42.947200000000002</v>
      </c>
      <c r="U1002" s="1">
        <v>48.639850000000003</v>
      </c>
      <c r="V1002" s="1">
        <v>54.332500000000003</v>
      </c>
      <c r="W1002" s="1">
        <v>56.477899999999998</v>
      </c>
      <c r="X1002" s="1">
        <v>58.6233</v>
      </c>
      <c r="Y1002" s="1">
        <v>61.027500000000003</v>
      </c>
      <c r="Z1002" s="1">
        <v>63.431699999999999</v>
      </c>
      <c r="AA1002" s="1">
        <v>59.362749999999998</v>
      </c>
      <c r="AB1002" s="1">
        <v>55.293799999999997</v>
      </c>
      <c r="AC1002" s="1">
        <v>55.293799999999997</v>
      </c>
    </row>
    <row r="1003" spans="1:29" hidden="1" x14ac:dyDescent="0.3">
      <c r="A1003" t="s">
        <v>193</v>
      </c>
      <c r="B1003" t="s">
        <v>204</v>
      </c>
      <c r="C1003" t="s">
        <v>198</v>
      </c>
      <c r="D1003" t="s">
        <v>162</v>
      </c>
      <c r="E1003" t="s">
        <v>197</v>
      </c>
      <c r="F1003" s="1"/>
      <c r="G1003" s="1"/>
      <c r="H1003" s="1"/>
      <c r="I1003" s="1">
        <v>56.909599999999998</v>
      </c>
      <c r="J1003" s="1">
        <v>41.845799999999997</v>
      </c>
      <c r="K1003" s="1">
        <v>40.922899999999998</v>
      </c>
      <c r="L1003" s="1">
        <v>122.4726</v>
      </c>
      <c r="M1003" s="1">
        <v>88.636300000000006</v>
      </c>
      <c r="N1003" s="1">
        <v>156.50049999999999</v>
      </c>
      <c r="O1003" s="1">
        <v>138.7407</v>
      </c>
      <c r="P1003" s="1">
        <v>163.29839999999999</v>
      </c>
      <c r="Q1003" s="1">
        <v>195.93299999999999</v>
      </c>
      <c r="R1003" s="1">
        <v>227.6217</v>
      </c>
      <c r="S1003" s="1">
        <v>244.31950000000001</v>
      </c>
      <c r="T1003" s="1">
        <v>322.77159999999998</v>
      </c>
      <c r="U1003" s="1">
        <v>432.2586</v>
      </c>
      <c r="V1003" s="1">
        <v>541.74559999999997</v>
      </c>
      <c r="W1003" s="1">
        <v>564.12654999999995</v>
      </c>
      <c r="X1003" s="1">
        <v>586.50750000000005</v>
      </c>
      <c r="Y1003" s="1">
        <v>610.58415000000002</v>
      </c>
      <c r="Z1003" s="1">
        <v>634.66079999999999</v>
      </c>
      <c r="AA1003" s="1">
        <v>593.80285000000003</v>
      </c>
      <c r="AB1003" s="1">
        <v>552.94489999999996</v>
      </c>
      <c r="AC1003" s="1">
        <v>552.94489999999996</v>
      </c>
    </row>
    <row r="1004" spans="1:29" hidden="1" x14ac:dyDescent="0.3">
      <c r="A1004" t="s">
        <v>193</v>
      </c>
      <c r="B1004" t="s">
        <v>204</v>
      </c>
      <c r="C1004" t="s">
        <v>198</v>
      </c>
      <c r="D1004" t="s">
        <v>164</v>
      </c>
      <c r="E1004" t="s">
        <v>197</v>
      </c>
      <c r="F1004" s="1"/>
      <c r="G1004" s="1"/>
      <c r="H1004" s="1"/>
      <c r="I1004" s="1">
        <v>8.0874000000000006</v>
      </c>
      <c r="J1004" s="1">
        <v>9.1750000000000007</v>
      </c>
      <c r="K1004" s="1">
        <v>5.1026999999999996</v>
      </c>
      <c r="L1004" s="1">
        <v>4.7389999999999999</v>
      </c>
      <c r="M1004" s="1">
        <v>17.803000000000001</v>
      </c>
      <c r="N1004" s="1">
        <v>15.6845</v>
      </c>
      <c r="O1004" s="1">
        <v>17.031700000000001</v>
      </c>
      <c r="P1004" s="1">
        <v>15.453099999999999</v>
      </c>
      <c r="Q1004" s="1">
        <v>18.9575</v>
      </c>
      <c r="R1004" s="1">
        <v>23.886800000000001</v>
      </c>
      <c r="S1004" s="1">
        <v>30.523399999999999</v>
      </c>
      <c r="T1004" s="1">
        <v>31.035900000000002</v>
      </c>
      <c r="U1004" s="1">
        <v>40.294350000000001</v>
      </c>
      <c r="V1004" s="1">
        <v>49.552799999999998</v>
      </c>
      <c r="W1004" s="1">
        <v>48.5473</v>
      </c>
      <c r="X1004" s="1">
        <v>47.541800000000002</v>
      </c>
      <c r="Y1004" s="1">
        <v>51.512250000000002</v>
      </c>
      <c r="Z1004" s="1">
        <v>55.482700000000001</v>
      </c>
      <c r="AA1004" s="1">
        <v>54.342750000000002</v>
      </c>
      <c r="AB1004" s="1">
        <v>53.202800000000003</v>
      </c>
      <c r="AC1004" s="1">
        <v>53.202800000000003</v>
      </c>
    </row>
    <row r="1005" spans="1:29" hidden="1" x14ac:dyDescent="0.3">
      <c r="A1005" t="s">
        <v>193</v>
      </c>
      <c r="B1005" t="s">
        <v>181</v>
      </c>
      <c r="C1005" t="s">
        <v>149</v>
      </c>
      <c r="D1005" t="s">
        <v>154</v>
      </c>
      <c r="E1005" t="s">
        <v>195</v>
      </c>
      <c r="F1005" s="1"/>
      <c r="G1005" s="1"/>
      <c r="H1005" s="1"/>
      <c r="I1005" s="1">
        <v>108</v>
      </c>
      <c r="J1005" s="1">
        <v>100</v>
      </c>
      <c r="K1005" s="1">
        <v>107</v>
      </c>
      <c r="L1005" s="1">
        <v>115</v>
      </c>
      <c r="M1005" s="1">
        <v>159</v>
      </c>
      <c r="N1005" s="1">
        <v>164</v>
      </c>
      <c r="O1005" s="1">
        <v>165</v>
      </c>
      <c r="P1005" s="1">
        <v>166</v>
      </c>
      <c r="Q1005" s="1">
        <v>164</v>
      </c>
      <c r="R1005" s="1">
        <v>161</v>
      </c>
      <c r="S1005" s="1">
        <v>159</v>
      </c>
      <c r="T1005" s="1">
        <v>155</v>
      </c>
      <c r="U1005" s="1">
        <v>150.5</v>
      </c>
      <c r="V1005" s="1">
        <v>146</v>
      </c>
      <c r="W1005" s="1">
        <v>148.5</v>
      </c>
      <c r="X1005" s="1">
        <v>151</v>
      </c>
      <c r="Y1005" s="1">
        <v>152.5</v>
      </c>
      <c r="Z1005" s="1">
        <v>154</v>
      </c>
      <c r="AA1005" s="1">
        <v>150.5</v>
      </c>
      <c r="AB1005" s="1">
        <v>147</v>
      </c>
      <c r="AC1005" s="1">
        <v>147</v>
      </c>
    </row>
    <row r="1006" spans="1:29" hidden="1" x14ac:dyDescent="0.3">
      <c r="A1006" t="s">
        <v>193</v>
      </c>
      <c r="B1006" t="s">
        <v>181</v>
      </c>
      <c r="C1006" t="s">
        <v>149</v>
      </c>
      <c r="D1006" t="s">
        <v>117</v>
      </c>
      <c r="E1006" t="s">
        <v>196</v>
      </c>
      <c r="F1006" s="1"/>
      <c r="G1006" s="1"/>
      <c r="H1006" s="1"/>
      <c r="I1006" s="1"/>
      <c r="J1006" s="1">
        <v>16.472100000000001</v>
      </c>
      <c r="K1006" s="1">
        <v>16.516300000000001</v>
      </c>
      <c r="L1006" s="1">
        <v>14.857100000000001</v>
      </c>
      <c r="M1006" s="1">
        <v>269.38740000000001</v>
      </c>
      <c r="N1006" s="1">
        <v>343.81709999999998</v>
      </c>
      <c r="O1006" s="1">
        <v>438.80990000000003</v>
      </c>
      <c r="P1006" s="1">
        <v>560.04750000000001</v>
      </c>
      <c r="Q1006" s="1">
        <v>714.7808</v>
      </c>
      <c r="R1006" s="1">
        <v>912.25919999999996</v>
      </c>
      <c r="S1006" s="1">
        <v>537.40769999999998</v>
      </c>
      <c r="T1006" s="1">
        <v>534.10969999999998</v>
      </c>
      <c r="U1006" s="1">
        <v>524.09899999999902</v>
      </c>
      <c r="V1006" s="1">
        <v>514.0883</v>
      </c>
      <c r="W1006" s="1">
        <v>535.58154999999999</v>
      </c>
      <c r="X1006" s="1">
        <v>557.07479999999998</v>
      </c>
      <c r="Y1006" s="1">
        <v>581.43914999999902</v>
      </c>
      <c r="Z1006" s="1">
        <v>605.80349999999999</v>
      </c>
      <c r="AA1006" s="1">
        <v>622.97309999999902</v>
      </c>
      <c r="AB1006" s="1">
        <v>640.14269999999999</v>
      </c>
      <c r="AC1006" s="1">
        <v>640.14269999999999</v>
      </c>
    </row>
    <row r="1007" spans="1:29" hidden="1" x14ac:dyDescent="0.3">
      <c r="A1007" t="s">
        <v>193</v>
      </c>
      <c r="B1007" t="s">
        <v>181</v>
      </c>
      <c r="C1007" t="s">
        <v>149</v>
      </c>
      <c r="D1007" t="s">
        <v>119</v>
      </c>
      <c r="E1007" t="s">
        <v>197</v>
      </c>
      <c r="F1007" s="1"/>
      <c r="G1007" s="1"/>
      <c r="H1007" s="1"/>
      <c r="I1007" s="1">
        <v>1.1591</v>
      </c>
      <c r="J1007" s="1">
        <v>2.1867999999999999</v>
      </c>
      <c r="K1007" s="1">
        <v>8.6199999999999E-2</v>
      </c>
      <c r="L1007" s="1">
        <v>3.2363</v>
      </c>
      <c r="M1007" s="1">
        <v>8.2129999999999992</v>
      </c>
      <c r="N1007" s="1">
        <v>8.6856000000000009</v>
      </c>
      <c r="O1007" s="1">
        <v>9.0176999999999996</v>
      </c>
      <c r="P1007" s="1">
        <v>19.029499999999999</v>
      </c>
      <c r="Q1007" s="1">
        <v>28.39</v>
      </c>
      <c r="R1007" s="1">
        <v>32.861199999999997</v>
      </c>
      <c r="S1007" s="1">
        <v>31.888400000000001</v>
      </c>
      <c r="T1007" s="1">
        <v>40.030500000000004</v>
      </c>
      <c r="U1007" s="1">
        <v>36.356000000000002</v>
      </c>
      <c r="V1007" s="1">
        <v>32.6815</v>
      </c>
      <c r="W1007" s="1">
        <v>33.2027</v>
      </c>
      <c r="X1007" s="1">
        <v>33.7239</v>
      </c>
      <c r="Y1007" s="1">
        <v>31.817399999999999</v>
      </c>
      <c r="Z1007" s="1">
        <v>29.910900000000002</v>
      </c>
      <c r="AA1007" s="1">
        <v>36.767049999999998</v>
      </c>
      <c r="AB1007" s="1">
        <v>43.623199999999997</v>
      </c>
      <c r="AC1007" s="1">
        <v>43.623199999999997</v>
      </c>
    </row>
    <row r="1008" spans="1:29" hidden="1" x14ac:dyDescent="0.3">
      <c r="A1008" t="s">
        <v>193</v>
      </c>
      <c r="B1008" t="s">
        <v>181</v>
      </c>
      <c r="C1008" t="s">
        <v>149</v>
      </c>
      <c r="D1008" t="s">
        <v>121</v>
      </c>
      <c r="E1008" t="s">
        <v>197</v>
      </c>
      <c r="F1008" s="1"/>
      <c r="G1008" s="1"/>
      <c r="H1008" s="1"/>
      <c r="I1008" s="1"/>
      <c r="J1008" s="1">
        <v>1.5526</v>
      </c>
      <c r="K1008" s="1">
        <v>1.4259999999999999</v>
      </c>
      <c r="L1008" s="1">
        <v>1.7543</v>
      </c>
      <c r="M1008" s="1">
        <v>2.7048999999999999</v>
      </c>
      <c r="N1008" s="1">
        <v>1.0768</v>
      </c>
      <c r="O1008" s="1">
        <v>1.0765</v>
      </c>
      <c r="P1008" s="1">
        <v>1.5958000000000001</v>
      </c>
      <c r="Q1008" s="1">
        <v>1.7276</v>
      </c>
      <c r="R1008" s="1">
        <v>1.5077</v>
      </c>
      <c r="S1008" s="1">
        <v>1.4858</v>
      </c>
      <c r="T1008" s="1">
        <v>1.6141999999999901</v>
      </c>
      <c r="U1008" s="1">
        <v>1.5989499999999901</v>
      </c>
      <c r="V1008" s="1">
        <v>1.5837000000000001</v>
      </c>
      <c r="W1008" s="1">
        <v>1.4277</v>
      </c>
      <c r="X1008" s="1">
        <v>1.2717000000000001</v>
      </c>
      <c r="Y1008" s="1">
        <v>1.5676999999999901</v>
      </c>
      <c r="Z1008" s="1">
        <v>1.8636999999999999</v>
      </c>
      <c r="AA1008" s="1">
        <v>1.8772</v>
      </c>
      <c r="AB1008" s="1">
        <v>1.8907</v>
      </c>
      <c r="AC1008" s="1">
        <v>1.8907</v>
      </c>
    </row>
    <row r="1009" spans="1:29" hidden="1" x14ac:dyDescent="0.3">
      <c r="A1009" t="s">
        <v>193</v>
      </c>
      <c r="B1009" t="s">
        <v>181</v>
      </c>
      <c r="C1009" t="s">
        <v>149</v>
      </c>
      <c r="D1009" t="s">
        <v>123</v>
      </c>
      <c r="E1009" t="s">
        <v>197</v>
      </c>
      <c r="F1009" s="1"/>
      <c r="G1009" s="1"/>
      <c r="H1009" s="1"/>
      <c r="I1009" s="1"/>
      <c r="J1009" s="1">
        <v>4.0023</v>
      </c>
      <c r="K1009" s="1">
        <v>4.1188000000000002</v>
      </c>
      <c r="L1009" s="1">
        <v>3.7086999999999999</v>
      </c>
      <c r="M1009" s="1">
        <v>6.1638999999999999</v>
      </c>
      <c r="N1009" s="1">
        <v>6.2774999999999999</v>
      </c>
      <c r="O1009" s="1">
        <v>6.6250999999999998</v>
      </c>
      <c r="P1009" s="1">
        <v>7.9371999999999998</v>
      </c>
      <c r="Q1009" s="1">
        <v>7.8410999999999902</v>
      </c>
      <c r="R1009" s="1">
        <v>7.9043000000000001</v>
      </c>
      <c r="S1009" s="1">
        <v>6.1749999999999998</v>
      </c>
      <c r="T1009" s="1">
        <v>7.3498999999999999</v>
      </c>
      <c r="U1009" s="1">
        <v>7.2317</v>
      </c>
      <c r="V1009" s="1">
        <v>7.1135000000000002</v>
      </c>
      <c r="W1009" s="1">
        <v>6.8442499999999997</v>
      </c>
      <c r="X1009" s="1">
        <v>6.5750000000000002</v>
      </c>
      <c r="Y1009" s="1">
        <v>6.7477499999999999</v>
      </c>
      <c r="Z1009" s="1">
        <v>6.9204999999999997</v>
      </c>
      <c r="AA1009" s="1">
        <v>6.9516999999999998</v>
      </c>
      <c r="AB1009" s="1">
        <v>6.9828999999999999</v>
      </c>
      <c r="AC1009" s="1">
        <v>6.9828999999999999</v>
      </c>
    </row>
    <row r="1010" spans="1:29" hidden="1" x14ac:dyDescent="0.3">
      <c r="A1010" t="s">
        <v>193</v>
      </c>
      <c r="B1010" t="s">
        <v>181</v>
      </c>
      <c r="C1010" t="s">
        <v>149</v>
      </c>
      <c r="D1010" t="s">
        <v>125</v>
      </c>
      <c r="E1010" t="s">
        <v>197</v>
      </c>
      <c r="F1010" s="1"/>
      <c r="G1010" s="1"/>
      <c r="H1010" s="1"/>
      <c r="I1010" s="1"/>
      <c r="J1010" s="1">
        <v>9.1948000000000008</v>
      </c>
      <c r="K1010" s="1">
        <v>9.8724000000000007</v>
      </c>
      <c r="L1010" s="1">
        <v>10.217000000000001</v>
      </c>
      <c r="M1010" s="1">
        <v>10.050000000000001</v>
      </c>
      <c r="N1010" s="1">
        <v>11.329000000000001</v>
      </c>
      <c r="O1010" s="1">
        <v>10.231299999999999</v>
      </c>
      <c r="P1010" s="1">
        <v>10.498900000000001</v>
      </c>
      <c r="Q1010" s="1">
        <v>11.538399999999999</v>
      </c>
      <c r="R1010" s="1">
        <v>12.3041</v>
      </c>
      <c r="S1010" s="1">
        <v>13.3146</v>
      </c>
      <c r="T1010" s="1">
        <v>15.8163</v>
      </c>
      <c r="U1010" s="1">
        <v>17.327649999999998</v>
      </c>
      <c r="V1010" s="1">
        <v>18.838999999999999</v>
      </c>
      <c r="W1010" s="1">
        <v>19.34375</v>
      </c>
      <c r="X1010" s="1">
        <v>19.848500000000001</v>
      </c>
      <c r="Y1010" s="1">
        <v>20.31955</v>
      </c>
      <c r="Z1010" s="1">
        <v>20.790600000000001</v>
      </c>
      <c r="AA1010" s="1">
        <v>20.789100000000001</v>
      </c>
      <c r="AB1010" s="1">
        <v>20.787600000000001</v>
      </c>
      <c r="AC1010" s="1">
        <v>20.787600000000001</v>
      </c>
    </row>
    <row r="1011" spans="1:29" hidden="1" x14ac:dyDescent="0.3">
      <c r="A1011" t="s">
        <v>193</v>
      </c>
      <c r="B1011" t="s">
        <v>181</v>
      </c>
      <c r="C1011" t="s">
        <v>149</v>
      </c>
      <c r="D1011" t="s">
        <v>127</v>
      </c>
      <c r="E1011" t="s">
        <v>197</v>
      </c>
      <c r="F1011" s="1"/>
      <c r="G1011" s="1"/>
      <c r="H1011" s="1"/>
      <c r="I1011" s="1">
        <v>27.049499999999998</v>
      </c>
      <c r="J1011" s="1">
        <v>11.006500000000001</v>
      </c>
      <c r="K1011" s="1">
        <v>20.510899999999999</v>
      </c>
      <c r="L1011" s="1">
        <v>28.331600000000002</v>
      </c>
      <c r="M1011" s="1">
        <v>34.9208</v>
      </c>
      <c r="N1011" s="1">
        <v>30.069199999999999</v>
      </c>
      <c r="O1011" s="1">
        <v>20.407900000000001</v>
      </c>
      <c r="P1011" s="1">
        <v>19.266100000000002</v>
      </c>
      <c r="Q1011" s="1">
        <v>19.649999999999999</v>
      </c>
      <c r="R1011" s="1">
        <v>18.8017</v>
      </c>
      <c r="S1011" s="1">
        <v>17.177700000000002</v>
      </c>
      <c r="T1011" s="1">
        <v>16.569099999999999</v>
      </c>
      <c r="U1011" s="1">
        <v>17.015699999999999</v>
      </c>
      <c r="V1011" s="1">
        <v>17.462299999999999</v>
      </c>
      <c r="W1011" s="1">
        <v>16.915949999999999</v>
      </c>
      <c r="X1011" s="1">
        <v>16.369599999999998</v>
      </c>
      <c r="Y1011" s="1">
        <v>15.4020999999999</v>
      </c>
      <c r="Z1011" s="1">
        <v>14.4346</v>
      </c>
      <c r="AA1011" s="1">
        <v>14.580649999999901</v>
      </c>
      <c r="AB1011" s="1">
        <v>14.726699999999999</v>
      </c>
      <c r="AC1011" s="1">
        <v>14.726699999999999</v>
      </c>
    </row>
    <row r="1012" spans="1:29" hidden="1" x14ac:dyDescent="0.3">
      <c r="A1012" t="s">
        <v>193</v>
      </c>
      <c r="B1012" t="s">
        <v>181</v>
      </c>
      <c r="C1012" t="s">
        <v>149</v>
      </c>
      <c r="D1012" t="s">
        <v>161</v>
      </c>
      <c r="E1012" t="s">
        <v>197</v>
      </c>
      <c r="F1012" s="1"/>
      <c r="G1012" s="1"/>
      <c r="H1012" s="1"/>
      <c r="I1012" s="1"/>
      <c r="J1012" s="1">
        <v>8.9068000000000005</v>
      </c>
      <c r="K1012" s="1">
        <v>7.5909999999999904</v>
      </c>
      <c r="L1012" s="1">
        <v>8.9329999999999998</v>
      </c>
      <c r="M1012" s="1">
        <v>23.944400000000002</v>
      </c>
      <c r="N1012" s="1">
        <v>30.447299999999998</v>
      </c>
      <c r="O1012" s="1">
        <v>34.071199999999997</v>
      </c>
      <c r="P1012" s="1">
        <v>40.414200000000001</v>
      </c>
      <c r="Q1012" s="1">
        <v>44.923099999999899</v>
      </c>
      <c r="R1012" s="1">
        <v>30.2883</v>
      </c>
      <c r="S1012" s="1">
        <v>30.203099999999999</v>
      </c>
      <c r="T1012" s="1">
        <v>26.9617</v>
      </c>
      <c r="U1012" s="1">
        <v>28.2529</v>
      </c>
      <c r="V1012" s="1">
        <v>29.5441</v>
      </c>
      <c r="W1012" s="1">
        <v>28.927399999999999</v>
      </c>
      <c r="X1012" s="1">
        <v>28.310700000000001</v>
      </c>
      <c r="Y1012" s="1">
        <v>28.407699999999998</v>
      </c>
      <c r="Z1012" s="1">
        <v>28.5047</v>
      </c>
      <c r="AA1012" s="1">
        <v>26.6084</v>
      </c>
      <c r="AB1012" s="1">
        <v>24.7121</v>
      </c>
      <c r="AC1012" s="1">
        <v>24.7121</v>
      </c>
    </row>
    <row r="1013" spans="1:29" hidden="1" x14ac:dyDescent="0.3">
      <c r="A1013" t="s">
        <v>193</v>
      </c>
      <c r="B1013" t="s">
        <v>181</v>
      </c>
      <c r="C1013" t="s">
        <v>149</v>
      </c>
      <c r="D1013" t="s">
        <v>130</v>
      </c>
      <c r="E1013" t="s">
        <v>197</v>
      </c>
      <c r="F1013" s="1"/>
      <c r="G1013" s="1"/>
      <c r="H1013" s="1"/>
      <c r="I1013" s="1"/>
      <c r="J1013" s="1">
        <v>2.3479999999999999</v>
      </c>
      <c r="K1013" s="1">
        <v>10.8873</v>
      </c>
      <c r="L1013" s="1">
        <v>10.128299999999999</v>
      </c>
      <c r="M1013" s="1">
        <v>29.640799999999999</v>
      </c>
      <c r="N1013" s="1">
        <v>39.338700000000003</v>
      </c>
      <c r="O1013" s="1">
        <v>17.1326</v>
      </c>
      <c r="P1013" s="1">
        <v>35.352600000000002</v>
      </c>
      <c r="Q1013" s="1">
        <v>20.023299999999999</v>
      </c>
      <c r="R1013" s="1">
        <v>31.588100000000001</v>
      </c>
      <c r="S1013" s="1">
        <v>16.892499999999998</v>
      </c>
      <c r="T1013" s="1">
        <v>24.0745</v>
      </c>
      <c r="U1013" s="1">
        <v>22.584849999999999</v>
      </c>
      <c r="V1013" s="1">
        <v>21.095199999999998</v>
      </c>
      <c r="W1013" s="1">
        <v>24.072749999999999</v>
      </c>
      <c r="X1013" s="1">
        <v>27.0503</v>
      </c>
      <c r="Y1013" s="1">
        <v>20.728750000000002</v>
      </c>
      <c r="Z1013" s="1">
        <v>14.4072</v>
      </c>
      <c r="AA1013" s="1">
        <v>18.457149999999999</v>
      </c>
      <c r="AB1013" s="1">
        <v>22.507100000000001</v>
      </c>
      <c r="AC1013" s="1">
        <v>22.507100000000001</v>
      </c>
    </row>
    <row r="1014" spans="1:29" hidden="1" x14ac:dyDescent="0.3">
      <c r="A1014" t="s">
        <v>193</v>
      </c>
      <c r="B1014" t="s">
        <v>181</v>
      </c>
      <c r="C1014" t="s">
        <v>149</v>
      </c>
      <c r="D1014" t="s">
        <v>185</v>
      </c>
      <c r="E1014" t="s">
        <v>197</v>
      </c>
      <c r="F1014" s="1"/>
      <c r="G1014" s="1"/>
      <c r="H1014" s="1"/>
      <c r="I1014" s="1">
        <v>11.3819</v>
      </c>
      <c r="J1014" s="1">
        <v>8.3691999999999993</v>
      </c>
      <c r="K1014" s="1">
        <v>8.1844999999999999</v>
      </c>
      <c r="L1014" s="1">
        <v>24.494599999999998</v>
      </c>
      <c r="M1014" s="1">
        <v>32.282400000000003</v>
      </c>
      <c r="N1014" s="1">
        <v>39.880200000000002</v>
      </c>
      <c r="O1014" s="1">
        <v>45.027700000000003</v>
      </c>
      <c r="P1014" s="1">
        <v>53.868499999999997</v>
      </c>
      <c r="Q1014" s="1">
        <v>58.867100000000001</v>
      </c>
      <c r="R1014" s="1">
        <v>45.954999999999998</v>
      </c>
      <c r="S1014" s="1">
        <v>44.5505</v>
      </c>
      <c r="T1014" s="1">
        <v>41.900300000000001</v>
      </c>
      <c r="U1014" s="1">
        <v>45.837400000000002</v>
      </c>
      <c r="V1014" s="1">
        <v>49.774500000000003</v>
      </c>
      <c r="W1014" s="1">
        <v>47.904200000000003</v>
      </c>
      <c r="X1014" s="1">
        <v>46.033900000000003</v>
      </c>
      <c r="Y1014" s="1">
        <v>47.54665</v>
      </c>
      <c r="Z1014" s="1">
        <v>49.059399999999997</v>
      </c>
      <c r="AA1014" s="1">
        <v>47.168049999999901</v>
      </c>
      <c r="AB1014" s="1">
        <v>45.276699999999998</v>
      </c>
      <c r="AC1014" s="1">
        <v>45.276699999999998</v>
      </c>
    </row>
    <row r="1015" spans="1:29" hidden="1" x14ac:dyDescent="0.3">
      <c r="A1015" t="s">
        <v>193</v>
      </c>
      <c r="B1015" t="s">
        <v>181</v>
      </c>
      <c r="C1015" t="s">
        <v>149</v>
      </c>
      <c r="D1015" t="s">
        <v>131</v>
      </c>
      <c r="E1015" t="s">
        <v>197</v>
      </c>
      <c r="F1015" s="1"/>
      <c r="G1015" s="1"/>
      <c r="H1015" s="1"/>
      <c r="I1015" s="1"/>
      <c r="J1015" s="1">
        <v>8.3607999999999993</v>
      </c>
      <c r="K1015" s="1">
        <v>8.1853999999999996</v>
      </c>
      <c r="L1015" s="1">
        <v>24.497299999999999</v>
      </c>
      <c r="M1015" s="1">
        <v>32.077800000000003</v>
      </c>
      <c r="N1015" s="1">
        <v>40.3416</v>
      </c>
      <c r="O1015" s="1">
        <v>45.028500000000001</v>
      </c>
      <c r="P1015" s="1">
        <v>53.571399999999997</v>
      </c>
      <c r="Q1015" s="1">
        <v>58.7273</v>
      </c>
      <c r="R1015" s="1">
        <v>45.954999999999998</v>
      </c>
      <c r="S1015" s="1">
        <v>44.550800000000002</v>
      </c>
      <c r="T1015" s="1">
        <v>41.9</v>
      </c>
      <c r="U1015" s="1">
        <v>45.8401</v>
      </c>
      <c r="V1015" s="1">
        <v>49.780200000000001</v>
      </c>
      <c r="W1015" s="1">
        <v>47.900950000000002</v>
      </c>
      <c r="X1015" s="1">
        <v>46.021700000000003</v>
      </c>
      <c r="Y1015" s="1">
        <v>47.547499999999999</v>
      </c>
      <c r="Z1015" s="1">
        <v>49.073300000000003</v>
      </c>
      <c r="AA1015" s="1">
        <v>47.171149999999997</v>
      </c>
      <c r="AB1015" s="1">
        <v>45.268999999999998</v>
      </c>
      <c r="AC1015" s="1">
        <v>45.268999999999998</v>
      </c>
    </row>
    <row r="1016" spans="1:29" hidden="1" x14ac:dyDescent="0.3">
      <c r="A1016" t="s">
        <v>193</v>
      </c>
      <c r="B1016" t="s">
        <v>181</v>
      </c>
      <c r="C1016" t="s">
        <v>149</v>
      </c>
      <c r="D1016" t="s">
        <v>162</v>
      </c>
      <c r="E1016" t="s">
        <v>197</v>
      </c>
      <c r="F1016" s="1"/>
      <c r="G1016" s="1"/>
      <c r="H1016" s="1"/>
      <c r="I1016" s="1">
        <v>56.909599999999998</v>
      </c>
      <c r="J1016" s="1">
        <v>41.845799999999997</v>
      </c>
      <c r="K1016" s="1">
        <v>40.922899999999998</v>
      </c>
      <c r="L1016" s="1">
        <v>122.4726</v>
      </c>
      <c r="M1016" s="1">
        <v>161.4119</v>
      </c>
      <c r="N1016" s="1">
        <v>199.4007</v>
      </c>
      <c r="O1016" s="1">
        <v>225.1387</v>
      </c>
      <c r="P1016" s="1">
        <v>269.34269999999998</v>
      </c>
      <c r="Q1016" s="1">
        <v>294.33539999999999</v>
      </c>
      <c r="R1016" s="1">
        <v>229.77520000000001</v>
      </c>
      <c r="S1016" s="1">
        <v>222.7527</v>
      </c>
      <c r="T1016" s="1">
        <v>314.2518</v>
      </c>
      <c r="U1016" s="1">
        <v>405.99829999999997</v>
      </c>
      <c r="V1016" s="1">
        <v>497.7448</v>
      </c>
      <c r="W1016" s="1">
        <v>479.04219999999998</v>
      </c>
      <c r="X1016" s="1">
        <v>460.33960000000002</v>
      </c>
      <c r="Y1016" s="1">
        <v>475.46674999999999</v>
      </c>
      <c r="Z1016" s="1">
        <v>490.59390000000002</v>
      </c>
      <c r="AA1016" s="1">
        <v>471.68009999999998</v>
      </c>
      <c r="AB1016" s="1">
        <v>452.7663</v>
      </c>
      <c r="AC1016" s="1">
        <v>452.7663</v>
      </c>
    </row>
    <row r="1017" spans="1:29" hidden="1" x14ac:dyDescent="0.3">
      <c r="A1017" t="s">
        <v>193</v>
      </c>
      <c r="B1017" t="s">
        <v>181</v>
      </c>
      <c r="C1017" t="s">
        <v>149</v>
      </c>
      <c r="D1017" t="s">
        <v>164</v>
      </c>
      <c r="E1017" t="s">
        <v>197</v>
      </c>
      <c r="F1017" s="1"/>
      <c r="G1017" s="1"/>
      <c r="H1017" s="1"/>
      <c r="I1017" s="1">
        <v>8.0874000000000006</v>
      </c>
      <c r="J1017" s="1">
        <v>9.1750000000000007</v>
      </c>
      <c r="K1017" s="1">
        <v>5.1026999999999996</v>
      </c>
      <c r="L1017" s="1">
        <v>4.7389999999999999</v>
      </c>
      <c r="M1017" s="1">
        <v>35.664900000000003</v>
      </c>
      <c r="N1017" s="1">
        <v>22.363099999999999</v>
      </c>
      <c r="O1017" s="1">
        <v>25.994800000000001</v>
      </c>
      <c r="P1017" s="1">
        <v>23.369399999999999</v>
      </c>
      <c r="Q1017" s="1">
        <v>30.895099999999999</v>
      </c>
      <c r="R1017" s="1">
        <v>24.4392</v>
      </c>
      <c r="S1017" s="1">
        <v>28.102499999999999</v>
      </c>
      <c r="T1017" s="1">
        <v>35.0456</v>
      </c>
      <c r="U1017" s="1">
        <v>38.057450000000003</v>
      </c>
      <c r="V1017" s="1">
        <v>41.069299999999998</v>
      </c>
      <c r="W1017" s="1">
        <v>37.552549999999997</v>
      </c>
      <c r="X1017" s="1">
        <v>34.035800000000002</v>
      </c>
      <c r="Y1017" s="1">
        <v>34.939599999999999</v>
      </c>
      <c r="Z1017" s="1">
        <v>35.843400000000003</v>
      </c>
      <c r="AA1017" s="1">
        <v>36.141950000000001</v>
      </c>
      <c r="AB1017" s="1">
        <v>36.4405</v>
      </c>
      <c r="AC1017" s="1">
        <v>36.4405</v>
      </c>
    </row>
    <row r="1018" spans="1:29" hidden="1" x14ac:dyDescent="0.3">
      <c r="A1018" t="s">
        <v>193</v>
      </c>
      <c r="B1018" t="s">
        <v>181</v>
      </c>
      <c r="C1018" t="s">
        <v>198</v>
      </c>
      <c r="D1018" t="s">
        <v>154</v>
      </c>
      <c r="E1018" t="s">
        <v>195</v>
      </c>
      <c r="F1018" s="1"/>
      <c r="G1018" s="1"/>
      <c r="H1018" s="1"/>
      <c r="I1018" s="1">
        <v>108</v>
      </c>
      <c r="J1018" s="1">
        <v>100</v>
      </c>
      <c r="K1018" s="1">
        <v>107</v>
      </c>
      <c r="L1018" s="1">
        <v>115</v>
      </c>
      <c r="M1018" s="1">
        <v>159</v>
      </c>
      <c r="N1018" s="1">
        <v>164</v>
      </c>
      <c r="O1018" s="1">
        <v>165</v>
      </c>
      <c r="P1018" s="1">
        <v>166</v>
      </c>
      <c r="Q1018" s="1">
        <v>164</v>
      </c>
      <c r="R1018" s="1">
        <v>161</v>
      </c>
      <c r="S1018" s="1">
        <v>159</v>
      </c>
      <c r="T1018" s="1">
        <v>155</v>
      </c>
      <c r="U1018" s="1">
        <v>150.5</v>
      </c>
      <c r="V1018" s="1">
        <v>146</v>
      </c>
      <c r="W1018" s="1">
        <v>148.5</v>
      </c>
      <c r="X1018" s="1">
        <v>151</v>
      </c>
      <c r="Y1018" s="1">
        <v>152.5</v>
      </c>
      <c r="Z1018" s="1">
        <v>154</v>
      </c>
      <c r="AA1018" s="1">
        <v>150.5</v>
      </c>
      <c r="AB1018" s="1">
        <v>147</v>
      </c>
      <c r="AC1018" s="1">
        <v>147</v>
      </c>
    </row>
    <row r="1019" spans="1:29" hidden="1" x14ac:dyDescent="0.3">
      <c r="A1019" t="s">
        <v>193</v>
      </c>
      <c r="B1019" t="s">
        <v>181</v>
      </c>
      <c r="C1019" t="s">
        <v>198</v>
      </c>
      <c r="D1019" t="s">
        <v>117</v>
      </c>
      <c r="E1019" t="s">
        <v>196</v>
      </c>
      <c r="F1019" s="1"/>
      <c r="G1019" s="1"/>
      <c r="H1019" s="1"/>
      <c r="I1019" s="1"/>
      <c r="J1019" s="1">
        <v>16.472100000000001</v>
      </c>
      <c r="K1019" s="1">
        <v>16.516300000000001</v>
      </c>
      <c r="L1019" s="1">
        <v>14.857100000000001</v>
      </c>
      <c r="M1019" s="1">
        <v>269.38740000000001</v>
      </c>
      <c r="N1019" s="1">
        <v>343.81709999999998</v>
      </c>
      <c r="O1019" s="1">
        <v>438.80990000000003</v>
      </c>
      <c r="P1019" s="1">
        <v>560.04750000000001</v>
      </c>
      <c r="Q1019" s="1">
        <v>714.7808</v>
      </c>
      <c r="R1019" s="1">
        <v>912.25919999999996</v>
      </c>
      <c r="S1019" s="1">
        <v>537.40769999999998</v>
      </c>
      <c r="T1019" s="1">
        <v>534.10969999999998</v>
      </c>
      <c r="U1019" s="1">
        <v>524.09899999999902</v>
      </c>
      <c r="V1019" s="1">
        <v>514.0883</v>
      </c>
      <c r="W1019" s="1">
        <v>535.58154999999999</v>
      </c>
      <c r="X1019" s="1">
        <v>557.07479999999998</v>
      </c>
      <c r="Y1019" s="1">
        <v>581.43914999999902</v>
      </c>
      <c r="Z1019" s="1">
        <v>605.80349999999999</v>
      </c>
      <c r="AA1019" s="1">
        <v>622.97309999999902</v>
      </c>
      <c r="AB1019" s="1">
        <v>640.14269999999999</v>
      </c>
      <c r="AC1019" s="1">
        <v>640.14269999999999</v>
      </c>
    </row>
    <row r="1020" spans="1:29" x14ac:dyDescent="0.3">
      <c r="A1020" t="s">
        <v>193</v>
      </c>
      <c r="B1020" t="s">
        <v>181</v>
      </c>
      <c r="C1020" t="s">
        <v>198</v>
      </c>
      <c r="D1020" t="s">
        <v>158</v>
      </c>
      <c r="E1020" t="s">
        <v>197</v>
      </c>
      <c r="F1020" s="1"/>
      <c r="G1020" s="1"/>
      <c r="H1020" s="1"/>
      <c r="I1020" s="1">
        <v>50.403500000000001</v>
      </c>
      <c r="J1020" s="1">
        <v>36.514499999999998</v>
      </c>
      <c r="K1020" s="1">
        <v>54.996000000000002</v>
      </c>
      <c r="L1020" s="1">
        <v>47.705199999999998</v>
      </c>
      <c r="M1020" s="1">
        <v>69.718900000000005</v>
      </c>
      <c r="N1020" s="1">
        <v>57.357100000000003</v>
      </c>
      <c r="O1020" s="1">
        <v>43.3018</v>
      </c>
      <c r="P1020" s="1">
        <v>49.201700000000002</v>
      </c>
      <c r="Q1020" s="1">
        <v>46.185200000000002</v>
      </c>
      <c r="R1020" s="1">
        <v>45.713500000000003</v>
      </c>
      <c r="S1020" s="1">
        <v>45.105400000000003</v>
      </c>
      <c r="T1020" s="1">
        <v>43.610799999999998</v>
      </c>
      <c r="U1020" s="1">
        <v>43.8459</v>
      </c>
      <c r="V1020" s="1">
        <v>44.081000000000003</v>
      </c>
      <c r="W1020" s="1">
        <v>44.088900000000002</v>
      </c>
      <c r="X1020" s="1">
        <v>44.096800000000002</v>
      </c>
      <c r="Y1020" s="1">
        <v>41.566099999999999</v>
      </c>
      <c r="Z1020" s="1">
        <v>39.035400000000003</v>
      </c>
      <c r="AA1020" s="1">
        <v>39.469549999999998</v>
      </c>
      <c r="AB1020" s="1">
        <v>39.903700000000001</v>
      </c>
      <c r="AC1020" s="1">
        <v>39.903700000000001</v>
      </c>
    </row>
    <row r="1021" spans="1:29" x14ac:dyDescent="0.3">
      <c r="A1021" t="s">
        <v>193</v>
      </c>
      <c r="B1021" t="s">
        <v>181</v>
      </c>
      <c r="C1021" t="s">
        <v>198</v>
      </c>
      <c r="D1021" t="s">
        <v>166</v>
      </c>
      <c r="E1021" t="s">
        <v>197</v>
      </c>
      <c r="F1021" s="1"/>
      <c r="G1021" s="1"/>
      <c r="H1021" s="1"/>
      <c r="I1021" s="1">
        <v>13.6486</v>
      </c>
      <c r="J1021" s="1">
        <v>13.410600000000001</v>
      </c>
      <c r="K1021" s="1">
        <v>13.559200000000001</v>
      </c>
      <c r="L1021" s="1">
        <v>15.3996</v>
      </c>
      <c r="M1021" s="1">
        <v>32.448099999999997</v>
      </c>
      <c r="N1021" s="1">
        <v>39.548299999999998</v>
      </c>
      <c r="O1021" s="1">
        <v>43.305799999999998</v>
      </c>
      <c r="P1021" s="1">
        <v>51.8673</v>
      </c>
      <c r="Q1021" s="1">
        <v>57.998800000000003</v>
      </c>
      <c r="R1021" s="1">
        <v>41.689399999999999</v>
      </c>
      <c r="S1021" s="1">
        <v>41.719700000000003</v>
      </c>
      <c r="T1021" s="1">
        <v>39.232100000000003</v>
      </c>
      <c r="U1021" s="1">
        <v>40.231850000000001</v>
      </c>
      <c r="V1021" s="1">
        <v>41.2316</v>
      </c>
      <c r="W1021" s="1">
        <v>40.825150000000001</v>
      </c>
      <c r="X1021" s="1">
        <v>40.418700000000001</v>
      </c>
      <c r="Y1021" s="1">
        <v>40.025549999999903</v>
      </c>
      <c r="Z1021" s="1">
        <v>39.632399999999997</v>
      </c>
      <c r="AA1021" s="1">
        <v>37.970849999999999</v>
      </c>
      <c r="AB1021" s="1">
        <v>36.3093</v>
      </c>
      <c r="AC1021" s="1">
        <v>36.3093</v>
      </c>
    </row>
    <row r="1022" spans="1:29" x14ac:dyDescent="0.3">
      <c r="A1022" t="s">
        <v>193</v>
      </c>
      <c r="B1022" t="s">
        <v>181</v>
      </c>
      <c r="C1022" t="s">
        <v>198</v>
      </c>
      <c r="D1022" t="s">
        <v>168</v>
      </c>
      <c r="E1022" t="s">
        <v>197</v>
      </c>
      <c r="F1022" s="1"/>
      <c r="G1022" s="1"/>
      <c r="H1022" s="1"/>
      <c r="I1022" s="1">
        <v>17.822299999999998</v>
      </c>
      <c r="J1022" s="1">
        <v>15.098800000000001</v>
      </c>
      <c r="K1022" s="1">
        <v>14.854200000000001</v>
      </c>
      <c r="L1022" s="1">
        <v>31.431999999999999</v>
      </c>
      <c r="M1022" s="1">
        <v>39.270200000000003</v>
      </c>
      <c r="N1022" s="1">
        <v>47.940899999999999</v>
      </c>
      <c r="O1022" s="1">
        <v>52.785899999999998</v>
      </c>
      <c r="P1022" s="1">
        <v>61.886600000000001</v>
      </c>
      <c r="Q1022" s="1">
        <v>67.141499999999994</v>
      </c>
      <c r="R1022" s="1">
        <v>54.4071</v>
      </c>
      <c r="S1022" s="1">
        <v>53.5931</v>
      </c>
      <c r="T1022" s="1">
        <v>50.478700000000003</v>
      </c>
      <c r="U1022" s="1">
        <v>54.564549999999997</v>
      </c>
      <c r="V1022" s="1">
        <v>58.650399999999998</v>
      </c>
      <c r="W1022" s="1">
        <v>56.575649999999897</v>
      </c>
      <c r="X1022" s="1">
        <v>54.500900000000001</v>
      </c>
      <c r="Y1022" s="1">
        <v>56.296050000000001</v>
      </c>
      <c r="Z1022" s="1">
        <v>58.091200000000001</v>
      </c>
      <c r="AA1022" s="1">
        <v>55.917650000000002</v>
      </c>
      <c r="AB1022" s="1">
        <v>53.744100000000003</v>
      </c>
      <c r="AC1022" s="1">
        <v>53.744100000000003</v>
      </c>
    </row>
    <row r="1023" spans="1:29" x14ac:dyDescent="0.3">
      <c r="A1023" t="s">
        <v>193</v>
      </c>
      <c r="B1023" t="s">
        <v>181</v>
      </c>
      <c r="C1023" t="s">
        <v>198</v>
      </c>
      <c r="D1023" t="s">
        <v>177</v>
      </c>
      <c r="E1023" t="s">
        <v>197</v>
      </c>
      <c r="F1023" s="1"/>
      <c r="G1023" s="1"/>
      <c r="H1023" s="1"/>
      <c r="I1023" s="1">
        <v>8.9026999999999994</v>
      </c>
      <c r="J1023" s="1">
        <v>10.895099999999999</v>
      </c>
      <c r="K1023" s="1">
        <v>5.9131999999999998</v>
      </c>
      <c r="L1023" s="1">
        <v>6.3471000000000002</v>
      </c>
      <c r="M1023" s="1">
        <v>36.578699999999998</v>
      </c>
      <c r="N1023" s="1">
        <v>23.325199999999999</v>
      </c>
      <c r="O1023" s="1">
        <v>27.0077</v>
      </c>
      <c r="P1023" s="1">
        <v>24.432099999999998</v>
      </c>
      <c r="Q1023" s="1">
        <v>33.662100000000002</v>
      </c>
      <c r="R1023" s="1">
        <v>25.6023</v>
      </c>
      <c r="S1023" s="1">
        <v>29.265599999999999</v>
      </c>
      <c r="T1023" s="1">
        <v>36.2087</v>
      </c>
      <c r="U1023" s="1">
        <v>39.220599999999997</v>
      </c>
      <c r="V1023" s="1">
        <v>42.232500000000002</v>
      </c>
      <c r="W1023" s="1">
        <v>39.245350000000002</v>
      </c>
      <c r="X1023" s="1">
        <v>36.258200000000002</v>
      </c>
      <c r="Y1023" s="1">
        <v>36.632350000000002</v>
      </c>
      <c r="Z1023" s="1">
        <v>37.006500000000003</v>
      </c>
      <c r="AA1023" s="1">
        <v>37.385199999999998</v>
      </c>
      <c r="AB1023" s="1">
        <v>37.7639</v>
      </c>
      <c r="AC1023" s="1">
        <v>37.7639</v>
      </c>
    </row>
    <row r="1024" spans="1:29" x14ac:dyDescent="0.3">
      <c r="A1024" t="s">
        <v>193</v>
      </c>
      <c r="B1024" t="s">
        <v>181</v>
      </c>
      <c r="C1024" t="s">
        <v>198</v>
      </c>
      <c r="D1024" t="s">
        <v>160</v>
      </c>
      <c r="E1024" t="s">
        <v>197</v>
      </c>
      <c r="F1024" s="1"/>
      <c r="G1024" s="1"/>
      <c r="H1024" s="1"/>
      <c r="I1024" s="1">
        <v>8.9026999999999994</v>
      </c>
      <c r="J1024" s="1">
        <v>10.895099999999999</v>
      </c>
      <c r="K1024" s="1">
        <v>5.9131999999999998</v>
      </c>
      <c r="L1024" s="1">
        <v>6.3471000000000002</v>
      </c>
      <c r="M1024" s="1">
        <v>36.578699999999998</v>
      </c>
      <c r="N1024" s="1">
        <v>23.325199999999999</v>
      </c>
      <c r="O1024" s="1">
        <v>27.0077</v>
      </c>
      <c r="P1024" s="1">
        <v>24.432099999999998</v>
      </c>
      <c r="Q1024" s="1">
        <v>33.662100000000002</v>
      </c>
      <c r="R1024" s="1">
        <v>25.6023</v>
      </c>
      <c r="S1024" s="1">
        <v>29.265599999999999</v>
      </c>
      <c r="T1024" s="1">
        <v>36.2087</v>
      </c>
      <c r="U1024" s="1">
        <v>39.220599999999997</v>
      </c>
      <c r="V1024" s="1">
        <v>42.232500000000002</v>
      </c>
      <c r="W1024" s="1">
        <v>39.245350000000002</v>
      </c>
      <c r="X1024" s="1">
        <v>36.258200000000002</v>
      </c>
      <c r="Y1024" s="1">
        <v>36.632350000000002</v>
      </c>
      <c r="Z1024" s="1">
        <v>37.006500000000003</v>
      </c>
      <c r="AA1024" s="1">
        <v>37.385199999999998</v>
      </c>
      <c r="AB1024" s="1">
        <v>37.7639</v>
      </c>
      <c r="AC1024" s="1">
        <v>37.7639</v>
      </c>
    </row>
    <row r="1025" spans="1:29" hidden="1" x14ac:dyDescent="0.3">
      <c r="A1025" t="s">
        <v>193</v>
      </c>
      <c r="B1025" t="s">
        <v>181</v>
      </c>
      <c r="C1025" t="s">
        <v>198</v>
      </c>
      <c r="D1025" t="s">
        <v>119</v>
      </c>
      <c r="E1025" t="s">
        <v>197</v>
      </c>
      <c r="F1025" s="1"/>
      <c r="G1025" s="1"/>
      <c r="H1025" s="1"/>
      <c r="I1025" s="1">
        <v>1.1591</v>
      </c>
      <c r="J1025" s="1">
        <v>2.1867999999999999</v>
      </c>
      <c r="K1025" s="1">
        <v>8.6199999999999999E-2</v>
      </c>
      <c r="L1025" s="1">
        <v>3.2363</v>
      </c>
      <c r="M1025" s="1">
        <v>8.2129999999999992</v>
      </c>
      <c r="N1025" s="1">
        <v>8.6856000000000009</v>
      </c>
      <c r="O1025" s="1">
        <v>9.0176999999999996</v>
      </c>
      <c r="P1025" s="1">
        <v>19.029499999999999</v>
      </c>
      <c r="Q1025" s="1">
        <v>28.39</v>
      </c>
      <c r="R1025" s="1">
        <v>32.861199999999997</v>
      </c>
      <c r="S1025" s="1">
        <v>31.888400000000001</v>
      </c>
      <c r="T1025" s="1">
        <v>40.030500000000004</v>
      </c>
      <c r="U1025" s="1">
        <v>36.356000000000002</v>
      </c>
      <c r="V1025" s="1">
        <v>32.6815</v>
      </c>
      <c r="W1025" s="1">
        <v>33.2027</v>
      </c>
      <c r="X1025" s="1">
        <v>33.7239</v>
      </c>
      <c r="Y1025" s="1">
        <v>31.817399999999999</v>
      </c>
      <c r="Z1025" s="1">
        <v>29.910900000000002</v>
      </c>
      <c r="AA1025" s="1">
        <v>36.767049999999998</v>
      </c>
      <c r="AB1025" s="1">
        <v>43.623199999999997</v>
      </c>
      <c r="AC1025" s="1">
        <v>43.623199999999997</v>
      </c>
    </row>
    <row r="1026" spans="1:29" hidden="1" x14ac:dyDescent="0.3">
      <c r="A1026" t="s">
        <v>193</v>
      </c>
      <c r="B1026" t="s">
        <v>181</v>
      </c>
      <c r="C1026" t="s">
        <v>198</v>
      </c>
      <c r="D1026" t="s">
        <v>121</v>
      </c>
      <c r="E1026" t="s">
        <v>197</v>
      </c>
      <c r="F1026" s="1"/>
      <c r="G1026" s="1"/>
      <c r="H1026" s="1"/>
      <c r="I1026" s="1"/>
      <c r="J1026" s="1">
        <v>1.5526</v>
      </c>
      <c r="K1026" s="1">
        <v>1.4259999999999999</v>
      </c>
      <c r="L1026" s="1">
        <v>1.7543</v>
      </c>
      <c r="M1026" s="1">
        <v>2.7048999999999999</v>
      </c>
      <c r="N1026" s="1">
        <v>1.0768</v>
      </c>
      <c r="O1026" s="1">
        <v>1.0765</v>
      </c>
      <c r="P1026" s="1">
        <v>1.5958000000000001</v>
      </c>
      <c r="Q1026" s="1">
        <v>1.7276</v>
      </c>
      <c r="R1026" s="1">
        <v>1.5077</v>
      </c>
      <c r="S1026" s="1">
        <v>1.4858</v>
      </c>
      <c r="T1026" s="1">
        <v>1.6142000000000001</v>
      </c>
      <c r="U1026" s="1">
        <v>1.5989500000000001</v>
      </c>
      <c r="V1026" s="1">
        <v>1.5837000000000001</v>
      </c>
      <c r="W1026" s="1">
        <v>1.4277</v>
      </c>
      <c r="X1026" s="1">
        <v>1.2717000000000001</v>
      </c>
      <c r="Y1026" s="1">
        <v>1.5676999999999901</v>
      </c>
      <c r="Z1026" s="1">
        <v>1.8636999999999999</v>
      </c>
      <c r="AA1026" s="1">
        <v>1.8772</v>
      </c>
      <c r="AB1026" s="1">
        <v>1.8907</v>
      </c>
      <c r="AC1026" s="1">
        <v>1.8907</v>
      </c>
    </row>
    <row r="1027" spans="1:29" hidden="1" x14ac:dyDescent="0.3">
      <c r="A1027" t="s">
        <v>193</v>
      </c>
      <c r="B1027" t="s">
        <v>181</v>
      </c>
      <c r="C1027" t="s">
        <v>198</v>
      </c>
      <c r="D1027" t="s">
        <v>123</v>
      </c>
      <c r="E1027" t="s">
        <v>197</v>
      </c>
      <c r="F1027" s="1"/>
      <c r="G1027" s="1"/>
      <c r="H1027" s="1"/>
      <c r="I1027" s="1"/>
      <c r="J1027" s="1">
        <v>4.0023</v>
      </c>
      <c r="K1027" s="1">
        <v>4.1188000000000002</v>
      </c>
      <c r="L1027" s="1">
        <v>3.7086999999999999</v>
      </c>
      <c r="M1027" s="1">
        <v>6.1638999999999999</v>
      </c>
      <c r="N1027" s="1">
        <v>6.2774999999999999</v>
      </c>
      <c r="O1027" s="1">
        <v>6.6250999999999998</v>
      </c>
      <c r="P1027" s="1">
        <v>7.9371999999999998</v>
      </c>
      <c r="Q1027" s="1">
        <v>7.8411</v>
      </c>
      <c r="R1027" s="1">
        <v>7.9043000000000001</v>
      </c>
      <c r="S1027" s="1">
        <v>6.1749999999999998</v>
      </c>
      <c r="T1027" s="1">
        <v>7.3498999999999999</v>
      </c>
      <c r="U1027" s="1">
        <v>7.2317</v>
      </c>
      <c r="V1027" s="1">
        <v>7.1135000000000002</v>
      </c>
      <c r="W1027" s="1">
        <v>6.8442499999999997</v>
      </c>
      <c r="X1027" s="1">
        <v>6.5750000000000002</v>
      </c>
      <c r="Y1027" s="1">
        <v>6.7477499999999999</v>
      </c>
      <c r="Z1027" s="1">
        <v>6.9204999999999997</v>
      </c>
      <c r="AA1027" s="1">
        <v>6.9516999999999998</v>
      </c>
      <c r="AB1027" s="1">
        <v>6.9828999999999999</v>
      </c>
      <c r="AC1027" s="1">
        <v>6.9828999999999999</v>
      </c>
    </row>
    <row r="1028" spans="1:29" hidden="1" x14ac:dyDescent="0.3">
      <c r="A1028" t="s">
        <v>193</v>
      </c>
      <c r="B1028" t="s">
        <v>181</v>
      </c>
      <c r="C1028" t="s">
        <v>198</v>
      </c>
      <c r="D1028" t="s">
        <v>125</v>
      </c>
      <c r="E1028" t="s">
        <v>197</v>
      </c>
      <c r="F1028" s="1"/>
      <c r="G1028" s="1"/>
      <c r="H1028" s="1"/>
      <c r="I1028" s="1"/>
      <c r="J1028" s="1">
        <v>9.1948000000000008</v>
      </c>
      <c r="K1028" s="1">
        <v>9.8724000000000007</v>
      </c>
      <c r="L1028" s="1">
        <v>10.217000000000001</v>
      </c>
      <c r="M1028" s="1">
        <v>10.050000000000001</v>
      </c>
      <c r="N1028" s="1">
        <v>11.329000000000001</v>
      </c>
      <c r="O1028" s="1">
        <v>10.231299999999999</v>
      </c>
      <c r="P1028" s="1">
        <v>10.498900000000001</v>
      </c>
      <c r="Q1028" s="1">
        <v>11.538399999999999</v>
      </c>
      <c r="R1028" s="1">
        <v>12.3041</v>
      </c>
      <c r="S1028" s="1">
        <v>13.3146</v>
      </c>
      <c r="T1028" s="1">
        <v>15.8163</v>
      </c>
      <c r="U1028" s="1">
        <v>17.327649999999998</v>
      </c>
      <c r="V1028" s="1">
        <v>18.838999999999999</v>
      </c>
      <c r="W1028" s="1">
        <v>19.34375</v>
      </c>
      <c r="X1028" s="1">
        <v>19.848500000000001</v>
      </c>
      <c r="Y1028" s="1">
        <v>20.31955</v>
      </c>
      <c r="Z1028" s="1">
        <v>20.790600000000001</v>
      </c>
      <c r="AA1028" s="1">
        <v>20.789100000000001</v>
      </c>
      <c r="AB1028" s="1">
        <v>20.787600000000001</v>
      </c>
      <c r="AC1028" s="1">
        <v>20.787600000000001</v>
      </c>
    </row>
    <row r="1029" spans="1:29" hidden="1" x14ac:dyDescent="0.3">
      <c r="A1029" t="s">
        <v>193</v>
      </c>
      <c r="B1029" t="s">
        <v>181</v>
      </c>
      <c r="C1029" t="s">
        <v>198</v>
      </c>
      <c r="D1029" t="s">
        <v>127</v>
      </c>
      <c r="E1029" t="s">
        <v>197</v>
      </c>
      <c r="F1029" s="1"/>
      <c r="G1029" s="1"/>
      <c r="H1029" s="1"/>
      <c r="I1029" s="1">
        <v>27.049499999999998</v>
      </c>
      <c r="J1029" s="1">
        <v>11.006500000000001</v>
      </c>
      <c r="K1029" s="1">
        <v>20.510899999999999</v>
      </c>
      <c r="L1029" s="1">
        <v>28.331600000000002</v>
      </c>
      <c r="M1029" s="1">
        <v>34.9208</v>
      </c>
      <c r="N1029" s="1">
        <v>30.069199999999999</v>
      </c>
      <c r="O1029" s="1">
        <v>20.407900000000001</v>
      </c>
      <c r="P1029" s="1">
        <v>19.266100000000002</v>
      </c>
      <c r="Q1029" s="1">
        <v>19.649999999999999</v>
      </c>
      <c r="R1029" s="1">
        <v>18.8017</v>
      </c>
      <c r="S1029" s="1">
        <v>17.177700000000002</v>
      </c>
      <c r="T1029" s="1">
        <v>16.569099999999999</v>
      </c>
      <c r="U1029" s="1">
        <v>17.015699999999999</v>
      </c>
      <c r="V1029" s="1">
        <v>17.462299999999999</v>
      </c>
      <c r="W1029" s="1">
        <v>16.915949999999999</v>
      </c>
      <c r="X1029" s="1">
        <v>16.369599999999998</v>
      </c>
      <c r="Y1029" s="1">
        <v>15.4020999999999</v>
      </c>
      <c r="Z1029" s="1">
        <v>14.4346</v>
      </c>
      <c r="AA1029" s="1">
        <v>14.580649999999901</v>
      </c>
      <c r="AB1029" s="1">
        <v>14.726699999999999</v>
      </c>
      <c r="AC1029" s="1">
        <v>14.726699999999999</v>
      </c>
    </row>
    <row r="1030" spans="1:29" hidden="1" x14ac:dyDescent="0.3">
      <c r="A1030" t="s">
        <v>193</v>
      </c>
      <c r="B1030" t="s">
        <v>181</v>
      </c>
      <c r="C1030" t="s">
        <v>198</v>
      </c>
      <c r="D1030" t="s">
        <v>161</v>
      </c>
      <c r="E1030" t="s">
        <v>197</v>
      </c>
      <c r="F1030" s="1"/>
      <c r="G1030" s="1"/>
      <c r="H1030" s="1"/>
      <c r="I1030" s="1"/>
      <c r="J1030" s="1">
        <v>8.9068000000000005</v>
      </c>
      <c r="K1030" s="1">
        <v>7.5910000000000002</v>
      </c>
      <c r="L1030" s="1">
        <v>8.9329999999999998</v>
      </c>
      <c r="M1030" s="1">
        <v>23.944400000000002</v>
      </c>
      <c r="N1030" s="1">
        <v>30.447299999999998</v>
      </c>
      <c r="O1030" s="1">
        <v>34.071199999999997</v>
      </c>
      <c r="P1030" s="1">
        <v>40.414200000000001</v>
      </c>
      <c r="Q1030" s="1">
        <v>44.923099999999998</v>
      </c>
      <c r="R1030" s="1">
        <v>30.2883</v>
      </c>
      <c r="S1030" s="1">
        <v>30.203099999999999</v>
      </c>
      <c r="T1030" s="1">
        <v>26.9617</v>
      </c>
      <c r="U1030" s="1">
        <v>28.2529</v>
      </c>
      <c r="V1030" s="1">
        <v>29.5441</v>
      </c>
      <c r="W1030" s="1">
        <v>28.927399999999999</v>
      </c>
      <c r="X1030" s="1">
        <v>28.310700000000001</v>
      </c>
      <c r="Y1030" s="1">
        <v>28.407699999999998</v>
      </c>
      <c r="Z1030" s="1">
        <v>28.5047</v>
      </c>
      <c r="AA1030" s="1">
        <v>26.6084</v>
      </c>
      <c r="AB1030" s="1">
        <v>24.7121</v>
      </c>
      <c r="AC1030" s="1">
        <v>24.7121</v>
      </c>
    </row>
    <row r="1031" spans="1:29" hidden="1" x14ac:dyDescent="0.3">
      <c r="A1031" t="s">
        <v>193</v>
      </c>
      <c r="B1031" t="s">
        <v>181</v>
      </c>
      <c r="C1031" t="s">
        <v>198</v>
      </c>
      <c r="D1031" t="s">
        <v>130</v>
      </c>
      <c r="E1031" t="s">
        <v>197</v>
      </c>
      <c r="F1031" s="1"/>
      <c r="G1031" s="1"/>
      <c r="H1031" s="1"/>
      <c r="I1031" s="1"/>
      <c r="J1031" s="1">
        <v>2.3479999999999999</v>
      </c>
      <c r="K1031" s="1">
        <v>10.8873</v>
      </c>
      <c r="L1031" s="1">
        <v>10.128299999999999</v>
      </c>
      <c r="M1031" s="1">
        <v>29.640799999999999</v>
      </c>
      <c r="N1031" s="1">
        <v>39.338700000000003</v>
      </c>
      <c r="O1031" s="1">
        <v>17.1326</v>
      </c>
      <c r="P1031" s="1">
        <v>35.352600000000002</v>
      </c>
      <c r="Q1031" s="1">
        <v>20.023299999999999</v>
      </c>
      <c r="R1031" s="1">
        <v>31.588100000000001</v>
      </c>
      <c r="S1031" s="1">
        <v>16.892499999999998</v>
      </c>
      <c r="T1031" s="1">
        <v>24.0745</v>
      </c>
      <c r="U1031" s="1">
        <v>22.584849999999999</v>
      </c>
      <c r="V1031" s="1">
        <v>21.095199999999998</v>
      </c>
      <c r="W1031" s="1">
        <v>24.072749999999999</v>
      </c>
      <c r="X1031" s="1">
        <v>27.0503</v>
      </c>
      <c r="Y1031" s="1">
        <v>20.728749999999899</v>
      </c>
      <c r="Z1031" s="1">
        <v>14.4072</v>
      </c>
      <c r="AA1031" s="1">
        <v>18.457149999999999</v>
      </c>
      <c r="AB1031" s="1">
        <v>22.507100000000001</v>
      </c>
      <c r="AC1031" s="1">
        <v>22.507100000000001</v>
      </c>
    </row>
    <row r="1032" spans="1:29" hidden="1" x14ac:dyDescent="0.3">
      <c r="A1032" t="s">
        <v>193</v>
      </c>
      <c r="B1032" t="s">
        <v>181</v>
      </c>
      <c r="C1032" t="s">
        <v>198</v>
      </c>
      <c r="D1032" t="s">
        <v>185</v>
      </c>
      <c r="E1032" t="s">
        <v>197</v>
      </c>
      <c r="F1032" s="1"/>
      <c r="G1032" s="1"/>
      <c r="H1032" s="1"/>
      <c r="I1032" s="1">
        <v>11.3819</v>
      </c>
      <c r="J1032" s="1">
        <v>8.3691999999999993</v>
      </c>
      <c r="K1032" s="1">
        <v>8.1844999999999999</v>
      </c>
      <c r="L1032" s="1">
        <v>24.494599999999998</v>
      </c>
      <c r="M1032" s="1">
        <v>32.282400000000003</v>
      </c>
      <c r="N1032" s="1">
        <v>39.880200000000002</v>
      </c>
      <c r="O1032" s="1">
        <v>45.027700000000003</v>
      </c>
      <c r="P1032" s="1">
        <v>53.868499999999997</v>
      </c>
      <c r="Q1032" s="1">
        <v>58.867100000000001</v>
      </c>
      <c r="R1032" s="1">
        <v>45.954999999999998</v>
      </c>
      <c r="S1032" s="1">
        <v>44.5505</v>
      </c>
      <c r="T1032" s="1">
        <v>41.900300000000001</v>
      </c>
      <c r="U1032" s="1">
        <v>45.837400000000002</v>
      </c>
      <c r="V1032" s="1">
        <v>49.774500000000003</v>
      </c>
      <c r="W1032" s="1">
        <v>47.904200000000003</v>
      </c>
      <c r="X1032" s="1">
        <v>46.033900000000003</v>
      </c>
      <c r="Y1032" s="1">
        <v>47.54665</v>
      </c>
      <c r="Z1032" s="1">
        <v>49.059399999999997</v>
      </c>
      <c r="AA1032" s="1">
        <v>47.168049999999901</v>
      </c>
      <c r="AB1032" s="1">
        <v>45.276699999999998</v>
      </c>
      <c r="AC1032" s="1">
        <v>45.276699999999998</v>
      </c>
    </row>
    <row r="1033" spans="1:29" hidden="1" x14ac:dyDescent="0.3">
      <c r="A1033" t="s">
        <v>193</v>
      </c>
      <c r="B1033" t="s">
        <v>181</v>
      </c>
      <c r="C1033" t="s">
        <v>198</v>
      </c>
      <c r="D1033" t="s">
        <v>131</v>
      </c>
      <c r="E1033" t="s">
        <v>197</v>
      </c>
      <c r="F1033" s="1"/>
      <c r="G1033" s="1"/>
      <c r="H1033" s="1"/>
      <c r="I1033" s="1"/>
      <c r="J1033" s="1">
        <v>8.3607999999999993</v>
      </c>
      <c r="K1033" s="1">
        <v>8.1853999999999996</v>
      </c>
      <c r="L1033" s="1">
        <v>24.497299999999999</v>
      </c>
      <c r="M1033" s="1">
        <v>32.077800000000003</v>
      </c>
      <c r="N1033" s="1">
        <v>40.3416</v>
      </c>
      <c r="O1033" s="1">
        <v>45.028500000000001</v>
      </c>
      <c r="P1033" s="1">
        <v>53.571399999999997</v>
      </c>
      <c r="Q1033" s="1">
        <v>58.7273</v>
      </c>
      <c r="R1033" s="1">
        <v>45.954999999999998</v>
      </c>
      <c r="S1033" s="1">
        <v>44.550800000000002</v>
      </c>
      <c r="T1033" s="1">
        <v>41.9</v>
      </c>
      <c r="U1033" s="1">
        <v>45.8401</v>
      </c>
      <c r="V1033" s="1">
        <v>49.780200000000001</v>
      </c>
      <c r="W1033" s="1">
        <v>47.900950000000002</v>
      </c>
      <c r="X1033" s="1">
        <v>46.021700000000003</v>
      </c>
      <c r="Y1033" s="1">
        <v>47.547499999999999</v>
      </c>
      <c r="Z1033" s="1">
        <v>49.073300000000003</v>
      </c>
      <c r="AA1033" s="1">
        <v>47.171149999999997</v>
      </c>
      <c r="AB1033" s="1">
        <v>45.268999999999998</v>
      </c>
      <c r="AC1033" s="1">
        <v>45.268999999999998</v>
      </c>
    </row>
    <row r="1034" spans="1:29" hidden="1" x14ac:dyDescent="0.3">
      <c r="A1034" t="s">
        <v>193</v>
      </c>
      <c r="B1034" t="s">
        <v>181</v>
      </c>
      <c r="C1034" t="s">
        <v>198</v>
      </c>
      <c r="D1034" t="s">
        <v>162</v>
      </c>
      <c r="E1034" t="s">
        <v>197</v>
      </c>
      <c r="F1034" s="1"/>
      <c r="G1034" s="1"/>
      <c r="H1034" s="1"/>
      <c r="I1034" s="1">
        <v>56.909599999999998</v>
      </c>
      <c r="J1034" s="1">
        <v>41.845799999999997</v>
      </c>
      <c r="K1034" s="1">
        <v>40.922899999999998</v>
      </c>
      <c r="L1034" s="1">
        <v>122.4726</v>
      </c>
      <c r="M1034" s="1">
        <v>161.4119</v>
      </c>
      <c r="N1034" s="1">
        <v>199.4007</v>
      </c>
      <c r="O1034" s="1">
        <v>225.1387</v>
      </c>
      <c r="P1034" s="1">
        <v>269.34269999999998</v>
      </c>
      <c r="Q1034" s="1">
        <v>294.33539999999999</v>
      </c>
      <c r="R1034" s="1">
        <v>229.77520000000001</v>
      </c>
      <c r="S1034" s="1">
        <v>222.7527</v>
      </c>
      <c r="T1034" s="1">
        <v>314.2518</v>
      </c>
      <c r="U1034" s="1">
        <v>405.99829999999997</v>
      </c>
      <c r="V1034" s="1">
        <v>497.7448</v>
      </c>
      <c r="W1034" s="1">
        <v>479.04219999999998</v>
      </c>
      <c r="X1034" s="1">
        <v>460.33960000000002</v>
      </c>
      <c r="Y1034" s="1">
        <v>475.46674999999999</v>
      </c>
      <c r="Z1034" s="1">
        <v>490.59390000000002</v>
      </c>
      <c r="AA1034" s="1">
        <v>471.68009999999998</v>
      </c>
      <c r="AB1034" s="1">
        <v>452.7663</v>
      </c>
      <c r="AC1034" s="1">
        <v>452.7663</v>
      </c>
    </row>
    <row r="1035" spans="1:29" hidden="1" x14ac:dyDescent="0.3">
      <c r="A1035" t="s">
        <v>193</v>
      </c>
      <c r="B1035" t="s">
        <v>181</v>
      </c>
      <c r="C1035" t="s">
        <v>198</v>
      </c>
      <c r="D1035" t="s">
        <v>164</v>
      </c>
      <c r="E1035" t="s">
        <v>197</v>
      </c>
      <c r="F1035" s="1"/>
      <c r="G1035" s="1"/>
      <c r="H1035" s="1"/>
      <c r="I1035" s="1">
        <v>8.0874000000000006</v>
      </c>
      <c r="J1035" s="1">
        <v>9.1750000000000007</v>
      </c>
      <c r="K1035" s="1">
        <v>5.1026999999999996</v>
      </c>
      <c r="L1035" s="1">
        <v>4.7389999999999999</v>
      </c>
      <c r="M1035" s="1">
        <v>35.664900000000003</v>
      </c>
      <c r="N1035" s="1">
        <v>22.363099999999999</v>
      </c>
      <c r="O1035" s="1">
        <v>25.994800000000001</v>
      </c>
      <c r="P1035" s="1">
        <v>23.369399999999999</v>
      </c>
      <c r="Q1035" s="1">
        <v>30.895099999999999</v>
      </c>
      <c r="R1035" s="1">
        <v>24.4392</v>
      </c>
      <c r="S1035" s="1">
        <v>28.102499999999999</v>
      </c>
      <c r="T1035" s="1">
        <v>35.0456</v>
      </c>
      <c r="U1035" s="1">
        <v>38.057450000000003</v>
      </c>
      <c r="V1035" s="1">
        <v>41.069299999999998</v>
      </c>
      <c r="W1035" s="1">
        <v>37.552549999999997</v>
      </c>
      <c r="X1035" s="1">
        <v>34.035800000000002</v>
      </c>
      <c r="Y1035" s="1">
        <v>34.939599999999999</v>
      </c>
      <c r="Z1035" s="1">
        <v>35.843400000000003</v>
      </c>
      <c r="AA1035" s="1">
        <v>36.141950000000001</v>
      </c>
      <c r="AB1035" s="1">
        <v>36.4405</v>
      </c>
      <c r="AC1035" s="1">
        <v>36.4405</v>
      </c>
    </row>
    <row r="1036" spans="1:29" hidden="1" x14ac:dyDescent="0.3">
      <c r="A1036" t="s">
        <v>193</v>
      </c>
      <c r="B1036" t="s">
        <v>205</v>
      </c>
      <c r="C1036" t="s">
        <v>149</v>
      </c>
      <c r="D1036" t="s">
        <v>154</v>
      </c>
      <c r="E1036" t="s">
        <v>195</v>
      </c>
      <c r="F1036" s="1"/>
      <c r="G1036" s="1"/>
      <c r="H1036" s="1"/>
      <c r="I1036" s="1">
        <v>108</v>
      </c>
      <c r="J1036" s="1">
        <v>100</v>
      </c>
      <c r="K1036" s="1">
        <v>107</v>
      </c>
      <c r="L1036" s="1">
        <v>115</v>
      </c>
      <c r="M1036" s="1">
        <v>136</v>
      </c>
      <c r="N1036" s="1">
        <v>143</v>
      </c>
      <c r="O1036" s="1">
        <v>146</v>
      </c>
      <c r="P1036" s="1">
        <v>149</v>
      </c>
      <c r="Q1036" s="1">
        <v>161</v>
      </c>
      <c r="R1036" s="1">
        <v>163</v>
      </c>
      <c r="S1036" s="1">
        <v>162</v>
      </c>
      <c r="T1036" s="1">
        <v>160</v>
      </c>
      <c r="U1036" s="1">
        <v>160</v>
      </c>
      <c r="V1036" s="1">
        <v>160</v>
      </c>
      <c r="W1036" s="1">
        <v>156</v>
      </c>
      <c r="X1036" s="1">
        <v>152</v>
      </c>
      <c r="Y1036" s="1">
        <v>154</v>
      </c>
      <c r="Z1036" s="1">
        <v>156</v>
      </c>
      <c r="AA1036" s="1">
        <v>151.5</v>
      </c>
      <c r="AB1036" s="1">
        <v>147</v>
      </c>
      <c r="AC1036" s="1">
        <v>147</v>
      </c>
    </row>
    <row r="1037" spans="1:29" hidden="1" x14ac:dyDescent="0.3">
      <c r="A1037" t="s">
        <v>193</v>
      </c>
      <c r="B1037" t="s">
        <v>205</v>
      </c>
      <c r="C1037" t="s">
        <v>149</v>
      </c>
      <c r="D1037" t="s">
        <v>117</v>
      </c>
      <c r="E1037" t="s">
        <v>196</v>
      </c>
      <c r="F1037" s="1"/>
      <c r="G1037" s="1"/>
      <c r="H1037" s="1"/>
      <c r="I1037" s="1"/>
      <c r="J1037" s="1">
        <v>16.472100000000001</v>
      </c>
      <c r="K1037" s="1">
        <v>16.516300000000001</v>
      </c>
      <c r="L1037" s="1">
        <v>14.857100000000001</v>
      </c>
      <c r="M1037" s="1">
        <v>108.54519999999999</v>
      </c>
      <c r="N1037" s="1">
        <v>138.5361</v>
      </c>
      <c r="O1037" s="1">
        <v>176.81479999999999</v>
      </c>
      <c r="P1037" s="1">
        <v>225.66909999999999</v>
      </c>
      <c r="Q1037" s="1">
        <v>288.02170000000001</v>
      </c>
      <c r="R1037" s="1">
        <v>367.5967</v>
      </c>
      <c r="S1037" s="1">
        <v>447.1705</v>
      </c>
      <c r="T1037" s="1">
        <v>526.74720000000002</v>
      </c>
      <c r="U1037" s="1">
        <v>606.31524999999999</v>
      </c>
      <c r="V1037" s="1">
        <v>685.88329999999996</v>
      </c>
      <c r="W1037" s="1">
        <v>765.46399999999903</v>
      </c>
      <c r="X1037" s="1">
        <v>845.04470000000003</v>
      </c>
      <c r="Y1037" s="1">
        <v>924.61734999999999</v>
      </c>
      <c r="Z1037" s="1">
        <v>1004.19</v>
      </c>
      <c r="AA1037" s="1">
        <v>1083.75945</v>
      </c>
      <c r="AB1037" s="1">
        <v>1163.3289</v>
      </c>
      <c r="AC1037" s="1">
        <v>1163.3289</v>
      </c>
    </row>
    <row r="1038" spans="1:29" hidden="1" x14ac:dyDescent="0.3">
      <c r="A1038" t="s">
        <v>193</v>
      </c>
      <c r="B1038" t="s">
        <v>205</v>
      </c>
      <c r="C1038" t="s">
        <v>149</v>
      </c>
      <c r="D1038" t="s">
        <v>119</v>
      </c>
      <c r="E1038" t="s">
        <v>197</v>
      </c>
      <c r="F1038" s="1"/>
      <c r="G1038" s="1"/>
      <c r="H1038" s="1"/>
      <c r="I1038" s="1">
        <v>1.1591</v>
      </c>
      <c r="J1038" s="1">
        <v>2.1867999999999999</v>
      </c>
      <c r="K1038" s="1">
        <v>8.6199999999999E-2</v>
      </c>
      <c r="L1038" s="1">
        <v>3.2363</v>
      </c>
      <c r="M1038" s="1">
        <v>7.5139999999999896</v>
      </c>
      <c r="N1038" s="1">
        <v>7.3455000000000004</v>
      </c>
      <c r="O1038" s="1">
        <v>6.5537999999999998</v>
      </c>
      <c r="P1038" s="1">
        <v>7.8122999999999898</v>
      </c>
      <c r="Q1038" s="1">
        <v>13.9344999999999</v>
      </c>
      <c r="R1038" s="1">
        <v>16.505400000000002</v>
      </c>
      <c r="S1038" s="1">
        <v>18.6981</v>
      </c>
      <c r="T1038" s="1">
        <v>34.100299999999997</v>
      </c>
      <c r="U1038" s="1">
        <v>37.358499999999999</v>
      </c>
      <c r="V1038" s="1">
        <v>40.616700000000002</v>
      </c>
      <c r="W1038" s="1">
        <v>42.309899999999999</v>
      </c>
      <c r="X1038" s="1">
        <v>44.003100000000003</v>
      </c>
      <c r="Y1038" s="1">
        <v>39.201700000000002</v>
      </c>
      <c r="Z1038" s="1">
        <v>34.400300000000001</v>
      </c>
      <c r="AA1038" s="1">
        <v>44.294550000000001</v>
      </c>
      <c r="AB1038" s="1">
        <v>54.188800000000001</v>
      </c>
      <c r="AC1038" s="1">
        <v>54.188800000000001</v>
      </c>
    </row>
    <row r="1039" spans="1:29" hidden="1" x14ac:dyDescent="0.3">
      <c r="A1039" t="s">
        <v>193</v>
      </c>
      <c r="B1039" t="s">
        <v>205</v>
      </c>
      <c r="C1039" t="s">
        <v>149</v>
      </c>
      <c r="D1039" t="s">
        <v>121</v>
      </c>
      <c r="E1039" t="s">
        <v>197</v>
      </c>
      <c r="F1039" s="1"/>
      <c r="G1039" s="1"/>
      <c r="H1039" s="1"/>
      <c r="I1039" s="1"/>
      <c r="J1039" s="1">
        <v>1.5526</v>
      </c>
      <c r="K1039" s="1">
        <v>1.4259999999999999</v>
      </c>
      <c r="L1039" s="1">
        <v>1.7543</v>
      </c>
      <c r="M1039" s="1">
        <v>2.0194999999999999</v>
      </c>
      <c r="N1039" s="1">
        <v>1.3973</v>
      </c>
      <c r="O1039" s="1">
        <v>1.0361</v>
      </c>
      <c r="P1039" s="1">
        <v>0.95779999999999899</v>
      </c>
      <c r="Q1039" s="1">
        <v>1.3579000000000001</v>
      </c>
      <c r="R1039" s="1">
        <v>1.4377</v>
      </c>
      <c r="S1039" s="1">
        <v>1.4621999999999999</v>
      </c>
      <c r="T1039" s="1">
        <v>1.4822</v>
      </c>
      <c r="U1039" s="1">
        <v>1.5665</v>
      </c>
      <c r="V1039" s="1">
        <v>1.6508</v>
      </c>
      <c r="W1039" s="1">
        <v>1.7039500000000001</v>
      </c>
      <c r="X1039" s="1">
        <v>1.7571000000000001</v>
      </c>
      <c r="Y1039" s="1">
        <v>1.7540499999999899</v>
      </c>
      <c r="Z1039" s="1">
        <v>1.7509999999999999</v>
      </c>
      <c r="AA1039" s="1">
        <v>1.8361499999999999</v>
      </c>
      <c r="AB1039" s="1">
        <v>1.9213</v>
      </c>
      <c r="AC1039" s="1">
        <v>1.9213</v>
      </c>
    </row>
    <row r="1040" spans="1:29" hidden="1" x14ac:dyDescent="0.3">
      <c r="A1040" t="s">
        <v>193</v>
      </c>
      <c r="B1040" t="s">
        <v>205</v>
      </c>
      <c r="C1040" t="s">
        <v>149</v>
      </c>
      <c r="D1040" t="s">
        <v>123</v>
      </c>
      <c r="E1040" t="s">
        <v>197</v>
      </c>
      <c r="F1040" s="1"/>
      <c r="G1040" s="1"/>
      <c r="H1040" s="1"/>
      <c r="I1040" s="1"/>
      <c r="J1040" s="1">
        <v>4.0023</v>
      </c>
      <c r="K1040" s="1">
        <v>4.1188000000000002</v>
      </c>
      <c r="L1040" s="1">
        <v>3.7086999999999999</v>
      </c>
      <c r="M1040" s="1">
        <v>5.1801000000000004</v>
      </c>
      <c r="N1040" s="1">
        <v>5.6672000000000002</v>
      </c>
      <c r="O1040" s="1">
        <v>5.4520999999999997</v>
      </c>
      <c r="P1040" s="1">
        <v>6.4097999999999997</v>
      </c>
      <c r="Q1040" s="1">
        <v>6.2401999999999997</v>
      </c>
      <c r="R1040" s="1">
        <v>6.39</v>
      </c>
      <c r="S1040" s="1">
        <v>6.1096000000000004</v>
      </c>
      <c r="T1040" s="1">
        <v>7.5423</v>
      </c>
      <c r="U1040" s="1">
        <v>7.4337999999999997</v>
      </c>
      <c r="V1040" s="1">
        <v>7.3253000000000004</v>
      </c>
      <c r="W1040" s="1">
        <v>7.3194999999999997</v>
      </c>
      <c r="X1040" s="1">
        <v>7.3136999999999999</v>
      </c>
      <c r="Y1040" s="1">
        <v>7.2773000000000003</v>
      </c>
      <c r="Z1040" s="1">
        <v>7.2408999999999999</v>
      </c>
      <c r="AA1040" s="1">
        <v>7.0963000000000003</v>
      </c>
      <c r="AB1040" s="1">
        <v>6.9516999999999998</v>
      </c>
      <c r="AC1040" s="1">
        <v>6.9516999999999998</v>
      </c>
    </row>
    <row r="1041" spans="1:29" hidden="1" x14ac:dyDescent="0.3">
      <c r="A1041" t="s">
        <v>193</v>
      </c>
      <c r="B1041" t="s">
        <v>205</v>
      </c>
      <c r="C1041" t="s">
        <v>149</v>
      </c>
      <c r="D1041" t="s">
        <v>125</v>
      </c>
      <c r="E1041" t="s">
        <v>197</v>
      </c>
      <c r="F1041" s="1"/>
      <c r="G1041" s="1"/>
      <c r="H1041" s="1"/>
      <c r="I1041" s="1"/>
      <c r="J1041" s="1">
        <v>9.1948000000000008</v>
      </c>
      <c r="K1041" s="1">
        <v>9.8724000000000007</v>
      </c>
      <c r="L1041" s="1">
        <v>10.217000000000001</v>
      </c>
      <c r="M1041" s="1">
        <v>10.092000000000001</v>
      </c>
      <c r="N1041" s="1">
        <v>11.8085</v>
      </c>
      <c r="O1041" s="1">
        <v>10.9625</v>
      </c>
      <c r="P1041" s="1">
        <v>11.858499999999999</v>
      </c>
      <c r="Q1041" s="1">
        <v>13.1839</v>
      </c>
      <c r="R1041" s="1">
        <v>13.9221</v>
      </c>
      <c r="S1041" s="1">
        <v>14.583</v>
      </c>
      <c r="T1041" s="1">
        <v>16.748999999999999</v>
      </c>
      <c r="U1041" s="1">
        <v>18.137350000000001</v>
      </c>
      <c r="V1041" s="1">
        <v>19.525700000000001</v>
      </c>
      <c r="W1041" s="1">
        <v>20.2592</v>
      </c>
      <c r="X1041" s="1">
        <v>20.992699999999999</v>
      </c>
      <c r="Y1041" s="1">
        <v>21.224599999999999</v>
      </c>
      <c r="Z1041" s="1">
        <v>21.456499999999998</v>
      </c>
      <c r="AA1041" s="1">
        <v>21.133099999999999</v>
      </c>
      <c r="AB1041" s="1">
        <v>20.809699999999999</v>
      </c>
      <c r="AC1041" s="1">
        <v>20.809699999999999</v>
      </c>
    </row>
    <row r="1042" spans="1:29" hidden="1" x14ac:dyDescent="0.3">
      <c r="A1042" t="s">
        <v>193</v>
      </c>
      <c r="B1042" t="s">
        <v>205</v>
      </c>
      <c r="C1042" t="s">
        <v>149</v>
      </c>
      <c r="D1042" t="s">
        <v>127</v>
      </c>
      <c r="E1042" t="s">
        <v>197</v>
      </c>
      <c r="F1042" s="1"/>
      <c r="G1042" s="1"/>
      <c r="H1042" s="1"/>
      <c r="I1042" s="1">
        <v>27.049499999999998</v>
      </c>
      <c r="J1042" s="1">
        <v>11.006500000000001</v>
      </c>
      <c r="K1042" s="1">
        <v>20.510899999999999</v>
      </c>
      <c r="L1042" s="1">
        <v>24.574100000000001</v>
      </c>
      <c r="M1042" s="1">
        <v>25.802499999999998</v>
      </c>
      <c r="N1042" s="1">
        <v>25.081399999999999</v>
      </c>
      <c r="O1042" s="1">
        <v>20.159300000000002</v>
      </c>
      <c r="P1042" s="1">
        <v>17.375999999999902</v>
      </c>
      <c r="Q1042" s="1">
        <v>17.4758</v>
      </c>
      <c r="R1042" s="1">
        <v>17.865100000000002</v>
      </c>
      <c r="S1042" s="1">
        <v>18.726500000000001</v>
      </c>
      <c r="T1042" s="1">
        <v>17.815100000000001</v>
      </c>
      <c r="U1042" s="1">
        <v>17.309699999999999</v>
      </c>
      <c r="V1042" s="1">
        <v>16.804300000000001</v>
      </c>
      <c r="W1042" s="1">
        <v>16.546900000000001</v>
      </c>
      <c r="X1042" s="1">
        <v>16.2895</v>
      </c>
      <c r="Y1042" s="1">
        <v>15.37665</v>
      </c>
      <c r="Z1042" s="1">
        <v>14.463800000000001</v>
      </c>
      <c r="AA1042" s="1">
        <v>14.6149</v>
      </c>
      <c r="AB1042" s="1">
        <v>14.765999999999901</v>
      </c>
      <c r="AC1042" s="1">
        <v>14.765999999999901</v>
      </c>
    </row>
    <row r="1043" spans="1:29" hidden="1" x14ac:dyDescent="0.3">
      <c r="A1043" t="s">
        <v>193</v>
      </c>
      <c r="B1043" t="s">
        <v>205</v>
      </c>
      <c r="C1043" t="s">
        <v>149</v>
      </c>
      <c r="D1043" t="s">
        <v>161</v>
      </c>
      <c r="E1043" t="s">
        <v>197</v>
      </c>
      <c r="F1043" s="1"/>
      <c r="G1043" s="1"/>
      <c r="H1043" s="1"/>
      <c r="I1043" s="1"/>
      <c r="J1043" s="1">
        <v>8.9068000000000005</v>
      </c>
      <c r="K1043" s="1">
        <v>7.5909999999999904</v>
      </c>
      <c r="L1043" s="1">
        <v>8.9329999999999998</v>
      </c>
      <c r="M1043" s="1">
        <v>14.5764</v>
      </c>
      <c r="N1043" s="1">
        <v>17.3111</v>
      </c>
      <c r="O1043" s="1">
        <v>19.293600000000001</v>
      </c>
      <c r="P1043" s="1">
        <v>22.183700000000002</v>
      </c>
      <c r="Q1043" s="1">
        <v>25.325600000000001</v>
      </c>
      <c r="R1043" s="1">
        <v>29.296299999999999</v>
      </c>
      <c r="S1043" s="1">
        <v>31.807200000000002</v>
      </c>
      <c r="T1043" s="1">
        <v>29.909800000000001</v>
      </c>
      <c r="U1043" s="1">
        <v>30.102799999999998</v>
      </c>
      <c r="V1043" s="1">
        <v>30.2958</v>
      </c>
      <c r="W1043" s="1">
        <v>32.142699999999998</v>
      </c>
      <c r="X1043" s="1">
        <v>33.989600000000003</v>
      </c>
      <c r="Y1043" s="1">
        <v>36.638950000000001</v>
      </c>
      <c r="Z1043" s="1">
        <v>39.2883</v>
      </c>
      <c r="AA1043" s="1">
        <v>41.1203</v>
      </c>
      <c r="AB1043" s="1">
        <v>42.952300000000001</v>
      </c>
      <c r="AC1043" s="1">
        <v>42.952300000000001</v>
      </c>
    </row>
    <row r="1044" spans="1:29" hidden="1" x14ac:dyDescent="0.3">
      <c r="A1044" t="s">
        <v>193</v>
      </c>
      <c r="B1044" t="s">
        <v>205</v>
      </c>
      <c r="C1044" t="s">
        <v>149</v>
      </c>
      <c r="D1044" t="s">
        <v>130</v>
      </c>
      <c r="E1044" t="s">
        <v>197</v>
      </c>
      <c r="F1044" s="1"/>
      <c r="G1044" s="1"/>
      <c r="H1044" s="1"/>
      <c r="I1044" s="1"/>
      <c r="J1044" s="1">
        <v>2.3479999999999999</v>
      </c>
      <c r="K1044" s="1">
        <v>10.8873</v>
      </c>
      <c r="L1044" s="1">
        <v>10.128299999999999</v>
      </c>
      <c r="M1044" s="1">
        <v>20.512899999999998</v>
      </c>
      <c r="N1044" s="1">
        <v>21.197199999999999</v>
      </c>
      <c r="O1044" s="1">
        <v>15.584</v>
      </c>
      <c r="P1044" s="1">
        <v>27.680399999999999</v>
      </c>
      <c r="Q1044" s="1">
        <v>16.755700000000001</v>
      </c>
      <c r="R1044" s="1">
        <v>22.7271</v>
      </c>
      <c r="S1044" s="1">
        <v>25.310400000000001</v>
      </c>
      <c r="T1044" s="1">
        <v>24.381900000000002</v>
      </c>
      <c r="U1044" s="1">
        <v>22.857150000000001</v>
      </c>
      <c r="V1044" s="1">
        <v>21.3324</v>
      </c>
      <c r="W1044" s="1">
        <v>23.4998</v>
      </c>
      <c r="X1044" s="1">
        <v>25.667200000000001</v>
      </c>
      <c r="Y1044" s="1">
        <v>20.485399999999998</v>
      </c>
      <c r="Z1044" s="1">
        <v>15.3035999999999</v>
      </c>
      <c r="AA1044" s="1">
        <v>18.979099999999999</v>
      </c>
      <c r="AB1044" s="1">
        <v>22.654599999999999</v>
      </c>
      <c r="AC1044" s="1">
        <v>22.654599999999999</v>
      </c>
    </row>
    <row r="1045" spans="1:29" hidden="1" x14ac:dyDescent="0.3">
      <c r="A1045" t="s">
        <v>193</v>
      </c>
      <c r="B1045" t="s">
        <v>205</v>
      </c>
      <c r="C1045" t="s">
        <v>149</v>
      </c>
      <c r="D1045" t="s">
        <v>185</v>
      </c>
      <c r="E1045" t="s">
        <v>197</v>
      </c>
      <c r="F1045" s="1"/>
      <c r="G1045" s="1"/>
      <c r="H1045" s="1"/>
      <c r="I1045" s="1">
        <v>11.3819</v>
      </c>
      <c r="J1045" s="1">
        <v>8.3691999999999993</v>
      </c>
      <c r="K1045" s="1">
        <v>8.1844999999999999</v>
      </c>
      <c r="L1045" s="1">
        <v>24.494599999999998</v>
      </c>
      <c r="M1045" s="1">
        <v>16.913900000000002</v>
      </c>
      <c r="N1045" s="1">
        <v>30.629100000000001</v>
      </c>
      <c r="O1045" s="1">
        <v>26.6508</v>
      </c>
      <c r="P1045" s="1">
        <v>31.2851</v>
      </c>
      <c r="Q1045" s="1">
        <v>37.401200000000003</v>
      </c>
      <c r="R1045" s="1">
        <v>44.157400000000003</v>
      </c>
      <c r="S1045" s="1">
        <v>48.079599999999999</v>
      </c>
      <c r="T1045" s="1">
        <v>43.367600000000003</v>
      </c>
      <c r="U1045" s="1">
        <v>47.878349999999998</v>
      </c>
      <c r="V1045" s="1">
        <v>52.389099999999999</v>
      </c>
      <c r="W1045" s="1">
        <v>54.28295</v>
      </c>
      <c r="X1045" s="1">
        <v>56.1768</v>
      </c>
      <c r="Y1045" s="1">
        <v>58.819099999999999</v>
      </c>
      <c r="Z1045" s="1">
        <v>61.461399999999998</v>
      </c>
      <c r="AA1045" s="1">
        <v>60.4512</v>
      </c>
      <c r="AB1045" s="1">
        <v>59.441000000000003</v>
      </c>
      <c r="AC1045" s="1">
        <v>59.441000000000003</v>
      </c>
    </row>
    <row r="1046" spans="1:29" hidden="1" x14ac:dyDescent="0.3">
      <c r="A1046" t="s">
        <v>193</v>
      </c>
      <c r="B1046" t="s">
        <v>205</v>
      </c>
      <c r="C1046" t="s">
        <v>149</v>
      </c>
      <c r="D1046" t="s">
        <v>131</v>
      </c>
      <c r="E1046" t="s">
        <v>197</v>
      </c>
      <c r="F1046" s="1"/>
      <c r="G1046" s="1"/>
      <c r="H1046" s="1"/>
      <c r="I1046" s="1"/>
      <c r="J1046" s="1">
        <v>8.3607999999999993</v>
      </c>
      <c r="K1046" s="1">
        <v>8.1853999999999996</v>
      </c>
      <c r="L1046" s="1">
        <v>24.497299999999999</v>
      </c>
      <c r="M1046" s="1">
        <v>16.825600000000001</v>
      </c>
      <c r="N1046" s="1">
        <v>30.629799999999999</v>
      </c>
      <c r="O1046" s="1">
        <v>26.9663</v>
      </c>
      <c r="P1046" s="1">
        <v>31.285799999999899</v>
      </c>
      <c r="Q1046" s="1">
        <v>37.2256</v>
      </c>
      <c r="R1046" s="1">
        <v>44.031100000000002</v>
      </c>
      <c r="S1046" s="1">
        <v>47.943199999999997</v>
      </c>
      <c r="T1046" s="1">
        <v>43.2759</v>
      </c>
      <c r="U1046" s="1">
        <v>47.919350000000001</v>
      </c>
      <c r="V1046" s="1">
        <v>52.562800000000003</v>
      </c>
      <c r="W1046" s="1">
        <v>54.350999999999999</v>
      </c>
      <c r="X1046" s="1">
        <v>56.139200000000002</v>
      </c>
      <c r="Y1046" s="1">
        <v>58.773049999999998</v>
      </c>
      <c r="Z1046" s="1">
        <v>61.406899999999901</v>
      </c>
      <c r="AA1046" s="1">
        <v>60.423899999999897</v>
      </c>
      <c r="AB1046" s="1">
        <v>59.440899999999999</v>
      </c>
      <c r="AC1046" s="1">
        <v>59.440899999999999</v>
      </c>
    </row>
    <row r="1047" spans="1:29" hidden="1" x14ac:dyDescent="0.3">
      <c r="A1047" t="s">
        <v>193</v>
      </c>
      <c r="B1047" t="s">
        <v>205</v>
      </c>
      <c r="C1047" t="s">
        <v>149</v>
      </c>
      <c r="D1047" t="s">
        <v>162</v>
      </c>
      <c r="E1047" t="s">
        <v>197</v>
      </c>
      <c r="F1047" s="1"/>
      <c r="G1047" s="1"/>
      <c r="H1047" s="1"/>
      <c r="I1047" s="1">
        <v>56.909599999999998</v>
      </c>
      <c r="J1047" s="1">
        <v>41.845799999999997</v>
      </c>
      <c r="K1047" s="1">
        <v>40.922899999999998</v>
      </c>
      <c r="L1047" s="1">
        <v>122.4726</v>
      </c>
      <c r="M1047" s="1">
        <v>84.569199999999995</v>
      </c>
      <c r="N1047" s="1">
        <v>153.1455</v>
      </c>
      <c r="O1047" s="1">
        <v>133.25389999999999</v>
      </c>
      <c r="P1047" s="1">
        <v>156.42570000000001</v>
      </c>
      <c r="Q1047" s="1">
        <v>187.0059</v>
      </c>
      <c r="R1047" s="1">
        <v>220.7869</v>
      </c>
      <c r="S1047" s="1">
        <v>240.3981</v>
      </c>
      <c r="T1047" s="1">
        <v>325.25720000000001</v>
      </c>
      <c r="U1047" s="1">
        <v>424.57420000000002</v>
      </c>
      <c r="V1047" s="1">
        <v>523.89120000000003</v>
      </c>
      <c r="W1047" s="1">
        <v>542.82944999999995</v>
      </c>
      <c r="X1047" s="1">
        <v>561.76769999999999</v>
      </c>
      <c r="Y1047" s="1">
        <v>588.19105000000002</v>
      </c>
      <c r="Z1047" s="1">
        <v>614.61440000000005</v>
      </c>
      <c r="AA1047" s="1">
        <v>604.51199999999994</v>
      </c>
      <c r="AB1047" s="1">
        <v>594.40959999999995</v>
      </c>
      <c r="AC1047" s="1">
        <v>594.40959999999995</v>
      </c>
    </row>
    <row r="1048" spans="1:29" hidden="1" x14ac:dyDescent="0.3">
      <c r="A1048" t="s">
        <v>193</v>
      </c>
      <c r="B1048" t="s">
        <v>205</v>
      </c>
      <c r="C1048" t="s">
        <v>149</v>
      </c>
      <c r="D1048" t="s">
        <v>164</v>
      </c>
      <c r="E1048" t="s">
        <v>197</v>
      </c>
      <c r="F1048" s="1"/>
      <c r="G1048" s="1"/>
      <c r="H1048" s="1"/>
      <c r="I1048" s="1">
        <v>8.0874000000000006</v>
      </c>
      <c r="J1048" s="1">
        <v>9.1750000000000007</v>
      </c>
      <c r="K1048" s="1">
        <v>5.1026999999999996</v>
      </c>
      <c r="L1048" s="1">
        <v>4.7389999999999999</v>
      </c>
      <c r="M1048" s="1">
        <v>16.572800000000001</v>
      </c>
      <c r="N1048" s="1">
        <v>15.006600000000001</v>
      </c>
      <c r="O1048" s="1">
        <v>16.372299999999999</v>
      </c>
      <c r="P1048" s="1">
        <v>14.9085</v>
      </c>
      <c r="Q1048" s="1">
        <v>17.9025</v>
      </c>
      <c r="R1048" s="1">
        <v>23.081499999999998</v>
      </c>
      <c r="S1048" s="1">
        <v>29.790800000000001</v>
      </c>
      <c r="T1048" s="1">
        <v>30.902799999999999</v>
      </c>
      <c r="U1048" s="1">
        <v>39.272949999999902</v>
      </c>
      <c r="V1048" s="1">
        <v>47.643099999999997</v>
      </c>
      <c r="W1048" s="1">
        <v>46.520849999999903</v>
      </c>
      <c r="X1048" s="1">
        <v>45.398600000000002</v>
      </c>
      <c r="Y1048" s="1">
        <v>47.923650000000002</v>
      </c>
      <c r="Z1048" s="1">
        <v>50.448700000000002</v>
      </c>
      <c r="AA1048" s="1">
        <v>52.659149999999997</v>
      </c>
      <c r="AB1048" s="1">
        <v>54.869599999999998</v>
      </c>
      <c r="AC1048" s="1">
        <v>54.869599999999998</v>
      </c>
    </row>
    <row r="1049" spans="1:29" hidden="1" x14ac:dyDescent="0.3">
      <c r="A1049" t="s">
        <v>193</v>
      </c>
      <c r="B1049" t="s">
        <v>205</v>
      </c>
      <c r="C1049" t="s">
        <v>198</v>
      </c>
      <c r="D1049" t="s">
        <v>154</v>
      </c>
      <c r="E1049" t="s">
        <v>195</v>
      </c>
      <c r="F1049" s="1"/>
      <c r="G1049" s="1"/>
      <c r="H1049" s="1"/>
      <c r="I1049" s="1">
        <v>108</v>
      </c>
      <c r="J1049" s="1">
        <v>100</v>
      </c>
      <c r="K1049" s="1">
        <v>107</v>
      </c>
      <c r="L1049" s="1">
        <v>115</v>
      </c>
      <c r="M1049" s="1">
        <v>136</v>
      </c>
      <c r="N1049" s="1">
        <v>143</v>
      </c>
      <c r="O1049" s="1">
        <v>146</v>
      </c>
      <c r="P1049" s="1">
        <v>149</v>
      </c>
      <c r="Q1049" s="1">
        <v>161</v>
      </c>
      <c r="R1049" s="1">
        <v>163</v>
      </c>
      <c r="S1049" s="1">
        <v>162</v>
      </c>
      <c r="T1049" s="1">
        <v>160</v>
      </c>
      <c r="U1049" s="1">
        <v>160</v>
      </c>
      <c r="V1049" s="1">
        <v>160</v>
      </c>
      <c r="W1049" s="1">
        <v>156</v>
      </c>
      <c r="X1049" s="1">
        <v>152</v>
      </c>
      <c r="Y1049" s="1">
        <v>154</v>
      </c>
      <c r="Z1049" s="1">
        <v>156</v>
      </c>
      <c r="AA1049" s="1">
        <v>151.5</v>
      </c>
      <c r="AB1049" s="1">
        <v>147</v>
      </c>
      <c r="AC1049" s="1">
        <v>147</v>
      </c>
    </row>
    <row r="1050" spans="1:29" hidden="1" x14ac:dyDescent="0.3">
      <c r="A1050" t="s">
        <v>193</v>
      </c>
      <c r="B1050" t="s">
        <v>205</v>
      </c>
      <c r="C1050" t="s">
        <v>198</v>
      </c>
      <c r="D1050" t="s">
        <v>117</v>
      </c>
      <c r="E1050" t="s">
        <v>196</v>
      </c>
      <c r="F1050" s="1"/>
      <c r="G1050" s="1"/>
      <c r="H1050" s="1"/>
      <c r="I1050" s="1"/>
      <c r="J1050" s="1">
        <v>16.472100000000001</v>
      </c>
      <c r="K1050" s="1">
        <v>16.516300000000001</v>
      </c>
      <c r="L1050" s="1">
        <v>14.857100000000001</v>
      </c>
      <c r="M1050" s="1">
        <v>108.54519999999999</v>
      </c>
      <c r="N1050" s="1">
        <v>138.5361</v>
      </c>
      <c r="O1050" s="1">
        <v>176.81479999999999</v>
      </c>
      <c r="P1050" s="1">
        <v>225.66909999999999</v>
      </c>
      <c r="Q1050" s="1">
        <v>288.02170000000001</v>
      </c>
      <c r="R1050" s="1">
        <v>367.5967</v>
      </c>
      <c r="S1050" s="1">
        <v>447.1705</v>
      </c>
      <c r="T1050" s="1">
        <v>526.74720000000002</v>
      </c>
      <c r="U1050" s="1">
        <v>606.31524999999999</v>
      </c>
      <c r="V1050" s="1">
        <v>685.88329999999996</v>
      </c>
      <c r="W1050" s="1">
        <v>765.46399999999903</v>
      </c>
      <c r="X1050" s="1">
        <v>845.04470000000003</v>
      </c>
      <c r="Y1050" s="1">
        <v>924.61734999999999</v>
      </c>
      <c r="Z1050" s="1">
        <v>1004.19</v>
      </c>
      <c r="AA1050" s="1">
        <v>1083.75945</v>
      </c>
      <c r="AB1050" s="1">
        <v>1163.3289</v>
      </c>
      <c r="AC1050" s="1">
        <v>1163.3289</v>
      </c>
    </row>
    <row r="1051" spans="1:29" x14ac:dyDescent="0.3">
      <c r="A1051" t="s">
        <v>193</v>
      </c>
      <c r="B1051" t="s">
        <v>205</v>
      </c>
      <c r="C1051" t="s">
        <v>198</v>
      </c>
      <c r="D1051" t="s">
        <v>158</v>
      </c>
      <c r="E1051" t="s">
        <v>197</v>
      </c>
      <c r="F1051" s="1"/>
      <c r="G1051" s="1"/>
      <c r="H1051" s="1"/>
      <c r="I1051" s="1">
        <v>50.403500000000001</v>
      </c>
      <c r="J1051" s="1">
        <v>36.514499999999998</v>
      </c>
      <c r="K1051" s="1">
        <v>54.996000000000002</v>
      </c>
      <c r="L1051" s="1">
        <v>47.705199999999998</v>
      </c>
      <c r="M1051" s="1">
        <v>55.136299999999999</v>
      </c>
      <c r="N1051" s="1">
        <v>54.571899999999999</v>
      </c>
      <c r="O1051" s="1">
        <v>46.639099999999999</v>
      </c>
      <c r="P1051" s="1">
        <v>44.5961</v>
      </c>
      <c r="Q1051" s="1">
        <v>43.095700000000001</v>
      </c>
      <c r="R1051" s="1">
        <v>47.583500000000001</v>
      </c>
      <c r="S1051" s="1">
        <v>45.530700000000003</v>
      </c>
      <c r="T1051" s="1">
        <v>43.071399999999997</v>
      </c>
      <c r="U1051" s="1">
        <v>43.297749999999901</v>
      </c>
      <c r="V1051" s="1">
        <v>43.524099999999997</v>
      </c>
      <c r="W1051" s="1">
        <v>44.055949999999903</v>
      </c>
      <c r="X1051" s="1">
        <v>44.587800000000001</v>
      </c>
      <c r="Y1051" s="1">
        <v>41.782899999999998</v>
      </c>
      <c r="Z1051" s="1">
        <v>38.978000000000002</v>
      </c>
      <c r="AA1051" s="1">
        <v>39.992699999999999</v>
      </c>
      <c r="AB1051" s="1">
        <v>41.007399999999997</v>
      </c>
      <c r="AC1051" s="1">
        <v>41.007399999999997</v>
      </c>
    </row>
    <row r="1052" spans="1:29" x14ac:dyDescent="0.3">
      <c r="A1052" t="s">
        <v>193</v>
      </c>
      <c r="B1052" t="s">
        <v>205</v>
      </c>
      <c r="C1052" t="s">
        <v>198</v>
      </c>
      <c r="D1052" t="s">
        <v>166</v>
      </c>
      <c r="E1052" t="s">
        <v>197</v>
      </c>
      <c r="F1052" s="1"/>
      <c r="G1052" s="1"/>
      <c r="H1052" s="1"/>
      <c r="I1052" s="1">
        <v>13.6486</v>
      </c>
      <c r="J1052" s="1">
        <v>13.410600000000001</v>
      </c>
      <c r="K1052" s="1">
        <v>13.559200000000001</v>
      </c>
      <c r="L1052" s="1">
        <v>15.3996</v>
      </c>
      <c r="M1052" s="1">
        <v>21.542300000000001</v>
      </c>
      <c r="N1052" s="1">
        <v>27.964200000000002</v>
      </c>
      <c r="O1052" s="1">
        <v>29.413799999999998</v>
      </c>
      <c r="P1052" s="1">
        <v>30.5304</v>
      </c>
      <c r="Q1052" s="1">
        <v>35.298400000000001</v>
      </c>
      <c r="R1052" s="1">
        <v>40.073700000000002</v>
      </c>
      <c r="S1052" s="1">
        <v>44.028199999999998</v>
      </c>
      <c r="T1052" s="1">
        <v>41.116100000000003</v>
      </c>
      <c r="U1052" s="1">
        <v>42.0428</v>
      </c>
      <c r="V1052" s="1">
        <v>42.969499999999996</v>
      </c>
      <c r="W1052" s="1">
        <v>45.014200000000002</v>
      </c>
      <c r="X1052" s="1">
        <v>47.058900000000001</v>
      </c>
      <c r="Y1052" s="1">
        <v>49.751550000000002</v>
      </c>
      <c r="Z1052" s="1">
        <v>52.444200000000002</v>
      </c>
      <c r="AA1052" s="1">
        <v>54.247100000000003</v>
      </c>
      <c r="AB1052" s="1">
        <v>56.05</v>
      </c>
      <c r="AC1052" s="1">
        <v>56.05</v>
      </c>
    </row>
    <row r="1053" spans="1:29" x14ac:dyDescent="0.3">
      <c r="A1053" t="s">
        <v>193</v>
      </c>
      <c r="B1053" t="s">
        <v>205</v>
      </c>
      <c r="C1053" t="s">
        <v>198</v>
      </c>
      <c r="D1053" t="s">
        <v>168</v>
      </c>
      <c r="E1053" t="s">
        <v>197</v>
      </c>
      <c r="F1053" s="1"/>
      <c r="G1053" s="1"/>
      <c r="H1053" s="1"/>
      <c r="I1053" s="1">
        <v>17.822299999999998</v>
      </c>
      <c r="J1053" s="1">
        <v>15.098800000000001</v>
      </c>
      <c r="K1053" s="1">
        <v>14.854200000000001</v>
      </c>
      <c r="L1053" s="1">
        <v>31.431999999999999</v>
      </c>
      <c r="M1053" s="1">
        <v>24.349799999999998</v>
      </c>
      <c r="N1053" s="1">
        <v>37.899900000000002</v>
      </c>
      <c r="O1053" s="1">
        <v>35.186500000000002</v>
      </c>
      <c r="P1053" s="1">
        <v>39.1464</v>
      </c>
      <c r="Q1053" s="1">
        <v>45.631799999999998</v>
      </c>
      <c r="R1053" s="1">
        <v>52.703099999999999</v>
      </c>
      <c r="S1053" s="1">
        <v>56.672499999999999</v>
      </c>
      <c r="T1053" s="1">
        <v>52.344499999999996</v>
      </c>
      <c r="U1053" s="1">
        <v>56.679699999999997</v>
      </c>
      <c r="V1053" s="1">
        <v>61.014899999999997</v>
      </c>
      <c r="W1053" s="1">
        <v>62.871049999999997</v>
      </c>
      <c r="X1053" s="1">
        <v>64.727199999999996</v>
      </c>
      <c r="Y1053" s="1">
        <v>67.521199999999993</v>
      </c>
      <c r="Z1053" s="1">
        <v>70.315200000000004</v>
      </c>
      <c r="AA1053" s="1">
        <v>69.104050000000001</v>
      </c>
      <c r="AB1053" s="1">
        <v>67.892899999999997</v>
      </c>
      <c r="AC1053" s="1">
        <v>67.892899999999997</v>
      </c>
    </row>
    <row r="1054" spans="1:29" x14ac:dyDescent="0.3">
      <c r="A1054" t="s">
        <v>193</v>
      </c>
      <c r="B1054" t="s">
        <v>205</v>
      </c>
      <c r="C1054" t="s">
        <v>198</v>
      </c>
      <c r="D1054" t="s">
        <v>177</v>
      </c>
      <c r="E1054" t="s">
        <v>197</v>
      </c>
      <c r="F1054" s="1"/>
      <c r="G1054" s="1"/>
      <c r="H1054" s="1"/>
      <c r="I1054" s="1">
        <v>8.9026999999999994</v>
      </c>
      <c r="J1054" s="1">
        <v>10.895099999999999</v>
      </c>
      <c r="K1054" s="1">
        <v>5.9131999999999998</v>
      </c>
      <c r="L1054" s="1">
        <v>6.3471000000000002</v>
      </c>
      <c r="M1054" s="1">
        <v>17.485199999999999</v>
      </c>
      <c r="N1054" s="1">
        <v>16.838100000000001</v>
      </c>
      <c r="O1054" s="1">
        <v>17.384399999999999</v>
      </c>
      <c r="P1054" s="1">
        <v>15.970999999999901</v>
      </c>
      <c r="Q1054" s="1">
        <v>20.675000000000001</v>
      </c>
      <c r="R1054" s="1">
        <v>24.244700000000002</v>
      </c>
      <c r="S1054" s="1">
        <v>30.953900000000001</v>
      </c>
      <c r="T1054" s="1">
        <v>32.066000000000003</v>
      </c>
      <c r="U1054" s="1">
        <v>40.436099999999897</v>
      </c>
      <c r="V1054" s="1">
        <v>48.806199999999997</v>
      </c>
      <c r="W1054" s="1">
        <v>48.2134</v>
      </c>
      <c r="X1054" s="1">
        <v>47.620600000000003</v>
      </c>
      <c r="Y1054" s="1">
        <v>49.649050000000003</v>
      </c>
      <c r="Z1054" s="1">
        <v>51.677500000000002</v>
      </c>
      <c r="AA1054" s="1">
        <v>53.8551</v>
      </c>
      <c r="AB1054" s="1">
        <v>56.032699999999998</v>
      </c>
      <c r="AC1054" s="1">
        <v>56.032699999999998</v>
      </c>
    </row>
    <row r="1055" spans="1:29" x14ac:dyDescent="0.3">
      <c r="A1055" t="s">
        <v>193</v>
      </c>
      <c r="B1055" t="s">
        <v>205</v>
      </c>
      <c r="C1055" t="s">
        <v>198</v>
      </c>
      <c r="D1055" t="s">
        <v>160</v>
      </c>
      <c r="E1055" t="s">
        <v>197</v>
      </c>
      <c r="F1055" s="1"/>
      <c r="G1055" s="1"/>
      <c r="H1055" s="1"/>
      <c r="I1055" s="1">
        <v>8.9026999999999994</v>
      </c>
      <c r="J1055" s="1">
        <v>10.895099999999999</v>
      </c>
      <c r="K1055" s="1">
        <v>5.9131999999999998</v>
      </c>
      <c r="L1055" s="1">
        <v>6.3471000000000002</v>
      </c>
      <c r="M1055" s="1">
        <v>17.485199999999999</v>
      </c>
      <c r="N1055" s="1">
        <v>16.838100000000001</v>
      </c>
      <c r="O1055" s="1">
        <v>17.384399999999999</v>
      </c>
      <c r="P1055" s="1">
        <v>15.970999999999901</v>
      </c>
      <c r="Q1055" s="1">
        <v>20.675000000000001</v>
      </c>
      <c r="R1055" s="1">
        <v>24.244700000000002</v>
      </c>
      <c r="S1055" s="1">
        <v>30.953900000000001</v>
      </c>
      <c r="T1055" s="1">
        <v>32.066000000000003</v>
      </c>
      <c r="U1055" s="1">
        <v>40.436099999999897</v>
      </c>
      <c r="V1055" s="1">
        <v>48.806199999999997</v>
      </c>
      <c r="W1055" s="1">
        <v>48.2134</v>
      </c>
      <c r="X1055" s="1">
        <v>47.620600000000003</v>
      </c>
      <c r="Y1055" s="1">
        <v>49.649050000000003</v>
      </c>
      <c r="Z1055" s="1">
        <v>51.677500000000002</v>
      </c>
      <c r="AA1055" s="1">
        <v>53.8551</v>
      </c>
      <c r="AB1055" s="1">
        <v>56.032699999999998</v>
      </c>
      <c r="AC1055" s="1">
        <v>56.032699999999998</v>
      </c>
    </row>
    <row r="1056" spans="1:29" hidden="1" x14ac:dyDescent="0.3">
      <c r="A1056" t="s">
        <v>193</v>
      </c>
      <c r="B1056" t="s">
        <v>205</v>
      </c>
      <c r="C1056" t="s">
        <v>198</v>
      </c>
      <c r="D1056" t="s">
        <v>119</v>
      </c>
      <c r="E1056" t="s">
        <v>197</v>
      </c>
      <c r="F1056" s="1"/>
      <c r="G1056" s="1"/>
      <c r="H1056" s="1"/>
      <c r="I1056" s="1">
        <v>1.1591</v>
      </c>
      <c r="J1056" s="1">
        <v>2.1867999999999999</v>
      </c>
      <c r="K1056" s="1">
        <v>8.6199999999999999E-2</v>
      </c>
      <c r="L1056" s="1">
        <v>3.2363</v>
      </c>
      <c r="M1056" s="1">
        <v>7.5139999999999896</v>
      </c>
      <c r="N1056" s="1">
        <v>7.3455000000000004</v>
      </c>
      <c r="O1056" s="1">
        <v>6.5537999999999998</v>
      </c>
      <c r="P1056" s="1">
        <v>7.8122999999999996</v>
      </c>
      <c r="Q1056" s="1">
        <v>13.9345</v>
      </c>
      <c r="R1056" s="1">
        <v>16.505400000000002</v>
      </c>
      <c r="S1056" s="1">
        <v>18.6981</v>
      </c>
      <c r="T1056" s="1">
        <v>34.100299999999997</v>
      </c>
      <c r="U1056" s="1">
        <v>37.358499999999999</v>
      </c>
      <c r="V1056" s="1">
        <v>40.616700000000002</v>
      </c>
      <c r="W1056" s="1">
        <v>42.309899999999999</v>
      </c>
      <c r="X1056" s="1">
        <v>44.003100000000003</v>
      </c>
      <c r="Y1056" s="1">
        <v>39.201700000000002</v>
      </c>
      <c r="Z1056" s="1">
        <v>34.400300000000001</v>
      </c>
      <c r="AA1056" s="1">
        <v>44.294550000000001</v>
      </c>
      <c r="AB1056" s="1">
        <v>54.188800000000001</v>
      </c>
      <c r="AC1056" s="1">
        <v>54.188800000000001</v>
      </c>
    </row>
    <row r="1057" spans="1:29" hidden="1" x14ac:dyDescent="0.3">
      <c r="A1057" t="s">
        <v>193</v>
      </c>
      <c r="B1057" t="s">
        <v>205</v>
      </c>
      <c r="C1057" t="s">
        <v>198</v>
      </c>
      <c r="D1057" t="s">
        <v>121</v>
      </c>
      <c r="E1057" t="s">
        <v>197</v>
      </c>
      <c r="F1057" s="1"/>
      <c r="G1057" s="1"/>
      <c r="H1057" s="1"/>
      <c r="I1057" s="1"/>
      <c r="J1057" s="1">
        <v>1.5526</v>
      </c>
      <c r="K1057" s="1">
        <v>1.4259999999999999</v>
      </c>
      <c r="L1057" s="1">
        <v>1.7543</v>
      </c>
      <c r="M1057" s="1">
        <v>2.0194999999999999</v>
      </c>
      <c r="N1057" s="1">
        <v>1.3973</v>
      </c>
      <c r="O1057" s="1">
        <v>1.0361</v>
      </c>
      <c r="P1057" s="1">
        <v>0.95779999999999998</v>
      </c>
      <c r="Q1057" s="1">
        <v>1.3579000000000001</v>
      </c>
      <c r="R1057" s="1">
        <v>1.4377</v>
      </c>
      <c r="S1057" s="1">
        <v>1.4621999999999999</v>
      </c>
      <c r="T1057" s="1">
        <v>1.4822</v>
      </c>
      <c r="U1057" s="1">
        <v>1.5665</v>
      </c>
      <c r="V1057" s="1">
        <v>1.6508</v>
      </c>
      <c r="W1057" s="1">
        <v>1.7039500000000001</v>
      </c>
      <c r="X1057" s="1">
        <v>1.7571000000000001</v>
      </c>
      <c r="Y1057" s="1">
        <v>1.7540499999999899</v>
      </c>
      <c r="Z1057" s="1">
        <v>1.7509999999999999</v>
      </c>
      <c r="AA1057" s="1">
        <v>1.8361499999999999</v>
      </c>
      <c r="AB1057" s="1">
        <v>1.9213</v>
      </c>
      <c r="AC1057" s="1">
        <v>1.9213</v>
      </c>
    </row>
    <row r="1058" spans="1:29" hidden="1" x14ac:dyDescent="0.3">
      <c r="A1058" t="s">
        <v>193</v>
      </c>
      <c r="B1058" t="s">
        <v>205</v>
      </c>
      <c r="C1058" t="s">
        <v>198</v>
      </c>
      <c r="D1058" t="s">
        <v>123</v>
      </c>
      <c r="E1058" t="s">
        <v>197</v>
      </c>
      <c r="F1058" s="1"/>
      <c r="G1058" s="1"/>
      <c r="H1058" s="1"/>
      <c r="I1058" s="1"/>
      <c r="J1058" s="1">
        <v>4.0023</v>
      </c>
      <c r="K1058" s="1">
        <v>4.1188000000000002</v>
      </c>
      <c r="L1058" s="1">
        <v>3.7086999999999999</v>
      </c>
      <c r="M1058" s="1">
        <v>5.1801000000000004</v>
      </c>
      <c r="N1058" s="1">
        <v>5.6672000000000002</v>
      </c>
      <c r="O1058" s="1">
        <v>5.4520999999999997</v>
      </c>
      <c r="P1058" s="1">
        <v>6.4097999999999997</v>
      </c>
      <c r="Q1058" s="1">
        <v>6.2401999999999997</v>
      </c>
      <c r="R1058" s="1">
        <v>6.39</v>
      </c>
      <c r="S1058" s="1">
        <v>6.1096000000000004</v>
      </c>
      <c r="T1058" s="1">
        <v>7.5423</v>
      </c>
      <c r="U1058" s="1">
        <v>7.4337999999999997</v>
      </c>
      <c r="V1058" s="1">
        <v>7.3253000000000004</v>
      </c>
      <c r="W1058" s="1">
        <v>7.3194999999999997</v>
      </c>
      <c r="X1058" s="1">
        <v>7.3136999999999999</v>
      </c>
      <c r="Y1058" s="1">
        <v>7.2773000000000003</v>
      </c>
      <c r="Z1058" s="1">
        <v>7.2408999999999999</v>
      </c>
      <c r="AA1058" s="1">
        <v>7.0962999999999896</v>
      </c>
      <c r="AB1058" s="1">
        <v>6.9516999999999998</v>
      </c>
      <c r="AC1058" s="1">
        <v>6.9516999999999998</v>
      </c>
    </row>
    <row r="1059" spans="1:29" hidden="1" x14ac:dyDescent="0.3">
      <c r="A1059" t="s">
        <v>193</v>
      </c>
      <c r="B1059" t="s">
        <v>205</v>
      </c>
      <c r="C1059" t="s">
        <v>198</v>
      </c>
      <c r="D1059" t="s">
        <v>125</v>
      </c>
      <c r="E1059" t="s">
        <v>197</v>
      </c>
      <c r="F1059" s="1"/>
      <c r="G1059" s="1"/>
      <c r="H1059" s="1"/>
      <c r="I1059" s="1"/>
      <c r="J1059" s="1">
        <v>9.1948000000000008</v>
      </c>
      <c r="K1059" s="1">
        <v>9.8724000000000007</v>
      </c>
      <c r="L1059" s="1">
        <v>10.217000000000001</v>
      </c>
      <c r="M1059" s="1">
        <v>10.092000000000001</v>
      </c>
      <c r="N1059" s="1">
        <v>11.8085</v>
      </c>
      <c r="O1059" s="1">
        <v>10.9625</v>
      </c>
      <c r="P1059" s="1">
        <v>11.858499999999999</v>
      </c>
      <c r="Q1059" s="1">
        <v>13.1839</v>
      </c>
      <c r="R1059" s="1">
        <v>13.9221</v>
      </c>
      <c r="S1059" s="1">
        <v>14.583</v>
      </c>
      <c r="T1059" s="1">
        <v>16.748999999999999</v>
      </c>
      <c r="U1059" s="1">
        <v>18.137350000000001</v>
      </c>
      <c r="V1059" s="1">
        <v>19.525700000000001</v>
      </c>
      <c r="W1059" s="1">
        <v>20.2592</v>
      </c>
      <c r="X1059" s="1">
        <v>20.992699999999999</v>
      </c>
      <c r="Y1059" s="1">
        <v>21.224599999999999</v>
      </c>
      <c r="Z1059" s="1">
        <v>21.456499999999998</v>
      </c>
      <c r="AA1059" s="1">
        <v>21.133099999999999</v>
      </c>
      <c r="AB1059" s="1">
        <v>20.809699999999999</v>
      </c>
      <c r="AC1059" s="1">
        <v>20.809699999999999</v>
      </c>
    </row>
    <row r="1060" spans="1:29" hidden="1" x14ac:dyDescent="0.3">
      <c r="A1060" t="s">
        <v>193</v>
      </c>
      <c r="B1060" t="s">
        <v>205</v>
      </c>
      <c r="C1060" t="s">
        <v>198</v>
      </c>
      <c r="D1060" t="s">
        <v>127</v>
      </c>
      <c r="E1060" t="s">
        <v>197</v>
      </c>
      <c r="F1060" s="1"/>
      <c r="G1060" s="1"/>
      <c r="H1060" s="1"/>
      <c r="I1060" s="1">
        <v>27.049499999999998</v>
      </c>
      <c r="J1060" s="1">
        <v>11.006500000000001</v>
      </c>
      <c r="K1060" s="1">
        <v>20.510899999999999</v>
      </c>
      <c r="L1060" s="1">
        <v>24.574100000000001</v>
      </c>
      <c r="M1060" s="1">
        <v>25.802499999999998</v>
      </c>
      <c r="N1060" s="1">
        <v>25.081399999999999</v>
      </c>
      <c r="O1060" s="1">
        <v>20.159300000000002</v>
      </c>
      <c r="P1060" s="1">
        <v>17.375999999999902</v>
      </c>
      <c r="Q1060" s="1">
        <v>17.4758</v>
      </c>
      <c r="R1060" s="1">
        <v>17.865100000000002</v>
      </c>
      <c r="S1060" s="1">
        <v>18.726500000000001</v>
      </c>
      <c r="T1060" s="1">
        <v>17.815100000000001</v>
      </c>
      <c r="U1060" s="1">
        <v>17.309699999999999</v>
      </c>
      <c r="V1060" s="1">
        <v>16.804300000000001</v>
      </c>
      <c r="W1060" s="1">
        <v>16.546900000000001</v>
      </c>
      <c r="X1060" s="1">
        <v>16.2895</v>
      </c>
      <c r="Y1060" s="1">
        <v>15.37665</v>
      </c>
      <c r="Z1060" s="1">
        <v>14.463800000000001</v>
      </c>
      <c r="AA1060" s="1">
        <v>14.614899999999899</v>
      </c>
      <c r="AB1060" s="1">
        <v>14.765999999999901</v>
      </c>
      <c r="AC1060" s="1">
        <v>14.765999999999901</v>
      </c>
    </row>
    <row r="1061" spans="1:29" hidden="1" x14ac:dyDescent="0.3">
      <c r="A1061" t="s">
        <v>193</v>
      </c>
      <c r="B1061" t="s">
        <v>205</v>
      </c>
      <c r="C1061" t="s">
        <v>198</v>
      </c>
      <c r="D1061" t="s">
        <v>161</v>
      </c>
      <c r="E1061" t="s">
        <v>197</v>
      </c>
      <c r="F1061" s="1"/>
      <c r="G1061" s="1"/>
      <c r="H1061" s="1"/>
      <c r="I1061" s="1"/>
      <c r="J1061" s="1">
        <v>8.9068000000000005</v>
      </c>
      <c r="K1061" s="1">
        <v>7.5910000000000002</v>
      </c>
      <c r="L1061" s="1">
        <v>8.9329999999999998</v>
      </c>
      <c r="M1061" s="1">
        <v>14.5764</v>
      </c>
      <c r="N1061" s="1">
        <v>17.3111</v>
      </c>
      <c r="O1061" s="1">
        <v>19.293600000000001</v>
      </c>
      <c r="P1061" s="1">
        <v>22.183700000000002</v>
      </c>
      <c r="Q1061" s="1">
        <v>25.325600000000001</v>
      </c>
      <c r="R1061" s="1">
        <v>29.296299999999999</v>
      </c>
      <c r="S1061" s="1">
        <v>31.807200000000002</v>
      </c>
      <c r="T1061" s="1">
        <v>29.909800000000001</v>
      </c>
      <c r="U1061" s="1">
        <v>30.102799999999998</v>
      </c>
      <c r="V1061" s="1">
        <v>30.2958</v>
      </c>
      <c r="W1061" s="1">
        <v>32.142699999999998</v>
      </c>
      <c r="X1061" s="1">
        <v>33.989600000000003</v>
      </c>
      <c r="Y1061" s="1">
        <v>36.638950000000001</v>
      </c>
      <c r="Z1061" s="1">
        <v>39.2883</v>
      </c>
      <c r="AA1061" s="1">
        <v>41.1203</v>
      </c>
      <c r="AB1061" s="1">
        <v>42.952300000000001</v>
      </c>
      <c r="AC1061" s="1">
        <v>42.952300000000001</v>
      </c>
    </row>
    <row r="1062" spans="1:29" hidden="1" x14ac:dyDescent="0.3">
      <c r="A1062" t="s">
        <v>193</v>
      </c>
      <c r="B1062" t="s">
        <v>205</v>
      </c>
      <c r="C1062" t="s">
        <v>198</v>
      </c>
      <c r="D1062" t="s">
        <v>130</v>
      </c>
      <c r="E1062" t="s">
        <v>197</v>
      </c>
      <c r="F1062" s="1"/>
      <c r="G1062" s="1"/>
      <c r="H1062" s="1"/>
      <c r="I1062" s="1"/>
      <c r="J1062" s="1">
        <v>2.3479999999999999</v>
      </c>
      <c r="K1062" s="1">
        <v>10.8873</v>
      </c>
      <c r="L1062" s="1">
        <v>10.128299999999999</v>
      </c>
      <c r="M1062" s="1">
        <v>20.512899999999998</v>
      </c>
      <c r="N1062" s="1">
        <v>21.197199999999999</v>
      </c>
      <c r="O1062" s="1">
        <v>15.584</v>
      </c>
      <c r="P1062" s="1">
        <v>27.680399999999999</v>
      </c>
      <c r="Q1062" s="1">
        <v>16.755700000000001</v>
      </c>
      <c r="R1062" s="1">
        <v>22.7271</v>
      </c>
      <c r="S1062" s="1">
        <v>25.310400000000001</v>
      </c>
      <c r="T1062" s="1">
        <v>24.381900000000002</v>
      </c>
      <c r="U1062" s="1">
        <v>22.857150000000001</v>
      </c>
      <c r="V1062" s="1">
        <v>21.3324</v>
      </c>
      <c r="W1062" s="1">
        <v>23.4998</v>
      </c>
      <c r="X1062" s="1">
        <v>25.667200000000001</v>
      </c>
      <c r="Y1062" s="1">
        <v>20.485399999999998</v>
      </c>
      <c r="Z1062" s="1">
        <v>15.303599999999999</v>
      </c>
      <c r="AA1062" s="1">
        <v>18.979099999999999</v>
      </c>
      <c r="AB1062" s="1">
        <v>22.654599999999999</v>
      </c>
      <c r="AC1062" s="1">
        <v>22.654599999999999</v>
      </c>
    </row>
    <row r="1063" spans="1:29" hidden="1" x14ac:dyDescent="0.3">
      <c r="A1063" t="s">
        <v>193</v>
      </c>
      <c r="B1063" t="s">
        <v>205</v>
      </c>
      <c r="C1063" t="s">
        <v>198</v>
      </c>
      <c r="D1063" t="s">
        <v>185</v>
      </c>
      <c r="E1063" t="s">
        <v>197</v>
      </c>
      <c r="F1063" s="1"/>
      <c r="G1063" s="1"/>
      <c r="H1063" s="1"/>
      <c r="I1063" s="1">
        <v>11.3819</v>
      </c>
      <c r="J1063" s="1">
        <v>8.3691999999999993</v>
      </c>
      <c r="K1063" s="1">
        <v>8.1844999999999999</v>
      </c>
      <c r="L1063" s="1">
        <v>24.494599999999998</v>
      </c>
      <c r="M1063" s="1">
        <v>16.913900000000002</v>
      </c>
      <c r="N1063" s="1">
        <v>30.629100000000001</v>
      </c>
      <c r="O1063" s="1">
        <v>26.6508</v>
      </c>
      <c r="P1063" s="1">
        <v>31.2851</v>
      </c>
      <c r="Q1063" s="1">
        <v>37.401200000000003</v>
      </c>
      <c r="R1063" s="1">
        <v>44.157400000000003</v>
      </c>
      <c r="S1063" s="1">
        <v>48.079599999999999</v>
      </c>
      <c r="T1063" s="1">
        <v>43.367600000000003</v>
      </c>
      <c r="U1063" s="1">
        <v>47.878349999999998</v>
      </c>
      <c r="V1063" s="1">
        <v>52.389099999999999</v>
      </c>
      <c r="W1063" s="1">
        <v>54.28295</v>
      </c>
      <c r="X1063" s="1">
        <v>56.1768</v>
      </c>
      <c r="Y1063" s="1">
        <v>58.819099999999999</v>
      </c>
      <c r="Z1063" s="1">
        <v>61.461399999999998</v>
      </c>
      <c r="AA1063" s="1">
        <v>60.4512</v>
      </c>
      <c r="AB1063" s="1">
        <v>59.441000000000003</v>
      </c>
      <c r="AC1063" s="1">
        <v>59.441000000000003</v>
      </c>
    </row>
    <row r="1064" spans="1:29" hidden="1" x14ac:dyDescent="0.3">
      <c r="A1064" t="s">
        <v>193</v>
      </c>
      <c r="B1064" t="s">
        <v>205</v>
      </c>
      <c r="C1064" t="s">
        <v>198</v>
      </c>
      <c r="D1064" t="s">
        <v>131</v>
      </c>
      <c r="E1064" t="s">
        <v>197</v>
      </c>
      <c r="F1064" s="1"/>
      <c r="G1064" s="1"/>
      <c r="H1064" s="1"/>
      <c r="I1064" s="1"/>
      <c r="J1064" s="1">
        <v>8.3607999999999993</v>
      </c>
      <c r="K1064" s="1">
        <v>8.1853999999999996</v>
      </c>
      <c r="L1064" s="1">
        <v>24.497299999999999</v>
      </c>
      <c r="M1064" s="1">
        <v>16.825600000000001</v>
      </c>
      <c r="N1064" s="1">
        <v>30.629799999999999</v>
      </c>
      <c r="O1064" s="1">
        <v>26.9663</v>
      </c>
      <c r="P1064" s="1">
        <v>31.285799999999998</v>
      </c>
      <c r="Q1064" s="1">
        <v>37.2256</v>
      </c>
      <c r="R1064" s="1">
        <v>44.031100000000002</v>
      </c>
      <c r="S1064" s="1">
        <v>47.943199999999997</v>
      </c>
      <c r="T1064" s="1">
        <v>43.2759</v>
      </c>
      <c r="U1064" s="1">
        <v>47.919350000000001</v>
      </c>
      <c r="V1064" s="1">
        <v>52.562800000000003</v>
      </c>
      <c r="W1064" s="1">
        <v>54.350999999999999</v>
      </c>
      <c r="X1064" s="1">
        <v>56.139200000000002</v>
      </c>
      <c r="Y1064" s="1">
        <v>58.773049999999998</v>
      </c>
      <c r="Z1064" s="1">
        <v>61.4069</v>
      </c>
      <c r="AA1064" s="1">
        <v>60.423900000000003</v>
      </c>
      <c r="AB1064" s="1">
        <v>59.440899999999999</v>
      </c>
      <c r="AC1064" s="1">
        <v>59.440899999999999</v>
      </c>
    </row>
    <row r="1065" spans="1:29" hidden="1" x14ac:dyDescent="0.3">
      <c r="A1065" t="s">
        <v>193</v>
      </c>
      <c r="B1065" t="s">
        <v>205</v>
      </c>
      <c r="C1065" t="s">
        <v>198</v>
      </c>
      <c r="D1065" t="s">
        <v>162</v>
      </c>
      <c r="E1065" t="s">
        <v>197</v>
      </c>
      <c r="F1065" s="1"/>
      <c r="G1065" s="1"/>
      <c r="H1065" s="1"/>
      <c r="I1065" s="1">
        <v>56.909599999999998</v>
      </c>
      <c r="J1065" s="1">
        <v>41.845799999999997</v>
      </c>
      <c r="K1065" s="1">
        <v>40.922899999999998</v>
      </c>
      <c r="L1065" s="1">
        <v>122.4726</v>
      </c>
      <c r="M1065" s="1">
        <v>84.569199999999995</v>
      </c>
      <c r="N1065" s="1">
        <v>153.1455</v>
      </c>
      <c r="O1065" s="1">
        <v>133.25389999999999</v>
      </c>
      <c r="P1065" s="1">
        <v>156.42570000000001</v>
      </c>
      <c r="Q1065" s="1">
        <v>187.0059</v>
      </c>
      <c r="R1065" s="1">
        <v>220.7869</v>
      </c>
      <c r="S1065" s="1">
        <v>240.3981</v>
      </c>
      <c r="T1065" s="1">
        <v>325.25720000000001</v>
      </c>
      <c r="U1065" s="1">
        <v>424.57420000000002</v>
      </c>
      <c r="V1065" s="1">
        <v>523.89120000000003</v>
      </c>
      <c r="W1065" s="1">
        <v>542.82944999999995</v>
      </c>
      <c r="X1065" s="1">
        <v>561.76769999999999</v>
      </c>
      <c r="Y1065" s="1">
        <v>588.19105000000002</v>
      </c>
      <c r="Z1065" s="1">
        <v>614.61440000000005</v>
      </c>
      <c r="AA1065" s="1">
        <v>604.51199999999994</v>
      </c>
      <c r="AB1065" s="1">
        <v>594.40959999999995</v>
      </c>
      <c r="AC1065" s="1">
        <v>594.40959999999995</v>
      </c>
    </row>
    <row r="1066" spans="1:29" hidden="1" x14ac:dyDescent="0.3">
      <c r="A1066" t="s">
        <v>193</v>
      </c>
      <c r="B1066" t="s">
        <v>205</v>
      </c>
      <c r="C1066" t="s">
        <v>198</v>
      </c>
      <c r="D1066" t="s">
        <v>164</v>
      </c>
      <c r="E1066" t="s">
        <v>197</v>
      </c>
      <c r="F1066" s="1"/>
      <c r="G1066" s="1"/>
      <c r="H1066" s="1"/>
      <c r="I1066" s="1">
        <v>8.0874000000000006</v>
      </c>
      <c r="J1066" s="1">
        <v>9.1750000000000007</v>
      </c>
      <c r="K1066" s="1">
        <v>5.1026999999999996</v>
      </c>
      <c r="L1066" s="1">
        <v>4.7389999999999999</v>
      </c>
      <c r="M1066" s="1">
        <v>16.572800000000001</v>
      </c>
      <c r="N1066" s="1">
        <v>15.006600000000001</v>
      </c>
      <c r="O1066" s="1">
        <v>16.372299999999999</v>
      </c>
      <c r="P1066" s="1">
        <v>14.9085</v>
      </c>
      <c r="Q1066" s="1">
        <v>17.9025</v>
      </c>
      <c r="R1066" s="1">
        <v>23.081499999999998</v>
      </c>
      <c r="S1066" s="1">
        <v>29.790800000000001</v>
      </c>
      <c r="T1066" s="1">
        <v>30.902799999999999</v>
      </c>
      <c r="U1066" s="1">
        <v>39.272949999999902</v>
      </c>
      <c r="V1066" s="1">
        <v>47.643099999999997</v>
      </c>
      <c r="W1066" s="1">
        <v>46.520849999999903</v>
      </c>
      <c r="X1066" s="1">
        <v>45.398600000000002</v>
      </c>
      <c r="Y1066" s="1">
        <v>47.923650000000002</v>
      </c>
      <c r="Z1066" s="1">
        <v>50.448700000000002</v>
      </c>
      <c r="AA1066" s="1">
        <v>52.659149999999997</v>
      </c>
      <c r="AB1066" s="1">
        <v>54.869599999999998</v>
      </c>
      <c r="AC1066" s="1">
        <v>54.869599999999998</v>
      </c>
    </row>
    <row r="1067" spans="1:29" hidden="1" x14ac:dyDescent="0.3">
      <c r="A1067" t="s">
        <v>193</v>
      </c>
      <c r="B1067" t="s">
        <v>192</v>
      </c>
      <c r="C1067" t="s">
        <v>149</v>
      </c>
      <c r="D1067" t="s">
        <v>154</v>
      </c>
      <c r="E1067" t="s">
        <v>195</v>
      </c>
      <c r="F1067" s="1"/>
      <c r="G1067" s="1"/>
      <c r="H1067" s="1"/>
      <c r="I1067" s="1">
        <v>108</v>
      </c>
      <c r="J1067" s="1">
        <v>100</v>
      </c>
      <c r="K1067" s="1">
        <v>107</v>
      </c>
      <c r="L1067" s="1">
        <v>115</v>
      </c>
      <c r="M1067" s="1">
        <v>143</v>
      </c>
      <c r="N1067" s="1">
        <v>151</v>
      </c>
      <c r="O1067" s="1">
        <v>156</v>
      </c>
      <c r="P1067" s="1">
        <v>162</v>
      </c>
      <c r="Q1067" s="1">
        <v>163</v>
      </c>
      <c r="R1067" s="1">
        <v>163</v>
      </c>
      <c r="S1067" s="1">
        <v>161</v>
      </c>
      <c r="T1067" s="1">
        <v>156</v>
      </c>
      <c r="U1067" s="1">
        <v>156</v>
      </c>
      <c r="V1067" s="1">
        <v>156</v>
      </c>
      <c r="W1067" s="1">
        <v>153.5</v>
      </c>
      <c r="X1067" s="1">
        <v>151</v>
      </c>
      <c r="Y1067" s="1">
        <v>152</v>
      </c>
      <c r="Z1067" s="1">
        <v>153</v>
      </c>
      <c r="AA1067" s="1">
        <v>150.5</v>
      </c>
      <c r="AB1067" s="1">
        <v>148</v>
      </c>
      <c r="AC1067" s="1">
        <v>148</v>
      </c>
    </row>
    <row r="1068" spans="1:29" hidden="1" x14ac:dyDescent="0.3">
      <c r="A1068" t="s">
        <v>193</v>
      </c>
      <c r="B1068" t="s">
        <v>192</v>
      </c>
      <c r="C1068" t="s">
        <v>149</v>
      </c>
      <c r="D1068" t="s">
        <v>117</v>
      </c>
      <c r="E1068" t="s">
        <v>196</v>
      </c>
      <c r="F1068" s="1"/>
      <c r="G1068" s="1"/>
      <c r="H1068" s="1"/>
      <c r="I1068" s="1"/>
      <c r="J1068" s="1">
        <v>16.472100000000001</v>
      </c>
      <c r="K1068" s="1">
        <v>16.516300000000001</v>
      </c>
      <c r="L1068" s="1">
        <v>14.857100000000001</v>
      </c>
      <c r="M1068" s="1">
        <v>157.6174</v>
      </c>
      <c r="N1068" s="1">
        <v>201.16309999999999</v>
      </c>
      <c r="O1068" s="1">
        <v>256.74149999999997</v>
      </c>
      <c r="P1068" s="1">
        <v>327.6748</v>
      </c>
      <c r="Q1068" s="1">
        <v>418.20460000000003</v>
      </c>
      <c r="R1068" s="1">
        <v>533.7473</v>
      </c>
      <c r="S1068" s="1">
        <v>663.05449999999996</v>
      </c>
      <c r="T1068" s="1">
        <v>652.04139999999995</v>
      </c>
      <c r="U1068" s="1">
        <v>577.23215000000005</v>
      </c>
      <c r="V1068" s="1">
        <v>502.42290000000003</v>
      </c>
      <c r="W1068" s="1">
        <v>531.23564999999996</v>
      </c>
      <c r="X1068" s="1">
        <v>560.04840000000002</v>
      </c>
      <c r="Y1068" s="1">
        <v>574.27835000000005</v>
      </c>
      <c r="Z1068" s="1">
        <v>588.50829999999996</v>
      </c>
      <c r="AA1068" s="1">
        <v>611.8433</v>
      </c>
      <c r="AB1068" s="1">
        <v>635.17830000000004</v>
      </c>
      <c r="AC1068" s="1">
        <v>635.17830000000004</v>
      </c>
    </row>
    <row r="1069" spans="1:29" hidden="1" x14ac:dyDescent="0.3">
      <c r="A1069" t="s">
        <v>193</v>
      </c>
      <c r="B1069" t="s">
        <v>192</v>
      </c>
      <c r="C1069" t="s">
        <v>149</v>
      </c>
      <c r="D1069" t="s">
        <v>119</v>
      </c>
      <c r="E1069" t="s">
        <v>197</v>
      </c>
      <c r="F1069" s="1"/>
      <c r="G1069" s="1"/>
      <c r="H1069" s="1"/>
      <c r="I1069" s="1">
        <v>1.1591</v>
      </c>
      <c r="J1069" s="1">
        <v>2.1867999999999999</v>
      </c>
      <c r="K1069" s="1">
        <v>8.6199999999999E-2</v>
      </c>
      <c r="L1069" s="1">
        <v>3.2363</v>
      </c>
      <c r="M1069" s="1">
        <v>7.8040000000000003</v>
      </c>
      <c r="N1069" s="1">
        <v>7.9024999999999999</v>
      </c>
      <c r="O1069" s="1">
        <v>7.9866999999999999</v>
      </c>
      <c r="P1069" s="1">
        <v>9.3620000000000001</v>
      </c>
      <c r="Q1069" s="1">
        <v>20.102900000000002</v>
      </c>
      <c r="R1069" s="1">
        <v>22.415700000000001</v>
      </c>
      <c r="S1069" s="1">
        <v>28.424900000000001</v>
      </c>
      <c r="T1069" s="1">
        <v>42.121099999999998</v>
      </c>
      <c r="U1069" s="1">
        <v>39.384099999999997</v>
      </c>
      <c r="V1069" s="1">
        <v>36.647100000000002</v>
      </c>
      <c r="W1069" s="1">
        <v>35.571350000000002</v>
      </c>
      <c r="X1069" s="1">
        <v>34.495600000000003</v>
      </c>
      <c r="Y1069" s="1">
        <v>31.0154</v>
      </c>
      <c r="Z1069" s="1">
        <v>27.5352</v>
      </c>
      <c r="AA1069" s="1">
        <v>35.105499999999999</v>
      </c>
      <c r="AB1069" s="1">
        <v>42.675800000000002</v>
      </c>
      <c r="AC1069" s="1">
        <v>42.675800000000002</v>
      </c>
    </row>
    <row r="1070" spans="1:29" hidden="1" x14ac:dyDescent="0.3">
      <c r="A1070" t="s">
        <v>193</v>
      </c>
      <c r="B1070" t="s">
        <v>192</v>
      </c>
      <c r="C1070" t="s">
        <v>149</v>
      </c>
      <c r="D1070" t="s">
        <v>121</v>
      </c>
      <c r="E1070" t="s">
        <v>197</v>
      </c>
      <c r="F1070" s="1"/>
      <c r="G1070" s="1"/>
      <c r="H1070" s="1"/>
      <c r="I1070" s="1"/>
      <c r="J1070" s="1">
        <v>1.5526</v>
      </c>
      <c r="K1070" s="1">
        <v>1.4259999999999999</v>
      </c>
      <c r="L1070" s="1">
        <v>1.7543</v>
      </c>
      <c r="M1070" s="1">
        <v>2.1949999999999998</v>
      </c>
      <c r="N1070" s="1">
        <v>1.1966000000000001</v>
      </c>
      <c r="O1070" s="1">
        <v>0.87250000000000005</v>
      </c>
      <c r="P1070" s="1">
        <v>1.3091999999999999</v>
      </c>
      <c r="Q1070" s="1">
        <v>1.5144</v>
      </c>
      <c r="R1070" s="1">
        <v>1.5359</v>
      </c>
      <c r="S1070" s="1">
        <v>1.4280999999999999</v>
      </c>
      <c r="T1070" s="1">
        <v>1.4966999999999999</v>
      </c>
      <c r="U1070" s="1">
        <v>1.6247499999999999</v>
      </c>
      <c r="V1070" s="1">
        <v>1.7527999999999999</v>
      </c>
      <c r="W1070" s="1">
        <v>1.4828999999999899</v>
      </c>
      <c r="X1070" s="1">
        <v>1.2130000000000001</v>
      </c>
      <c r="Y1070" s="1">
        <v>1.4929999999999899</v>
      </c>
      <c r="Z1070" s="1">
        <v>1.7729999999999999</v>
      </c>
      <c r="AA1070" s="1">
        <v>1.86879999999999</v>
      </c>
      <c r="AB1070" s="1">
        <v>1.9645999999999899</v>
      </c>
      <c r="AC1070" s="1">
        <v>1.9645999999999899</v>
      </c>
    </row>
    <row r="1071" spans="1:29" hidden="1" x14ac:dyDescent="0.3">
      <c r="A1071" t="s">
        <v>193</v>
      </c>
      <c r="B1071" t="s">
        <v>192</v>
      </c>
      <c r="C1071" t="s">
        <v>149</v>
      </c>
      <c r="D1071" t="s">
        <v>123</v>
      </c>
      <c r="E1071" t="s">
        <v>197</v>
      </c>
      <c r="F1071" s="1"/>
      <c r="G1071" s="1"/>
      <c r="H1071" s="1"/>
      <c r="I1071" s="1"/>
      <c r="J1071" s="1">
        <v>4.0023</v>
      </c>
      <c r="K1071" s="1">
        <v>4.1188000000000002</v>
      </c>
      <c r="L1071" s="1">
        <v>3.7086999999999999</v>
      </c>
      <c r="M1071" s="1">
        <v>5.5347</v>
      </c>
      <c r="N1071" s="1">
        <v>6.0031999999999899</v>
      </c>
      <c r="O1071" s="1">
        <v>5.681</v>
      </c>
      <c r="P1071" s="1">
        <v>6.8621999999999996</v>
      </c>
      <c r="Q1071" s="1">
        <v>6.7324999999999999</v>
      </c>
      <c r="R1071" s="1">
        <v>6.8895</v>
      </c>
      <c r="S1071" s="1">
        <v>6.5464000000000002</v>
      </c>
      <c r="T1071" s="1">
        <v>7.5293000000000001</v>
      </c>
      <c r="U1071" s="1">
        <v>7.3986499999999999</v>
      </c>
      <c r="V1071" s="1">
        <v>7.2679999999999998</v>
      </c>
      <c r="W1071" s="1">
        <v>7.0545999999999998</v>
      </c>
      <c r="X1071" s="1">
        <v>6.8411999999999997</v>
      </c>
      <c r="Y1071" s="1">
        <v>6.8869999999999996</v>
      </c>
      <c r="Z1071" s="1">
        <v>6.9328000000000003</v>
      </c>
      <c r="AA1071" s="1">
        <v>6.9550000000000001</v>
      </c>
      <c r="AB1071" s="1">
        <v>6.9771999999999998</v>
      </c>
      <c r="AC1071" s="1">
        <v>6.9771999999999998</v>
      </c>
    </row>
    <row r="1072" spans="1:29" hidden="1" x14ac:dyDescent="0.3">
      <c r="A1072" t="s">
        <v>193</v>
      </c>
      <c r="B1072" t="s">
        <v>192</v>
      </c>
      <c r="C1072" t="s">
        <v>149</v>
      </c>
      <c r="D1072" t="s">
        <v>125</v>
      </c>
      <c r="E1072" t="s">
        <v>197</v>
      </c>
      <c r="F1072" s="1"/>
      <c r="G1072" s="1"/>
      <c r="H1072" s="1"/>
      <c r="I1072" s="1"/>
      <c r="J1072" s="1">
        <v>9.1948000000000008</v>
      </c>
      <c r="K1072" s="1">
        <v>9.8724000000000007</v>
      </c>
      <c r="L1072" s="1">
        <v>10.217000000000001</v>
      </c>
      <c r="M1072" s="1">
        <v>10.0007</v>
      </c>
      <c r="N1072" s="1">
        <v>11.498900000000001</v>
      </c>
      <c r="O1072" s="1">
        <v>10.646599999999999</v>
      </c>
      <c r="P1072" s="1">
        <v>11.3009</v>
      </c>
      <c r="Q1072" s="1">
        <v>12.5189</v>
      </c>
      <c r="R1072" s="1">
        <v>13.033200000000001</v>
      </c>
      <c r="S1072" s="1">
        <v>13.8781</v>
      </c>
      <c r="T1072" s="1">
        <v>15.774800000000001</v>
      </c>
      <c r="U1072" s="1">
        <v>17.778400000000001</v>
      </c>
      <c r="V1072" s="1">
        <v>19.782</v>
      </c>
      <c r="W1072" s="1">
        <v>20.260649999999998</v>
      </c>
      <c r="X1072" s="1">
        <v>20.7393</v>
      </c>
      <c r="Y1072" s="1">
        <v>21.161949999999901</v>
      </c>
      <c r="Z1072" s="1">
        <v>21.584599999999998</v>
      </c>
      <c r="AA1072" s="1">
        <v>21.56315</v>
      </c>
      <c r="AB1072" s="1">
        <v>21.541699999999999</v>
      </c>
      <c r="AC1072" s="1">
        <v>21.541699999999999</v>
      </c>
    </row>
    <row r="1073" spans="1:29" hidden="1" x14ac:dyDescent="0.3">
      <c r="A1073" t="s">
        <v>193</v>
      </c>
      <c r="B1073" t="s">
        <v>192</v>
      </c>
      <c r="C1073" t="s">
        <v>149</v>
      </c>
      <c r="D1073" t="s">
        <v>127</v>
      </c>
      <c r="E1073" t="s">
        <v>197</v>
      </c>
      <c r="F1073" s="1"/>
      <c r="G1073" s="1"/>
      <c r="H1073" s="1"/>
      <c r="I1073" s="1">
        <v>27.049499999999998</v>
      </c>
      <c r="J1073" s="1">
        <v>11.006500000000001</v>
      </c>
      <c r="K1073" s="1">
        <v>20.510899999999999</v>
      </c>
      <c r="L1073" s="1">
        <v>25.738</v>
      </c>
      <c r="M1073" s="1">
        <v>28.724399999999999</v>
      </c>
      <c r="N1073" s="1">
        <v>26.956600000000002</v>
      </c>
      <c r="O1073" s="1">
        <v>20.0685</v>
      </c>
      <c r="P1073" s="1">
        <v>17.6526</v>
      </c>
      <c r="Q1073" s="1">
        <v>18.4513</v>
      </c>
      <c r="R1073" s="1">
        <v>18.067499999999999</v>
      </c>
      <c r="S1073" s="1">
        <v>18.290199999999999</v>
      </c>
      <c r="T1073" s="1">
        <v>17.592099999999999</v>
      </c>
      <c r="U1073" s="1">
        <v>17.280650000000001</v>
      </c>
      <c r="V1073" s="1">
        <v>16.969200000000001</v>
      </c>
      <c r="W1073" s="1">
        <v>16.753350000000001</v>
      </c>
      <c r="X1073" s="1">
        <v>16.537500000000001</v>
      </c>
      <c r="Y1073" s="1">
        <v>15.65845</v>
      </c>
      <c r="Z1073" s="1">
        <v>14.779400000000001</v>
      </c>
      <c r="AA1073" s="1">
        <v>14.744949999999999</v>
      </c>
      <c r="AB1073" s="1">
        <v>14.7105</v>
      </c>
      <c r="AC1073" s="1">
        <v>14.7105</v>
      </c>
    </row>
    <row r="1074" spans="1:29" hidden="1" x14ac:dyDescent="0.3">
      <c r="A1074" t="s">
        <v>193</v>
      </c>
      <c r="B1074" t="s">
        <v>192</v>
      </c>
      <c r="C1074" t="s">
        <v>149</v>
      </c>
      <c r="D1074" t="s">
        <v>161</v>
      </c>
      <c r="E1074" t="s">
        <v>197</v>
      </c>
      <c r="F1074" s="1"/>
      <c r="G1074" s="1"/>
      <c r="H1074" s="1"/>
      <c r="I1074" s="1"/>
      <c r="J1074" s="1">
        <v>8.9068000000000005</v>
      </c>
      <c r="K1074" s="1">
        <v>7.5909999999999904</v>
      </c>
      <c r="L1074" s="1">
        <v>8.9329999999999998</v>
      </c>
      <c r="M1074" s="1">
        <v>17.8614</v>
      </c>
      <c r="N1074" s="1">
        <v>21.061699999999998</v>
      </c>
      <c r="O1074" s="1">
        <v>24.641100000000002</v>
      </c>
      <c r="P1074" s="1">
        <v>27.6568</v>
      </c>
      <c r="Q1074" s="1">
        <v>32.597900000000003</v>
      </c>
      <c r="R1074" s="1">
        <v>33.65</v>
      </c>
      <c r="S1074" s="1">
        <v>32.187899999999999</v>
      </c>
      <c r="T1074" s="1">
        <v>29.7209</v>
      </c>
      <c r="U1074" s="1">
        <v>28.77345</v>
      </c>
      <c r="V1074" s="1">
        <v>27.826000000000001</v>
      </c>
      <c r="W1074" s="1">
        <v>28.595800000000001</v>
      </c>
      <c r="X1074" s="1">
        <v>29.365600000000001</v>
      </c>
      <c r="Y1074" s="1">
        <v>29.404399999999999</v>
      </c>
      <c r="Z1074" s="1">
        <v>29.443200000000001</v>
      </c>
      <c r="AA1074" s="1">
        <v>26.783799999999999</v>
      </c>
      <c r="AB1074" s="1">
        <v>24.124400000000001</v>
      </c>
      <c r="AC1074" s="1">
        <v>24.124400000000001</v>
      </c>
    </row>
    <row r="1075" spans="1:29" hidden="1" x14ac:dyDescent="0.3">
      <c r="A1075" t="s">
        <v>193</v>
      </c>
      <c r="B1075" t="s">
        <v>192</v>
      </c>
      <c r="C1075" t="s">
        <v>149</v>
      </c>
      <c r="D1075" t="s">
        <v>130</v>
      </c>
      <c r="E1075" t="s">
        <v>197</v>
      </c>
      <c r="F1075" s="1"/>
      <c r="G1075" s="1"/>
      <c r="H1075" s="1"/>
      <c r="I1075" s="1"/>
      <c r="J1075" s="1">
        <v>2.3479999999999999</v>
      </c>
      <c r="K1075" s="1">
        <v>10.8873</v>
      </c>
      <c r="L1075" s="1">
        <v>10.128299999999999</v>
      </c>
      <c r="M1075" s="1">
        <v>35.909100000000002</v>
      </c>
      <c r="N1075" s="1">
        <v>9.0437999999999992</v>
      </c>
      <c r="O1075" s="1">
        <v>31.383299999999998</v>
      </c>
      <c r="P1075" s="1">
        <v>13.9848999999999</v>
      </c>
      <c r="Q1075" s="1">
        <v>32.909300000000002</v>
      </c>
      <c r="R1075" s="1">
        <v>18.910999999999898</v>
      </c>
      <c r="S1075" s="1">
        <v>27.0381</v>
      </c>
      <c r="T1075" s="1">
        <v>23.3567</v>
      </c>
      <c r="U1075" s="1">
        <v>21.685949999999998</v>
      </c>
      <c r="V1075" s="1">
        <v>20.0152</v>
      </c>
      <c r="W1075" s="1">
        <v>23.9099</v>
      </c>
      <c r="X1075" s="1">
        <v>27.804600000000001</v>
      </c>
      <c r="Y1075" s="1">
        <v>21.324000000000002</v>
      </c>
      <c r="Z1075" s="1">
        <v>14.843400000000001</v>
      </c>
      <c r="AA1075" s="1">
        <v>18.670249999999999</v>
      </c>
      <c r="AB1075" s="1">
        <v>22.4971</v>
      </c>
      <c r="AC1075" s="1">
        <v>22.4971</v>
      </c>
    </row>
    <row r="1076" spans="1:29" hidden="1" x14ac:dyDescent="0.3">
      <c r="A1076" t="s">
        <v>193</v>
      </c>
      <c r="B1076" t="s">
        <v>192</v>
      </c>
      <c r="C1076" t="s">
        <v>149</v>
      </c>
      <c r="D1076" t="s">
        <v>185</v>
      </c>
      <c r="E1076" t="s">
        <v>197</v>
      </c>
      <c r="F1076" s="1"/>
      <c r="G1076" s="1"/>
      <c r="H1076" s="1"/>
      <c r="I1076" s="1">
        <v>11.3819</v>
      </c>
      <c r="J1076" s="1">
        <v>8.3691999999999993</v>
      </c>
      <c r="K1076" s="1">
        <v>8.1844999999999999</v>
      </c>
      <c r="L1076" s="1">
        <v>24.494599999999998</v>
      </c>
      <c r="M1076" s="1">
        <v>20.605699999999999</v>
      </c>
      <c r="N1076" s="1">
        <v>35.198700000000002</v>
      </c>
      <c r="O1076" s="1">
        <v>31.860700000000001</v>
      </c>
      <c r="P1076" s="1">
        <v>37.9803</v>
      </c>
      <c r="Q1076" s="1">
        <v>45.709099999999999</v>
      </c>
      <c r="R1076" s="1">
        <v>49.6462</v>
      </c>
      <c r="S1076" s="1">
        <v>48.127499999999998</v>
      </c>
      <c r="T1076" s="1">
        <v>47.046399999999998</v>
      </c>
      <c r="U1076" s="1">
        <v>47.849400000000003</v>
      </c>
      <c r="V1076" s="1">
        <v>48.6524</v>
      </c>
      <c r="W1076" s="1">
        <v>48.491399999999999</v>
      </c>
      <c r="X1076" s="1">
        <v>48.330399999999997</v>
      </c>
      <c r="Y1076" s="1">
        <v>52.286349999999999</v>
      </c>
      <c r="Z1076" s="1">
        <v>56.2423</v>
      </c>
      <c r="AA1076" s="1">
        <v>53.65305</v>
      </c>
      <c r="AB1076" s="1">
        <v>51.063800000000001</v>
      </c>
      <c r="AC1076" s="1">
        <v>51.063800000000001</v>
      </c>
    </row>
    <row r="1077" spans="1:29" hidden="1" x14ac:dyDescent="0.3">
      <c r="A1077" t="s">
        <v>193</v>
      </c>
      <c r="B1077" t="s">
        <v>192</v>
      </c>
      <c r="C1077" t="s">
        <v>149</v>
      </c>
      <c r="D1077" t="s">
        <v>131</v>
      </c>
      <c r="E1077" t="s">
        <v>197</v>
      </c>
      <c r="F1077" s="1"/>
      <c r="G1077" s="1"/>
      <c r="H1077" s="1"/>
      <c r="I1077" s="1"/>
      <c r="J1077" s="1">
        <v>8.3607999999999993</v>
      </c>
      <c r="K1077" s="1">
        <v>8.1853999999999996</v>
      </c>
      <c r="L1077" s="1">
        <v>24.497299999999999</v>
      </c>
      <c r="M1077" s="1">
        <v>20.643699999999999</v>
      </c>
      <c r="N1077" s="1">
        <v>35.199300000000001</v>
      </c>
      <c r="O1077" s="1">
        <v>32.4373</v>
      </c>
      <c r="P1077" s="1">
        <v>37.980899999999998</v>
      </c>
      <c r="Q1077" s="1">
        <v>44.505600000000001</v>
      </c>
      <c r="R1077" s="1">
        <v>49.6462</v>
      </c>
      <c r="S1077" s="1">
        <v>48.127499999999998</v>
      </c>
      <c r="T1077" s="1">
        <v>48.569299999999998</v>
      </c>
      <c r="U1077" s="1">
        <v>48.1355</v>
      </c>
      <c r="V1077" s="1">
        <v>47.701700000000002</v>
      </c>
      <c r="W1077" s="1">
        <v>48.016350000000003</v>
      </c>
      <c r="X1077" s="1">
        <v>48.331000000000003</v>
      </c>
      <c r="Y1077" s="1">
        <v>53.82705</v>
      </c>
      <c r="Z1077" s="1">
        <v>59.323099999999997</v>
      </c>
      <c r="AA1077" s="1">
        <v>55.1937</v>
      </c>
      <c r="AB1077" s="1">
        <v>51.064300000000003</v>
      </c>
      <c r="AC1077" s="1">
        <v>51.064300000000003</v>
      </c>
    </row>
    <row r="1078" spans="1:29" hidden="1" x14ac:dyDescent="0.3">
      <c r="A1078" t="s">
        <v>193</v>
      </c>
      <c r="B1078" t="s">
        <v>192</v>
      </c>
      <c r="C1078" t="s">
        <v>149</v>
      </c>
      <c r="D1078" t="s">
        <v>162</v>
      </c>
      <c r="E1078" t="s">
        <v>197</v>
      </c>
      <c r="F1078" s="1"/>
      <c r="G1078" s="1"/>
      <c r="H1078" s="1"/>
      <c r="I1078" s="1">
        <v>56.909599999999998</v>
      </c>
      <c r="J1078" s="1">
        <v>41.845799999999997</v>
      </c>
      <c r="K1078" s="1">
        <v>40.922899999999998</v>
      </c>
      <c r="L1078" s="1">
        <v>122.4726</v>
      </c>
      <c r="M1078" s="1">
        <v>103.028499999999</v>
      </c>
      <c r="N1078" s="1">
        <v>175.9933</v>
      </c>
      <c r="O1078" s="1">
        <v>159.30340000000001</v>
      </c>
      <c r="P1078" s="1">
        <v>189.90129999999999</v>
      </c>
      <c r="Q1078" s="1">
        <v>228.54560000000001</v>
      </c>
      <c r="R1078" s="1">
        <v>248.23140000000001</v>
      </c>
      <c r="S1078" s="1">
        <v>240.63749999999999</v>
      </c>
      <c r="T1078" s="1">
        <v>352.84780000000001</v>
      </c>
      <c r="U1078" s="1">
        <v>419.68605000000002</v>
      </c>
      <c r="V1078" s="1">
        <v>486.52429999999998</v>
      </c>
      <c r="W1078" s="1">
        <v>484.914099999999</v>
      </c>
      <c r="X1078" s="1">
        <v>483.3039</v>
      </c>
      <c r="Y1078" s="1">
        <v>522.86329999999998</v>
      </c>
      <c r="Z1078" s="1">
        <v>562.42269999999996</v>
      </c>
      <c r="AA1078" s="1">
        <v>536.53030000000001</v>
      </c>
      <c r="AB1078" s="1">
        <v>510.6379</v>
      </c>
      <c r="AC1078" s="1">
        <v>510.6379</v>
      </c>
    </row>
    <row r="1079" spans="1:29" hidden="1" x14ac:dyDescent="0.3">
      <c r="A1079" t="s">
        <v>193</v>
      </c>
      <c r="B1079" t="s">
        <v>192</v>
      </c>
      <c r="C1079" t="s">
        <v>149</v>
      </c>
      <c r="D1079" t="s">
        <v>164</v>
      </c>
      <c r="E1079" t="s">
        <v>197</v>
      </c>
      <c r="F1079" s="1"/>
      <c r="G1079" s="1"/>
      <c r="H1079" s="1"/>
      <c r="I1079" s="1">
        <v>8.0874000000000006</v>
      </c>
      <c r="J1079" s="1">
        <v>9.1750000000000007</v>
      </c>
      <c r="K1079" s="1">
        <v>5.1026999999999996</v>
      </c>
      <c r="L1079" s="1">
        <v>4.7389999999999999</v>
      </c>
      <c r="M1079" s="1">
        <v>22.4925</v>
      </c>
      <c r="N1079" s="1">
        <v>18.1538</v>
      </c>
      <c r="O1079" s="1">
        <v>19.647300000000001</v>
      </c>
      <c r="P1079" s="1">
        <v>17.8218</v>
      </c>
      <c r="Q1079" s="1">
        <v>22.682700000000001</v>
      </c>
      <c r="R1079" s="1">
        <v>27.055800000000001</v>
      </c>
      <c r="S1079" s="1">
        <v>28.702500000000001</v>
      </c>
      <c r="T1079" s="1">
        <v>33.811300000000003</v>
      </c>
      <c r="U1079" s="1">
        <v>42.28595</v>
      </c>
      <c r="V1079" s="1">
        <v>50.760599999999997</v>
      </c>
      <c r="W1079" s="1">
        <v>43.45</v>
      </c>
      <c r="X1079" s="1">
        <v>36.139400000000002</v>
      </c>
      <c r="Y1079" s="1">
        <v>36.247450000000001</v>
      </c>
      <c r="Z1079" s="1">
        <v>36.355499999999999</v>
      </c>
      <c r="AA1079" s="1">
        <v>36.916600000000003</v>
      </c>
      <c r="AB1079" s="1">
        <v>37.477699999999999</v>
      </c>
      <c r="AC1079" s="1">
        <v>37.477699999999999</v>
      </c>
    </row>
    <row r="1080" spans="1:29" hidden="1" x14ac:dyDescent="0.3">
      <c r="A1080" t="s">
        <v>193</v>
      </c>
      <c r="B1080" t="s">
        <v>192</v>
      </c>
      <c r="C1080" t="s">
        <v>198</v>
      </c>
      <c r="D1080" t="s">
        <v>154</v>
      </c>
      <c r="E1080" t="s">
        <v>195</v>
      </c>
      <c r="F1080" s="1"/>
      <c r="G1080" s="1"/>
      <c r="H1080" s="1"/>
      <c r="I1080" s="1">
        <v>108</v>
      </c>
      <c r="J1080" s="1">
        <v>100</v>
      </c>
      <c r="K1080" s="1">
        <v>107</v>
      </c>
      <c r="L1080" s="1">
        <v>115</v>
      </c>
      <c r="M1080" s="1">
        <v>143</v>
      </c>
      <c r="N1080" s="1">
        <v>151</v>
      </c>
      <c r="O1080" s="1">
        <v>156</v>
      </c>
      <c r="P1080" s="1">
        <v>162</v>
      </c>
      <c r="Q1080" s="1">
        <v>163</v>
      </c>
      <c r="R1080" s="1">
        <v>163</v>
      </c>
      <c r="S1080" s="1">
        <v>161</v>
      </c>
      <c r="T1080" s="1">
        <v>156</v>
      </c>
      <c r="U1080" s="1">
        <v>156</v>
      </c>
      <c r="V1080" s="1">
        <v>156</v>
      </c>
      <c r="W1080" s="1">
        <v>153.5</v>
      </c>
      <c r="X1080" s="1">
        <v>151</v>
      </c>
      <c r="Y1080" s="1">
        <v>152</v>
      </c>
      <c r="Z1080" s="1">
        <v>153</v>
      </c>
      <c r="AA1080" s="1">
        <v>150.5</v>
      </c>
      <c r="AB1080" s="1">
        <v>148</v>
      </c>
      <c r="AC1080" s="1">
        <v>148</v>
      </c>
    </row>
    <row r="1081" spans="1:29" hidden="1" x14ac:dyDescent="0.3">
      <c r="A1081" t="s">
        <v>193</v>
      </c>
      <c r="B1081" t="s">
        <v>192</v>
      </c>
      <c r="C1081" t="s">
        <v>198</v>
      </c>
      <c r="D1081" t="s">
        <v>117</v>
      </c>
      <c r="E1081" t="s">
        <v>196</v>
      </c>
      <c r="F1081" s="1"/>
      <c r="G1081" s="1"/>
      <c r="H1081" s="1"/>
      <c r="I1081" s="1"/>
      <c r="J1081" s="1">
        <v>16.472100000000001</v>
      </c>
      <c r="K1081" s="1">
        <v>16.516300000000001</v>
      </c>
      <c r="L1081" s="1">
        <v>14.857100000000001</v>
      </c>
      <c r="M1081" s="1">
        <v>157.6174</v>
      </c>
      <c r="N1081" s="1">
        <v>201.16309999999999</v>
      </c>
      <c r="O1081" s="1">
        <v>256.74149999999997</v>
      </c>
      <c r="P1081" s="1">
        <v>327.6748</v>
      </c>
      <c r="Q1081" s="1">
        <v>418.20460000000003</v>
      </c>
      <c r="R1081" s="1">
        <v>533.7473</v>
      </c>
      <c r="S1081" s="1">
        <v>663.05449999999996</v>
      </c>
      <c r="T1081" s="1">
        <v>652.04139999999995</v>
      </c>
      <c r="U1081" s="1">
        <v>577.23215000000005</v>
      </c>
      <c r="V1081" s="1">
        <v>502.42290000000003</v>
      </c>
      <c r="W1081" s="1">
        <v>531.23564999999996</v>
      </c>
      <c r="X1081" s="1">
        <v>560.04840000000002</v>
      </c>
      <c r="Y1081" s="1">
        <v>574.27835000000005</v>
      </c>
      <c r="Z1081" s="1">
        <v>588.50829999999996</v>
      </c>
      <c r="AA1081" s="1">
        <v>611.8433</v>
      </c>
      <c r="AB1081" s="1">
        <v>635.17830000000004</v>
      </c>
      <c r="AC1081" s="1">
        <v>635.17830000000004</v>
      </c>
    </row>
    <row r="1082" spans="1:29" x14ac:dyDescent="0.3">
      <c r="A1082" t="s">
        <v>193</v>
      </c>
      <c r="B1082" t="s">
        <v>192</v>
      </c>
      <c r="C1082" t="s">
        <v>198</v>
      </c>
      <c r="D1082" t="s">
        <v>158</v>
      </c>
      <c r="E1082" t="s">
        <v>197</v>
      </c>
      <c r="F1082" s="1"/>
      <c r="G1082" s="1"/>
      <c r="H1082" s="1"/>
      <c r="I1082" s="1">
        <v>50.403500000000001</v>
      </c>
      <c r="J1082" s="1">
        <v>36.514499999999998</v>
      </c>
      <c r="K1082" s="1">
        <v>54.996000000000002</v>
      </c>
      <c r="L1082" s="1">
        <v>47.705199999999998</v>
      </c>
      <c r="M1082" s="1">
        <v>58.205500000000001</v>
      </c>
      <c r="N1082" s="1">
        <v>56.770699999999998</v>
      </c>
      <c r="O1082" s="1">
        <v>44.9495</v>
      </c>
      <c r="P1082" s="1">
        <v>45.450899999999997</v>
      </c>
      <c r="Q1082" s="1">
        <v>44.609699999999997</v>
      </c>
      <c r="R1082" s="1">
        <v>47.5822</v>
      </c>
      <c r="S1082" s="1">
        <v>45.333799999999997</v>
      </c>
      <c r="T1082" s="1">
        <v>42.835599999999999</v>
      </c>
      <c r="U1082" s="1">
        <v>43.120599999999897</v>
      </c>
      <c r="V1082" s="1">
        <v>43.4056</v>
      </c>
      <c r="W1082" s="1">
        <v>43.866349999999997</v>
      </c>
      <c r="X1082" s="1">
        <v>44.327100000000002</v>
      </c>
      <c r="Y1082" s="1">
        <v>41.953249999999997</v>
      </c>
      <c r="Z1082" s="1">
        <v>39.5794</v>
      </c>
      <c r="AA1082" s="1">
        <v>39.645099999999999</v>
      </c>
      <c r="AB1082" s="1">
        <v>39.710799999999999</v>
      </c>
      <c r="AC1082" s="1">
        <v>39.710799999999999</v>
      </c>
    </row>
    <row r="1083" spans="1:29" x14ac:dyDescent="0.3">
      <c r="A1083" t="s">
        <v>193</v>
      </c>
      <c r="B1083" t="s">
        <v>192</v>
      </c>
      <c r="C1083" t="s">
        <v>198</v>
      </c>
      <c r="D1083" t="s">
        <v>166</v>
      </c>
      <c r="E1083" t="s">
        <v>197</v>
      </c>
      <c r="F1083" s="1"/>
      <c r="G1083" s="1"/>
      <c r="H1083" s="1"/>
      <c r="I1083" s="1">
        <v>13.6486</v>
      </c>
      <c r="J1083" s="1">
        <v>13.410600000000001</v>
      </c>
      <c r="K1083" s="1">
        <v>13.559200000000001</v>
      </c>
      <c r="L1083" s="1">
        <v>15.3996</v>
      </c>
      <c r="M1083" s="1">
        <v>25.335799999999999</v>
      </c>
      <c r="N1083" s="1">
        <v>33.562199999999997</v>
      </c>
      <c r="O1083" s="1">
        <v>33.037300000000002</v>
      </c>
      <c r="P1083" s="1">
        <v>36.831899999999997</v>
      </c>
      <c r="Q1083" s="1">
        <v>43.859400000000001</v>
      </c>
      <c r="R1083" s="1">
        <v>45.280500000000004</v>
      </c>
      <c r="S1083" s="1">
        <v>44.456800000000001</v>
      </c>
      <c r="T1083" s="1">
        <v>41.395899999999997</v>
      </c>
      <c r="U1083" s="1">
        <v>41.303899999999999</v>
      </c>
      <c r="V1083" s="1">
        <v>41.2119</v>
      </c>
      <c r="W1083" s="1">
        <v>40.850200000000001</v>
      </c>
      <c r="X1083" s="1">
        <v>40.488500000000002</v>
      </c>
      <c r="Y1083" s="1">
        <v>40.0501</v>
      </c>
      <c r="Z1083" s="1">
        <v>39.611699999999999</v>
      </c>
      <c r="AA1083" s="1">
        <v>38.067899999999902</v>
      </c>
      <c r="AB1083" s="1">
        <v>36.524099999999997</v>
      </c>
      <c r="AC1083" s="1">
        <v>36.524099999999997</v>
      </c>
    </row>
    <row r="1084" spans="1:29" x14ac:dyDescent="0.3">
      <c r="A1084" t="s">
        <v>193</v>
      </c>
      <c r="B1084" t="s">
        <v>192</v>
      </c>
      <c r="C1084" t="s">
        <v>198</v>
      </c>
      <c r="D1084" t="s">
        <v>168</v>
      </c>
      <c r="E1084" t="s">
        <v>197</v>
      </c>
      <c r="F1084" s="1"/>
      <c r="G1084" s="1"/>
      <c r="H1084" s="1"/>
      <c r="I1084" s="1">
        <v>17.822299999999998</v>
      </c>
      <c r="J1084" s="1">
        <v>15.098800000000001</v>
      </c>
      <c r="K1084" s="1">
        <v>14.854200000000001</v>
      </c>
      <c r="L1084" s="1">
        <v>31.431999999999999</v>
      </c>
      <c r="M1084" s="1">
        <v>27.578099999999999</v>
      </c>
      <c r="N1084" s="1">
        <v>42.469799999999999</v>
      </c>
      <c r="O1084" s="1">
        <v>40.3491</v>
      </c>
      <c r="P1084" s="1">
        <v>45.841799999999999</v>
      </c>
      <c r="Q1084" s="1">
        <v>54.532200000000003</v>
      </c>
      <c r="R1084" s="1">
        <v>58.098300000000002</v>
      </c>
      <c r="S1084" s="1">
        <v>56.579599999999999</v>
      </c>
      <c r="T1084" s="1">
        <v>54.258699999999997</v>
      </c>
      <c r="U1084" s="1">
        <v>56.482349999999997</v>
      </c>
      <c r="V1084" s="1">
        <v>58.706000000000003</v>
      </c>
      <c r="W1084" s="1">
        <v>57.7438</v>
      </c>
      <c r="X1084" s="1">
        <v>56.781599999999997</v>
      </c>
      <c r="Y1084" s="1">
        <v>58.105999999999902</v>
      </c>
      <c r="Z1084" s="1">
        <v>59.430399999999999</v>
      </c>
      <c r="AA1084" s="1">
        <v>59.473349999999897</v>
      </c>
      <c r="AB1084" s="1">
        <v>59.516300000000001</v>
      </c>
      <c r="AC1084" s="1">
        <v>59.516300000000001</v>
      </c>
    </row>
    <row r="1085" spans="1:29" x14ac:dyDescent="0.3">
      <c r="A1085" t="s">
        <v>193</v>
      </c>
      <c r="B1085" t="s">
        <v>192</v>
      </c>
      <c r="C1085" t="s">
        <v>198</v>
      </c>
      <c r="D1085" t="s">
        <v>177</v>
      </c>
      <c r="E1085" t="s">
        <v>197</v>
      </c>
      <c r="F1085" s="1"/>
      <c r="G1085" s="1"/>
      <c r="H1085" s="1"/>
      <c r="I1085" s="1">
        <v>8.9026999999999994</v>
      </c>
      <c r="J1085" s="1">
        <v>10.895099999999999</v>
      </c>
      <c r="K1085" s="1">
        <v>5.9131999999999998</v>
      </c>
      <c r="L1085" s="1">
        <v>6.3471000000000002</v>
      </c>
      <c r="M1085" s="1">
        <v>23.4057</v>
      </c>
      <c r="N1085" s="1">
        <v>19.984500000000001</v>
      </c>
      <c r="O1085" s="1">
        <v>20.659700000000001</v>
      </c>
      <c r="P1085" s="1">
        <v>18.8843</v>
      </c>
      <c r="Q1085" s="1">
        <v>25.452999999999999</v>
      </c>
      <c r="R1085" s="1">
        <v>28.218900000000001</v>
      </c>
      <c r="S1085" s="1">
        <v>29.8657</v>
      </c>
      <c r="T1085" s="1">
        <v>34.974499999999999</v>
      </c>
      <c r="U1085" s="1">
        <v>43.449150000000003</v>
      </c>
      <c r="V1085" s="1">
        <v>51.9238</v>
      </c>
      <c r="W1085" s="1">
        <v>45.144149999999897</v>
      </c>
      <c r="X1085" s="1">
        <v>38.3645</v>
      </c>
      <c r="Y1085" s="1">
        <v>37.941549999999999</v>
      </c>
      <c r="Z1085" s="1">
        <v>37.518599999999999</v>
      </c>
      <c r="AA1085" s="1">
        <v>38.156700000000001</v>
      </c>
      <c r="AB1085" s="1">
        <v>38.794800000000002</v>
      </c>
      <c r="AC1085" s="1">
        <v>38.794800000000002</v>
      </c>
    </row>
    <row r="1086" spans="1:29" x14ac:dyDescent="0.3">
      <c r="A1086" t="s">
        <v>193</v>
      </c>
      <c r="B1086" t="s">
        <v>192</v>
      </c>
      <c r="C1086" t="s">
        <v>198</v>
      </c>
      <c r="D1086" t="s">
        <v>160</v>
      </c>
      <c r="E1086" t="s">
        <v>197</v>
      </c>
      <c r="F1086" s="1"/>
      <c r="G1086" s="1"/>
      <c r="H1086" s="1"/>
      <c r="I1086" s="1">
        <v>8.9026999999999994</v>
      </c>
      <c r="J1086" s="1">
        <v>10.895099999999999</v>
      </c>
      <c r="K1086" s="1">
        <v>5.9131999999999998</v>
      </c>
      <c r="L1086" s="1">
        <v>6.3471000000000002</v>
      </c>
      <c r="M1086" s="1">
        <v>23.4057</v>
      </c>
      <c r="N1086" s="1">
        <v>19.984500000000001</v>
      </c>
      <c r="O1086" s="1">
        <v>20.659700000000001</v>
      </c>
      <c r="P1086" s="1">
        <v>18.8843</v>
      </c>
      <c r="Q1086" s="1">
        <v>25.452999999999999</v>
      </c>
      <c r="R1086" s="1">
        <v>28.218900000000001</v>
      </c>
      <c r="S1086" s="1">
        <v>29.8657</v>
      </c>
      <c r="T1086" s="1">
        <v>34.974499999999999</v>
      </c>
      <c r="U1086" s="1">
        <v>43.449150000000003</v>
      </c>
      <c r="V1086" s="1">
        <v>51.9238</v>
      </c>
      <c r="W1086" s="1">
        <v>45.144149999999897</v>
      </c>
      <c r="X1086" s="1">
        <v>38.3645</v>
      </c>
      <c r="Y1086" s="1">
        <v>37.941549999999999</v>
      </c>
      <c r="Z1086" s="1">
        <v>37.518599999999999</v>
      </c>
      <c r="AA1086" s="1">
        <v>38.156700000000001</v>
      </c>
      <c r="AB1086" s="1">
        <v>38.794800000000002</v>
      </c>
      <c r="AC1086" s="1">
        <v>38.794800000000002</v>
      </c>
    </row>
    <row r="1087" spans="1:29" hidden="1" x14ac:dyDescent="0.3">
      <c r="A1087" t="s">
        <v>193</v>
      </c>
      <c r="B1087" t="s">
        <v>192</v>
      </c>
      <c r="C1087" t="s">
        <v>198</v>
      </c>
      <c r="D1087" t="s">
        <v>119</v>
      </c>
      <c r="E1087" t="s">
        <v>197</v>
      </c>
      <c r="F1087" s="1"/>
      <c r="G1087" s="1"/>
      <c r="H1087" s="1"/>
      <c r="I1087" s="1">
        <v>1.1591</v>
      </c>
      <c r="J1087" s="1">
        <v>2.1867999999999999</v>
      </c>
      <c r="K1087" s="1">
        <v>8.6199999999999999E-2</v>
      </c>
      <c r="L1087" s="1">
        <v>3.2363</v>
      </c>
      <c r="M1087" s="1">
        <v>7.8039999999999896</v>
      </c>
      <c r="N1087" s="1">
        <v>7.9024999999999999</v>
      </c>
      <c r="O1087" s="1">
        <v>7.9866999999999999</v>
      </c>
      <c r="P1087" s="1">
        <v>9.3620000000000001</v>
      </c>
      <c r="Q1087" s="1">
        <v>20.102900000000002</v>
      </c>
      <c r="R1087" s="1">
        <v>22.415700000000001</v>
      </c>
      <c r="S1087" s="1">
        <v>28.424900000000001</v>
      </c>
      <c r="T1087" s="1">
        <v>42.121099999999998</v>
      </c>
      <c r="U1087" s="1">
        <v>39.384099999999997</v>
      </c>
      <c r="V1087" s="1">
        <v>36.647100000000002</v>
      </c>
      <c r="W1087" s="1">
        <v>35.571350000000002</v>
      </c>
      <c r="X1087" s="1">
        <v>34.495600000000003</v>
      </c>
      <c r="Y1087" s="1">
        <v>31.0154</v>
      </c>
      <c r="Z1087" s="1">
        <v>27.5352</v>
      </c>
      <c r="AA1087" s="1">
        <v>35.105499999999999</v>
      </c>
      <c r="AB1087" s="1">
        <v>42.675800000000002</v>
      </c>
      <c r="AC1087" s="1">
        <v>42.675800000000002</v>
      </c>
    </row>
    <row r="1088" spans="1:29" hidden="1" x14ac:dyDescent="0.3">
      <c r="A1088" t="s">
        <v>193</v>
      </c>
      <c r="B1088" t="s">
        <v>192</v>
      </c>
      <c r="C1088" t="s">
        <v>198</v>
      </c>
      <c r="D1088" t="s">
        <v>121</v>
      </c>
      <c r="E1088" t="s">
        <v>197</v>
      </c>
      <c r="F1088" s="1"/>
      <c r="G1088" s="1"/>
      <c r="H1088" s="1"/>
      <c r="I1088" s="1"/>
      <c r="J1088" s="1">
        <v>1.5526</v>
      </c>
      <c r="K1088" s="1">
        <v>1.4259999999999999</v>
      </c>
      <c r="L1088" s="1">
        <v>1.7543</v>
      </c>
      <c r="M1088" s="1">
        <v>2.1949999999999998</v>
      </c>
      <c r="N1088" s="1">
        <v>1.1966000000000001</v>
      </c>
      <c r="O1088" s="1">
        <v>0.87250000000000005</v>
      </c>
      <c r="P1088" s="1">
        <v>1.3091999999999999</v>
      </c>
      <c r="Q1088" s="1">
        <v>1.5144</v>
      </c>
      <c r="R1088" s="1">
        <v>1.5359</v>
      </c>
      <c r="S1088" s="1">
        <v>1.4280999999999999</v>
      </c>
      <c r="T1088" s="1">
        <v>1.4966999999999999</v>
      </c>
      <c r="U1088" s="1">
        <v>1.6247499999999999</v>
      </c>
      <c r="V1088" s="1">
        <v>1.7527999999999999</v>
      </c>
      <c r="W1088" s="1">
        <v>1.4828999999999899</v>
      </c>
      <c r="X1088" s="1">
        <v>1.2130000000000001</v>
      </c>
      <c r="Y1088" s="1">
        <v>1.4929999999999899</v>
      </c>
      <c r="Z1088" s="1">
        <v>1.7729999999999999</v>
      </c>
      <c r="AA1088" s="1">
        <v>1.86879999999999</v>
      </c>
      <c r="AB1088" s="1">
        <v>1.9645999999999999</v>
      </c>
      <c r="AC1088" s="1">
        <v>1.9645999999999999</v>
      </c>
    </row>
    <row r="1089" spans="1:29" hidden="1" x14ac:dyDescent="0.3">
      <c r="A1089" t="s">
        <v>193</v>
      </c>
      <c r="B1089" t="s">
        <v>192</v>
      </c>
      <c r="C1089" t="s">
        <v>198</v>
      </c>
      <c r="D1089" t="s">
        <v>123</v>
      </c>
      <c r="E1089" t="s">
        <v>197</v>
      </c>
      <c r="F1089" s="1"/>
      <c r="G1089" s="1"/>
      <c r="H1089" s="1"/>
      <c r="I1089" s="1"/>
      <c r="J1089" s="1">
        <v>4.0023</v>
      </c>
      <c r="K1089" s="1">
        <v>4.1188000000000002</v>
      </c>
      <c r="L1089" s="1">
        <v>3.7086999999999999</v>
      </c>
      <c r="M1089" s="1">
        <v>5.5347</v>
      </c>
      <c r="N1089" s="1">
        <v>6.0031999999999996</v>
      </c>
      <c r="O1089" s="1">
        <v>5.681</v>
      </c>
      <c r="P1089" s="1">
        <v>6.8621999999999996</v>
      </c>
      <c r="Q1089" s="1">
        <v>6.7324999999999999</v>
      </c>
      <c r="R1089" s="1">
        <v>6.8895</v>
      </c>
      <c r="S1089" s="1">
        <v>6.5464000000000002</v>
      </c>
      <c r="T1089" s="1">
        <v>7.5293000000000001</v>
      </c>
      <c r="U1089" s="1">
        <v>7.3986499999999999</v>
      </c>
      <c r="V1089" s="1">
        <v>7.2679999999999998</v>
      </c>
      <c r="W1089" s="1">
        <v>7.0545999999999998</v>
      </c>
      <c r="X1089" s="1">
        <v>6.8411999999999997</v>
      </c>
      <c r="Y1089" s="1">
        <v>6.8869999999999996</v>
      </c>
      <c r="Z1089" s="1">
        <v>6.9328000000000003</v>
      </c>
      <c r="AA1089" s="1">
        <v>6.9550000000000001</v>
      </c>
      <c r="AB1089" s="1">
        <v>6.9771999999999998</v>
      </c>
      <c r="AC1089" s="1">
        <v>6.9771999999999998</v>
      </c>
    </row>
    <row r="1090" spans="1:29" hidden="1" x14ac:dyDescent="0.3">
      <c r="A1090" t="s">
        <v>193</v>
      </c>
      <c r="B1090" t="s">
        <v>192</v>
      </c>
      <c r="C1090" t="s">
        <v>198</v>
      </c>
      <c r="D1090" t="s">
        <v>125</v>
      </c>
      <c r="E1090" t="s">
        <v>197</v>
      </c>
      <c r="F1090" s="1"/>
      <c r="G1090" s="1"/>
      <c r="H1090" s="1"/>
      <c r="I1090" s="1"/>
      <c r="J1090" s="1">
        <v>9.1948000000000008</v>
      </c>
      <c r="K1090" s="1">
        <v>9.8724000000000007</v>
      </c>
      <c r="L1090" s="1">
        <v>10.217000000000001</v>
      </c>
      <c r="M1090" s="1">
        <v>10.0007</v>
      </c>
      <c r="N1090" s="1">
        <v>11.498900000000001</v>
      </c>
      <c r="O1090" s="1">
        <v>10.646599999999999</v>
      </c>
      <c r="P1090" s="1">
        <v>11.3009</v>
      </c>
      <c r="Q1090" s="1">
        <v>12.5189</v>
      </c>
      <c r="R1090" s="1">
        <v>13.033200000000001</v>
      </c>
      <c r="S1090" s="1">
        <v>13.8781</v>
      </c>
      <c r="T1090" s="1">
        <v>15.774800000000001</v>
      </c>
      <c r="U1090" s="1">
        <v>17.778400000000001</v>
      </c>
      <c r="V1090" s="1">
        <v>19.782</v>
      </c>
      <c r="W1090" s="1">
        <v>20.260649999999998</v>
      </c>
      <c r="X1090" s="1">
        <v>20.7393</v>
      </c>
      <c r="Y1090" s="1">
        <v>21.161949999999901</v>
      </c>
      <c r="Z1090" s="1">
        <v>21.584599999999998</v>
      </c>
      <c r="AA1090" s="1">
        <v>21.56315</v>
      </c>
      <c r="AB1090" s="1">
        <v>21.541699999999999</v>
      </c>
      <c r="AC1090" s="1">
        <v>21.541699999999999</v>
      </c>
    </row>
    <row r="1091" spans="1:29" hidden="1" x14ac:dyDescent="0.3">
      <c r="A1091" t="s">
        <v>193</v>
      </c>
      <c r="B1091" t="s">
        <v>192</v>
      </c>
      <c r="C1091" t="s">
        <v>198</v>
      </c>
      <c r="D1091" t="s">
        <v>127</v>
      </c>
      <c r="E1091" t="s">
        <v>197</v>
      </c>
      <c r="F1091" s="1"/>
      <c r="G1091" s="1"/>
      <c r="H1091" s="1"/>
      <c r="I1091" s="1">
        <v>27.049499999999998</v>
      </c>
      <c r="J1091" s="1">
        <v>11.006500000000001</v>
      </c>
      <c r="K1091" s="1">
        <v>20.510899999999999</v>
      </c>
      <c r="L1091" s="1">
        <v>25.738</v>
      </c>
      <c r="M1091" s="1">
        <v>28.724399999999999</v>
      </c>
      <c r="N1091" s="1">
        <v>26.956600000000002</v>
      </c>
      <c r="O1091" s="1">
        <v>20.0685</v>
      </c>
      <c r="P1091" s="1">
        <v>17.6526</v>
      </c>
      <c r="Q1091" s="1">
        <v>18.4513</v>
      </c>
      <c r="R1091" s="1">
        <v>18.067499999999999</v>
      </c>
      <c r="S1091" s="1">
        <v>18.290199999999999</v>
      </c>
      <c r="T1091" s="1">
        <v>17.592099999999999</v>
      </c>
      <c r="U1091" s="1">
        <v>17.280650000000001</v>
      </c>
      <c r="V1091" s="1">
        <v>16.969200000000001</v>
      </c>
      <c r="W1091" s="1">
        <v>16.753350000000001</v>
      </c>
      <c r="X1091" s="1">
        <v>16.537500000000001</v>
      </c>
      <c r="Y1091" s="1">
        <v>15.65845</v>
      </c>
      <c r="Z1091" s="1">
        <v>14.779400000000001</v>
      </c>
      <c r="AA1091" s="1">
        <v>14.744949999999999</v>
      </c>
      <c r="AB1091" s="1">
        <v>14.7105</v>
      </c>
      <c r="AC1091" s="1">
        <v>14.7105</v>
      </c>
    </row>
    <row r="1092" spans="1:29" hidden="1" x14ac:dyDescent="0.3">
      <c r="A1092" t="s">
        <v>193</v>
      </c>
      <c r="B1092" t="s">
        <v>192</v>
      </c>
      <c r="C1092" t="s">
        <v>198</v>
      </c>
      <c r="D1092" t="s">
        <v>161</v>
      </c>
      <c r="E1092" t="s">
        <v>197</v>
      </c>
      <c r="F1092" s="1"/>
      <c r="G1092" s="1"/>
      <c r="H1092" s="1"/>
      <c r="I1092" s="1"/>
      <c r="J1092" s="1">
        <v>8.9068000000000005</v>
      </c>
      <c r="K1092" s="1">
        <v>7.5910000000000002</v>
      </c>
      <c r="L1092" s="1">
        <v>8.9329999999999998</v>
      </c>
      <c r="M1092" s="1">
        <v>17.8614</v>
      </c>
      <c r="N1092" s="1">
        <v>21.061699999999998</v>
      </c>
      <c r="O1092" s="1">
        <v>24.641100000000002</v>
      </c>
      <c r="P1092" s="1">
        <v>27.6568</v>
      </c>
      <c r="Q1092" s="1">
        <v>32.597900000000003</v>
      </c>
      <c r="R1092" s="1">
        <v>33.65</v>
      </c>
      <c r="S1092" s="1">
        <v>32.187899999999999</v>
      </c>
      <c r="T1092" s="1">
        <v>29.7209</v>
      </c>
      <c r="U1092" s="1">
        <v>28.77345</v>
      </c>
      <c r="V1092" s="1">
        <v>27.826000000000001</v>
      </c>
      <c r="W1092" s="1">
        <v>28.595800000000001</v>
      </c>
      <c r="X1092" s="1">
        <v>29.365600000000001</v>
      </c>
      <c r="Y1092" s="1">
        <v>29.404399999999999</v>
      </c>
      <c r="Z1092" s="1">
        <v>29.443200000000001</v>
      </c>
      <c r="AA1092" s="1">
        <v>26.783799999999999</v>
      </c>
      <c r="AB1092" s="1">
        <v>24.124400000000001</v>
      </c>
      <c r="AC1092" s="1">
        <v>24.124400000000001</v>
      </c>
    </row>
    <row r="1093" spans="1:29" hidden="1" x14ac:dyDescent="0.3">
      <c r="A1093" t="s">
        <v>193</v>
      </c>
      <c r="B1093" t="s">
        <v>192</v>
      </c>
      <c r="C1093" t="s">
        <v>198</v>
      </c>
      <c r="D1093" t="s">
        <v>130</v>
      </c>
      <c r="E1093" t="s">
        <v>197</v>
      </c>
      <c r="F1093" s="1"/>
      <c r="G1093" s="1"/>
      <c r="H1093" s="1"/>
      <c r="I1093" s="1"/>
      <c r="J1093" s="1">
        <v>2.3479999999999999</v>
      </c>
      <c r="K1093" s="1">
        <v>10.8873</v>
      </c>
      <c r="L1093" s="1">
        <v>10.128299999999999</v>
      </c>
      <c r="M1093" s="1">
        <v>35.909100000000002</v>
      </c>
      <c r="N1093" s="1">
        <v>9.0437999999999992</v>
      </c>
      <c r="O1093" s="1">
        <v>31.383299999999998</v>
      </c>
      <c r="P1093" s="1">
        <v>13.9849</v>
      </c>
      <c r="Q1093" s="1">
        <v>32.909300000000002</v>
      </c>
      <c r="R1093" s="1">
        <v>18.910999999999898</v>
      </c>
      <c r="S1093" s="1">
        <v>27.0381</v>
      </c>
      <c r="T1093" s="1">
        <v>23.3567</v>
      </c>
      <c r="U1093" s="1">
        <v>21.685949999999998</v>
      </c>
      <c r="V1093" s="1">
        <v>20.0152</v>
      </c>
      <c r="W1093" s="1">
        <v>23.9099</v>
      </c>
      <c r="X1093" s="1">
        <v>27.804600000000001</v>
      </c>
      <c r="Y1093" s="1">
        <v>21.324000000000002</v>
      </c>
      <c r="Z1093" s="1">
        <v>14.843400000000001</v>
      </c>
      <c r="AA1093" s="1">
        <v>18.670249999999999</v>
      </c>
      <c r="AB1093" s="1">
        <v>22.4971</v>
      </c>
      <c r="AC1093" s="1">
        <v>22.4971</v>
      </c>
    </row>
    <row r="1094" spans="1:29" hidden="1" x14ac:dyDescent="0.3">
      <c r="A1094" t="s">
        <v>193</v>
      </c>
      <c r="B1094" t="s">
        <v>192</v>
      </c>
      <c r="C1094" t="s">
        <v>198</v>
      </c>
      <c r="D1094" t="s">
        <v>185</v>
      </c>
      <c r="E1094" t="s">
        <v>197</v>
      </c>
      <c r="F1094" s="1"/>
      <c r="G1094" s="1"/>
      <c r="H1094" s="1"/>
      <c r="I1094" s="1">
        <v>11.3819</v>
      </c>
      <c r="J1094" s="1">
        <v>8.3691999999999993</v>
      </c>
      <c r="K1094" s="1">
        <v>8.1844999999999999</v>
      </c>
      <c r="L1094" s="1">
        <v>24.494599999999998</v>
      </c>
      <c r="M1094" s="1">
        <v>20.605699999999999</v>
      </c>
      <c r="N1094" s="1">
        <v>35.198700000000002</v>
      </c>
      <c r="O1094" s="1">
        <v>31.860700000000001</v>
      </c>
      <c r="P1094" s="1">
        <v>37.9803</v>
      </c>
      <c r="Q1094" s="1">
        <v>45.709099999999999</v>
      </c>
      <c r="R1094" s="1">
        <v>49.6462</v>
      </c>
      <c r="S1094" s="1">
        <v>48.127499999999998</v>
      </c>
      <c r="T1094" s="1">
        <v>47.046399999999998</v>
      </c>
      <c r="U1094" s="1">
        <v>47.849400000000003</v>
      </c>
      <c r="V1094" s="1">
        <v>48.6524</v>
      </c>
      <c r="W1094" s="1">
        <v>48.491399999999999</v>
      </c>
      <c r="X1094" s="1">
        <v>48.330399999999997</v>
      </c>
      <c r="Y1094" s="1">
        <v>52.286349999999999</v>
      </c>
      <c r="Z1094" s="1">
        <v>56.2423</v>
      </c>
      <c r="AA1094" s="1">
        <v>53.65305</v>
      </c>
      <c r="AB1094" s="1">
        <v>51.063800000000001</v>
      </c>
      <c r="AC1094" s="1">
        <v>51.063800000000001</v>
      </c>
    </row>
    <row r="1095" spans="1:29" hidden="1" x14ac:dyDescent="0.3">
      <c r="A1095" t="s">
        <v>193</v>
      </c>
      <c r="B1095" t="s">
        <v>192</v>
      </c>
      <c r="C1095" t="s">
        <v>198</v>
      </c>
      <c r="D1095" t="s">
        <v>131</v>
      </c>
      <c r="E1095" t="s">
        <v>197</v>
      </c>
      <c r="F1095" s="1"/>
      <c r="G1095" s="1"/>
      <c r="H1095" s="1"/>
      <c r="I1095" s="1"/>
      <c r="J1095" s="1">
        <v>8.3607999999999993</v>
      </c>
      <c r="K1095" s="1">
        <v>8.1853999999999996</v>
      </c>
      <c r="L1095" s="1">
        <v>24.497299999999999</v>
      </c>
      <c r="M1095" s="1">
        <v>20.643699999999999</v>
      </c>
      <c r="N1095" s="1">
        <v>35.199300000000001</v>
      </c>
      <c r="O1095" s="1">
        <v>32.4373</v>
      </c>
      <c r="P1095" s="1">
        <v>37.980899999999998</v>
      </c>
      <c r="Q1095" s="1">
        <v>44.505600000000001</v>
      </c>
      <c r="R1095" s="1">
        <v>49.6462</v>
      </c>
      <c r="S1095" s="1">
        <v>48.127499999999998</v>
      </c>
      <c r="T1095" s="1">
        <v>48.569299999999998</v>
      </c>
      <c r="U1095" s="1">
        <v>48.1355</v>
      </c>
      <c r="V1095" s="1">
        <v>47.701700000000002</v>
      </c>
      <c r="W1095" s="1">
        <v>48.016350000000003</v>
      </c>
      <c r="X1095" s="1">
        <v>48.331000000000003</v>
      </c>
      <c r="Y1095" s="1">
        <v>53.82705</v>
      </c>
      <c r="Z1095" s="1">
        <v>59.323099999999997</v>
      </c>
      <c r="AA1095" s="1">
        <v>55.1937</v>
      </c>
      <c r="AB1095" s="1">
        <v>51.064300000000003</v>
      </c>
      <c r="AC1095" s="1">
        <v>51.064300000000003</v>
      </c>
    </row>
    <row r="1096" spans="1:29" hidden="1" x14ac:dyDescent="0.3">
      <c r="A1096" t="s">
        <v>193</v>
      </c>
      <c r="B1096" t="s">
        <v>192</v>
      </c>
      <c r="C1096" t="s">
        <v>198</v>
      </c>
      <c r="D1096" t="s">
        <v>162</v>
      </c>
      <c r="E1096" t="s">
        <v>197</v>
      </c>
      <c r="F1096" s="1"/>
      <c r="G1096" s="1"/>
      <c r="H1096" s="1"/>
      <c r="I1096" s="1">
        <v>56.909599999999998</v>
      </c>
      <c r="J1096" s="1">
        <v>41.845799999999997</v>
      </c>
      <c r="K1096" s="1">
        <v>40.922899999999998</v>
      </c>
      <c r="L1096" s="1">
        <v>122.4726</v>
      </c>
      <c r="M1096" s="1">
        <v>103.02849999999999</v>
      </c>
      <c r="N1096" s="1">
        <v>175.9933</v>
      </c>
      <c r="O1096" s="1">
        <v>159.30340000000001</v>
      </c>
      <c r="P1096" s="1">
        <v>189.90129999999999</v>
      </c>
      <c r="Q1096" s="1">
        <v>228.54560000000001</v>
      </c>
      <c r="R1096" s="1">
        <v>248.23140000000001</v>
      </c>
      <c r="S1096" s="1">
        <v>240.63749999999999</v>
      </c>
      <c r="T1096" s="1">
        <v>352.84780000000001</v>
      </c>
      <c r="U1096" s="1">
        <v>419.68605000000002</v>
      </c>
      <c r="V1096" s="1">
        <v>486.52429999999998</v>
      </c>
      <c r="W1096" s="1">
        <v>484.914099999999</v>
      </c>
      <c r="X1096" s="1">
        <v>483.3039</v>
      </c>
      <c r="Y1096" s="1">
        <v>522.86329999999998</v>
      </c>
      <c r="Z1096" s="1">
        <v>562.42269999999996</v>
      </c>
      <c r="AA1096" s="1">
        <v>536.53030000000001</v>
      </c>
      <c r="AB1096" s="1">
        <v>510.6379</v>
      </c>
      <c r="AC1096" s="1">
        <v>510.6379</v>
      </c>
    </row>
    <row r="1097" spans="1:29" hidden="1" x14ac:dyDescent="0.3">
      <c r="A1097" t="s">
        <v>193</v>
      </c>
      <c r="B1097" t="s">
        <v>192</v>
      </c>
      <c r="C1097" t="s">
        <v>198</v>
      </c>
      <c r="D1097" t="s">
        <v>164</v>
      </c>
      <c r="E1097" t="s">
        <v>197</v>
      </c>
      <c r="F1097" s="1"/>
      <c r="G1097" s="1"/>
      <c r="H1097" s="1"/>
      <c r="I1097" s="1">
        <v>8.0874000000000006</v>
      </c>
      <c r="J1097" s="1">
        <v>9.1750000000000007</v>
      </c>
      <c r="K1097" s="1">
        <v>5.1026999999999996</v>
      </c>
      <c r="L1097" s="1">
        <v>4.7389999999999999</v>
      </c>
      <c r="M1097" s="1">
        <v>22.4925</v>
      </c>
      <c r="N1097" s="1">
        <v>18.1538</v>
      </c>
      <c r="O1097" s="1">
        <v>19.647300000000001</v>
      </c>
      <c r="P1097" s="1">
        <v>17.8218</v>
      </c>
      <c r="Q1097" s="1">
        <v>22.682700000000001</v>
      </c>
      <c r="R1097" s="1">
        <v>27.055800000000001</v>
      </c>
      <c r="S1097" s="1">
        <v>28.702500000000001</v>
      </c>
      <c r="T1097" s="1">
        <v>33.811300000000003</v>
      </c>
      <c r="U1097" s="1">
        <v>42.28595</v>
      </c>
      <c r="V1097" s="1">
        <v>50.760599999999997</v>
      </c>
      <c r="W1097" s="1">
        <v>43.45</v>
      </c>
      <c r="X1097" s="1">
        <v>36.139400000000002</v>
      </c>
      <c r="Y1097" s="1">
        <v>36.247450000000001</v>
      </c>
      <c r="Z1097" s="1">
        <v>36.355499999999999</v>
      </c>
      <c r="AA1097" s="1">
        <v>36.916600000000003</v>
      </c>
      <c r="AB1097" s="1">
        <v>37.477699999999999</v>
      </c>
      <c r="AC1097" s="1">
        <v>37.477699999999999</v>
      </c>
    </row>
    <row r="1098" spans="1:29" hidden="1" x14ac:dyDescent="0.3">
      <c r="A1098" t="s">
        <v>193</v>
      </c>
      <c r="B1098" t="s">
        <v>153</v>
      </c>
      <c r="C1098" t="s">
        <v>149</v>
      </c>
      <c r="D1098" t="s">
        <v>154</v>
      </c>
      <c r="E1098" t="s">
        <v>195</v>
      </c>
      <c r="F1098" s="1"/>
      <c r="G1098" s="1"/>
      <c r="H1098" s="1"/>
      <c r="I1098" s="1">
        <v>108</v>
      </c>
      <c r="J1098" s="1">
        <v>100</v>
      </c>
      <c r="K1098" s="1">
        <v>107</v>
      </c>
      <c r="L1098" s="1">
        <v>115</v>
      </c>
      <c r="M1098" s="1">
        <v>135</v>
      </c>
      <c r="N1098" s="1">
        <v>140</v>
      </c>
      <c r="O1098" s="1">
        <v>144</v>
      </c>
      <c r="P1098" s="1">
        <v>145</v>
      </c>
      <c r="Q1098" s="1">
        <v>156</v>
      </c>
      <c r="R1098" s="1">
        <v>162</v>
      </c>
      <c r="S1098" s="1">
        <v>164</v>
      </c>
      <c r="T1098" s="1">
        <v>161</v>
      </c>
      <c r="U1098" s="1">
        <v>158.5</v>
      </c>
      <c r="V1098" s="1">
        <v>156</v>
      </c>
      <c r="W1098" s="1">
        <v>154.5</v>
      </c>
      <c r="X1098" s="1">
        <v>153</v>
      </c>
      <c r="Y1098" s="1">
        <v>154.5</v>
      </c>
      <c r="Z1098" s="1">
        <v>156</v>
      </c>
      <c r="AA1098" s="1">
        <v>151</v>
      </c>
      <c r="AB1098" s="1">
        <v>146</v>
      </c>
      <c r="AC1098" s="1">
        <v>146</v>
      </c>
    </row>
    <row r="1099" spans="1:29" hidden="1" x14ac:dyDescent="0.3">
      <c r="A1099" t="s">
        <v>193</v>
      </c>
      <c r="B1099" t="s">
        <v>153</v>
      </c>
      <c r="C1099" t="s">
        <v>149</v>
      </c>
      <c r="D1099" t="s">
        <v>117</v>
      </c>
      <c r="E1099" t="s">
        <v>196</v>
      </c>
      <c r="F1099" s="1"/>
      <c r="G1099" s="1"/>
      <c r="H1099" s="1"/>
      <c r="I1099" s="1"/>
      <c r="J1099" s="1">
        <v>16.472100000000001</v>
      </c>
      <c r="K1099" s="1">
        <v>16.516300000000001</v>
      </c>
      <c r="L1099" s="1">
        <v>14.857100000000001</v>
      </c>
      <c r="M1099" s="1">
        <v>96.514099999999999</v>
      </c>
      <c r="N1099" s="1">
        <v>123.1828</v>
      </c>
      <c r="O1099" s="1">
        <v>157.21789999999999</v>
      </c>
      <c r="P1099" s="1">
        <v>200.6559</v>
      </c>
      <c r="Q1099" s="1">
        <v>256.09140000000002</v>
      </c>
      <c r="R1099" s="1">
        <v>326.84500000000003</v>
      </c>
      <c r="S1099" s="1">
        <v>397.59890000000001</v>
      </c>
      <c r="T1099" s="1">
        <v>468.35419999999999</v>
      </c>
      <c r="U1099" s="1">
        <v>539.10919999999999</v>
      </c>
      <c r="V1099" s="1">
        <v>609.86419999999998</v>
      </c>
      <c r="W1099" s="1">
        <v>680.61654999999996</v>
      </c>
      <c r="X1099" s="1">
        <v>751.36889999999903</v>
      </c>
      <c r="Y1099" s="1">
        <v>822.12369999999896</v>
      </c>
      <c r="Z1099" s="1">
        <v>892.87850000000003</v>
      </c>
      <c r="AA1099" s="1">
        <v>963.62824999999998</v>
      </c>
      <c r="AB1099" s="1">
        <v>1034.3779999999999</v>
      </c>
      <c r="AC1099" s="1">
        <v>1034.3779999999999</v>
      </c>
    </row>
    <row r="1100" spans="1:29" hidden="1" x14ac:dyDescent="0.3">
      <c r="A1100" t="s">
        <v>193</v>
      </c>
      <c r="B1100" t="s">
        <v>153</v>
      </c>
      <c r="C1100" t="s">
        <v>149</v>
      </c>
      <c r="D1100" t="s">
        <v>119</v>
      </c>
      <c r="E1100" t="s">
        <v>197</v>
      </c>
      <c r="F1100" s="1"/>
      <c r="G1100" s="1"/>
      <c r="H1100" s="1"/>
      <c r="I1100" s="1">
        <v>1.1591</v>
      </c>
      <c r="J1100" s="1">
        <v>2.1867999999999999</v>
      </c>
      <c r="K1100" s="1">
        <v>8.6199999999999E-2</v>
      </c>
      <c r="L1100" s="1">
        <v>3.2363</v>
      </c>
      <c r="M1100" s="1">
        <v>7.0571999999999999</v>
      </c>
      <c r="N1100" s="1">
        <v>7.0369999999999999</v>
      </c>
      <c r="O1100" s="1">
        <v>6.3777999999999997</v>
      </c>
      <c r="P1100" s="1">
        <v>7.0415999999999999</v>
      </c>
      <c r="Q1100" s="1">
        <v>11.736700000000001</v>
      </c>
      <c r="R1100" s="1">
        <v>15.158300000000001</v>
      </c>
      <c r="S1100" s="1">
        <v>17.705200000000001</v>
      </c>
      <c r="T1100" s="1">
        <v>31.2986</v>
      </c>
      <c r="U1100" s="1">
        <v>34.442900000000002</v>
      </c>
      <c r="V1100" s="1">
        <v>37.587200000000003</v>
      </c>
      <c r="W1100" s="1">
        <v>40.902099999999997</v>
      </c>
      <c r="X1100" s="1">
        <v>44.216999999999999</v>
      </c>
      <c r="Y1100" s="1">
        <v>37.586749999999903</v>
      </c>
      <c r="Z1100" s="1">
        <v>30.956499999999998</v>
      </c>
      <c r="AA1100" s="1">
        <v>42.226699999999902</v>
      </c>
      <c r="AB1100" s="1">
        <v>53.496899999999997</v>
      </c>
      <c r="AC1100" s="1">
        <v>53.496899999999997</v>
      </c>
    </row>
    <row r="1101" spans="1:29" hidden="1" x14ac:dyDescent="0.3">
      <c r="A1101" t="s">
        <v>193</v>
      </c>
      <c r="B1101" t="s">
        <v>153</v>
      </c>
      <c r="C1101" t="s">
        <v>149</v>
      </c>
      <c r="D1101" t="s">
        <v>121</v>
      </c>
      <c r="E1101" t="s">
        <v>197</v>
      </c>
      <c r="F1101" s="1"/>
      <c r="G1101" s="1"/>
      <c r="H1101" s="1"/>
      <c r="I1101" s="1"/>
      <c r="J1101" s="1">
        <v>1.5526</v>
      </c>
      <c r="K1101" s="1">
        <v>1.4259999999999999</v>
      </c>
      <c r="L1101" s="1">
        <v>1.7543</v>
      </c>
      <c r="M1101" s="1">
        <v>1.9877</v>
      </c>
      <c r="N1101" s="1">
        <v>1.4584999999999999</v>
      </c>
      <c r="O1101" s="1">
        <v>1.1003000000000001</v>
      </c>
      <c r="P1101" s="1">
        <v>0.89290000000000003</v>
      </c>
      <c r="Q1101" s="1">
        <v>1.2719</v>
      </c>
      <c r="R1101" s="1">
        <v>1.4953000000000001</v>
      </c>
      <c r="S1101" s="1">
        <v>1.3223</v>
      </c>
      <c r="T1101" s="1">
        <v>1.5640000000000001</v>
      </c>
      <c r="U1101" s="1">
        <v>1.5621499999999899</v>
      </c>
      <c r="V1101" s="1">
        <v>1.56029999999999</v>
      </c>
      <c r="W1101" s="1">
        <v>1.6730499999999899</v>
      </c>
      <c r="X1101" s="1">
        <v>1.7858000000000001</v>
      </c>
      <c r="Y1101" s="1">
        <v>1.7518499999999999</v>
      </c>
      <c r="Z1101" s="1">
        <v>1.7179</v>
      </c>
      <c r="AA1101" s="1">
        <v>1.8027</v>
      </c>
      <c r="AB1101" s="1">
        <v>1.8875</v>
      </c>
      <c r="AC1101" s="1">
        <v>1.8875</v>
      </c>
    </row>
    <row r="1102" spans="1:29" hidden="1" x14ac:dyDescent="0.3">
      <c r="A1102" t="s">
        <v>193</v>
      </c>
      <c r="B1102" t="s">
        <v>153</v>
      </c>
      <c r="C1102" t="s">
        <v>149</v>
      </c>
      <c r="D1102" t="s">
        <v>123</v>
      </c>
      <c r="E1102" t="s">
        <v>197</v>
      </c>
      <c r="F1102" s="1"/>
      <c r="G1102" s="1"/>
      <c r="H1102" s="1"/>
      <c r="I1102" s="1"/>
      <c r="J1102" s="1">
        <v>4.0023</v>
      </c>
      <c r="K1102" s="1">
        <v>4.1188000000000002</v>
      </c>
      <c r="L1102" s="1">
        <v>3.7086999999999999</v>
      </c>
      <c r="M1102" s="1">
        <v>5.1284999999999998</v>
      </c>
      <c r="N1102" s="1">
        <v>5.4979999999999896</v>
      </c>
      <c r="O1102" s="1">
        <v>5.4512</v>
      </c>
      <c r="P1102" s="1">
        <v>6.3257000000000003</v>
      </c>
      <c r="Q1102" s="1">
        <v>6.1179999999999897</v>
      </c>
      <c r="R1102" s="1">
        <v>6.3169000000000004</v>
      </c>
      <c r="S1102" s="1">
        <v>5.9950999999999999</v>
      </c>
      <c r="T1102" s="1">
        <v>7.5042</v>
      </c>
      <c r="U1102" s="1">
        <v>7.3640999999999996</v>
      </c>
      <c r="V1102" s="1">
        <v>7.2240000000000002</v>
      </c>
      <c r="W1102" s="1">
        <v>7.2218</v>
      </c>
      <c r="X1102" s="1">
        <v>7.2195999999999998</v>
      </c>
      <c r="Y1102" s="1">
        <v>7.2171000000000003</v>
      </c>
      <c r="Z1102" s="1">
        <v>7.2145999999999999</v>
      </c>
      <c r="AA1102" s="1">
        <v>7.0959500000000002</v>
      </c>
      <c r="AB1102" s="1">
        <v>6.9772999999999996</v>
      </c>
      <c r="AC1102" s="1">
        <v>6.9772999999999996</v>
      </c>
    </row>
    <row r="1103" spans="1:29" hidden="1" x14ac:dyDescent="0.3">
      <c r="A1103" t="s">
        <v>193</v>
      </c>
      <c r="B1103" t="s">
        <v>153</v>
      </c>
      <c r="C1103" t="s">
        <v>149</v>
      </c>
      <c r="D1103" t="s">
        <v>125</v>
      </c>
      <c r="E1103" t="s">
        <v>197</v>
      </c>
      <c r="F1103" s="1"/>
      <c r="G1103" s="1"/>
      <c r="H1103" s="1"/>
      <c r="I1103" s="1"/>
      <c r="J1103" s="1">
        <v>9.1948000000000008</v>
      </c>
      <c r="K1103" s="1">
        <v>9.8724000000000007</v>
      </c>
      <c r="L1103" s="1">
        <v>10.217000000000001</v>
      </c>
      <c r="M1103" s="1">
        <v>10.144600000000001</v>
      </c>
      <c r="N1103" s="1">
        <v>11.9353</v>
      </c>
      <c r="O1103" s="1">
        <v>11.0884</v>
      </c>
      <c r="P1103" s="1">
        <v>12.0685</v>
      </c>
      <c r="Q1103" s="1">
        <v>13.4229</v>
      </c>
      <c r="R1103" s="1">
        <v>14.322900000000001</v>
      </c>
      <c r="S1103" s="1">
        <v>14.8505</v>
      </c>
      <c r="T1103" s="1">
        <v>17.200900000000001</v>
      </c>
      <c r="U1103" s="1">
        <v>18.528749999999999</v>
      </c>
      <c r="V1103" s="1">
        <v>19.8566</v>
      </c>
      <c r="W1103" s="1">
        <v>20.606949999999902</v>
      </c>
      <c r="X1103" s="1">
        <v>21.357299999999999</v>
      </c>
      <c r="Y1103" s="1">
        <v>21.742149999999999</v>
      </c>
      <c r="Z1103" s="1">
        <v>22.126999999999999</v>
      </c>
      <c r="AA1103" s="1">
        <v>21.677499999999998</v>
      </c>
      <c r="AB1103" s="1">
        <v>21.228000000000002</v>
      </c>
      <c r="AC1103" s="1">
        <v>21.228000000000002</v>
      </c>
    </row>
    <row r="1104" spans="1:29" hidden="1" x14ac:dyDescent="0.3">
      <c r="A1104" t="s">
        <v>193</v>
      </c>
      <c r="B1104" t="s">
        <v>153</v>
      </c>
      <c r="C1104" t="s">
        <v>149</v>
      </c>
      <c r="D1104" t="s">
        <v>127</v>
      </c>
      <c r="E1104" t="s">
        <v>197</v>
      </c>
      <c r="F1104" s="1"/>
      <c r="G1104" s="1"/>
      <c r="H1104" s="1"/>
      <c r="I1104" s="1">
        <v>27.049499999999998</v>
      </c>
      <c r="J1104" s="1">
        <v>11.006500000000001</v>
      </c>
      <c r="K1104" s="1">
        <v>20.510899999999999</v>
      </c>
      <c r="L1104" s="1">
        <v>23.629300000000001</v>
      </c>
      <c r="M1104" s="1">
        <v>24.388100000000001</v>
      </c>
      <c r="N1104" s="1">
        <v>24.592400000000001</v>
      </c>
      <c r="O1104" s="1">
        <v>20.283899999999999</v>
      </c>
      <c r="P1104" s="1">
        <v>17.253900000000002</v>
      </c>
      <c r="Q1104" s="1">
        <v>17.167000000000002</v>
      </c>
      <c r="R1104" s="1">
        <v>18.010999999999999</v>
      </c>
      <c r="S1104" s="1">
        <v>18.383199999999999</v>
      </c>
      <c r="T1104" s="1">
        <v>17.5093</v>
      </c>
      <c r="U1104" s="1">
        <v>17.229700000000001</v>
      </c>
      <c r="V1104" s="1">
        <v>16.950099999999999</v>
      </c>
      <c r="W1104" s="1">
        <v>16.600549999999998</v>
      </c>
      <c r="X1104" s="1">
        <v>16.250999999999902</v>
      </c>
      <c r="Y1104" s="1">
        <v>15.357749999999999</v>
      </c>
      <c r="Z1104" s="1">
        <v>14.464499999999999</v>
      </c>
      <c r="AA1104" s="1">
        <v>14.5572999999999</v>
      </c>
      <c r="AB1104" s="1">
        <v>14.650099999999901</v>
      </c>
      <c r="AC1104" s="1">
        <v>14.650099999999901</v>
      </c>
    </row>
    <row r="1105" spans="1:29" hidden="1" x14ac:dyDescent="0.3">
      <c r="A1105" t="s">
        <v>193</v>
      </c>
      <c r="B1105" t="s">
        <v>153</v>
      </c>
      <c r="C1105" t="s">
        <v>149</v>
      </c>
      <c r="D1105" t="s">
        <v>161</v>
      </c>
      <c r="E1105" t="s">
        <v>197</v>
      </c>
      <c r="F1105" s="1"/>
      <c r="G1105" s="1"/>
      <c r="H1105" s="1"/>
      <c r="I1105" s="1"/>
      <c r="J1105" s="1">
        <v>8.9068000000000005</v>
      </c>
      <c r="K1105" s="1">
        <v>7.5909999999999904</v>
      </c>
      <c r="L1105" s="1">
        <v>8.9329999999999998</v>
      </c>
      <c r="M1105" s="1">
        <v>13.77</v>
      </c>
      <c r="N1105" s="1">
        <v>16.384799999999998</v>
      </c>
      <c r="O1105" s="1">
        <v>18.1525</v>
      </c>
      <c r="P1105" s="1">
        <v>20.867699999999999</v>
      </c>
      <c r="Q1105" s="1">
        <v>23.570599999999999</v>
      </c>
      <c r="R1105" s="1">
        <v>27.188800000000001</v>
      </c>
      <c r="S1105" s="1">
        <v>30.008299999999998</v>
      </c>
      <c r="T1105" s="1">
        <v>30.8902</v>
      </c>
      <c r="U1105" s="1">
        <v>29.735900000000001</v>
      </c>
      <c r="V1105" s="1">
        <v>28.581600000000002</v>
      </c>
      <c r="W1105" s="1">
        <v>30.359950000000001</v>
      </c>
      <c r="X1105" s="1">
        <v>32.138300000000001</v>
      </c>
      <c r="Y1105" s="1">
        <v>33.737949999999998</v>
      </c>
      <c r="Z1105" s="1">
        <v>35.337600000000002</v>
      </c>
      <c r="AA1105" s="1">
        <v>37.733199999999997</v>
      </c>
      <c r="AB1105" s="1">
        <v>40.128799999999998</v>
      </c>
      <c r="AC1105" s="1">
        <v>40.128799999999998</v>
      </c>
    </row>
    <row r="1106" spans="1:29" hidden="1" x14ac:dyDescent="0.3">
      <c r="A1106" t="s">
        <v>193</v>
      </c>
      <c r="B1106" t="s">
        <v>153</v>
      </c>
      <c r="C1106" t="s">
        <v>149</v>
      </c>
      <c r="D1106" t="s">
        <v>130</v>
      </c>
      <c r="E1106" t="s">
        <v>197</v>
      </c>
      <c r="F1106" s="1"/>
      <c r="G1106" s="1"/>
      <c r="H1106" s="1"/>
      <c r="I1106" s="1"/>
      <c r="J1106" s="1">
        <v>2.3479999999999999</v>
      </c>
      <c r="K1106" s="1">
        <v>10.8873</v>
      </c>
      <c r="L1106" s="1">
        <v>10.128299999999999</v>
      </c>
      <c r="M1106" s="1">
        <v>19.160599999999999</v>
      </c>
      <c r="N1106" s="1">
        <v>20.2834</v>
      </c>
      <c r="O1106" s="1">
        <v>16.7196</v>
      </c>
      <c r="P1106" s="1">
        <v>22.5426</v>
      </c>
      <c r="Q1106" s="1">
        <v>20.849699999999999</v>
      </c>
      <c r="R1106" s="1">
        <v>22.332100000000001</v>
      </c>
      <c r="S1106" s="1">
        <v>21.228000000000002</v>
      </c>
      <c r="T1106" s="1">
        <v>25.6782</v>
      </c>
      <c r="U1106" s="1">
        <v>23.533200000000001</v>
      </c>
      <c r="V1106" s="1">
        <v>21.388200000000001</v>
      </c>
      <c r="W1106" s="1">
        <v>23.47655</v>
      </c>
      <c r="X1106" s="1">
        <v>25.564900000000002</v>
      </c>
      <c r="Y1106" s="1">
        <v>20.03905</v>
      </c>
      <c r="Z1106" s="1">
        <v>14.513199999999999</v>
      </c>
      <c r="AA1106" s="1">
        <v>19.580099999999899</v>
      </c>
      <c r="AB1106" s="1">
        <v>24.646999999999998</v>
      </c>
      <c r="AC1106" s="1">
        <v>24.646999999999998</v>
      </c>
    </row>
    <row r="1107" spans="1:29" hidden="1" x14ac:dyDescent="0.3">
      <c r="A1107" t="s">
        <v>193</v>
      </c>
      <c r="B1107" t="s">
        <v>153</v>
      </c>
      <c r="C1107" t="s">
        <v>149</v>
      </c>
      <c r="D1107" t="s">
        <v>185</v>
      </c>
      <c r="E1107" t="s">
        <v>197</v>
      </c>
      <c r="F1107" s="1"/>
      <c r="G1107" s="1"/>
      <c r="H1107" s="1"/>
      <c r="I1107" s="1">
        <v>11.3819</v>
      </c>
      <c r="J1107" s="1">
        <v>8.3691999999999993</v>
      </c>
      <c r="K1107" s="1">
        <v>8.1844999999999999</v>
      </c>
      <c r="L1107" s="1">
        <v>24.494599999999998</v>
      </c>
      <c r="M1107" s="1">
        <v>16.0505</v>
      </c>
      <c r="N1107" s="1">
        <v>29.704699999999999</v>
      </c>
      <c r="O1107" s="1">
        <v>25.338100000000001</v>
      </c>
      <c r="P1107" s="1">
        <v>29.681100000000001</v>
      </c>
      <c r="Q1107" s="1">
        <v>35.380600000000001</v>
      </c>
      <c r="R1107" s="1">
        <v>41.670900000000003</v>
      </c>
      <c r="S1107" s="1">
        <v>45.44</v>
      </c>
      <c r="T1107" s="1">
        <v>46.483499999999999</v>
      </c>
      <c r="U1107" s="1">
        <v>48.129899999999999</v>
      </c>
      <c r="V1107" s="1">
        <v>49.776299999999999</v>
      </c>
      <c r="W1107" s="1">
        <v>51.708950000000002</v>
      </c>
      <c r="X1107" s="1">
        <v>53.641599999999997</v>
      </c>
      <c r="Y1107" s="1">
        <v>56.277900000000002</v>
      </c>
      <c r="Z1107" s="1">
        <v>58.914200000000001</v>
      </c>
      <c r="AA1107" s="1">
        <v>60.131549999999997</v>
      </c>
      <c r="AB1107" s="1">
        <v>61.3489</v>
      </c>
      <c r="AC1107" s="1">
        <v>61.3489</v>
      </c>
    </row>
    <row r="1108" spans="1:29" hidden="1" x14ac:dyDescent="0.3">
      <c r="A1108" t="s">
        <v>193</v>
      </c>
      <c r="B1108" t="s">
        <v>153</v>
      </c>
      <c r="C1108" t="s">
        <v>149</v>
      </c>
      <c r="D1108" t="s">
        <v>131</v>
      </c>
      <c r="E1108" t="s">
        <v>197</v>
      </c>
      <c r="F1108" s="1"/>
      <c r="G1108" s="1"/>
      <c r="H1108" s="1"/>
      <c r="I1108" s="1"/>
      <c r="J1108" s="1">
        <v>8.3607999999999993</v>
      </c>
      <c r="K1108" s="1">
        <v>8.1853999999999996</v>
      </c>
      <c r="L1108" s="1">
        <v>24.497299999999999</v>
      </c>
      <c r="M1108" s="1">
        <v>15.976800000000001</v>
      </c>
      <c r="N1108" s="1">
        <v>29.705500000000001</v>
      </c>
      <c r="O1108" s="1">
        <v>25.5122</v>
      </c>
      <c r="P1108" s="1">
        <v>29.682099999999998</v>
      </c>
      <c r="Q1108" s="1">
        <v>35.381100000000004</v>
      </c>
      <c r="R1108" s="1">
        <v>41.561300000000003</v>
      </c>
      <c r="S1108" s="1">
        <v>45.297400000000003</v>
      </c>
      <c r="T1108" s="1">
        <v>46.398000000000003</v>
      </c>
      <c r="U1108" s="1">
        <v>48.100850000000001</v>
      </c>
      <c r="V1108" s="1">
        <v>49.803699999999999</v>
      </c>
      <c r="W1108" s="1">
        <v>51.832149999999999</v>
      </c>
      <c r="X1108" s="1">
        <v>53.860599999999998</v>
      </c>
      <c r="Y1108" s="1">
        <v>56.350549999999998</v>
      </c>
      <c r="Z1108" s="1">
        <v>58.840499999999999</v>
      </c>
      <c r="AA1108" s="1">
        <v>60.090949999999999</v>
      </c>
      <c r="AB1108" s="1">
        <v>61.3414</v>
      </c>
      <c r="AC1108" s="1">
        <v>61.3414</v>
      </c>
    </row>
    <row r="1109" spans="1:29" hidden="1" x14ac:dyDescent="0.3">
      <c r="A1109" t="s">
        <v>193</v>
      </c>
      <c r="B1109" t="s">
        <v>153</v>
      </c>
      <c r="C1109" t="s">
        <v>149</v>
      </c>
      <c r="D1109" t="s">
        <v>162</v>
      </c>
      <c r="E1109" t="s">
        <v>197</v>
      </c>
      <c r="F1109" s="1"/>
      <c r="G1109" s="1"/>
      <c r="H1109" s="1"/>
      <c r="I1109" s="1">
        <v>56.909599999999998</v>
      </c>
      <c r="J1109" s="1">
        <v>41.845799999999997</v>
      </c>
      <c r="K1109" s="1">
        <v>40.922899999999998</v>
      </c>
      <c r="L1109" s="1">
        <v>122.4726</v>
      </c>
      <c r="M1109" s="1">
        <v>80.252399999999994</v>
      </c>
      <c r="N1109" s="1">
        <v>148.52369999999999</v>
      </c>
      <c r="O1109" s="1">
        <v>126.6908</v>
      </c>
      <c r="P1109" s="1">
        <v>148.4058</v>
      </c>
      <c r="Q1109" s="1">
        <v>176.90280000000001</v>
      </c>
      <c r="R1109" s="1">
        <v>208.35419999999999</v>
      </c>
      <c r="S1109" s="1">
        <v>227.20050000000001</v>
      </c>
      <c r="T1109" s="1">
        <v>348.62619999999998</v>
      </c>
      <c r="U1109" s="1">
        <v>423.19470000000001</v>
      </c>
      <c r="V1109" s="1">
        <v>497.76319999999998</v>
      </c>
      <c r="W1109" s="1">
        <v>517.08969999999999</v>
      </c>
      <c r="X1109" s="1">
        <v>536.4162</v>
      </c>
      <c r="Y1109" s="1">
        <v>562.77904999999998</v>
      </c>
      <c r="Z1109" s="1">
        <v>589.14189999999996</v>
      </c>
      <c r="AA1109" s="1">
        <v>601.31549999999902</v>
      </c>
      <c r="AB1109" s="1">
        <v>613.48910000000001</v>
      </c>
      <c r="AC1109" s="1">
        <v>613.48910000000001</v>
      </c>
    </row>
    <row r="1110" spans="1:29" hidden="1" x14ac:dyDescent="0.3">
      <c r="A1110" t="s">
        <v>193</v>
      </c>
      <c r="B1110" t="s">
        <v>153</v>
      </c>
      <c r="C1110" t="s">
        <v>149</v>
      </c>
      <c r="D1110" t="s">
        <v>164</v>
      </c>
      <c r="E1110" t="s">
        <v>197</v>
      </c>
      <c r="F1110" s="1"/>
      <c r="G1110" s="1"/>
      <c r="H1110" s="1"/>
      <c r="I1110" s="1">
        <v>8.0874000000000006</v>
      </c>
      <c r="J1110" s="1">
        <v>9.1750000000000007</v>
      </c>
      <c r="K1110" s="1">
        <v>5.1026999999999996</v>
      </c>
      <c r="L1110" s="1">
        <v>4.7389999999999999</v>
      </c>
      <c r="M1110" s="1">
        <v>15.1099</v>
      </c>
      <c r="N1110" s="1">
        <v>14.2232</v>
      </c>
      <c r="O1110" s="1">
        <v>15.548299999999999</v>
      </c>
      <c r="P1110" s="1">
        <v>14.3988</v>
      </c>
      <c r="Q1110" s="1">
        <v>16.428000000000001</v>
      </c>
      <c r="R1110" s="1">
        <v>22.040299999999998</v>
      </c>
      <c r="S1110" s="1">
        <v>27.885999999999999</v>
      </c>
      <c r="T1110" s="1">
        <v>32.448</v>
      </c>
      <c r="U1110" s="1">
        <v>39.032699999999998</v>
      </c>
      <c r="V1110" s="1">
        <v>45.617400000000004</v>
      </c>
      <c r="W1110" s="1">
        <v>44.177250000000001</v>
      </c>
      <c r="X1110" s="1">
        <v>42.737099999999998</v>
      </c>
      <c r="Y1110" s="1">
        <v>44.167400000000001</v>
      </c>
      <c r="Z1110" s="1">
        <v>45.597700000000003</v>
      </c>
      <c r="AA1110" s="1">
        <v>49.548699999999997</v>
      </c>
      <c r="AB1110" s="1">
        <v>53.499699999999997</v>
      </c>
      <c r="AC1110" s="1">
        <v>53.499699999999997</v>
      </c>
    </row>
    <row r="1111" spans="1:29" hidden="1" x14ac:dyDescent="0.3">
      <c r="A1111" t="s">
        <v>193</v>
      </c>
      <c r="B1111" t="s">
        <v>153</v>
      </c>
      <c r="C1111" t="s">
        <v>198</v>
      </c>
      <c r="D1111" t="s">
        <v>154</v>
      </c>
      <c r="E1111" t="s">
        <v>195</v>
      </c>
      <c r="F1111" s="1"/>
      <c r="G1111" s="1"/>
      <c r="H1111" s="1"/>
      <c r="I1111" s="1">
        <v>108</v>
      </c>
      <c r="J1111" s="1">
        <v>100</v>
      </c>
      <c r="K1111" s="1">
        <v>107</v>
      </c>
      <c r="L1111" s="1">
        <v>115</v>
      </c>
      <c r="M1111" s="1">
        <v>135</v>
      </c>
      <c r="N1111" s="1">
        <v>140</v>
      </c>
      <c r="O1111" s="1">
        <v>144</v>
      </c>
      <c r="P1111" s="1">
        <v>145</v>
      </c>
      <c r="Q1111" s="1">
        <v>156</v>
      </c>
      <c r="R1111" s="1">
        <v>162</v>
      </c>
      <c r="S1111" s="1">
        <v>164</v>
      </c>
      <c r="T1111" s="1">
        <v>161</v>
      </c>
      <c r="U1111" s="1">
        <v>158.5</v>
      </c>
      <c r="V1111" s="1">
        <v>156</v>
      </c>
      <c r="W1111" s="1">
        <v>154.5</v>
      </c>
      <c r="X1111" s="1">
        <v>153</v>
      </c>
      <c r="Y1111" s="1">
        <v>154.5</v>
      </c>
      <c r="Z1111" s="1">
        <v>156</v>
      </c>
      <c r="AA1111" s="1">
        <v>151</v>
      </c>
      <c r="AB1111" s="1">
        <v>146</v>
      </c>
      <c r="AC1111" s="1">
        <v>146</v>
      </c>
    </row>
    <row r="1112" spans="1:29" hidden="1" x14ac:dyDescent="0.3">
      <c r="A1112" t="s">
        <v>193</v>
      </c>
      <c r="B1112" t="s">
        <v>153</v>
      </c>
      <c r="C1112" t="s">
        <v>198</v>
      </c>
      <c r="D1112" t="s">
        <v>117</v>
      </c>
      <c r="E1112" t="s">
        <v>196</v>
      </c>
      <c r="F1112" s="1"/>
      <c r="G1112" s="1"/>
      <c r="H1112" s="1"/>
      <c r="I1112" s="1"/>
      <c r="J1112" s="1">
        <v>16.472100000000001</v>
      </c>
      <c r="K1112" s="1">
        <v>16.516300000000001</v>
      </c>
      <c r="L1112" s="1">
        <v>14.857100000000001</v>
      </c>
      <c r="M1112" s="1">
        <v>96.514099999999999</v>
      </c>
      <c r="N1112" s="1">
        <v>123.1828</v>
      </c>
      <c r="O1112" s="1">
        <v>157.21789999999999</v>
      </c>
      <c r="P1112" s="1">
        <v>200.6559</v>
      </c>
      <c r="Q1112" s="1">
        <v>256.09140000000002</v>
      </c>
      <c r="R1112" s="1">
        <v>326.84500000000003</v>
      </c>
      <c r="S1112" s="1">
        <v>397.59890000000001</v>
      </c>
      <c r="T1112" s="1">
        <v>468.35419999999999</v>
      </c>
      <c r="U1112" s="1">
        <v>539.10919999999999</v>
      </c>
      <c r="V1112" s="1">
        <v>609.86419999999998</v>
      </c>
      <c r="W1112" s="1">
        <v>680.61654999999996</v>
      </c>
      <c r="X1112" s="1">
        <v>751.36890000000005</v>
      </c>
      <c r="Y1112" s="1">
        <v>822.12369999999999</v>
      </c>
      <c r="Z1112" s="1">
        <v>892.87850000000003</v>
      </c>
      <c r="AA1112" s="1">
        <v>963.62824999999998</v>
      </c>
      <c r="AB1112" s="1">
        <v>1034.3779999999999</v>
      </c>
      <c r="AC1112" s="1">
        <v>1034.3779999999999</v>
      </c>
    </row>
    <row r="1113" spans="1:29" x14ac:dyDescent="0.3">
      <c r="A1113" t="s">
        <v>193</v>
      </c>
      <c r="B1113" t="s">
        <v>153</v>
      </c>
      <c r="C1113" t="s">
        <v>198</v>
      </c>
      <c r="D1113" t="s">
        <v>158</v>
      </c>
      <c r="E1113" t="s">
        <v>197</v>
      </c>
      <c r="F1113" s="1"/>
      <c r="G1113" s="1"/>
      <c r="H1113" s="1"/>
      <c r="I1113" s="1">
        <v>50.403500000000001</v>
      </c>
      <c r="J1113" s="1">
        <v>36.514499999999998</v>
      </c>
      <c r="K1113" s="1">
        <v>54.996000000000002</v>
      </c>
      <c r="L1113" s="1">
        <v>47.705199999999998</v>
      </c>
      <c r="M1113" s="1">
        <v>55.225700000000003</v>
      </c>
      <c r="N1113" s="1">
        <v>54.856699999999996</v>
      </c>
      <c r="O1113" s="1">
        <v>46.828899999999997</v>
      </c>
      <c r="P1113" s="1">
        <v>44.290100000000002</v>
      </c>
      <c r="Q1113" s="1">
        <v>43.131900000000002</v>
      </c>
      <c r="R1113" s="1">
        <v>46.391500000000001</v>
      </c>
      <c r="S1113" s="1">
        <v>45.588700000000003</v>
      </c>
      <c r="T1113" s="1">
        <v>43.920999999999999</v>
      </c>
      <c r="U1113" s="1">
        <v>43.76155</v>
      </c>
      <c r="V1113" s="1">
        <v>43.6021</v>
      </c>
      <c r="W1113" s="1">
        <v>43.988050000000001</v>
      </c>
      <c r="X1113" s="1">
        <v>44.373999999999903</v>
      </c>
      <c r="Y1113" s="1">
        <v>41.824999999999903</v>
      </c>
      <c r="Z1113" s="1">
        <v>39.275999999999897</v>
      </c>
      <c r="AA1113" s="1">
        <v>40.056299999999901</v>
      </c>
      <c r="AB1113" s="1">
        <v>40.836599999999997</v>
      </c>
      <c r="AC1113" s="1">
        <v>40.836599999999997</v>
      </c>
    </row>
    <row r="1114" spans="1:29" x14ac:dyDescent="0.3">
      <c r="A1114" t="s">
        <v>193</v>
      </c>
      <c r="B1114" t="s">
        <v>153</v>
      </c>
      <c r="C1114" t="s">
        <v>198</v>
      </c>
      <c r="D1114" t="s">
        <v>166</v>
      </c>
      <c r="E1114" t="s">
        <v>197</v>
      </c>
      <c r="F1114" s="1"/>
      <c r="G1114" s="1"/>
      <c r="H1114" s="1"/>
      <c r="I1114" s="1">
        <v>13.6486</v>
      </c>
      <c r="J1114" s="1">
        <v>13.410600000000001</v>
      </c>
      <c r="K1114" s="1">
        <v>13.559200000000001</v>
      </c>
      <c r="L1114" s="1">
        <v>15.3996</v>
      </c>
      <c r="M1114" s="1">
        <v>20.479199999999999</v>
      </c>
      <c r="N1114" s="1">
        <v>26.8141</v>
      </c>
      <c r="O1114" s="1">
        <v>28.400099999999998</v>
      </c>
      <c r="P1114" s="1">
        <v>29.154599999999999</v>
      </c>
      <c r="Q1114" s="1">
        <v>33.064999999999998</v>
      </c>
      <c r="R1114" s="1">
        <v>37.745800000000003</v>
      </c>
      <c r="S1114" s="1">
        <v>41.722799999999999</v>
      </c>
      <c r="T1114" s="1">
        <v>42.280099999999997</v>
      </c>
      <c r="U1114" s="1">
        <v>41.506299999999896</v>
      </c>
      <c r="V1114" s="1">
        <v>40.732500000000002</v>
      </c>
      <c r="W1114" s="1">
        <v>42.813499999999998</v>
      </c>
      <c r="X1114" s="1">
        <v>44.894500000000001</v>
      </c>
      <c r="Y1114" s="1">
        <v>46.481899999999897</v>
      </c>
      <c r="Z1114" s="1">
        <v>48.069299999999998</v>
      </c>
      <c r="AA1114" s="1">
        <v>50.374099999999999</v>
      </c>
      <c r="AB1114" s="1">
        <v>52.678899999999999</v>
      </c>
      <c r="AC1114" s="1">
        <v>52.678899999999999</v>
      </c>
    </row>
    <row r="1115" spans="1:29" x14ac:dyDescent="0.3">
      <c r="A1115" t="s">
        <v>193</v>
      </c>
      <c r="B1115" t="s">
        <v>153</v>
      </c>
      <c r="C1115" t="s">
        <v>198</v>
      </c>
      <c r="D1115" t="s">
        <v>168</v>
      </c>
      <c r="E1115" t="s">
        <v>197</v>
      </c>
      <c r="F1115" s="1"/>
      <c r="G1115" s="1"/>
      <c r="H1115" s="1"/>
      <c r="I1115" s="1">
        <v>17.822299999999998</v>
      </c>
      <c r="J1115" s="1">
        <v>15.098800000000001</v>
      </c>
      <c r="K1115" s="1">
        <v>14.854200000000001</v>
      </c>
      <c r="L1115" s="1">
        <v>31.431999999999999</v>
      </c>
      <c r="M1115" s="1">
        <v>23.510200000000001</v>
      </c>
      <c r="N1115" s="1">
        <v>36.9754</v>
      </c>
      <c r="O1115" s="1">
        <v>33.74</v>
      </c>
      <c r="P1115" s="1">
        <v>37.542299999999997</v>
      </c>
      <c r="Q1115" s="1">
        <v>43.778999999999897</v>
      </c>
      <c r="R1115" s="1">
        <v>50.196899999999999</v>
      </c>
      <c r="S1115" s="1">
        <v>54.034399999999998</v>
      </c>
      <c r="T1115" s="1">
        <v>55.5214</v>
      </c>
      <c r="U1115" s="1">
        <v>56.888549999999903</v>
      </c>
      <c r="V1115" s="1">
        <v>58.255699999999997</v>
      </c>
      <c r="W1115" s="1">
        <v>60.284199999999998</v>
      </c>
      <c r="X1115" s="1">
        <v>62.3127</v>
      </c>
      <c r="Y1115" s="1">
        <v>65.03595</v>
      </c>
      <c r="Z1115" s="1">
        <v>67.759200000000007</v>
      </c>
      <c r="AA1115" s="1">
        <v>68.776349999999994</v>
      </c>
      <c r="AB1115" s="1">
        <v>69.793499999999995</v>
      </c>
      <c r="AC1115" s="1">
        <v>69.793499999999995</v>
      </c>
    </row>
    <row r="1116" spans="1:29" x14ac:dyDescent="0.3">
      <c r="A1116" t="s">
        <v>193</v>
      </c>
      <c r="B1116" t="s">
        <v>153</v>
      </c>
      <c r="C1116" t="s">
        <v>198</v>
      </c>
      <c r="D1116" t="s">
        <v>177</v>
      </c>
      <c r="E1116" t="s">
        <v>197</v>
      </c>
      <c r="F1116" s="1"/>
      <c r="G1116" s="1"/>
      <c r="H1116" s="1"/>
      <c r="I1116" s="1">
        <v>8.9026999999999994</v>
      </c>
      <c r="J1116" s="1">
        <v>10.895099999999999</v>
      </c>
      <c r="K1116" s="1">
        <v>5.9131999999999998</v>
      </c>
      <c r="L1116" s="1">
        <v>6.3471000000000002</v>
      </c>
      <c r="M1116" s="1">
        <v>16.022099999999998</v>
      </c>
      <c r="N1116" s="1">
        <v>16.0489</v>
      </c>
      <c r="O1116" s="1">
        <v>16.560500000000001</v>
      </c>
      <c r="P1116" s="1">
        <v>15.4612</v>
      </c>
      <c r="Q1116" s="1">
        <v>19.200299999999999</v>
      </c>
      <c r="R1116" s="1">
        <v>23.203399999999998</v>
      </c>
      <c r="S1116" s="1">
        <v>29.049199999999999</v>
      </c>
      <c r="T1116" s="1">
        <v>33.611199999999997</v>
      </c>
      <c r="U1116" s="1">
        <v>40.19585</v>
      </c>
      <c r="V1116" s="1">
        <v>46.780500000000004</v>
      </c>
      <c r="W1116" s="1">
        <v>45.870049999999999</v>
      </c>
      <c r="X1116" s="1">
        <v>44.959600000000002</v>
      </c>
      <c r="Y1116" s="1">
        <v>45.892899999999997</v>
      </c>
      <c r="Z1116" s="1">
        <v>46.8262</v>
      </c>
      <c r="AA1116" s="1">
        <v>50.744549999999997</v>
      </c>
      <c r="AB1116" s="1">
        <v>54.6629</v>
      </c>
      <c r="AC1116" s="1">
        <v>54.6629</v>
      </c>
    </row>
    <row r="1117" spans="1:29" x14ac:dyDescent="0.3">
      <c r="A1117" t="s">
        <v>193</v>
      </c>
      <c r="B1117" t="s">
        <v>153</v>
      </c>
      <c r="C1117" t="s">
        <v>198</v>
      </c>
      <c r="D1117" t="s">
        <v>160</v>
      </c>
      <c r="E1117" t="s">
        <v>197</v>
      </c>
      <c r="F1117" s="1"/>
      <c r="G1117" s="1"/>
      <c r="H1117" s="1"/>
      <c r="I1117" s="1">
        <v>8.9026999999999994</v>
      </c>
      <c r="J1117" s="1">
        <v>10.895099999999999</v>
      </c>
      <c r="K1117" s="1">
        <v>5.9131999999999998</v>
      </c>
      <c r="L1117" s="1">
        <v>6.3471000000000002</v>
      </c>
      <c r="M1117" s="1">
        <v>16.022099999999998</v>
      </c>
      <c r="N1117" s="1">
        <v>16.0489</v>
      </c>
      <c r="O1117" s="1">
        <v>16.560500000000001</v>
      </c>
      <c r="P1117" s="1">
        <v>15.4612</v>
      </c>
      <c r="Q1117" s="1">
        <v>19.200299999999999</v>
      </c>
      <c r="R1117" s="1">
        <v>23.203399999999998</v>
      </c>
      <c r="S1117" s="1">
        <v>29.049199999999999</v>
      </c>
      <c r="T1117" s="1">
        <v>33.611199999999997</v>
      </c>
      <c r="U1117" s="1">
        <v>40.19585</v>
      </c>
      <c r="V1117" s="1">
        <v>46.780500000000004</v>
      </c>
      <c r="W1117" s="1">
        <v>45.870049999999999</v>
      </c>
      <c r="X1117" s="1">
        <v>44.959600000000002</v>
      </c>
      <c r="Y1117" s="1">
        <v>45.892899999999997</v>
      </c>
      <c r="Z1117" s="1">
        <v>46.8262</v>
      </c>
      <c r="AA1117" s="1">
        <v>50.744549999999997</v>
      </c>
      <c r="AB1117" s="1">
        <v>54.6629</v>
      </c>
      <c r="AC1117" s="1">
        <v>54.6629</v>
      </c>
    </row>
    <row r="1118" spans="1:29" hidden="1" x14ac:dyDescent="0.3">
      <c r="A1118" t="s">
        <v>193</v>
      </c>
      <c r="B1118" t="s">
        <v>153</v>
      </c>
      <c r="C1118" t="s">
        <v>198</v>
      </c>
      <c r="D1118" t="s">
        <v>119</v>
      </c>
      <c r="E1118" t="s">
        <v>197</v>
      </c>
      <c r="F1118" s="1"/>
      <c r="G1118" s="1"/>
      <c r="H1118" s="1"/>
      <c r="I1118" s="1">
        <v>1.1591</v>
      </c>
      <c r="J1118" s="1">
        <v>2.1867999999999999</v>
      </c>
      <c r="K1118" s="1">
        <v>8.6199999999999999E-2</v>
      </c>
      <c r="L1118" s="1">
        <v>3.2363</v>
      </c>
      <c r="M1118" s="1">
        <v>7.0571999999999999</v>
      </c>
      <c r="N1118" s="1">
        <v>7.0369999999999999</v>
      </c>
      <c r="O1118" s="1">
        <v>6.3777999999999997</v>
      </c>
      <c r="P1118" s="1">
        <v>7.0415999999999999</v>
      </c>
      <c r="Q1118" s="1">
        <v>11.736700000000001</v>
      </c>
      <c r="R1118" s="1">
        <v>15.158300000000001</v>
      </c>
      <c r="S1118" s="1">
        <v>17.705200000000001</v>
      </c>
      <c r="T1118" s="1">
        <v>31.2986</v>
      </c>
      <c r="U1118" s="1">
        <v>34.442900000000002</v>
      </c>
      <c r="V1118" s="1">
        <v>37.587200000000003</v>
      </c>
      <c r="W1118" s="1">
        <v>40.902099999999997</v>
      </c>
      <c r="X1118" s="1">
        <v>44.216999999999999</v>
      </c>
      <c r="Y1118" s="1">
        <v>37.586749999999903</v>
      </c>
      <c r="Z1118" s="1">
        <v>30.956499999999998</v>
      </c>
      <c r="AA1118" s="1">
        <v>42.226699999999902</v>
      </c>
      <c r="AB1118" s="1">
        <v>53.496899999999997</v>
      </c>
      <c r="AC1118" s="1">
        <v>53.496899999999997</v>
      </c>
    </row>
    <row r="1119" spans="1:29" hidden="1" x14ac:dyDescent="0.3">
      <c r="A1119" t="s">
        <v>193</v>
      </c>
      <c r="B1119" t="s">
        <v>153</v>
      </c>
      <c r="C1119" t="s">
        <v>198</v>
      </c>
      <c r="D1119" t="s">
        <v>121</v>
      </c>
      <c r="E1119" t="s">
        <v>197</v>
      </c>
      <c r="F1119" s="1"/>
      <c r="G1119" s="1"/>
      <c r="H1119" s="1"/>
      <c r="I1119" s="1"/>
      <c r="J1119" s="1">
        <v>1.5526</v>
      </c>
      <c r="K1119" s="1">
        <v>1.4259999999999999</v>
      </c>
      <c r="L1119" s="1">
        <v>1.7543</v>
      </c>
      <c r="M1119" s="1">
        <v>1.9877</v>
      </c>
      <c r="N1119" s="1">
        <v>1.4584999999999999</v>
      </c>
      <c r="O1119" s="1">
        <v>1.1003000000000001</v>
      </c>
      <c r="P1119" s="1">
        <v>0.89290000000000003</v>
      </c>
      <c r="Q1119" s="1">
        <v>1.2719</v>
      </c>
      <c r="R1119" s="1">
        <v>1.4953000000000001</v>
      </c>
      <c r="S1119" s="1">
        <v>1.3223</v>
      </c>
      <c r="T1119" s="1">
        <v>1.5640000000000001</v>
      </c>
      <c r="U1119" s="1">
        <v>1.5621499999999999</v>
      </c>
      <c r="V1119" s="1">
        <v>1.5603</v>
      </c>
      <c r="W1119" s="1">
        <v>1.6730499999999999</v>
      </c>
      <c r="X1119" s="1">
        <v>1.7858000000000001</v>
      </c>
      <c r="Y1119" s="1">
        <v>1.7518499999999999</v>
      </c>
      <c r="Z1119" s="1">
        <v>1.7179</v>
      </c>
      <c r="AA1119" s="1">
        <v>1.8027</v>
      </c>
      <c r="AB1119" s="1">
        <v>1.8875</v>
      </c>
      <c r="AC1119" s="1">
        <v>1.8875</v>
      </c>
    </row>
    <row r="1120" spans="1:29" hidden="1" x14ac:dyDescent="0.3">
      <c r="A1120" t="s">
        <v>193</v>
      </c>
      <c r="B1120" t="s">
        <v>153</v>
      </c>
      <c r="C1120" t="s">
        <v>198</v>
      </c>
      <c r="D1120" t="s">
        <v>123</v>
      </c>
      <c r="E1120" t="s">
        <v>197</v>
      </c>
      <c r="F1120" s="1"/>
      <c r="G1120" s="1"/>
      <c r="H1120" s="1"/>
      <c r="I1120" s="1"/>
      <c r="J1120" s="1">
        <v>4.0023</v>
      </c>
      <c r="K1120" s="1">
        <v>4.1188000000000002</v>
      </c>
      <c r="L1120" s="1">
        <v>3.7086999999999999</v>
      </c>
      <c r="M1120" s="1">
        <v>5.1284999999999998</v>
      </c>
      <c r="N1120" s="1">
        <v>5.4979999999999896</v>
      </c>
      <c r="O1120" s="1">
        <v>5.4512</v>
      </c>
      <c r="P1120" s="1">
        <v>6.3257000000000003</v>
      </c>
      <c r="Q1120" s="1">
        <v>6.1179999999999897</v>
      </c>
      <c r="R1120" s="1">
        <v>6.3169000000000004</v>
      </c>
      <c r="S1120" s="1">
        <v>5.9950999999999999</v>
      </c>
      <c r="T1120" s="1">
        <v>7.5042</v>
      </c>
      <c r="U1120" s="1">
        <v>7.3640999999999996</v>
      </c>
      <c r="V1120" s="1">
        <v>7.2240000000000002</v>
      </c>
      <c r="W1120" s="1">
        <v>7.2218</v>
      </c>
      <c r="X1120" s="1">
        <v>7.2195999999999998</v>
      </c>
      <c r="Y1120" s="1">
        <v>7.2171000000000003</v>
      </c>
      <c r="Z1120" s="1">
        <v>7.2145999999999999</v>
      </c>
      <c r="AA1120" s="1">
        <v>7.0959500000000002</v>
      </c>
      <c r="AB1120" s="1">
        <v>6.9772999999999996</v>
      </c>
      <c r="AC1120" s="1">
        <v>6.9772999999999996</v>
      </c>
    </row>
    <row r="1121" spans="1:29" hidden="1" x14ac:dyDescent="0.3">
      <c r="A1121" t="s">
        <v>193</v>
      </c>
      <c r="B1121" t="s">
        <v>153</v>
      </c>
      <c r="C1121" t="s">
        <v>198</v>
      </c>
      <c r="D1121" t="s">
        <v>125</v>
      </c>
      <c r="E1121" t="s">
        <v>197</v>
      </c>
      <c r="F1121" s="1"/>
      <c r="G1121" s="1"/>
      <c r="H1121" s="1"/>
      <c r="I1121" s="1"/>
      <c r="J1121" s="1">
        <v>9.1948000000000008</v>
      </c>
      <c r="K1121" s="1">
        <v>9.8724000000000007</v>
      </c>
      <c r="L1121" s="1">
        <v>10.217000000000001</v>
      </c>
      <c r="M1121" s="1">
        <v>10.144600000000001</v>
      </c>
      <c r="N1121" s="1">
        <v>11.9353</v>
      </c>
      <c r="O1121" s="1">
        <v>11.0884</v>
      </c>
      <c r="P1121" s="1">
        <v>12.0685</v>
      </c>
      <c r="Q1121" s="1">
        <v>13.4229</v>
      </c>
      <c r="R1121" s="1">
        <v>14.322900000000001</v>
      </c>
      <c r="S1121" s="1">
        <v>14.8505</v>
      </c>
      <c r="T1121" s="1">
        <v>17.200900000000001</v>
      </c>
      <c r="U1121" s="1">
        <v>18.528749999999999</v>
      </c>
      <c r="V1121" s="1">
        <v>19.8566</v>
      </c>
      <c r="W1121" s="1">
        <v>20.606949999999902</v>
      </c>
      <c r="X1121" s="1">
        <v>21.357299999999999</v>
      </c>
      <c r="Y1121" s="1">
        <v>21.742149999999999</v>
      </c>
      <c r="Z1121" s="1">
        <v>22.126999999999999</v>
      </c>
      <c r="AA1121" s="1">
        <v>21.677499999999998</v>
      </c>
      <c r="AB1121" s="1">
        <v>21.228000000000002</v>
      </c>
      <c r="AC1121" s="1">
        <v>21.228000000000002</v>
      </c>
    </row>
    <row r="1122" spans="1:29" hidden="1" x14ac:dyDescent="0.3">
      <c r="A1122" t="s">
        <v>193</v>
      </c>
      <c r="B1122" t="s">
        <v>153</v>
      </c>
      <c r="C1122" t="s">
        <v>198</v>
      </c>
      <c r="D1122" t="s">
        <v>127</v>
      </c>
      <c r="E1122" t="s">
        <v>197</v>
      </c>
      <c r="F1122" s="1"/>
      <c r="G1122" s="1"/>
      <c r="H1122" s="1"/>
      <c r="I1122" s="1">
        <v>27.049499999999998</v>
      </c>
      <c r="J1122" s="1">
        <v>11.006500000000001</v>
      </c>
      <c r="K1122" s="1">
        <v>20.510899999999999</v>
      </c>
      <c r="L1122" s="1">
        <v>23.629300000000001</v>
      </c>
      <c r="M1122" s="1">
        <v>24.388100000000001</v>
      </c>
      <c r="N1122" s="1">
        <v>24.592400000000001</v>
      </c>
      <c r="O1122" s="1">
        <v>20.283899999999999</v>
      </c>
      <c r="P1122" s="1">
        <v>17.253900000000002</v>
      </c>
      <c r="Q1122" s="1">
        <v>17.167000000000002</v>
      </c>
      <c r="R1122" s="1">
        <v>18.010999999999999</v>
      </c>
      <c r="S1122" s="1">
        <v>18.383199999999999</v>
      </c>
      <c r="T1122" s="1">
        <v>17.5093</v>
      </c>
      <c r="U1122" s="1">
        <v>17.229700000000001</v>
      </c>
      <c r="V1122" s="1">
        <v>16.950099999999999</v>
      </c>
      <c r="W1122" s="1">
        <v>16.600549999999998</v>
      </c>
      <c r="X1122" s="1">
        <v>16.250999999999902</v>
      </c>
      <c r="Y1122" s="1">
        <v>15.357749999999999</v>
      </c>
      <c r="Z1122" s="1">
        <v>14.464499999999999</v>
      </c>
      <c r="AA1122" s="1">
        <v>14.5573</v>
      </c>
      <c r="AB1122" s="1">
        <v>14.6501</v>
      </c>
      <c r="AC1122" s="1">
        <v>14.6501</v>
      </c>
    </row>
    <row r="1123" spans="1:29" hidden="1" x14ac:dyDescent="0.3">
      <c r="A1123" t="s">
        <v>193</v>
      </c>
      <c r="B1123" t="s">
        <v>153</v>
      </c>
      <c r="C1123" t="s">
        <v>198</v>
      </c>
      <c r="D1123" t="s">
        <v>161</v>
      </c>
      <c r="E1123" t="s">
        <v>197</v>
      </c>
      <c r="F1123" s="1"/>
      <c r="G1123" s="1"/>
      <c r="H1123" s="1"/>
      <c r="I1123" s="1"/>
      <c r="J1123" s="1">
        <v>8.9068000000000005</v>
      </c>
      <c r="K1123" s="1">
        <v>7.5910000000000002</v>
      </c>
      <c r="L1123" s="1">
        <v>8.9329999999999998</v>
      </c>
      <c r="M1123" s="1">
        <v>13.77</v>
      </c>
      <c r="N1123" s="1">
        <v>16.384799999999998</v>
      </c>
      <c r="O1123" s="1">
        <v>18.1525</v>
      </c>
      <c r="P1123" s="1">
        <v>20.867699999999999</v>
      </c>
      <c r="Q1123" s="1">
        <v>23.570599999999999</v>
      </c>
      <c r="R1123" s="1">
        <v>27.188800000000001</v>
      </c>
      <c r="S1123" s="1">
        <v>30.008299999999998</v>
      </c>
      <c r="T1123" s="1">
        <v>30.8902</v>
      </c>
      <c r="U1123" s="1">
        <v>29.735900000000001</v>
      </c>
      <c r="V1123" s="1">
        <v>28.581600000000002</v>
      </c>
      <c r="W1123" s="1">
        <v>30.359950000000001</v>
      </c>
      <c r="X1123" s="1">
        <v>32.138300000000001</v>
      </c>
      <c r="Y1123" s="1">
        <v>33.737949999999998</v>
      </c>
      <c r="Z1123" s="1">
        <v>35.337600000000002</v>
      </c>
      <c r="AA1123" s="1">
        <v>37.733199999999997</v>
      </c>
      <c r="AB1123" s="1">
        <v>40.128799999999998</v>
      </c>
      <c r="AC1123" s="1">
        <v>40.128799999999998</v>
      </c>
    </row>
    <row r="1124" spans="1:29" hidden="1" x14ac:dyDescent="0.3">
      <c r="A1124" t="s">
        <v>193</v>
      </c>
      <c r="B1124" t="s">
        <v>153</v>
      </c>
      <c r="C1124" t="s">
        <v>198</v>
      </c>
      <c r="D1124" t="s">
        <v>130</v>
      </c>
      <c r="E1124" t="s">
        <v>197</v>
      </c>
      <c r="F1124" s="1"/>
      <c r="G1124" s="1"/>
      <c r="H1124" s="1"/>
      <c r="I1124" s="1"/>
      <c r="J1124" s="1">
        <v>2.3479999999999999</v>
      </c>
      <c r="K1124" s="1">
        <v>10.8873</v>
      </c>
      <c r="L1124" s="1">
        <v>10.128299999999999</v>
      </c>
      <c r="M1124" s="1">
        <v>19.160599999999999</v>
      </c>
      <c r="N1124" s="1">
        <v>20.2834</v>
      </c>
      <c r="O1124" s="1">
        <v>16.7196</v>
      </c>
      <c r="P1124" s="1">
        <v>22.5426</v>
      </c>
      <c r="Q1124" s="1">
        <v>20.849699999999999</v>
      </c>
      <c r="R1124" s="1">
        <v>22.332100000000001</v>
      </c>
      <c r="S1124" s="1">
        <v>21.228000000000002</v>
      </c>
      <c r="T1124" s="1">
        <v>25.6782</v>
      </c>
      <c r="U1124" s="1">
        <v>23.533200000000001</v>
      </c>
      <c r="V1124" s="1">
        <v>21.388200000000001</v>
      </c>
      <c r="W1124" s="1">
        <v>23.47655</v>
      </c>
      <c r="X1124" s="1">
        <v>25.564900000000002</v>
      </c>
      <c r="Y1124" s="1">
        <v>20.03905</v>
      </c>
      <c r="Z1124" s="1">
        <v>14.513199999999999</v>
      </c>
      <c r="AA1124" s="1">
        <v>19.580099999999899</v>
      </c>
      <c r="AB1124" s="1">
        <v>24.646999999999998</v>
      </c>
      <c r="AC1124" s="1">
        <v>24.646999999999998</v>
      </c>
    </row>
    <row r="1125" spans="1:29" hidden="1" x14ac:dyDescent="0.3">
      <c r="A1125" t="s">
        <v>193</v>
      </c>
      <c r="B1125" t="s">
        <v>153</v>
      </c>
      <c r="C1125" t="s">
        <v>198</v>
      </c>
      <c r="D1125" t="s">
        <v>185</v>
      </c>
      <c r="E1125" t="s">
        <v>197</v>
      </c>
      <c r="F1125" s="1"/>
      <c r="G1125" s="1"/>
      <c r="H1125" s="1"/>
      <c r="I1125" s="1">
        <v>11.3819</v>
      </c>
      <c r="J1125" s="1">
        <v>8.3691999999999993</v>
      </c>
      <c r="K1125" s="1">
        <v>8.1844999999999999</v>
      </c>
      <c r="L1125" s="1">
        <v>24.494599999999998</v>
      </c>
      <c r="M1125" s="1">
        <v>16.0505</v>
      </c>
      <c r="N1125" s="1">
        <v>29.704699999999999</v>
      </c>
      <c r="O1125" s="1">
        <v>25.338100000000001</v>
      </c>
      <c r="P1125" s="1">
        <v>29.681100000000001</v>
      </c>
      <c r="Q1125" s="1">
        <v>35.380600000000001</v>
      </c>
      <c r="R1125" s="1">
        <v>41.670900000000003</v>
      </c>
      <c r="S1125" s="1">
        <v>45.44</v>
      </c>
      <c r="T1125" s="1">
        <v>46.483499999999999</v>
      </c>
      <c r="U1125" s="1">
        <v>48.129899999999999</v>
      </c>
      <c r="V1125" s="1">
        <v>49.776299999999999</v>
      </c>
      <c r="W1125" s="1">
        <v>51.708950000000002</v>
      </c>
      <c r="X1125" s="1">
        <v>53.641599999999997</v>
      </c>
      <c r="Y1125" s="1">
        <v>56.277900000000002</v>
      </c>
      <c r="Z1125" s="1">
        <v>58.914200000000001</v>
      </c>
      <c r="AA1125" s="1">
        <v>60.131549999999997</v>
      </c>
      <c r="AB1125" s="1">
        <v>61.3489</v>
      </c>
      <c r="AC1125" s="1">
        <v>61.3489</v>
      </c>
    </row>
    <row r="1126" spans="1:29" hidden="1" x14ac:dyDescent="0.3">
      <c r="A1126" t="s">
        <v>193</v>
      </c>
      <c r="B1126" t="s">
        <v>153</v>
      </c>
      <c r="C1126" t="s">
        <v>198</v>
      </c>
      <c r="D1126" t="s">
        <v>131</v>
      </c>
      <c r="E1126" t="s">
        <v>197</v>
      </c>
      <c r="F1126" s="1"/>
      <c r="G1126" s="1"/>
      <c r="H1126" s="1"/>
      <c r="I1126" s="1"/>
      <c r="J1126" s="1">
        <v>8.3607999999999993</v>
      </c>
      <c r="K1126" s="1">
        <v>8.1853999999999996</v>
      </c>
      <c r="L1126" s="1">
        <v>24.497299999999999</v>
      </c>
      <c r="M1126" s="1">
        <v>15.976800000000001</v>
      </c>
      <c r="N1126" s="1">
        <v>29.705500000000001</v>
      </c>
      <c r="O1126" s="1">
        <v>25.5122</v>
      </c>
      <c r="P1126" s="1">
        <v>29.682099999999998</v>
      </c>
      <c r="Q1126" s="1">
        <v>35.381100000000004</v>
      </c>
      <c r="R1126" s="1">
        <v>41.561300000000003</v>
      </c>
      <c r="S1126" s="1">
        <v>45.297400000000003</v>
      </c>
      <c r="T1126" s="1">
        <v>46.398000000000003</v>
      </c>
      <c r="U1126" s="1">
        <v>48.100850000000001</v>
      </c>
      <c r="V1126" s="1">
        <v>49.803699999999999</v>
      </c>
      <c r="W1126" s="1">
        <v>51.832149999999999</v>
      </c>
      <c r="X1126" s="1">
        <v>53.860599999999998</v>
      </c>
      <c r="Y1126" s="1">
        <v>56.350549999999998</v>
      </c>
      <c r="Z1126" s="1">
        <v>58.840499999999999</v>
      </c>
      <c r="AA1126" s="1">
        <v>60.090949999999999</v>
      </c>
      <c r="AB1126" s="1">
        <v>61.3414</v>
      </c>
      <c r="AC1126" s="1">
        <v>61.3414</v>
      </c>
    </row>
    <row r="1127" spans="1:29" hidden="1" x14ac:dyDescent="0.3">
      <c r="A1127" t="s">
        <v>193</v>
      </c>
      <c r="B1127" t="s">
        <v>153</v>
      </c>
      <c r="C1127" t="s">
        <v>198</v>
      </c>
      <c r="D1127" t="s">
        <v>162</v>
      </c>
      <c r="E1127" t="s">
        <v>197</v>
      </c>
      <c r="F1127" s="1"/>
      <c r="G1127" s="1"/>
      <c r="H1127" s="1"/>
      <c r="I1127" s="1">
        <v>56.909599999999998</v>
      </c>
      <c r="J1127" s="1">
        <v>41.845799999999997</v>
      </c>
      <c r="K1127" s="1">
        <v>40.922899999999998</v>
      </c>
      <c r="L1127" s="1">
        <v>122.4726</v>
      </c>
      <c r="M1127" s="1">
        <v>80.252399999999994</v>
      </c>
      <c r="N1127" s="1">
        <v>148.52369999999999</v>
      </c>
      <c r="O1127" s="1">
        <v>126.6908</v>
      </c>
      <c r="P1127" s="1">
        <v>148.4058</v>
      </c>
      <c r="Q1127" s="1">
        <v>176.90280000000001</v>
      </c>
      <c r="R1127" s="1">
        <v>208.35419999999999</v>
      </c>
      <c r="S1127" s="1">
        <v>227.20050000000001</v>
      </c>
      <c r="T1127" s="1">
        <v>348.62619999999998</v>
      </c>
      <c r="U1127" s="1">
        <v>423.19470000000001</v>
      </c>
      <c r="V1127" s="1">
        <v>497.76319999999998</v>
      </c>
      <c r="W1127" s="1">
        <v>517.08969999999999</v>
      </c>
      <c r="X1127" s="1">
        <v>536.4162</v>
      </c>
      <c r="Y1127" s="1">
        <v>562.77904999999998</v>
      </c>
      <c r="Z1127" s="1">
        <v>589.14189999999996</v>
      </c>
      <c r="AA1127" s="1">
        <v>601.31549999999902</v>
      </c>
      <c r="AB1127" s="1">
        <v>613.48910000000001</v>
      </c>
      <c r="AC1127" s="1">
        <v>613.48910000000001</v>
      </c>
    </row>
    <row r="1128" spans="1:29" hidden="1" x14ac:dyDescent="0.3">
      <c r="A1128" t="s">
        <v>193</v>
      </c>
      <c r="B1128" t="s">
        <v>153</v>
      </c>
      <c r="C1128" t="s">
        <v>198</v>
      </c>
      <c r="D1128" t="s">
        <v>164</v>
      </c>
      <c r="E1128" t="s">
        <v>197</v>
      </c>
      <c r="F1128" s="1"/>
      <c r="G1128" s="1"/>
      <c r="H1128" s="1"/>
      <c r="I1128" s="1">
        <v>8.0874000000000006</v>
      </c>
      <c r="J1128" s="1">
        <v>9.1750000000000007</v>
      </c>
      <c r="K1128" s="1">
        <v>5.1026999999999996</v>
      </c>
      <c r="L1128" s="1">
        <v>4.7389999999999999</v>
      </c>
      <c r="M1128" s="1">
        <v>15.1099</v>
      </c>
      <c r="N1128" s="1">
        <v>14.2232</v>
      </c>
      <c r="O1128" s="1">
        <v>15.548299999999999</v>
      </c>
      <c r="P1128" s="1">
        <v>14.3988</v>
      </c>
      <c r="Q1128" s="1">
        <v>16.428000000000001</v>
      </c>
      <c r="R1128" s="1">
        <v>22.040299999999998</v>
      </c>
      <c r="S1128" s="1">
        <v>27.885999999999999</v>
      </c>
      <c r="T1128" s="1">
        <v>32.448</v>
      </c>
      <c r="U1128" s="1">
        <v>39.032699999999998</v>
      </c>
      <c r="V1128" s="1">
        <v>45.617400000000004</v>
      </c>
      <c r="W1128" s="1">
        <v>44.177250000000001</v>
      </c>
      <c r="X1128" s="1">
        <v>42.737099999999998</v>
      </c>
      <c r="Y1128" s="1">
        <v>44.167400000000001</v>
      </c>
      <c r="Z1128" s="1">
        <v>45.597700000000003</v>
      </c>
      <c r="AA1128" s="1">
        <v>49.548699999999997</v>
      </c>
      <c r="AB1128" s="1">
        <v>53.499699999999997</v>
      </c>
      <c r="AC1128" s="1">
        <v>53.499699999999997</v>
      </c>
    </row>
    <row r="1129" spans="1:29" hidden="1" x14ac:dyDescent="0.3">
      <c r="A1129" t="s">
        <v>193</v>
      </c>
      <c r="B1129" t="s">
        <v>206</v>
      </c>
      <c r="C1129" t="s">
        <v>149</v>
      </c>
      <c r="D1129" t="s">
        <v>154</v>
      </c>
      <c r="E1129" t="s">
        <v>195</v>
      </c>
      <c r="F1129" s="1"/>
      <c r="G1129" s="1"/>
      <c r="H1129" s="1"/>
      <c r="I1129" s="1">
        <v>108</v>
      </c>
      <c r="J1129" s="1">
        <v>100</v>
      </c>
      <c r="K1129" s="1">
        <v>107</v>
      </c>
      <c r="L1129" s="1">
        <v>115</v>
      </c>
      <c r="M1129" s="1">
        <v>136</v>
      </c>
      <c r="N1129" s="1">
        <v>142</v>
      </c>
      <c r="O1129" s="1">
        <v>145</v>
      </c>
      <c r="P1129" s="1">
        <v>148</v>
      </c>
      <c r="Q1129" s="1">
        <v>159</v>
      </c>
      <c r="R1129" s="1">
        <v>163</v>
      </c>
      <c r="S1129" s="1">
        <v>162</v>
      </c>
      <c r="T1129" s="1">
        <v>157</v>
      </c>
      <c r="U1129" s="1">
        <v>152.5</v>
      </c>
      <c r="V1129" s="1">
        <v>148</v>
      </c>
      <c r="W1129" s="1">
        <v>149.5</v>
      </c>
      <c r="X1129" s="1">
        <v>151</v>
      </c>
      <c r="Y1129" s="1">
        <v>152</v>
      </c>
      <c r="Z1129" s="1">
        <v>153</v>
      </c>
      <c r="AA1129" s="1">
        <v>150.5</v>
      </c>
      <c r="AB1129" s="1">
        <v>148</v>
      </c>
      <c r="AC1129" s="1">
        <v>148</v>
      </c>
    </row>
    <row r="1130" spans="1:29" hidden="1" x14ac:dyDescent="0.3">
      <c r="A1130" t="s">
        <v>193</v>
      </c>
      <c r="B1130" t="s">
        <v>206</v>
      </c>
      <c r="C1130" t="s">
        <v>149</v>
      </c>
      <c r="D1130" t="s">
        <v>117</v>
      </c>
      <c r="E1130" t="s">
        <v>196</v>
      </c>
      <c r="F1130" s="1"/>
      <c r="G1130" s="1"/>
      <c r="H1130" s="1"/>
      <c r="I1130" s="1"/>
      <c r="J1130" s="1">
        <v>16.472100000000001</v>
      </c>
      <c r="K1130" s="1">
        <v>16.516300000000001</v>
      </c>
      <c r="L1130" s="1">
        <v>14.857100000000001</v>
      </c>
      <c r="M1130" s="1">
        <v>105.8019</v>
      </c>
      <c r="N1130" s="1">
        <v>135.0292</v>
      </c>
      <c r="O1130" s="1">
        <v>172.33529999999999</v>
      </c>
      <c r="P1130" s="1">
        <v>219.94880000000001</v>
      </c>
      <c r="Q1130" s="1">
        <v>280.71589999999998</v>
      </c>
      <c r="R1130" s="1">
        <v>358.27300000000002</v>
      </c>
      <c r="S1130" s="1">
        <v>468.8082</v>
      </c>
      <c r="T1130" s="1">
        <v>540.66</v>
      </c>
      <c r="U1130" s="1">
        <v>560.132599999999</v>
      </c>
      <c r="V1130" s="1">
        <v>579.60519999999997</v>
      </c>
      <c r="W1130" s="1">
        <v>559.26544999999999</v>
      </c>
      <c r="X1130" s="1">
        <v>538.92570000000001</v>
      </c>
      <c r="Y1130" s="1">
        <v>572.58809999999903</v>
      </c>
      <c r="Z1130" s="1">
        <v>606.25049999999999</v>
      </c>
      <c r="AA1130" s="1">
        <v>596.99590000000001</v>
      </c>
      <c r="AB1130" s="1">
        <v>587.74130000000002</v>
      </c>
      <c r="AC1130" s="1">
        <v>587.74130000000002</v>
      </c>
    </row>
    <row r="1131" spans="1:29" hidden="1" x14ac:dyDescent="0.3">
      <c r="A1131" t="s">
        <v>193</v>
      </c>
      <c r="B1131" t="s">
        <v>206</v>
      </c>
      <c r="C1131" t="s">
        <v>149</v>
      </c>
      <c r="D1131" t="s">
        <v>119</v>
      </c>
      <c r="E1131" t="s">
        <v>197</v>
      </c>
      <c r="F1131" s="1"/>
      <c r="G1131" s="1"/>
      <c r="H1131" s="1"/>
      <c r="I1131" s="1">
        <v>1.1591</v>
      </c>
      <c r="J1131" s="1">
        <v>2.1867999999999999</v>
      </c>
      <c r="K1131" s="1">
        <v>8.6199999999999E-2</v>
      </c>
      <c r="L1131" s="1">
        <v>3.2363</v>
      </c>
      <c r="M1131" s="1">
        <v>7.5033000000000003</v>
      </c>
      <c r="N1131" s="1">
        <v>7.2629000000000001</v>
      </c>
      <c r="O1131" s="1">
        <v>6.4543999999999997</v>
      </c>
      <c r="P1131" s="1">
        <v>7.7966999999999897</v>
      </c>
      <c r="Q1131" s="1">
        <v>13.5511</v>
      </c>
      <c r="R1131" s="1">
        <v>16.593699999999998</v>
      </c>
      <c r="S1131" s="1">
        <v>18.479800000000001</v>
      </c>
      <c r="T1131" s="1">
        <v>35.494</v>
      </c>
      <c r="U1131" s="1">
        <v>37.668199999999999</v>
      </c>
      <c r="V1131" s="1">
        <v>39.842399999999998</v>
      </c>
      <c r="W1131" s="1">
        <v>38.696799999999897</v>
      </c>
      <c r="X1131" s="1">
        <v>37.551200000000001</v>
      </c>
      <c r="Y1131" s="1">
        <v>33.106650000000002</v>
      </c>
      <c r="Z1131" s="1">
        <v>28.662099999999999</v>
      </c>
      <c r="AA1131" s="1">
        <v>33.723349999999897</v>
      </c>
      <c r="AB1131" s="1">
        <v>38.784599999999998</v>
      </c>
      <c r="AC1131" s="1">
        <v>38.784599999999998</v>
      </c>
    </row>
    <row r="1132" spans="1:29" hidden="1" x14ac:dyDescent="0.3">
      <c r="A1132" t="s">
        <v>193</v>
      </c>
      <c r="B1132" t="s">
        <v>206</v>
      </c>
      <c r="C1132" t="s">
        <v>149</v>
      </c>
      <c r="D1132" t="s">
        <v>121</v>
      </c>
      <c r="E1132" t="s">
        <v>197</v>
      </c>
      <c r="F1132" s="1"/>
      <c r="G1132" s="1"/>
      <c r="H1132" s="1"/>
      <c r="I1132" s="1"/>
      <c r="J1132" s="1">
        <v>1.5526</v>
      </c>
      <c r="K1132" s="1">
        <v>1.4259999999999999</v>
      </c>
      <c r="L1132" s="1">
        <v>1.7543</v>
      </c>
      <c r="M1132" s="1">
        <v>2.0114999999999998</v>
      </c>
      <c r="N1132" s="1">
        <v>1.4053</v>
      </c>
      <c r="O1132" s="1">
        <v>1.0699000000000001</v>
      </c>
      <c r="P1132" s="1">
        <v>0.92649999999999999</v>
      </c>
      <c r="Q1132" s="1">
        <v>1.3426</v>
      </c>
      <c r="R1132" s="1">
        <v>1.4314</v>
      </c>
      <c r="S1132" s="1">
        <v>1.4597</v>
      </c>
      <c r="T1132" s="1">
        <v>1.3831</v>
      </c>
      <c r="U1132" s="1">
        <v>1.58175</v>
      </c>
      <c r="V1132" s="1">
        <v>1.7804</v>
      </c>
      <c r="W1132" s="1">
        <v>1.6330499999999999</v>
      </c>
      <c r="X1132" s="1">
        <v>1.4857</v>
      </c>
      <c r="Y1132" s="1">
        <v>1.6031</v>
      </c>
      <c r="Z1132" s="1">
        <v>1.7204999999999999</v>
      </c>
      <c r="AA1132" s="1">
        <v>1.8202499999999999</v>
      </c>
      <c r="AB1132" s="1">
        <v>1.92</v>
      </c>
      <c r="AC1132" s="1">
        <v>1.92</v>
      </c>
    </row>
    <row r="1133" spans="1:29" hidden="1" x14ac:dyDescent="0.3">
      <c r="A1133" t="s">
        <v>193</v>
      </c>
      <c r="B1133" t="s">
        <v>206</v>
      </c>
      <c r="C1133" t="s">
        <v>149</v>
      </c>
      <c r="D1133" t="s">
        <v>123</v>
      </c>
      <c r="E1133" t="s">
        <v>197</v>
      </c>
      <c r="F1133" s="1"/>
      <c r="G1133" s="1"/>
      <c r="H1133" s="1"/>
      <c r="I1133" s="1"/>
      <c r="J1133" s="1">
        <v>4.0023</v>
      </c>
      <c r="K1133" s="1">
        <v>4.1188000000000002</v>
      </c>
      <c r="L1133" s="1">
        <v>3.7086999999999999</v>
      </c>
      <c r="M1133" s="1">
        <v>5.1721000000000004</v>
      </c>
      <c r="N1133" s="1">
        <v>5.6577000000000002</v>
      </c>
      <c r="O1133" s="1">
        <v>5.4642999999999997</v>
      </c>
      <c r="P1133" s="1">
        <v>6.4013</v>
      </c>
      <c r="Q1133" s="1">
        <v>6.2557</v>
      </c>
      <c r="R1133" s="1">
        <v>6.4050000000000002</v>
      </c>
      <c r="S1133" s="1">
        <v>6.1879</v>
      </c>
      <c r="T1133" s="1">
        <v>7.5755999999999997</v>
      </c>
      <c r="U1133" s="1">
        <v>7.4511500000000002</v>
      </c>
      <c r="V1133" s="1">
        <v>7.3266999999999998</v>
      </c>
      <c r="W1133" s="1">
        <v>7.17605</v>
      </c>
      <c r="X1133" s="1">
        <v>7.0254000000000003</v>
      </c>
      <c r="Y1133" s="1">
        <v>7.0160499999999999</v>
      </c>
      <c r="Z1133" s="1">
        <v>7.0066999999999897</v>
      </c>
      <c r="AA1133" s="1">
        <v>6.92234999999999</v>
      </c>
      <c r="AB1133" s="1">
        <v>6.8379999999999903</v>
      </c>
      <c r="AC1133" s="1">
        <v>6.8379999999999903</v>
      </c>
    </row>
    <row r="1134" spans="1:29" hidden="1" x14ac:dyDescent="0.3">
      <c r="A1134" t="s">
        <v>193</v>
      </c>
      <c r="B1134" t="s">
        <v>206</v>
      </c>
      <c r="C1134" t="s">
        <v>149</v>
      </c>
      <c r="D1134" t="s">
        <v>125</v>
      </c>
      <c r="E1134" t="s">
        <v>197</v>
      </c>
      <c r="F1134" s="1"/>
      <c r="G1134" s="1"/>
      <c r="H1134" s="1"/>
      <c r="I1134" s="1"/>
      <c r="J1134" s="1">
        <v>9.1948000000000008</v>
      </c>
      <c r="K1134" s="1">
        <v>9.8724000000000007</v>
      </c>
      <c r="L1134" s="1">
        <v>10.217000000000001</v>
      </c>
      <c r="M1134" s="1">
        <v>10.1302</v>
      </c>
      <c r="N1134" s="1">
        <v>11.8164</v>
      </c>
      <c r="O1134" s="1">
        <v>11.033099999999999</v>
      </c>
      <c r="P1134" s="1">
        <v>11.9255</v>
      </c>
      <c r="Q1134" s="1">
        <v>13.2919</v>
      </c>
      <c r="R1134" s="1">
        <v>14.052300000000001</v>
      </c>
      <c r="S1134" s="1">
        <v>14.6815</v>
      </c>
      <c r="T1134" s="1">
        <v>16.7545</v>
      </c>
      <c r="U1134" s="1">
        <v>18.355650000000001</v>
      </c>
      <c r="V1134" s="1">
        <v>19.956800000000001</v>
      </c>
      <c r="W1134" s="1">
        <v>20.734200000000001</v>
      </c>
      <c r="X1134" s="1">
        <v>21.511600000000001</v>
      </c>
      <c r="Y1134" s="1">
        <v>21.960049999999999</v>
      </c>
      <c r="Z1134" s="1">
        <v>22.4085</v>
      </c>
      <c r="AA1134" s="1">
        <v>22.239649999999902</v>
      </c>
      <c r="AB1134" s="1">
        <v>22.070799999999998</v>
      </c>
      <c r="AC1134" s="1">
        <v>22.070799999999998</v>
      </c>
    </row>
    <row r="1135" spans="1:29" hidden="1" x14ac:dyDescent="0.3">
      <c r="A1135" t="s">
        <v>193</v>
      </c>
      <c r="B1135" t="s">
        <v>206</v>
      </c>
      <c r="C1135" t="s">
        <v>149</v>
      </c>
      <c r="D1135" t="s">
        <v>127</v>
      </c>
      <c r="E1135" t="s">
        <v>197</v>
      </c>
      <c r="F1135" s="1"/>
      <c r="G1135" s="1"/>
      <c r="H1135" s="1"/>
      <c r="I1135" s="1">
        <v>27.049499999999998</v>
      </c>
      <c r="J1135" s="1">
        <v>11.006500000000001</v>
      </c>
      <c r="K1135" s="1">
        <v>20.510899999999999</v>
      </c>
      <c r="L1135" s="1">
        <v>24.318300000000001</v>
      </c>
      <c r="M1135" s="1">
        <v>25.415299999999998</v>
      </c>
      <c r="N1135" s="1">
        <v>24.950199999999999</v>
      </c>
      <c r="O1135" s="1">
        <v>20.213000000000001</v>
      </c>
      <c r="P1135" s="1">
        <v>17.337700000000002</v>
      </c>
      <c r="Q1135" s="1">
        <v>17.394300000000001</v>
      </c>
      <c r="R1135" s="1">
        <v>17.932300000000001</v>
      </c>
      <c r="S1135" s="1">
        <v>18.748799999999999</v>
      </c>
      <c r="T1135" s="1">
        <v>17.778099999999998</v>
      </c>
      <c r="U1135" s="1">
        <v>17.286200000000001</v>
      </c>
      <c r="V1135" s="1">
        <v>16.7943</v>
      </c>
      <c r="W1135" s="1">
        <v>16.642849999999999</v>
      </c>
      <c r="X1135" s="1">
        <v>16.491399999999999</v>
      </c>
      <c r="Y1135" s="1">
        <v>15.578949999999899</v>
      </c>
      <c r="Z1135" s="1">
        <v>14.666499999999999</v>
      </c>
      <c r="AA1135" s="1">
        <v>14.303000000000001</v>
      </c>
      <c r="AB1135" s="1">
        <v>13.939500000000001</v>
      </c>
      <c r="AC1135" s="1">
        <v>13.939500000000001</v>
      </c>
    </row>
    <row r="1136" spans="1:29" hidden="1" x14ac:dyDescent="0.3">
      <c r="A1136" t="s">
        <v>193</v>
      </c>
      <c r="B1136" t="s">
        <v>206</v>
      </c>
      <c r="C1136" t="s">
        <v>149</v>
      </c>
      <c r="D1136" t="s">
        <v>161</v>
      </c>
      <c r="E1136" t="s">
        <v>197</v>
      </c>
      <c r="F1136" s="1"/>
      <c r="G1136" s="1"/>
      <c r="H1136" s="1"/>
      <c r="I1136" s="1"/>
      <c r="J1136" s="1">
        <v>8.9068000000000005</v>
      </c>
      <c r="K1136" s="1">
        <v>7.5909999999999904</v>
      </c>
      <c r="L1136" s="1">
        <v>8.9329999999999998</v>
      </c>
      <c r="M1136" s="1">
        <v>14.483700000000001</v>
      </c>
      <c r="N1136" s="1">
        <v>16.965399999999999</v>
      </c>
      <c r="O1136" s="1">
        <v>19.380199999999999</v>
      </c>
      <c r="P1136" s="1">
        <v>21.904499999999999</v>
      </c>
      <c r="Q1136" s="1">
        <v>24.9618</v>
      </c>
      <c r="R1136" s="1">
        <v>28.885000000000002</v>
      </c>
      <c r="S1136" s="1">
        <v>32.319499999999998</v>
      </c>
      <c r="T1136" s="1">
        <v>30.911200000000001</v>
      </c>
      <c r="U1136" s="1">
        <v>29.550650000000001</v>
      </c>
      <c r="V1136" s="1">
        <v>28.190100000000001</v>
      </c>
      <c r="W1136" s="1">
        <v>28.966750000000001</v>
      </c>
      <c r="X1136" s="1">
        <v>29.743400000000001</v>
      </c>
      <c r="Y1136" s="1">
        <v>28.411750000000001</v>
      </c>
      <c r="Z1136" s="1">
        <v>27.080100000000002</v>
      </c>
      <c r="AA1136" s="1">
        <v>26.462050000000001</v>
      </c>
      <c r="AB1136" s="1">
        <v>25.844000000000001</v>
      </c>
      <c r="AC1136" s="1">
        <v>25.844000000000001</v>
      </c>
    </row>
    <row r="1137" spans="1:29" hidden="1" x14ac:dyDescent="0.3">
      <c r="A1137" t="s">
        <v>193</v>
      </c>
      <c r="B1137" t="s">
        <v>206</v>
      </c>
      <c r="C1137" t="s">
        <v>149</v>
      </c>
      <c r="D1137" t="s">
        <v>130</v>
      </c>
      <c r="E1137" t="s">
        <v>197</v>
      </c>
      <c r="F1137" s="1"/>
      <c r="G1137" s="1"/>
      <c r="H1137" s="1"/>
      <c r="I1137" s="1"/>
      <c r="J1137" s="1">
        <v>2.3479999999999999</v>
      </c>
      <c r="K1137" s="1">
        <v>10.8873</v>
      </c>
      <c r="L1137" s="1">
        <v>10.128299999999999</v>
      </c>
      <c r="M1137" s="1">
        <v>20.3489</v>
      </c>
      <c r="N1137" s="1">
        <v>21.962800000000001</v>
      </c>
      <c r="O1137" s="1">
        <v>15.5456</v>
      </c>
      <c r="P1137" s="1">
        <v>25.705300000000001</v>
      </c>
      <c r="Q1137" s="1">
        <v>19.6798</v>
      </c>
      <c r="R1137" s="1">
        <v>23.314399999999999</v>
      </c>
      <c r="S1137" s="1">
        <v>23.468399999999999</v>
      </c>
      <c r="T1137" s="1">
        <v>23.990300000000001</v>
      </c>
      <c r="U1137" s="1">
        <v>22.38945</v>
      </c>
      <c r="V1137" s="1">
        <v>20.788599999999999</v>
      </c>
      <c r="W1137" s="1">
        <v>23.488250000000001</v>
      </c>
      <c r="X1137" s="1">
        <v>26.187899999999999</v>
      </c>
      <c r="Y1137" s="1">
        <v>21.01585</v>
      </c>
      <c r="Z1137" s="1">
        <v>15.8438</v>
      </c>
      <c r="AA1137" s="1">
        <v>19.003049999999899</v>
      </c>
      <c r="AB1137" s="1">
        <v>22.162299999999998</v>
      </c>
      <c r="AC1137" s="1">
        <v>22.162299999999998</v>
      </c>
    </row>
    <row r="1138" spans="1:29" hidden="1" x14ac:dyDescent="0.3">
      <c r="A1138" t="s">
        <v>193</v>
      </c>
      <c r="B1138" t="s">
        <v>206</v>
      </c>
      <c r="C1138" t="s">
        <v>149</v>
      </c>
      <c r="D1138" t="s">
        <v>185</v>
      </c>
      <c r="E1138" t="s">
        <v>197</v>
      </c>
      <c r="F1138" s="1"/>
      <c r="G1138" s="1"/>
      <c r="H1138" s="1"/>
      <c r="I1138" s="1">
        <v>11.3819</v>
      </c>
      <c r="J1138" s="1">
        <v>8.3691999999999993</v>
      </c>
      <c r="K1138" s="1">
        <v>8.1844999999999999</v>
      </c>
      <c r="L1138" s="1">
        <v>24.494599999999998</v>
      </c>
      <c r="M1138" s="1">
        <v>16.6404</v>
      </c>
      <c r="N1138" s="1">
        <v>30.585799999999999</v>
      </c>
      <c r="O1138" s="1">
        <v>26.398800000000001</v>
      </c>
      <c r="P1138" s="1">
        <v>30.944500000000001</v>
      </c>
      <c r="Q1138" s="1">
        <v>37.018599999999999</v>
      </c>
      <c r="R1138" s="1">
        <v>43.577199999999998</v>
      </c>
      <c r="S1138" s="1">
        <v>49.144799999999996</v>
      </c>
      <c r="T1138" s="1">
        <v>46.258899999999997</v>
      </c>
      <c r="U1138" s="1">
        <v>48.052599999999998</v>
      </c>
      <c r="V1138" s="1">
        <v>49.846299999999999</v>
      </c>
      <c r="W1138" s="1">
        <v>49.593350000000001</v>
      </c>
      <c r="X1138" s="1">
        <v>49.340400000000002</v>
      </c>
      <c r="Y1138" s="1">
        <v>49.684950000000001</v>
      </c>
      <c r="Z1138" s="1">
        <v>50.029499999999999</v>
      </c>
      <c r="AA1138" s="1">
        <v>46.990699999999997</v>
      </c>
      <c r="AB1138" s="1">
        <v>43.951900000000002</v>
      </c>
      <c r="AC1138" s="1">
        <v>43.951900000000002</v>
      </c>
    </row>
    <row r="1139" spans="1:29" hidden="1" x14ac:dyDescent="0.3">
      <c r="A1139" t="s">
        <v>193</v>
      </c>
      <c r="B1139" t="s">
        <v>206</v>
      </c>
      <c r="C1139" t="s">
        <v>149</v>
      </c>
      <c r="D1139" t="s">
        <v>131</v>
      </c>
      <c r="E1139" t="s">
        <v>197</v>
      </c>
      <c r="F1139" s="1"/>
      <c r="G1139" s="1"/>
      <c r="H1139" s="1"/>
      <c r="I1139" s="1"/>
      <c r="J1139" s="1">
        <v>8.3607999999999993</v>
      </c>
      <c r="K1139" s="1">
        <v>8.1853999999999996</v>
      </c>
      <c r="L1139" s="1">
        <v>24.497299999999999</v>
      </c>
      <c r="M1139" s="1">
        <v>16.584599999999998</v>
      </c>
      <c r="N1139" s="1">
        <v>30.586600000000001</v>
      </c>
      <c r="O1139" s="1">
        <v>26.661100000000001</v>
      </c>
      <c r="P1139" s="1">
        <v>30.945</v>
      </c>
      <c r="Q1139" s="1">
        <v>36.929099999999998</v>
      </c>
      <c r="R1139" s="1">
        <v>43.305399999999999</v>
      </c>
      <c r="S1139" s="1">
        <v>49.144799999999996</v>
      </c>
      <c r="T1139" s="1">
        <v>46.211799999999997</v>
      </c>
      <c r="U1139" s="1">
        <v>48.067899999999902</v>
      </c>
      <c r="V1139" s="1">
        <v>49.923999999999999</v>
      </c>
      <c r="W1139" s="1">
        <v>49.601749999999903</v>
      </c>
      <c r="X1139" s="1">
        <v>49.279499999999999</v>
      </c>
      <c r="Y1139" s="1">
        <v>49.665300000000002</v>
      </c>
      <c r="Z1139" s="1">
        <v>50.051099999999998</v>
      </c>
      <c r="AA1139" s="1">
        <v>47.001800000000003</v>
      </c>
      <c r="AB1139" s="1">
        <v>43.952500000000001</v>
      </c>
      <c r="AC1139" s="1">
        <v>43.952500000000001</v>
      </c>
    </row>
    <row r="1140" spans="1:29" hidden="1" x14ac:dyDescent="0.3">
      <c r="A1140" t="s">
        <v>193</v>
      </c>
      <c r="B1140" t="s">
        <v>206</v>
      </c>
      <c r="C1140" t="s">
        <v>149</v>
      </c>
      <c r="D1140" t="s">
        <v>162</v>
      </c>
      <c r="E1140" t="s">
        <v>197</v>
      </c>
      <c r="F1140" s="1"/>
      <c r="G1140" s="1"/>
      <c r="H1140" s="1"/>
      <c r="I1140" s="1">
        <v>56.909599999999998</v>
      </c>
      <c r="J1140" s="1">
        <v>41.845799999999997</v>
      </c>
      <c r="K1140" s="1">
        <v>40.922899999999998</v>
      </c>
      <c r="L1140" s="1">
        <v>122.4726</v>
      </c>
      <c r="M1140" s="1">
        <v>83.201599999999999</v>
      </c>
      <c r="N1140" s="1">
        <v>152.92930000000001</v>
      </c>
      <c r="O1140" s="1">
        <v>131.9939</v>
      </c>
      <c r="P1140" s="1">
        <v>154.72229999999999</v>
      </c>
      <c r="Q1140" s="1">
        <v>185.09289999999999</v>
      </c>
      <c r="R1140" s="1">
        <v>217.88579999999999</v>
      </c>
      <c r="S1140" s="1">
        <v>245.72389999999999</v>
      </c>
      <c r="T1140" s="1">
        <v>346.94139999999999</v>
      </c>
      <c r="U1140" s="1">
        <v>422.702</v>
      </c>
      <c r="V1140" s="1">
        <v>498.46260000000001</v>
      </c>
      <c r="W1140" s="1">
        <v>495.933099999999</v>
      </c>
      <c r="X1140" s="1">
        <v>493.40359999999902</v>
      </c>
      <c r="Y1140" s="1">
        <v>496.849549999999</v>
      </c>
      <c r="Z1140" s="1">
        <v>500.2955</v>
      </c>
      <c r="AA1140" s="1">
        <v>469.9076</v>
      </c>
      <c r="AB1140" s="1">
        <v>439.5197</v>
      </c>
      <c r="AC1140" s="1">
        <v>439.5197</v>
      </c>
    </row>
    <row r="1141" spans="1:29" hidden="1" x14ac:dyDescent="0.3">
      <c r="A1141" t="s">
        <v>193</v>
      </c>
      <c r="B1141" t="s">
        <v>206</v>
      </c>
      <c r="C1141" t="s">
        <v>149</v>
      </c>
      <c r="D1141" t="s">
        <v>164</v>
      </c>
      <c r="E1141" t="s">
        <v>197</v>
      </c>
      <c r="F1141" s="1"/>
      <c r="G1141" s="1"/>
      <c r="H1141" s="1"/>
      <c r="I1141" s="1">
        <v>8.0874000000000006</v>
      </c>
      <c r="J1141" s="1">
        <v>9.1750000000000007</v>
      </c>
      <c r="K1141" s="1">
        <v>5.1026999999999996</v>
      </c>
      <c r="L1141" s="1">
        <v>4.7389999999999999</v>
      </c>
      <c r="M1141" s="1">
        <v>16.239100000000001</v>
      </c>
      <c r="N1141" s="1">
        <v>14.7883</v>
      </c>
      <c r="O1141" s="1">
        <v>16.479800000000001</v>
      </c>
      <c r="P1141" s="1">
        <v>14.855600000000001</v>
      </c>
      <c r="Q1141" s="1">
        <v>17.686399999999999</v>
      </c>
      <c r="R1141" s="1">
        <v>22.586500000000001</v>
      </c>
      <c r="S1141" s="1">
        <v>30.006399999999999</v>
      </c>
      <c r="T1141" s="1">
        <v>32.281199999999998</v>
      </c>
      <c r="U1141" s="1">
        <v>37.556849999999997</v>
      </c>
      <c r="V1141" s="1">
        <v>42.832500000000003</v>
      </c>
      <c r="W1141" s="1">
        <v>39.550899999999999</v>
      </c>
      <c r="X1141" s="1">
        <v>36.269300000000001</v>
      </c>
      <c r="Y1141" s="1">
        <v>36.382300000000001</v>
      </c>
      <c r="Z1141" s="1">
        <v>36.4953</v>
      </c>
      <c r="AA1141" s="1">
        <v>37.58305</v>
      </c>
      <c r="AB1141" s="1">
        <v>38.6708</v>
      </c>
      <c r="AC1141" s="1">
        <v>38.6708</v>
      </c>
    </row>
    <row r="1142" spans="1:29" hidden="1" x14ac:dyDescent="0.3">
      <c r="A1142" t="s">
        <v>193</v>
      </c>
      <c r="B1142" t="s">
        <v>206</v>
      </c>
      <c r="C1142" t="s">
        <v>198</v>
      </c>
      <c r="D1142" t="s">
        <v>154</v>
      </c>
      <c r="E1142" t="s">
        <v>195</v>
      </c>
      <c r="F1142" s="1"/>
      <c r="G1142" s="1"/>
      <c r="H1142" s="1"/>
      <c r="I1142" s="1">
        <v>108</v>
      </c>
      <c r="J1142" s="1">
        <v>100</v>
      </c>
      <c r="K1142" s="1">
        <v>107</v>
      </c>
      <c r="L1142" s="1">
        <v>115</v>
      </c>
      <c r="M1142" s="1">
        <v>136</v>
      </c>
      <c r="N1142" s="1">
        <v>142</v>
      </c>
      <c r="O1142" s="1">
        <v>145</v>
      </c>
      <c r="P1142" s="1">
        <v>148</v>
      </c>
      <c r="Q1142" s="1">
        <v>159</v>
      </c>
      <c r="R1142" s="1">
        <v>163</v>
      </c>
      <c r="S1142" s="1">
        <v>162</v>
      </c>
      <c r="T1142" s="1">
        <v>157</v>
      </c>
      <c r="U1142" s="1">
        <v>152.5</v>
      </c>
      <c r="V1142" s="1">
        <v>148</v>
      </c>
      <c r="W1142" s="1">
        <v>149.5</v>
      </c>
      <c r="X1142" s="1">
        <v>151</v>
      </c>
      <c r="Y1142" s="1">
        <v>152</v>
      </c>
      <c r="Z1142" s="1">
        <v>153</v>
      </c>
      <c r="AA1142" s="1">
        <v>150.5</v>
      </c>
      <c r="AB1142" s="1">
        <v>148</v>
      </c>
      <c r="AC1142" s="1">
        <v>148</v>
      </c>
    </row>
    <row r="1143" spans="1:29" hidden="1" x14ac:dyDescent="0.3">
      <c r="A1143" t="s">
        <v>193</v>
      </c>
      <c r="B1143" t="s">
        <v>206</v>
      </c>
      <c r="C1143" t="s">
        <v>198</v>
      </c>
      <c r="D1143" t="s">
        <v>117</v>
      </c>
      <c r="E1143" t="s">
        <v>196</v>
      </c>
      <c r="F1143" s="1"/>
      <c r="G1143" s="1"/>
      <c r="H1143" s="1"/>
      <c r="I1143" s="1"/>
      <c r="J1143" s="1">
        <v>16.472100000000001</v>
      </c>
      <c r="K1143" s="1">
        <v>16.516300000000001</v>
      </c>
      <c r="L1143" s="1">
        <v>14.857100000000001</v>
      </c>
      <c r="M1143" s="1">
        <v>105.8019</v>
      </c>
      <c r="N1143" s="1">
        <v>135.0292</v>
      </c>
      <c r="O1143" s="1">
        <v>172.33529999999999</v>
      </c>
      <c r="P1143" s="1">
        <v>219.94880000000001</v>
      </c>
      <c r="Q1143" s="1">
        <v>280.71589999999998</v>
      </c>
      <c r="R1143" s="1">
        <v>358.27300000000002</v>
      </c>
      <c r="S1143" s="1">
        <v>468.8082</v>
      </c>
      <c r="T1143" s="1">
        <v>540.66</v>
      </c>
      <c r="U1143" s="1">
        <v>560.132599999999</v>
      </c>
      <c r="V1143" s="1">
        <v>579.60519999999997</v>
      </c>
      <c r="W1143" s="1">
        <v>559.26544999999999</v>
      </c>
      <c r="X1143" s="1">
        <v>538.92570000000001</v>
      </c>
      <c r="Y1143" s="1">
        <v>572.58809999999903</v>
      </c>
      <c r="Z1143" s="1">
        <v>606.25049999999999</v>
      </c>
      <c r="AA1143" s="1">
        <v>596.99590000000001</v>
      </c>
      <c r="AB1143" s="1">
        <v>587.74130000000002</v>
      </c>
      <c r="AC1143" s="1">
        <v>587.74130000000002</v>
      </c>
    </row>
    <row r="1144" spans="1:29" x14ac:dyDescent="0.3">
      <c r="A1144" t="s">
        <v>193</v>
      </c>
      <c r="B1144" t="s">
        <v>206</v>
      </c>
      <c r="C1144" t="s">
        <v>198</v>
      </c>
      <c r="D1144" t="s">
        <v>158</v>
      </c>
      <c r="E1144" t="s">
        <v>197</v>
      </c>
      <c r="F1144" s="1"/>
      <c r="G1144" s="1"/>
      <c r="H1144" s="1"/>
      <c r="I1144" s="1">
        <v>50.403500000000001</v>
      </c>
      <c r="J1144" s="1">
        <v>36.514499999999998</v>
      </c>
      <c r="K1144" s="1">
        <v>54.996000000000002</v>
      </c>
      <c r="L1144" s="1">
        <v>47.705199999999998</v>
      </c>
      <c r="M1144" s="1">
        <v>55.160699999999999</v>
      </c>
      <c r="N1144" s="1">
        <v>54.585799999999999</v>
      </c>
      <c r="O1144" s="1">
        <v>46.749699999999997</v>
      </c>
      <c r="P1144" s="1">
        <v>44.518700000000003</v>
      </c>
      <c r="Q1144" s="1">
        <v>43.044199999999996</v>
      </c>
      <c r="R1144" s="1">
        <v>47.2911</v>
      </c>
      <c r="S1144" s="1">
        <v>45.728900000000003</v>
      </c>
      <c r="T1144" s="1">
        <v>43.677100000000003</v>
      </c>
      <c r="U1144" s="1">
        <v>43.405250000000002</v>
      </c>
      <c r="V1144" s="1">
        <v>43.133400000000002</v>
      </c>
      <c r="W1144" s="1">
        <v>43.814</v>
      </c>
      <c r="X1144" s="1">
        <v>44.494599999999998</v>
      </c>
      <c r="Y1144" s="1">
        <v>42.053299999999901</v>
      </c>
      <c r="Z1144" s="1">
        <v>39.611999999999902</v>
      </c>
      <c r="AA1144" s="1">
        <v>39.797699999999999</v>
      </c>
      <c r="AB1144" s="1">
        <v>39.983400000000003</v>
      </c>
      <c r="AC1144" s="1">
        <v>39.983400000000003</v>
      </c>
    </row>
    <row r="1145" spans="1:29" x14ac:dyDescent="0.3">
      <c r="A1145" t="s">
        <v>193</v>
      </c>
      <c r="B1145" t="s">
        <v>206</v>
      </c>
      <c r="C1145" t="s">
        <v>198</v>
      </c>
      <c r="D1145" t="s">
        <v>166</v>
      </c>
      <c r="E1145" t="s">
        <v>197</v>
      </c>
      <c r="F1145" s="1"/>
      <c r="G1145" s="1"/>
      <c r="H1145" s="1"/>
      <c r="I1145" s="1">
        <v>13.6486</v>
      </c>
      <c r="J1145" s="1">
        <v>13.410600000000001</v>
      </c>
      <c r="K1145" s="1">
        <v>13.559200000000001</v>
      </c>
      <c r="L1145" s="1">
        <v>15.3996</v>
      </c>
      <c r="M1145" s="1">
        <v>21.390699999999999</v>
      </c>
      <c r="N1145" s="1">
        <v>27.794499999999999</v>
      </c>
      <c r="O1145" s="1">
        <v>29.307500000000001</v>
      </c>
      <c r="P1145" s="1">
        <v>30.246099999999998</v>
      </c>
      <c r="Q1145" s="1">
        <v>34.820700000000002</v>
      </c>
      <c r="R1145" s="1">
        <v>39.638399999999997</v>
      </c>
      <c r="S1145" s="1">
        <v>44.608899999999998</v>
      </c>
      <c r="T1145" s="1">
        <v>42.328999999999901</v>
      </c>
      <c r="U1145" s="1">
        <v>41.304299999999998</v>
      </c>
      <c r="V1145" s="1">
        <v>40.279600000000002</v>
      </c>
      <c r="W1145" s="1">
        <v>40.780799999999999</v>
      </c>
      <c r="X1145" s="1">
        <v>41.281999999999996</v>
      </c>
      <c r="Y1145" s="1">
        <v>40.252699999999997</v>
      </c>
      <c r="Z1145" s="1">
        <v>39.223399999999998</v>
      </c>
      <c r="AA1145" s="1">
        <v>37.922699999999999</v>
      </c>
      <c r="AB1145" s="1">
        <v>36.622</v>
      </c>
      <c r="AC1145" s="1">
        <v>36.622</v>
      </c>
    </row>
    <row r="1146" spans="1:29" x14ac:dyDescent="0.3">
      <c r="A1146" t="s">
        <v>193</v>
      </c>
      <c r="B1146" t="s">
        <v>206</v>
      </c>
      <c r="C1146" t="s">
        <v>198</v>
      </c>
      <c r="D1146" t="s">
        <v>168</v>
      </c>
      <c r="E1146" t="s">
        <v>197</v>
      </c>
      <c r="F1146" s="1"/>
      <c r="G1146" s="1"/>
      <c r="H1146" s="1"/>
      <c r="I1146" s="1">
        <v>17.822299999999998</v>
      </c>
      <c r="J1146" s="1">
        <v>15.098800000000001</v>
      </c>
      <c r="K1146" s="1">
        <v>14.854200000000001</v>
      </c>
      <c r="L1146" s="1">
        <v>31.431999999999999</v>
      </c>
      <c r="M1146" s="1">
        <v>24.0838</v>
      </c>
      <c r="N1146" s="1">
        <v>37.8566</v>
      </c>
      <c r="O1146" s="1">
        <v>34.933799999999998</v>
      </c>
      <c r="P1146" s="1">
        <v>38.805799999999998</v>
      </c>
      <c r="Q1146" s="1">
        <v>45.212499999999999</v>
      </c>
      <c r="R1146" s="1">
        <v>52.229500000000002</v>
      </c>
      <c r="S1146" s="1">
        <v>57.596800000000002</v>
      </c>
      <c r="T1146" s="1">
        <v>55.231299999999997</v>
      </c>
      <c r="U1146" s="1">
        <v>56.866900000000001</v>
      </c>
      <c r="V1146" s="1">
        <v>58.502499999999998</v>
      </c>
      <c r="W1146" s="1">
        <v>58.286450000000002</v>
      </c>
      <c r="X1146" s="1">
        <v>58.070399999999999</v>
      </c>
      <c r="Y1146" s="1">
        <v>58.314799999999998</v>
      </c>
      <c r="Z1146" s="1">
        <v>58.559199999999997</v>
      </c>
      <c r="AA1146" s="1">
        <v>55.778449999999999</v>
      </c>
      <c r="AB1146" s="1">
        <v>52.997700000000002</v>
      </c>
      <c r="AC1146" s="1">
        <v>52.997700000000002</v>
      </c>
    </row>
    <row r="1147" spans="1:29" x14ac:dyDescent="0.3">
      <c r="A1147" t="s">
        <v>193</v>
      </c>
      <c r="B1147" t="s">
        <v>206</v>
      </c>
      <c r="C1147" t="s">
        <v>198</v>
      </c>
      <c r="D1147" t="s">
        <v>177</v>
      </c>
      <c r="E1147" t="s">
        <v>197</v>
      </c>
      <c r="F1147" s="1"/>
      <c r="G1147" s="1"/>
      <c r="H1147" s="1"/>
      <c r="I1147" s="1">
        <v>8.9026999999999994</v>
      </c>
      <c r="J1147" s="1">
        <v>10.895099999999999</v>
      </c>
      <c r="K1147" s="1">
        <v>5.9131999999999998</v>
      </c>
      <c r="L1147" s="1">
        <v>6.3471000000000002</v>
      </c>
      <c r="M1147" s="1">
        <v>17.151599999999998</v>
      </c>
      <c r="N1147" s="1">
        <v>16.615200000000002</v>
      </c>
      <c r="O1147" s="1">
        <v>17.492100000000001</v>
      </c>
      <c r="P1147" s="1">
        <v>15.917999999999999</v>
      </c>
      <c r="Q1147" s="1">
        <v>20.458600000000001</v>
      </c>
      <c r="R1147" s="1">
        <v>23.749600000000001</v>
      </c>
      <c r="S1147" s="1">
        <v>31.169499999999999</v>
      </c>
      <c r="T1147" s="1">
        <v>33.444299999999998</v>
      </c>
      <c r="U1147" s="1">
        <v>38.72</v>
      </c>
      <c r="V1147" s="1">
        <v>43.995699999999999</v>
      </c>
      <c r="W1147" s="1">
        <v>41.244349999999997</v>
      </c>
      <c r="X1147" s="1">
        <v>38.493000000000002</v>
      </c>
      <c r="Y1147" s="1">
        <v>38.100850000000001</v>
      </c>
      <c r="Z1147" s="1">
        <v>37.7087</v>
      </c>
      <c r="AA1147" s="1">
        <v>38.791600000000003</v>
      </c>
      <c r="AB1147" s="1">
        <v>39.874499999999998</v>
      </c>
      <c r="AC1147" s="1">
        <v>39.874499999999998</v>
      </c>
    </row>
    <row r="1148" spans="1:29" x14ac:dyDescent="0.3">
      <c r="A1148" t="s">
        <v>193</v>
      </c>
      <c r="B1148" t="s">
        <v>206</v>
      </c>
      <c r="C1148" t="s">
        <v>198</v>
      </c>
      <c r="D1148" t="s">
        <v>160</v>
      </c>
      <c r="E1148" t="s">
        <v>197</v>
      </c>
      <c r="F1148" s="1"/>
      <c r="G1148" s="1"/>
      <c r="H1148" s="1"/>
      <c r="I1148" s="1">
        <v>8.9026999999999994</v>
      </c>
      <c r="J1148" s="1">
        <v>10.895099999999999</v>
      </c>
      <c r="K1148" s="1">
        <v>5.9131999999999998</v>
      </c>
      <c r="L1148" s="1">
        <v>6.3471000000000002</v>
      </c>
      <c r="M1148" s="1">
        <v>17.151599999999998</v>
      </c>
      <c r="N1148" s="1">
        <v>16.615200000000002</v>
      </c>
      <c r="O1148" s="1">
        <v>17.492100000000001</v>
      </c>
      <c r="P1148" s="1">
        <v>15.917999999999999</v>
      </c>
      <c r="Q1148" s="1">
        <v>20.458600000000001</v>
      </c>
      <c r="R1148" s="1">
        <v>23.749600000000001</v>
      </c>
      <c r="S1148" s="1">
        <v>31.169499999999999</v>
      </c>
      <c r="T1148" s="1">
        <v>33.444299999999998</v>
      </c>
      <c r="U1148" s="1">
        <v>38.72</v>
      </c>
      <c r="V1148" s="1">
        <v>43.995699999999999</v>
      </c>
      <c r="W1148" s="1">
        <v>41.244349999999997</v>
      </c>
      <c r="X1148" s="1">
        <v>38.493000000000002</v>
      </c>
      <c r="Y1148" s="1">
        <v>38.100850000000001</v>
      </c>
      <c r="Z1148" s="1">
        <v>37.7087</v>
      </c>
      <c r="AA1148" s="1">
        <v>38.791600000000003</v>
      </c>
      <c r="AB1148" s="1">
        <v>39.874499999999998</v>
      </c>
      <c r="AC1148" s="1">
        <v>39.874499999999998</v>
      </c>
    </row>
    <row r="1149" spans="1:29" hidden="1" x14ac:dyDescent="0.3">
      <c r="A1149" t="s">
        <v>193</v>
      </c>
      <c r="B1149" t="s">
        <v>206</v>
      </c>
      <c r="C1149" t="s">
        <v>198</v>
      </c>
      <c r="D1149" t="s">
        <v>119</v>
      </c>
      <c r="E1149" t="s">
        <v>197</v>
      </c>
      <c r="F1149" s="1"/>
      <c r="G1149" s="1"/>
      <c r="H1149" s="1"/>
      <c r="I1149" s="1">
        <v>1.1591</v>
      </c>
      <c r="J1149" s="1">
        <v>2.1867999999999999</v>
      </c>
      <c r="K1149" s="1">
        <v>8.6199999999999999E-2</v>
      </c>
      <c r="L1149" s="1">
        <v>3.2363</v>
      </c>
      <c r="M1149" s="1">
        <v>7.5033000000000003</v>
      </c>
      <c r="N1149" s="1">
        <v>7.2629000000000001</v>
      </c>
      <c r="O1149" s="1">
        <v>6.4543999999999997</v>
      </c>
      <c r="P1149" s="1">
        <v>7.7967000000000004</v>
      </c>
      <c r="Q1149" s="1">
        <v>13.5511</v>
      </c>
      <c r="R1149" s="1">
        <v>16.593699999999998</v>
      </c>
      <c r="S1149" s="1">
        <v>18.479800000000001</v>
      </c>
      <c r="T1149" s="1">
        <v>35.494</v>
      </c>
      <c r="U1149" s="1">
        <v>37.668199999999999</v>
      </c>
      <c r="V1149" s="1">
        <v>39.842399999999998</v>
      </c>
      <c r="W1149" s="1">
        <v>38.696799999999897</v>
      </c>
      <c r="X1149" s="1">
        <v>37.551200000000001</v>
      </c>
      <c r="Y1149" s="1">
        <v>33.106650000000002</v>
      </c>
      <c r="Z1149" s="1">
        <v>28.662099999999999</v>
      </c>
      <c r="AA1149" s="1">
        <v>33.723349999999897</v>
      </c>
      <c r="AB1149" s="1">
        <v>38.784599999999998</v>
      </c>
      <c r="AC1149" s="1">
        <v>38.784599999999998</v>
      </c>
    </row>
    <row r="1150" spans="1:29" hidden="1" x14ac:dyDescent="0.3">
      <c r="A1150" t="s">
        <v>193</v>
      </c>
      <c r="B1150" t="s">
        <v>206</v>
      </c>
      <c r="C1150" t="s">
        <v>198</v>
      </c>
      <c r="D1150" t="s">
        <v>121</v>
      </c>
      <c r="E1150" t="s">
        <v>197</v>
      </c>
      <c r="F1150" s="1"/>
      <c r="G1150" s="1"/>
      <c r="H1150" s="1"/>
      <c r="I1150" s="1"/>
      <c r="J1150" s="1">
        <v>1.5526</v>
      </c>
      <c r="K1150" s="1">
        <v>1.4259999999999999</v>
      </c>
      <c r="L1150" s="1">
        <v>1.7543</v>
      </c>
      <c r="M1150" s="1">
        <v>2.0114999999999998</v>
      </c>
      <c r="N1150" s="1">
        <v>1.4053</v>
      </c>
      <c r="O1150" s="1">
        <v>1.0699000000000001</v>
      </c>
      <c r="P1150" s="1">
        <v>0.92649999999999999</v>
      </c>
      <c r="Q1150" s="1">
        <v>1.3426</v>
      </c>
      <c r="R1150" s="1">
        <v>1.4314</v>
      </c>
      <c r="S1150" s="1">
        <v>1.4597</v>
      </c>
      <c r="T1150" s="1">
        <v>1.3831</v>
      </c>
      <c r="U1150" s="1">
        <v>1.58175</v>
      </c>
      <c r="V1150" s="1">
        <v>1.7804</v>
      </c>
      <c r="W1150" s="1">
        <v>1.6330499999999999</v>
      </c>
      <c r="X1150" s="1">
        <v>1.4857</v>
      </c>
      <c r="Y1150" s="1">
        <v>1.6031</v>
      </c>
      <c r="Z1150" s="1">
        <v>1.7204999999999999</v>
      </c>
      <c r="AA1150" s="1">
        <v>1.8202499999999999</v>
      </c>
      <c r="AB1150" s="1">
        <v>1.92</v>
      </c>
      <c r="AC1150" s="1">
        <v>1.92</v>
      </c>
    </row>
    <row r="1151" spans="1:29" hidden="1" x14ac:dyDescent="0.3">
      <c r="A1151" t="s">
        <v>193</v>
      </c>
      <c r="B1151" t="s">
        <v>206</v>
      </c>
      <c r="C1151" t="s">
        <v>198</v>
      </c>
      <c r="D1151" t="s">
        <v>123</v>
      </c>
      <c r="E1151" t="s">
        <v>197</v>
      </c>
      <c r="F1151" s="1"/>
      <c r="G1151" s="1"/>
      <c r="H1151" s="1"/>
      <c r="I1151" s="1"/>
      <c r="J1151" s="1">
        <v>4.0023</v>
      </c>
      <c r="K1151" s="1">
        <v>4.1188000000000002</v>
      </c>
      <c r="L1151" s="1">
        <v>3.7086999999999999</v>
      </c>
      <c r="M1151" s="1">
        <v>5.1721000000000004</v>
      </c>
      <c r="N1151" s="1">
        <v>5.6577000000000002</v>
      </c>
      <c r="O1151" s="1">
        <v>5.4642999999999997</v>
      </c>
      <c r="P1151" s="1">
        <v>6.4013</v>
      </c>
      <c r="Q1151" s="1">
        <v>6.2557</v>
      </c>
      <c r="R1151" s="1">
        <v>6.4050000000000002</v>
      </c>
      <c r="S1151" s="1">
        <v>6.1879</v>
      </c>
      <c r="T1151" s="1">
        <v>7.5755999999999997</v>
      </c>
      <c r="U1151" s="1">
        <v>7.4511500000000002</v>
      </c>
      <c r="V1151" s="1">
        <v>7.3266999999999998</v>
      </c>
      <c r="W1151" s="1">
        <v>7.17605</v>
      </c>
      <c r="X1151" s="1">
        <v>7.0254000000000003</v>
      </c>
      <c r="Y1151" s="1">
        <v>7.0160499999999999</v>
      </c>
      <c r="Z1151" s="1">
        <v>7.0067000000000004</v>
      </c>
      <c r="AA1151" s="1">
        <v>6.9223499999999998</v>
      </c>
      <c r="AB1151" s="1">
        <v>6.8379999999999903</v>
      </c>
      <c r="AC1151" s="1">
        <v>6.8379999999999903</v>
      </c>
    </row>
    <row r="1152" spans="1:29" hidden="1" x14ac:dyDescent="0.3">
      <c r="A1152" t="s">
        <v>193</v>
      </c>
      <c r="B1152" t="s">
        <v>206</v>
      </c>
      <c r="C1152" t="s">
        <v>198</v>
      </c>
      <c r="D1152" t="s">
        <v>125</v>
      </c>
      <c r="E1152" t="s">
        <v>197</v>
      </c>
      <c r="F1152" s="1"/>
      <c r="G1152" s="1"/>
      <c r="H1152" s="1"/>
      <c r="I1152" s="1"/>
      <c r="J1152" s="1">
        <v>9.1948000000000008</v>
      </c>
      <c r="K1152" s="1">
        <v>9.8724000000000007</v>
      </c>
      <c r="L1152" s="1">
        <v>10.217000000000001</v>
      </c>
      <c r="M1152" s="1">
        <v>10.1302</v>
      </c>
      <c r="N1152" s="1">
        <v>11.8164</v>
      </c>
      <c r="O1152" s="1">
        <v>11.033099999999999</v>
      </c>
      <c r="P1152" s="1">
        <v>11.9255</v>
      </c>
      <c r="Q1152" s="1">
        <v>13.2919</v>
      </c>
      <c r="R1152" s="1">
        <v>14.052300000000001</v>
      </c>
      <c r="S1152" s="1">
        <v>14.6815</v>
      </c>
      <c r="T1152" s="1">
        <v>16.7545</v>
      </c>
      <c r="U1152" s="1">
        <v>18.355650000000001</v>
      </c>
      <c r="V1152" s="1">
        <v>19.956800000000001</v>
      </c>
      <c r="W1152" s="1">
        <v>20.734200000000001</v>
      </c>
      <c r="X1152" s="1">
        <v>21.511600000000001</v>
      </c>
      <c r="Y1152" s="1">
        <v>21.960049999999999</v>
      </c>
      <c r="Z1152" s="1">
        <v>22.4085</v>
      </c>
      <c r="AA1152" s="1">
        <v>22.239649999999902</v>
      </c>
      <c r="AB1152" s="1">
        <v>22.070799999999998</v>
      </c>
      <c r="AC1152" s="1">
        <v>22.070799999999998</v>
      </c>
    </row>
    <row r="1153" spans="1:29" hidden="1" x14ac:dyDescent="0.3">
      <c r="A1153" t="s">
        <v>193</v>
      </c>
      <c r="B1153" t="s">
        <v>206</v>
      </c>
      <c r="C1153" t="s">
        <v>198</v>
      </c>
      <c r="D1153" t="s">
        <v>127</v>
      </c>
      <c r="E1153" t="s">
        <v>197</v>
      </c>
      <c r="F1153" s="1"/>
      <c r="G1153" s="1"/>
      <c r="H1153" s="1"/>
      <c r="I1153" s="1">
        <v>27.049499999999998</v>
      </c>
      <c r="J1153" s="1">
        <v>11.006500000000001</v>
      </c>
      <c r="K1153" s="1">
        <v>20.510899999999999</v>
      </c>
      <c r="L1153" s="1">
        <v>24.318300000000001</v>
      </c>
      <c r="M1153" s="1">
        <v>25.415299999999998</v>
      </c>
      <c r="N1153" s="1">
        <v>24.950199999999999</v>
      </c>
      <c r="O1153" s="1">
        <v>20.213000000000001</v>
      </c>
      <c r="P1153" s="1">
        <v>17.337700000000002</v>
      </c>
      <c r="Q1153" s="1">
        <v>17.394300000000001</v>
      </c>
      <c r="R1153" s="1">
        <v>17.932300000000001</v>
      </c>
      <c r="S1153" s="1">
        <v>18.748799999999999</v>
      </c>
      <c r="T1153" s="1">
        <v>17.778099999999998</v>
      </c>
      <c r="U1153" s="1">
        <v>17.286200000000001</v>
      </c>
      <c r="V1153" s="1">
        <v>16.7943</v>
      </c>
      <c r="W1153" s="1">
        <v>16.642849999999999</v>
      </c>
      <c r="X1153" s="1">
        <v>16.491399999999999</v>
      </c>
      <c r="Y1153" s="1">
        <v>15.578949999999899</v>
      </c>
      <c r="Z1153" s="1">
        <v>14.666499999999999</v>
      </c>
      <c r="AA1153" s="1">
        <v>14.303000000000001</v>
      </c>
      <c r="AB1153" s="1">
        <v>13.939500000000001</v>
      </c>
      <c r="AC1153" s="1">
        <v>13.939500000000001</v>
      </c>
    </row>
    <row r="1154" spans="1:29" hidden="1" x14ac:dyDescent="0.3">
      <c r="A1154" t="s">
        <v>193</v>
      </c>
      <c r="B1154" t="s">
        <v>206</v>
      </c>
      <c r="C1154" t="s">
        <v>198</v>
      </c>
      <c r="D1154" t="s">
        <v>161</v>
      </c>
      <c r="E1154" t="s">
        <v>197</v>
      </c>
      <c r="F1154" s="1"/>
      <c r="G1154" s="1"/>
      <c r="H1154" s="1"/>
      <c r="I1154" s="1"/>
      <c r="J1154" s="1">
        <v>8.9068000000000005</v>
      </c>
      <c r="K1154" s="1">
        <v>7.5910000000000002</v>
      </c>
      <c r="L1154" s="1">
        <v>8.9329999999999998</v>
      </c>
      <c r="M1154" s="1">
        <v>14.483700000000001</v>
      </c>
      <c r="N1154" s="1">
        <v>16.965399999999999</v>
      </c>
      <c r="O1154" s="1">
        <v>19.380199999999999</v>
      </c>
      <c r="P1154" s="1">
        <v>21.904499999999999</v>
      </c>
      <c r="Q1154" s="1">
        <v>24.9618</v>
      </c>
      <c r="R1154" s="1">
        <v>28.885000000000002</v>
      </c>
      <c r="S1154" s="1">
        <v>32.319499999999998</v>
      </c>
      <c r="T1154" s="1">
        <v>30.911200000000001</v>
      </c>
      <c r="U1154" s="1">
        <v>29.550650000000001</v>
      </c>
      <c r="V1154" s="1">
        <v>28.190100000000001</v>
      </c>
      <c r="W1154" s="1">
        <v>28.966750000000001</v>
      </c>
      <c r="X1154" s="1">
        <v>29.743400000000001</v>
      </c>
      <c r="Y1154" s="1">
        <v>28.411750000000001</v>
      </c>
      <c r="Z1154" s="1">
        <v>27.080100000000002</v>
      </c>
      <c r="AA1154" s="1">
        <v>26.462050000000001</v>
      </c>
      <c r="AB1154" s="1">
        <v>25.844000000000001</v>
      </c>
      <c r="AC1154" s="1">
        <v>25.844000000000001</v>
      </c>
    </row>
    <row r="1155" spans="1:29" hidden="1" x14ac:dyDescent="0.3">
      <c r="A1155" t="s">
        <v>193</v>
      </c>
      <c r="B1155" t="s">
        <v>206</v>
      </c>
      <c r="C1155" t="s">
        <v>198</v>
      </c>
      <c r="D1155" t="s">
        <v>130</v>
      </c>
      <c r="E1155" t="s">
        <v>197</v>
      </c>
      <c r="F1155" s="1"/>
      <c r="G1155" s="1"/>
      <c r="H1155" s="1"/>
      <c r="I1155" s="1"/>
      <c r="J1155" s="1">
        <v>2.3479999999999999</v>
      </c>
      <c r="K1155" s="1">
        <v>10.8873</v>
      </c>
      <c r="L1155" s="1">
        <v>10.128299999999999</v>
      </c>
      <c r="M1155" s="1">
        <v>20.3489</v>
      </c>
      <c r="N1155" s="1">
        <v>21.962800000000001</v>
      </c>
      <c r="O1155" s="1">
        <v>15.5456</v>
      </c>
      <c r="P1155" s="1">
        <v>25.705300000000001</v>
      </c>
      <c r="Q1155" s="1">
        <v>19.6798</v>
      </c>
      <c r="R1155" s="1">
        <v>23.314399999999999</v>
      </c>
      <c r="S1155" s="1">
        <v>23.468399999999999</v>
      </c>
      <c r="T1155" s="1">
        <v>23.990300000000001</v>
      </c>
      <c r="U1155" s="1">
        <v>22.38945</v>
      </c>
      <c r="V1155" s="1">
        <v>20.788599999999999</v>
      </c>
      <c r="W1155" s="1">
        <v>23.488250000000001</v>
      </c>
      <c r="X1155" s="1">
        <v>26.187899999999999</v>
      </c>
      <c r="Y1155" s="1">
        <v>21.01585</v>
      </c>
      <c r="Z1155" s="1">
        <v>15.8438</v>
      </c>
      <c r="AA1155" s="1">
        <v>19.003049999999899</v>
      </c>
      <c r="AB1155" s="1">
        <v>22.162299999999998</v>
      </c>
      <c r="AC1155" s="1">
        <v>22.162299999999998</v>
      </c>
    </row>
    <row r="1156" spans="1:29" hidden="1" x14ac:dyDescent="0.3">
      <c r="A1156" t="s">
        <v>193</v>
      </c>
      <c r="B1156" t="s">
        <v>206</v>
      </c>
      <c r="C1156" t="s">
        <v>198</v>
      </c>
      <c r="D1156" t="s">
        <v>185</v>
      </c>
      <c r="E1156" t="s">
        <v>197</v>
      </c>
      <c r="F1156" s="1"/>
      <c r="G1156" s="1"/>
      <c r="H1156" s="1"/>
      <c r="I1156" s="1">
        <v>11.3819</v>
      </c>
      <c r="J1156" s="1">
        <v>8.3691999999999993</v>
      </c>
      <c r="K1156" s="1">
        <v>8.1844999999999999</v>
      </c>
      <c r="L1156" s="1">
        <v>24.494599999999998</v>
      </c>
      <c r="M1156" s="1">
        <v>16.6404</v>
      </c>
      <c r="N1156" s="1">
        <v>30.585799999999999</v>
      </c>
      <c r="O1156" s="1">
        <v>26.398800000000001</v>
      </c>
      <c r="P1156" s="1">
        <v>30.944500000000001</v>
      </c>
      <c r="Q1156" s="1">
        <v>37.018599999999999</v>
      </c>
      <c r="R1156" s="1">
        <v>43.577199999999998</v>
      </c>
      <c r="S1156" s="1">
        <v>49.144799999999996</v>
      </c>
      <c r="T1156" s="1">
        <v>46.258899999999997</v>
      </c>
      <c r="U1156" s="1">
        <v>48.052599999999998</v>
      </c>
      <c r="V1156" s="1">
        <v>49.846299999999999</v>
      </c>
      <c r="W1156" s="1">
        <v>49.593350000000001</v>
      </c>
      <c r="X1156" s="1">
        <v>49.340400000000002</v>
      </c>
      <c r="Y1156" s="1">
        <v>49.684950000000001</v>
      </c>
      <c r="Z1156" s="1">
        <v>50.029499999999999</v>
      </c>
      <c r="AA1156" s="1">
        <v>46.990699999999997</v>
      </c>
      <c r="AB1156" s="1">
        <v>43.951900000000002</v>
      </c>
      <c r="AC1156" s="1">
        <v>43.951900000000002</v>
      </c>
    </row>
    <row r="1157" spans="1:29" hidden="1" x14ac:dyDescent="0.3">
      <c r="A1157" t="s">
        <v>193</v>
      </c>
      <c r="B1157" t="s">
        <v>206</v>
      </c>
      <c r="C1157" t="s">
        <v>198</v>
      </c>
      <c r="D1157" t="s">
        <v>131</v>
      </c>
      <c r="E1157" t="s">
        <v>197</v>
      </c>
      <c r="F1157" s="1"/>
      <c r="G1157" s="1"/>
      <c r="H1157" s="1"/>
      <c r="I1157" s="1"/>
      <c r="J1157" s="1">
        <v>8.3607999999999993</v>
      </c>
      <c r="K1157" s="1">
        <v>8.1853999999999996</v>
      </c>
      <c r="L1157" s="1">
        <v>24.497299999999999</v>
      </c>
      <c r="M1157" s="1">
        <v>16.584599999999998</v>
      </c>
      <c r="N1157" s="1">
        <v>30.586600000000001</v>
      </c>
      <c r="O1157" s="1">
        <v>26.661100000000001</v>
      </c>
      <c r="P1157" s="1">
        <v>30.945</v>
      </c>
      <c r="Q1157" s="1">
        <v>36.929099999999998</v>
      </c>
      <c r="R1157" s="1">
        <v>43.305399999999999</v>
      </c>
      <c r="S1157" s="1">
        <v>49.144799999999996</v>
      </c>
      <c r="T1157" s="1">
        <v>46.211799999999997</v>
      </c>
      <c r="U1157" s="1">
        <v>48.067899999999902</v>
      </c>
      <c r="V1157" s="1">
        <v>49.923999999999999</v>
      </c>
      <c r="W1157" s="1">
        <v>49.601749999999903</v>
      </c>
      <c r="X1157" s="1">
        <v>49.279499999999999</v>
      </c>
      <c r="Y1157" s="1">
        <v>49.665300000000002</v>
      </c>
      <c r="Z1157" s="1">
        <v>50.051099999999998</v>
      </c>
      <c r="AA1157" s="1">
        <v>47.001800000000003</v>
      </c>
      <c r="AB1157" s="1">
        <v>43.952500000000001</v>
      </c>
      <c r="AC1157" s="1">
        <v>43.952500000000001</v>
      </c>
    </row>
    <row r="1158" spans="1:29" hidden="1" x14ac:dyDescent="0.3">
      <c r="A1158" t="s">
        <v>193</v>
      </c>
      <c r="B1158" t="s">
        <v>206</v>
      </c>
      <c r="C1158" t="s">
        <v>198</v>
      </c>
      <c r="D1158" t="s">
        <v>162</v>
      </c>
      <c r="E1158" t="s">
        <v>197</v>
      </c>
      <c r="F1158" s="1"/>
      <c r="G1158" s="1"/>
      <c r="H1158" s="1"/>
      <c r="I1158" s="1">
        <v>56.909599999999998</v>
      </c>
      <c r="J1158" s="1">
        <v>41.845799999999997</v>
      </c>
      <c r="K1158" s="1">
        <v>40.922899999999998</v>
      </c>
      <c r="L1158" s="1">
        <v>122.4726</v>
      </c>
      <c r="M1158" s="1">
        <v>83.201599999999999</v>
      </c>
      <c r="N1158" s="1">
        <v>152.92930000000001</v>
      </c>
      <c r="O1158" s="1">
        <v>131.9939</v>
      </c>
      <c r="P1158" s="1">
        <v>154.72229999999999</v>
      </c>
      <c r="Q1158" s="1">
        <v>185.09289999999999</v>
      </c>
      <c r="R1158" s="1">
        <v>217.88579999999999</v>
      </c>
      <c r="S1158" s="1">
        <v>245.72389999999999</v>
      </c>
      <c r="T1158" s="1">
        <v>346.94139999999999</v>
      </c>
      <c r="U1158" s="1">
        <v>422.702</v>
      </c>
      <c r="V1158" s="1">
        <v>498.46260000000001</v>
      </c>
      <c r="W1158" s="1">
        <v>495.933099999999</v>
      </c>
      <c r="X1158" s="1">
        <v>493.40359999999998</v>
      </c>
      <c r="Y1158" s="1">
        <v>496.84955000000002</v>
      </c>
      <c r="Z1158" s="1">
        <v>500.2955</v>
      </c>
      <c r="AA1158" s="1">
        <v>469.9076</v>
      </c>
      <c r="AB1158" s="1">
        <v>439.5197</v>
      </c>
      <c r="AC1158" s="1">
        <v>439.5197</v>
      </c>
    </row>
    <row r="1159" spans="1:29" hidden="1" x14ac:dyDescent="0.3">
      <c r="A1159" t="s">
        <v>193</v>
      </c>
      <c r="B1159" t="s">
        <v>206</v>
      </c>
      <c r="C1159" t="s">
        <v>198</v>
      </c>
      <c r="D1159" t="s">
        <v>164</v>
      </c>
      <c r="E1159" t="s">
        <v>197</v>
      </c>
      <c r="F1159" s="1"/>
      <c r="G1159" s="1"/>
      <c r="H1159" s="1"/>
      <c r="I1159" s="1">
        <v>8.0874000000000006</v>
      </c>
      <c r="J1159" s="1">
        <v>9.1750000000000007</v>
      </c>
      <c r="K1159" s="1">
        <v>5.1026999999999996</v>
      </c>
      <c r="L1159" s="1">
        <v>4.7389999999999999</v>
      </c>
      <c r="M1159" s="1">
        <v>16.239100000000001</v>
      </c>
      <c r="N1159" s="1">
        <v>14.7883</v>
      </c>
      <c r="O1159" s="1">
        <v>16.479800000000001</v>
      </c>
      <c r="P1159" s="1">
        <v>14.855600000000001</v>
      </c>
      <c r="Q1159" s="1">
        <v>17.686399999999999</v>
      </c>
      <c r="R1159" s="1">
        <v>22.586500000000001</v>
      </c>
      <c r="S1159" s="1">
        <v>30.006399999999999</v>
      </c>
      <c r="T1159" s="1">
        <v>32.281199999999998</v>
      </c>
      <c r="U1159" s="1">
        <v>37.556849999999997</v>
      </c>
      <c r="V1159" s="1">
        <v>42.832500000000003</v>
      </c>
      <c r="W1159" s="1">
        <v>39.550899999999999</v>
      </c>
      <c r="X1159" s="1">
        <v>36.269300000000001</v>
      </c>
      <c r="Y1159" s="1">
        <v>36.382300000000001</v>
      </c>
      <c r="Z1159" s="1">
        <v>36.4953</v>
      </c>
      <c r="AA1159" s="1">
        <v>37.58305</v>
      </c>
      <c r="AB1159" s="1">
        <v>38.6708</v>
      </c>
      <c r="AC1159" s="1">
        <v>38.6708</v>
      </c>
    </row>
    <row r="1160" spans="1:29" hidden="1" x14ac:dyDescent="0.3">
      <c r="A1160" t="s">
        <v>193</v>
      </c>
      <c r="B1160" t="s">
        <v>207</v>
      </c>
      <c r="C1160" t="s">
        <v>149</v>
      </c>
      <c r="D1160" t="s">
        <v>154</v>
      </c>
      <c r="E1160" t="s">
        <v>195</v>
      </c>
      <c r="F1160" s="1"/>
      <c r="G1160" s="1"/>
      <c r="H1160" s="1"/>
      <c r="I1160" s="1">
        <v>108</v>
      </c>
      <c r="J1160" s="1">
        <v>100</v>
      </c>
      <c r="K1160" s="1">
        <v>107</v>
      </c>
      <c r="L1160" s="1">
        <v>115</v>
      </c>
      <c r="M1160" s="1">
        <v>133</v>
      </c>
      <c r="N1160" s="1">
        <v>138</v>
      </c>
      <c r="O1160" s="1">
        <v>141</v>
      </c>
      <c r="P1160" s="1">
        <v>143</v>
      </c>
      <c r="Q1160" s="1">
        <v>153</v>
      </c>
      <c r="R1160" s="1">
        <v>160</v>
      </c>
      <c r="S1160" s="1">
        <v>165</v>
      </c>
      <c r="T1160" s="1">
        <v>159</v>
      </c>
      <c r="U1160" s="1">
        <v>156.5</v>
      </c>
      <c r="V1160" s="1">
        <v>154</v>
      </c>
      <c r="W1160" s="1">
        <v>153</v>
      </c>
      <c r="X1160" s="1">
        <v>152</v>
      </c>
      <c r="Y1160" s="1">
        <v>154</v>
      </c>
      <c r="Z1160" s="1">
        <v>156</v>
      </c>
      <c r="AA1160" s="1">
        <v>151.5</v>
      </c>
      <c r="AB1160" s="1">
        <v>147</v>
      </c>
      <c r="AC1160" s="1">
        <v>147</v>
      </c>
    </row>
    <row r="1161" spans="1:29" hidden="1" x14ac:dyDescent="0.3">
      <c r="A1161" t="s">
        <v>193</v>
      </c>
      <c r="B1161" t="s">
        <v>207</v>
      </c>
      <c r="C1161" t="s">
        <v>149</v>
      </c>
      <c r="D1161" t="s">
        <v>117</v>
      </c>
      <c r="E1161" t="s">
        <v>196</v>
      </c>
      <c r="F1161" s="1"/>
      <c r="G1161" s="1"/>
      <c r="H1161" s="1"/>
      <c r="I1161" s="1"/>
      <c r="J1161" s="1">
        <v>16.472100000000001</v>
      </c>
      <c r="K1161" s="1">
        <v>16.516300000000001</v>
      </c>
      <c r="L1161" s="1">
        <v>14.857100000000001</v>
      </c>
      <c r="M1161" s="1">
        <v>86.597499999999997</v>
      </c>
      <c r="N1161" s="1">
        <v>110.5171</v>
      </c>
      <c r="O1161" s="1">
        <v>141.05330000000001</v>
      </c>
      <c r="P1161" s="1">
        <v>180.02789999999999</v>
      </c>
      <c r="Q1161" s="1">
        <v>229.76609999999999</v>
      </c>
      <c r="R1161" s="1">
        <v>293.24709999999999</v>
      </c>
      <c r="S1161" s="1">
        <v>356.72770000000003</v>
      </c>
      <c r="T1161" s="1">
        <v>420.20299999999997</v>
      </c>
      <c r="U1161" s="1">
        <v>483.68254999999999</v>
      </c>
      <c r="V1161" s="1">
        <v>547.16210000000001</v>
      </c>
      <c r="W1161" s="1">
        <v>610.64249999999902</v>
      </c>
      <c r="X1161" s="1">
        <v>674.12289999999996</v>
      </c>
      <c r="Y1161" s="1">
        <v>737.60415</v>
      </c>
      <c r="Z1161" s="1">
        <v>801.08540000000005</v>
      </c>
      <c r="AA1161" s="1">
        <v>864.56925000000001</v>
      </c>
      <c r="AB1161" s="1">
        <v>928.05309999999997</v>
      </c>
      <c r="AC1161" s="1">
        <v>928.05309999999997</v>
      </c>
    </row>
    <row r="1162" spans="1:29" hidden="1" x14ac:dyDescent="0.3">
      <c r="A1162" t="s">
        <v>193</v>
      </c>
      <c r="B1162" t="s">
        <v>207</v>
      </c>
      <c r="C1162" t="s">
        <v>149</v>
      </c>
      <c r="D1162" t="s">
        <v>119</v>
      </c>
      <c r="E1162" t="s">
        <v>197</v>
      </c>
      <c r="F1162" s="1"/>
      <c r="G1162" s="1"/>
      <c r="H1162" s="1"/>
      <c r="I1162" s="1">
        <v>1.1591</v>
      </c>
      <c r="J1162" s="1">
        <v>2.1867999999999999</v>
      </c>
      <c r="K1162" s="1">
        <v>8.6199999999999E-2</v>
      </c>
      <c r="L1162" s="1">
        <v>3.2363</v>
      </c>
      <c r="M1162" s="1">
        <v>6.6531000000000002</v>
      </c>
      <c r="N1162" s="1">
        <v>6.9237000000000002</v>
      </c>
      <c r="O1162" s="1">
        <v>6.3148</v>
      </c>
      <c r="P1162" s="1">
        <v>6.8150000000000004</v>
      </c>
      <c r="Q1162" s="1">
        <v>9.3816000000000006</v>
      </c>
      <c r="R1162" s="1">
        <v>13.7629</v>
      </c>
      <c r="S1162" s="1">
        <v>17.083300000000001</v>
      </c>
      <c r="T1162" s="1">
        <v>27.839700000000001</v>
      </c>
      <c r="U1162" s="1">
        <v>31.5182</v>
      </c>
      <c r="V1162" s="1">
        <v>35.1967</v>
      </c>
      <c r="W1162" s="1">
        <v>39.823599999999999</v>
      </c>
      <c r="X1162" s="1">
        <v>44.450499999999998</v>
      </c>
      <c r="Y1162" s="1">
        <v>36.7605</v>
      </c>
      <c r="Z1162" s="1">
        <v>29.070499999999999</v>
      </c>
      <c r="AA1162" s="1">
        <v>38.418349999999997</v>
      </c>
      <c r="AB1162" s="1">
        <v>47.766199999999998</v>
      </c>
      <c r="AC1162" s="1">
        <v>47.766199999999998</v>
      </c>
    </row>
    <row r="1163" spans="1:29" hidden="1" x14ac:dyDescent="0.3">
      <c r="A1163" t="s">
        <v>193</v>
      </c>
      <c r="B1163" t="s">
        <v>207</v>
      </c>
      <c r="C1163" t="s">
        <v>149</v>
      </c>
      <c r="D1163" t="s">
        <v>121</v>
      </c>
      <c r="E1163" t="s">
        <v>197</v>
      </c>
      <c r="F1163" s="1"/>
      <c r="G1163" s="1"/>
      <c r="H1163" s="1"/>
      <c r="I1163" s="1"/>
      <c r="J1163" s="1">
        <v>1.5526</v>
      </c>
      <c r="K1163" s="1">
        <v>1.4259999999999999</v>
      </c>
      <c r="L1163" s="1">
        <v>1.7543</v>
      </c>
      <c r="M1163" s="1">
        <v>1.9601</v>
      </c>
      <c r="N1163" s="1">
        <v>1.4918</v>
      </c>
      <c r="O1163" s="1">
        <v>1.1283000000000001</v>
      </c>
      <c r="P1163" s="1">
        <v>0.86660000000000004</v>
      </c>
      <c r="Q1163" s="1">
        <v>1.2592000000000001</v>
      </c>
      <c r="R1163" s="1">
        <v>1.4491000000000001</v>
      </c>
      <c r="S1163" s="1">
        <v>1.3346</v>
      </c>
      <c r="T1163" s="1">
        <v>1.5264</v>
      </c>
      <c r="U1163" s="1">
        <v>1.5401</v>
      </c>
      <c r="V1163" s="1">
        <v>1.5538000000000001</v>
      </c>
      <c r="W1163" s="1">
        <v>1.6797500000000001</v>
      </c>
      <c r="X1163" s="1">
        <v>1.8057000000000001</v>
      </c>
      <c r="Y1163" s="1">
        <v>1.7475000000000001</v>
      </c>
      <c r="Z1163" s="1">
        <v>1.6893</v>
      </c>
      <c r="AA1163" s="1">
        <v>1.7812999999999899</v>
      </c>
      <c r="AB1163" s="1">
        <v>1.8733</v>
      </c>
      <c r="AC1163" s="1">
        <v>1.8733</v>
      </c>
    </row>
    <row r="1164" spans="1:29" hidden="1" x14ac:dyDescent="0.3">
      <c r="A1164" t="s">
        <v>193</v>
      </c>
      <c r="B1164" t="s">
        <v>207</v>
      </c>
      <c r="C1164" t="s">
        <v>149</v>
      </c>
      <c r="D1164" t="s">
        <v>123</v>
      </c>
      <c r="E1164" t="s">
        <v>197</v>
      </c>
      <c r="F1164" s="1"/>
      <c r="G1164" s="1"/>
      <c r="H1164" s="1"/>
      <c r="I1164" s="1"/>
      <c r="J1164" s="1">
        <v>4.0023</v>
      </c>
      <c r="K1164" s="1">
        <v>4.1188000000000002</v>
      </c>
      <c r="L1164" s="1">
        <v>3.7086999999999999</v>
      </c>
      <c r="M1164" s="1">
        <v>5.1020000000000003</v>
      </c>
      <c r="N1164" s="1">
        <v>5.4314</v>
      </c>
      <c r="O1164" s="1">
        <v>5.4196999999999997</v>
      </c>
      <c r="P1164" s="1">
        <v>6.2577999999999996</v>
      </c>
      <c r="Q1164" s="1">
        <v>6.0613999999999901</v>
      </c>
      <c r="R1164" s="1">
        <v>6.2266000000000004</v>
      </c>
      <c r="S1164" s="1">
        <v>5.9203999999999999</v>
      </c>
      <c r="T1164" s="1">
        <v>7.3699000000000003</v>
      </c>
      <c r="U1164" s="1">
        <v>7.2517500000000004</v>
      </c>
      <c r="V1164" s="1">
        <v>7.1336000000000004</v>
      </c>
      <c r="W1164" s="1">
        <v>7.1456499999999998</v>
      </c>
      <c r="X1164" s="1">
        <v>7.1576999999999904</v>
      </c>
      <c r="Y1164" s="1">
        <v>7.2286499999999902</v>
      </c>
      <c r="Z1164" s="1">
        <v>7.2995999999999999</v>
      </c>
      <c r="AA1164" s="1">
        <v>7.1599499999999896</v>
      </c>
      <c r="AB1164" s="1">
        <v>7.02029999999999</v>
      </c>
      <c r="AC1164" s="1">
        <v>7.02029999999999</v>
      </c>
    </row>
    <row r="1165" spans="1:29" hidden="1" x14ac:dyDescent="0.3">
      <c r="A1165" t="s">
        <v>193</v>
      </c>
      <c r="B1165" t="s">
        <v>207</v>
      </c>
      <c r="C1165" t="s">
        <v>149</v>
      </c>
      <c r="D1165" t="s">
        <v>125</v>
      </c>
      <c r="E1165" t="s">
        <v>197</v>
      </c>
      <c r="F1165" s="1"/>
      <c r="G1165" s="1"/>
      <c r="H1165" s="1"/>
      <c r="I1165" s="1"/>
      <c r="J1165" s="1">
        <v>9.1948000000000008</v>
      </c>
      <c r="K1165" s="1">
        <v>9.8724000000000007</v>
      </c>
      <c r="L1165" s="1">
        <v>10.217000000000001</v>
      </c>
      <c r="M1165" s="1">
        <v>10.192299999999999</v>
      </c>
      <c r="N1165" s="1">
        <v>12.1311</v>
      </c>
      <c r="O1165" s="1">
        <v>11.2628</v>
      </c>
      <c r="P1165" s="1">
        <v>12.3118</v>
      </c>
      <c r="Q1165" s="1">
        <v>13.718999999999999</v>
      </c>
      <c r="R1165" s="1">
        <v>14.6897</v>
      </c>
      <c r="S1165" s="1">
        <v>15.1944</v>
      </c>
      <c r="T1165" s="1">
        <v>17.677499999999998</v>
      </c>
      <c r="U1165" s="1">
        <v>18.953600000000002</v>
      </c>
      <c r="V1165" s="1">
        <v>20.229700000000001</v>
      </c>
      <c r="W1165" s="1">
        <v>20.900449999999999</v>
      </c>
      <c r="X1165" s="1">
        <v>21.571200000000001</v>
      </c>
      <c r="Y1165" s="1">
        <v>22.1486499999999</v>
      </c>
      <c r="Z1165" s="1">
        <v>22.726099999999899</v>
      </c>
      <c r="AA1165" s="1">
        <v>22.246099999999998</v>
      </c>
      <c r="AB1165" s="1">
        <v>21.766100000000002</v>
      </c>
      <c r="AC1165" s="1">
        <v>21.766100000000002</v>
      </c>
    </row>
    <row r="1166" spans="1:29" hidden="1" x14ac:dyDescent="0.3">
      <c r="A1166" t="s">
        <v>193</v>
      </c>
      <c r="B1166" t="s">
        <v>207</v>
      </c>
      <c r="C1166" t="s">
        <v>149</v>
      </c>
      <c r="D1166" t="s">
        <v>127</v>
      </c>
      <c r="E1166" t="s">
        <v>197</v>
      </c>
      <c r="F1166" s="1"/>
      <c r="G1166" s="1"/>
      <c r="H1166" s="1"/>
      <c r="I1166" s="1">
        <v>27.049499999999998</v>
      </c>
      <c r="J1166" s="1">
        <v>11.006500000000001</v>
      </c>
      <c r="K1166" s="1">
        <v>20.510899999999999</v>
      </c>
      <c r="L1166" s="1">
        <v>22.979800000000001</v>
      </c>
      <c r="M1166" s="1">
        <v>23.411100000000001</v>
      </c>
      <c r="N1166" s="1">
        <v>24.181100000000001</v>
      </c>
      <c r="O1166" s="1">
        <v>20.337700000000002</v>
      </c>
      <c r="P1166" s="1">
        <v>17.1248</v>
      </c>
      <c r="Q1166" s="1">
        <v>16.9499</v>
      </c>
      <c r="R1166" s="1">
        <v>18.1632</v>
      </c>
      <c r="S1166" s="1">
        <v>18.063700000000001</v>
      </c>
      <c r="T1166" s="1">
        <v>17.182200000000002</v>
      </c>
      <c r="U1166" s="1">
        <v>17.145949999999999</v>
      </c>
      <c r="V1166" s="1">
        <v>17.1097</v>
      </c>
      <c r="W1166" s="1">
        <v>16.76275</v>
      </c>
      <c r="X1166" s="1">
        <v>16.415800000000001</v>
      </c>
      <c r="Y1166" s="1">
        <v>15.573699999999899</v>
      </c>
      <c r="Z1166" s="1">
        <v>14.731599999999901</v>
      </c>
      <c r="AA1166" s="1">
        <v>14.685199999999901</v>
      </c>
      <c r="AB1166" s="1">
        <v>14.6388</v>
      </c>
      <c r="AC1166" s="1">
        <v>14.6388</v>
      </c>
    </row>
    <row r="1167" spans="1:29" hidden="1" x14ac:dyDescent="0.3">
      <c r="A1167" t="s">
        <v>193</v>
      </c>
      <c r="B1167" t="s">
        <v>207</v>
      </c>
      <c r="C1167" t="s">
        <v>149</v>
      </c>
      <c r="D1167" t="s">
        <v>161</v>
      </c>
      <c r="E1167" t="s">
        <v>197</v>
      </c>
      <c r="F1167" s="1"/>
      <c r="G1167" s="1"/>
      <c r="H1167" s="1"/>
      <c r="I1167" s="1"/>
      <c r="J1167" s="1">
        <v>8.9068000000000005</v>
      </c>
      <c r="K1167" s="1">
        <v>7.5909999999999904</v>
      </c>
      <c r="L1167" s="1">
        <v>8.9329999999999998</v>
      </c>
      <c r="M1167" s="1">
        <v>13.1556</v>
      </c>
      <c r="N1167" s="1">
        <v>15.622599999999901</v>
      </c>
      <c r="O1167" s="1">
        <v>17.2056</v>
      </c>
      <c r="P1167" s="1">
        <v>19.685300000000002</v>
      </c>
      <c r="Q1167" s="1">
        <v>22.1264</v>
      </c>
      <c r="R1167" s="1">
        <v>25.198799999999999</v>
      </c>
      <c r="S1167" s="1">
        <v>28.653199999999998</v>
      </c>
      <c r="T1167" s="1">
        <v>31.6767</v>
      </c>
      <c r="U1167" s="1">
        <v>29.29955</v>
      </c>
      <c r="V1167" s="1">
        <v>26.9224</v>
      </c>
      <c r="W1167" s="1">
        <v>28.458500000000001</v>
      </c>
      <c r="X1167" s="1">
        <v>29.994599999999998</v>
      </c>
      <c r="Y1167" s="1">
        <v>31.193749999999898</v>
      </c>
      <c r="Z1167" s="1">
        <v>32.392899999999997</v>
      </c>
      <c r="AA1167" s="1">
        <v>34.611199999999997</v>
      </c>
      <c r="AB1167" s="1">
        <v>36.829500000000003</v>
      </c>
      <c r="AC1167" s="1">
        <v>36.829500000000003</v>
      </c>
    </row>
    <row r="1168" spans="1:29" hidden="1" x14ac:dyDescent="0.3">
      <c r="A1168" t="s">
        <v>193</v>
      </c>
      <c r="B1168" t="s">
        <v>207</v>
      </c>
      <c r="C1168" t="s">
        <v>149</v>
      </c>
      <c r="D1168" t="s">
        <v>130</v>
      </c>
      <c r="E1168" t="s">
        <v>197</v>
      </c>
      <c r="F1168" s="1"/>
      <c r="G1168" s="1"/>
      <c r="H1168" s="1"/>
      <c r="I1168" s="1"/>
      <c r="J1168" s="1">
        <v>2.3479999999999999</v>
      </c>
      <c r="K1168" s="1">
        <v>10.8873</v>
      </c>
      <c r="L1168" s="1">
        <v>10.128299999999999</v>
      </c>
      <c r="M1168" s="1">
        <v>18.352699999999999</v>
      </c>
      <c r="N1168" s="1">
        <v>19.206700000000001</v>
      </c>
      <c r="O1168" s="1">
        <v>20.0871</v>
      </c>
      <c r="P1168" s="1">
        <v>15.7317</v>
      </c>
      <c r="Q1168" s="1">
        <v>27.815799999999999</v>
      </c>
      <c r="R1168" s="1">
        <v>18.072800000000001</v>
      </c>
      <c r="S1168" s="1">
        <v>21.482399999999998</v>
      </c>
      <c r="T1168" s="1">
        <v>24.958600000000001</v>
      </c>
      <c r="U1168" s="1">
        <v>23.0107</v>
      </c>
      <c r="V1168" s="1">
        <v>21.062799999999999</v>
      </c>
      <c r="W1168" s="1">
        <v>23.450949999999999</v>
      </c>
      <c r="X1168" s="1">
        <v>25.839099999999899</v>
      </c>
      <c r="Y1168" s="1">
        <v>21.0154999999999</v>
      </c>
      <c r="Z1168" s="1">
        <v>16.1919</v>
      </c>
      <c r="AA1168" s="1">
        <v>19.04495</v>
      </c>
      <c r="AB1168" s="1">
        <v>21.898</v>
      </c>
      <c r="AC1168" s="1">
        <v>21.898</v>
      </c>
    </row>
    <row r="1169" spans="1:29" hidden="1" x14ac:dyDescent="0.3">
      <c r="A1169" t="s">
        <v>193</v>
      </c>
      <c r="B1169" t="s">
        <v>207</v>
      </c>
      <c r="C1169" t="s">
        <v>149</v>
      </c>
      <c r="D1169" t="s">
        <v>185</v>
      </c>
      <c r="E1169" t="s">
        <v>197</v>
      </c>
      <c r="F1169" s="1"/>
      <c r="G1169" s="1"/>
      <c r="H1169" s="1"/>
      <c r="I1169" s="1">
        <v>11.3819</v>
      </c>
      <c r="J1169" s="1">
        <v>8.3691999999999993</v>
      </c>
      <c r="K1169" s="1">
        <v>8.1844999999999999</v>
      </c>
      <c r="L1169" s="1">
        <v>24.494599999999998</v>
      </c>
      <c r="M1169" s="1">
        <v>15.360099999999999</v>
      </c>
      <c r="N1169" s="1">
        <v>28.767800000000001</v>
      </c>
      <c r="O1169" s="1">
        <v>24.6218</v>
      </c>
      <c r="P1169" s="1">
        <v>28.4589</v>
      </c>
      <c r="Q1169" s="1">
        <v>33.7637</v>
      </c>
      <c r="R1169" s="1">
        <v>39.5852</v>
      </c>
      <c r="S1169" s="1">
        <v>43.664900000000003</v>
      </c>
      <c r="T1169" s="1">
        <v>47.770499999999998</v>
      </c>
      <c r="U1169" s="1">
        <v>47.951049999999903</v>
      </c>
      <c r="V1169" s="1">
        <v>48.131599999999999</v>
      </c>
      <c r="W1169" s="1">
        <v>49.568349999999903</v>
      </c>
      <c r="X1169" s="1">
        <v>51.005099999999999</v>
      </c>
      <c r="Y1169" s="1">
        <v>53.747450000000001</v>
      </c>
      <c r="Z1169" s="1">
        <v>56.489800000000002</v>
      </c>
      <c r="AA1169" s="1">
        <v>57.135750000000002</v>
      </c>
      <c r="AB1169" s="1">
        <v>57.781700000000001</v>
      </c>
      <c r="AC1169" s="1">
        <v>57.781700000000001</v>
      </c>
    </row>
    <row r="1170" spans="1:29" hidden="1" x14ac:dyDescent="0.3">
      <c r="A1170" t="s">
        <v>193</v>
      </c>
      <c r="B1170" t="s">
        <v>207</v>
      </c>
      <c r="C1170" t="s">
        <v>149</v>
      </c>
      <c r="D1170" t="s">
        <v>131</v>
      </c>
      <c r="E1170" t="s">
        <v>197</v>
      </c>
      <c r="F1170" s="1"/>
      <c r="G1170" s="1"/>
      <c r="H1170" s="1"/>
      <c r="I1170" s="1"/>
      <c r="J1170" s="1">
        <v>8.3607999999999993</v>
      </c>
      <c r="K1170" s="1">
        <v>8.1853999999999996</v>
      </c>
      <c r="L1170" s="1">
        <v>24.497299999999999</v>
      </c>
      <c r="M1170" s="1">
        <v>15.2866</v>
      </c>
      <c r="N1170" s="1">
        <v>28.768599999999999</v>
      </c>
      <c r="O1170" s="1">
        <v>24.675699999999999</v>
      </c>
      <c r="P1170" s="1">
        <v>28.609500000000001</v>
      </c>
      <c r="Q1170" s="1">
        <v>33.764200000000002</v>
      </c>
      <c r="R1170" s="1">
        <v>39.455300000000001</v>
      </c>
      <c r="S1170" s="1">
        <v>43.550600000000003</v>
      </c>
      <c r="T1170" s="1">
        <v>47.665199999999999</v>
      </c>
      <c r="U1170" s="1">
        <v>47.912199999999999</v>
      </c>
      <c r="V1170" s="1">
        <v>48.159199999999998</v>
      </c>
      <c r="W1170" s="1">
        <v>49.705500000000001</v>
      </c>
      <c r="X1170" s="1">
        <v>51.251800000000003</v>
      </c>
      <c r="Y1170" s="1">
        <v>53.858249999999998</v>
      </c>
      <c r="Z1170" s="1">
        <v>56.464700000000001</v>
      </c>
      <c r="AA1170" s="1">
        <v>57.107900000000001</v>
      </c>
      <c r="AB1170" s="1">
        <v>57.751100000000001</v>
      </c>
      <c r="AC1170" s="1">
        <v>57.751100000000001</v>
      </c>
    </row>
    <row r="1171" spans="1:29" hidden="1" x14ac:dyDescent="0.3">
      <c r="A1171" t="s">
        <v>193</v>
      </c>
      <c r="B1171" t="s">
        <v>207</v>
      </c>
      <c r="C1171" t="s">
        <v>149</v>
      </c>
      <c r="D1171" t="s">
        <v>162</v>
      </c>
      <c r="E1171" t="s">
        <v>197</v>
      </c>
      <c r="F1171" s="1"/>
      <c r="G1171" s="1"/>
      <c r="H1171" s="1"/>
      <c r="I1171" s="1">
        <v>56.909599999999998</v>
      </c>
      <c r="J1171" s="1">
        <v>41.845799999999997</v>
      </c>
      <c r="K1171" s="1">
        <v>40.922899999999998</v>
      </c>
      <c r="L1171" s="1">
        <v>122.4726</v>
      </c>
      <c r="M1171" s="1">
        <v>76.800899999999999</v>
      </c>
      <c r="N1171" s="1">
        <v>143.839</v>
      </c>
      <c r="O1171" s="1">
        <v>123.10899999999999</v>
      </c>
      <c r="P1171" s="1">
        <v>142.29499999999999</v>
      </c>
      <c r="Q1171" s="1">
        <v>168.81819999999999</v>
      </c>
      <c r="R1171" s="1">
        <v>197.92580000000001</v>
      </c>
      <c r="S1171" s="1">
        <v>218.32429999999999</v>
      </c>
      <c r="T1171" s="1">
        <v>358.27890000000002</v>
      </c>
      <c r="U1171" s="1">
        <v>419.79750000000001</v>
      </c>
      <c r="V1171" s="1">
        <v>481.31610000000001</v>
      </c>
      <c r="W1171" s="1">
        <v>495.68374999999997</v>
      </c>
      <c r="X1171" s="1">
        <v>510.0514</v>
      </c>
      <c r="Y1171" s="1">
        <v>537.47439999999995</v>
      </c>
      <c r="Z1171" s="1">
        <v>564.89739999999995</v>
      </c>
      <c r="AA1171" s="1">
        <v>571.35704999999996</v>
      </c>
      <c r="AB1171" s="1">
        <v>577.81669999999997</v>
      </c>
      <c r="AC1171" s="1">
        <v>577.81669999999997</v>
      </c>
    </row>
    <row r="1172" spans="1:29" hidden="1" x14ac:dyDescent="0.3">
      <c r="A1172" t="s">
        <v>193</v>
      </c>
      <c r="B1172" t="s">
        <v>207</v>
      </c>
      <c r="C1172" t="s">
        <v>149</v>
      </c>
      <c r="D1172" t="s">
        <v>164</v>
      </c>
      <c r="E1172" t="s">
        <v>197</v>
      </c>
      <c r="F1172" s="1"/>
      <c r="G1172" s="1"/>
      <c r="H1172" s="1"/>
      <c r="I1172" s="1">
        <v>8.0874000000000006</v>
      </c>
      <c r="J1172" s="1">
        <v>9.1750000000000007</v>
      </c>
      <c r="K1172" s="1">
        <v>5.1026999999999996</v>
      </c>
      <c r="L1172" s="1">
        <v>4.7389999999999999</v>
      </c>
      <c r="M1172" s="1">
        <v>13.908099999999999</v>
      </c>
      <c r="N1172" s="1">
        <v>13.222200000000001</v>
      </c>
      <c r="O1172" s="1">
        <v>15.049200000000001</v>
      </c>
      <c r="P1172" s="1">
        <v>13.947399999999901</v>
      </c>
      <c r="Q1172" s="1">
        <v>15.5665999999999</v>
      </c>
      <c r="R1172" s="1">
        <v>20.9983</v>
      </c>
      <c r="S1172" s="1">
        <v>26.281500000000001</v>
      </c>
      <c r="T1172" s="1">
        <v>33.000399999999999</v>
      </c>
      <c r="U1172" s="1">
        <v>37.781099999999903</v>
      </c>
      <c r="V1172" s="1">
        <v>42.561799999999998</v>
      </c>
      <c r="W1172" s="1">
        <v>41.379949999999901</v>
      </c>
      <c r="X1172" s="1">
        <v>40.198099999999997</v>
      </c>
      <c r="Y1172" s="1">
        <v>42.339699999999901</v>
      </c>
      <c r="Z1172" s="1">
        <v>44.481299999999997</v>
      </c>
      <c r="AA1172" s="1">
        <v>47.518699999999903</v>
      </c>
      <c r="AB1172" s="1">
        <v>50.556100000000001</v>
      </c>
      <c r="AC1172" s="1">
        <v>50.556100000000001</v>
      </c>
    </row>
    <row r="1173" spans="1:29" hidden="1" x14ac:dyDescent="0.3">
      <c r="A1173" t="s">
        <v>193</v>
      </c>
      <c r="B1173" t="s">
        <v>207</v>
      </c>
      <c r="C1173" t="s">
        <v>198</v>
      </c>
      <c r="D1173" t="s">
        <v>154</v>
      </c>
      <c r="E1173" t="s">
        <v>195</v>
      </c>
      <c r="F1173" s="1"/>
      <c r="G1173" s="1"/>
      <c r="H1173" s="1"/>
      <c r="I1173" s="1">
        <v>108</v>
      </c>
      <c r="J1173" s="1">
        <v>100</v>
      </c>
      <c r="K1173" s="1">
        <v>107</v>
      </c>
      <c r="L1173" s="1">
        <v>115</v>
      </c>
      <c r="M1173" s="1">
        <v>133</v>
      </c>
      <c r="N1173" s="1">
        <v>138</v>
      </c>
      <c r="O1173" s="1">
        <v>141</v>
      </c>
      <c r="P1173" s="1">
        <v>143</v>
      </c>
      <c r="Q1173" s="1">
        <v>153</v>
      </c>
      <c r="R1173" s="1">
        <v>160</v>
      </c>
      <c r="S1173" s="1">
        <v>165</v>
      </c>
      <c r="T1173" s="1">
        <v>159</v>
      </c>
      <c r="U1173" s="1">
        <v>156.5</v>
      </c>
      <c r="V1173" s="1">
        <v>154</v>
      </c>
      <c r="W1173" s="1">
        <v>153</v>
      </c>
      <c r="X1173" s="1">
        <v>152</v>
      </c>
      <c r="Y1173" s="1">
        <v>154</v>
      </c>
      <c r="Z1173" s="1">
        <v>156</v>
      </c>
      <c r="AA1173" s="1">
        <v>151.5</v>
      </c>
      <c r="AB1173" s="1">
        <v>147</v>
      </c>
      <c r="AC1173" s="1">
        <v>147</v>
      </c>
    </row>
    <row r="1174" spans="1:29" hidden="1" x14ac:dyDescent="0.3">
      <c r="A1174" t="s">
        <v>193</v>
      </c>
      <c r="B1174" t="s">
        <v>207</v>
      </c>
      <c r="C1174" t="s">
        <v>198</v>
      </c>
      <c r="D1174" t="s">
        <v>117</v>
      </c>
      <c r="E1174" t="s">
        <v>196</v>
      </c>
      <c r="F1174" s="1"/>
      <c r="G1174" s="1"/>
      <c r="H1174" s="1"/>
      <c r="I1174" s="1"/>
      <c r="J1174" s="1">
        <v>16.472100000000001</v>
      </c>
      <c r="K1174" s="1">
        <v>16.516300000000001</v>
      </c>
      <c r="L1174" s="1">
        <v>14.857100000000001</v>
      </c>
      <c r="M1174" s="1">
        <v>86.597499999999997</v>
      </c>
      <c r="N1174" s="1">
        <v>110.5171</v>
      </c>
      <c r="O1174" s="1">
        <v>141.05330000000001</v>
      </c>
      <c r="P1174" s="1">
        <v>180.02789999999999</v>
      </c>
      <c r="Q1174" s="1">
        <v>229.76609999999999</v>
      </c>
      <c r="R1174" s="1">
        <v>293.24709999999999</v>
      </c>
      <c r="S1174" s="1">
        <v>356.72770000000003</v>
      </c>
      <c r="T1174" s="1">
        <v>420.20299999999997</v>
      </c>
      <c r="U1174" s="1">
        <v>483.68254999999999</v>
      </c>
      <c r="V1174" s="1">
        <v>547.16210000000001</v>
      </c>
      <c r="W1174" s="1">
        <v>610.64249999999902</v>
      </c>
      <c r="X1174" s="1">
        <v>674.12289999999996</v>
      </c>
      <c r="Y1174" s="1">
        <v>737.60415</v>
      </c>
      <c r="Z1174" s="1">
        <v>801.08540000000005</v>
      </c>
      <c r="AA1174" s="1">
        <v>864.56925000000001</v>
      </c>
      <c r="AB1174" s="1">
        <v>928.05309999999997</v>
      </c>
      <c r="AC1174" s="1">
        <v>928.05309999999997</v>
      </c>
    </row>
    <row r="1175" spans="1:29" x14ac:dyDescent="0.3">
      <c r="A1175" t="s">
        <v>193</v>
      </c>
      <c r="B1175" t="s">
        <v>207</v>
      </c>
      <c r="C1175" t="s">
        <v>198</v>
      </c>
      <c r="D1175" t="s">
        <v>158</v>
      </c>
      <c r="E1175" t="s">
        <v>197</v>
      </c>
      <c r="F1175" s="1"/>
      <c r="G1175" s="1"/>
      <c r="H1175" s="1"/>
      <c r="I1175" s="1">
        <v>50.403500000000001</v>
      </c>
      <c r="J1175" s="1">
        <v>36.514499999999998</v>
      </c>
      <c r="K1175" s="1">
        <v>54.996000000000002</v>
      </c>
      <c r="L1175" s="1">
        <v>47.705199999999998</v>
      </c>
      <c r="M1175" s="1">
        <v>53.839700000000001</v>
      </c>
      <c r="N1175" s="1">
        <v>54.7425</v>
      </c>
      <c r="O1175" s="1">
        <v>46.9621</v>
      </c>
      <c r="P1175" s="1">
        <v>44.217300000000002</v>
      </c>
      <c r="Q1175" s="1">
        <v>42.856200000000001</v>
      </c>
      <c r="R1175" s="1">
        <v>45.831699999999998</v>
      </c>
      <c r="S1175" s="1">
        <v>45.495800000000003</v>
      </c>
      <c r="T1175" s="1">
        <v>44.6736</v>
      </c>
      <c r="U1175" s="1">
        <v>44.008299999999998</v>
      </c>
      <c r="V1175" s="1">
        <v>43.343000000000004</v>
      </c>
      <c r="W1175" s="1">
        <v>43.840800000000002</v>
      </c>
      <c r="X1175" s="1">
        <v>44.3386</v>
      </c>
      <c r="Y1175" s="1">
        <v>42.079300000000003</v>
      </c>
      <c r="Z1175" s="1">
        <v>39.82</v>
      </c>
      <c r="AA1175" s="1">
        <v>40.020600000000002</v>
      </c>
      <c r="AB1175" s="1">
        <v>40.221200000000003</v>
      </c>
      <c r="AC1175" s="1">
        <v>40.221200000000003</v>
      </c>
    </row>
    <row r="1176" spans="1:29" x14ac:dyDescent="0.3">
      <c r="A1176" t="s">
        <v>193</v>
      </c>
      <c r="B1176" t="s">
        <v>207</v>
      </c>
      <c r="C1176" t="s">
        <v>198</v>
      </c>
      <c r="D1176" t="s">
        <v>166</v>
      </c>
      <c r="E1176" t="s">
        <v>197</v>
      </c>
      <c r="F1176" s="1"/>
      <c r="G1176" s="1"/>
      <c r="H1176" s="1"/>
      <c r="I1176" s="1">
        <v>13.6486</v>
      </c>
      <c r="J1176" s="1">
        <v>13.410600000000001</v>
      </c>
      <c r="K1176" s="1">
        <v>13.559200000000001</v>
      </c>
      <c r="L1176" s="1">
        <v>15.3996</v>
      </c>
      <c r="M1176" s="1">
        <v>19.683399999999999</v>
      </c>
      <c r="N1176" s="1">
        <v>25.747199999999999</v>
      </c>
      <c r="O1176" s="1">
        <v>27.5793</v>
      </c>
      <c r="P1176" s="1">
        <v>27.912099999999999</v>
      </c>
      <c r="Q1176" s="1">
        <v>31.213699999999999</v>
      </c>
      <c r="R1176" s="1">
        <v>35.556999999999903</v>
      </c>
      <c r="S1176" s="1">
        <v>39.922400000000003</v>
      </c>
      <c r="T1176" s="1">
        <v>43.273099999999999</v>
      </c>
      <c r="U1176" s="1">
        <v>41.110749999999904</v>
      </c>
      <c r="V1176" s="1">
        <v>38.948399999999999</v>
      </c>
      <c r="W1176" s="1">
        <v>40.761449999999897</v>
      </c>
      <c r="X1176" s="1">
        <v>42.5745</v>
      </c>
      <c r="Y1176" s="1">
        <v>43.363700000000001</v>
      </c>
      <c r="Z1176" s="1">
        <v>44.152900000000002</v>
      </c>
      <c r="AA1176" s="1">
        <v>46.512149999999998</v>
      </c>
      <c r="AB1176" s="1">
        <v>48.871400000000001</v>
      </c>
      <c r="AC1176" s="1">
        <v>48.871400000000001</v>
      </c>
    </row>
    <row r="1177" spans="1:29" x14ac:dyDescent="0.3">
      <c r="A1177" t="s">
        <v>193</v>
      </c>
      <c r="B1177" t="s">
        <v>207</v>
      </c>
      <c r="C1177" t="s">
        <v>198</v>
      </c>
      <c r="D1177" t="s">
        <v>168</v>
      </c>
      <c r="E1177" t="s">
        <v>197</v>
      </c>
      <c r="F1177" s="1"/>
      <c r="G1177" s="1"/>
      <c r="H1177" s="1"/>
      <c r="I1177" s="1">
        <v>17.822299999999998</v>
      </c>
      <c r="J1177" s="1">
        <v>15.098800000000001</v>
      </c>
      <c r="K1177" s="1">
        <v>14.854200000000001</v>
      </c>
      <c r="L1177" s="1">
        <v>31.431999999999999</v>
      </c>
      <c r="M1177" s="1">
        <v>22.823499999999999</v>
      </c>
      <c r="N1177" s="1">
        <v>36.038400000000003</v>
      </c>
      <c r="O1177" s="1">
        <v>32.9071</v>
      </c>
      <c r="P1177" s="1">
        <v>36.476999999999997</v>
      </c>
      <c r="Q1177" s="1">
        <v>42.1419</v>
      </c>
      <c r="R1177" s="1">
        <v>48.118499999999997</v>
      </c>
      <c r="S1177" s="1">
        <v>52.224699999999999</v>
      </c>
      <c r="T1177" s="1">
        <v>56.8337</v>
      </c>
      <c r="U1177" s="1">
        <v>56.722499999999997</v>
      </c>
      <c r="V1177" s="1">
        <v>56.6113</v>
      </c>
      <c r="W1177" s="1">
        <v>58.157600000000002</v>
      </c>
      <c r="X1177" s="1">
        <v>59.703899999999997</v>
      </c>
      <c r="Y1177" s="1">
        <v>62.3674999999999</v>
      </c>
      <c r="Z1177" s="1">
        <v>65.031099999999995</v>
      </c>
      <c r="AA1177" s="1">
        <v>65.914199999999994</v>
      </c>
      <c r="AB1177" s="1">
        <v>66.797300000000007</v>
      </c>
      <c r="AC1177" s="1">
        <v>66.797300000000007</v>
      </c>
    </row>
    <row r="1178" spans="1:29" x14ac:dyDescent="0.3">
      <c r="A1178" t="s">
        <v>193</v>
      </c>
      <c r="B1178" t="s">
        <v>207</v>
      </c>
      <c r="C1178" t="s">
        <v>198</v>
      </c>
      <c r="D1178" t="s">
        <v>177</v>
      </c>
      <c r="E1178" t="s">
        <v>197</v>
      </c>
      <c r="F1178" s="1"/>
      <c r="G1178" s="1"/>
      <c r="H1178" s="1"/>
      <c r="I1178" s="1">
        <v>8.9026999999999994</v>
      </c>
      <c r="J1178" s="1">
        <v>10.895099999999999</v>
      </c>
      <c r="K1178" s="1">
        <v>5.9131999999999998</v>
      </c>
      <c r="L1178" s="1">
        <v>6.3471000000000002</v>
      </c>
      <c r="M1178" s="1">
        <v>14.8203</v>
      </c>
      <c r="N1178" s="1">
        <v>15.036099999999999</v>
      </c>
      <c r="O1178" s="1">
        <v>16.061299999999999</v>
      </c>
      <c r="P1178" s="1">
        <v>15.0098</v>
      </c>
      <c r="Q1178" s="1">
        <v>18.3386</v>
      </c>
      <c r="R1178" s="1">
        <v>22.1614</v>
      </c>
      <c r="S1178" s="1">
        <v>27.444600000000001</v>
      </c>
      <c r="T1178" s="1">
        <v>34.163499999999999</v>
      </c>
      <c r="U1178" s="1">
        <v>38.944199999999903</v>
      </c>
      <c r="V1178" s="1">
        <v>43.724899999999998</v>
      </c>
      <c r="W1178" s="1">
        <v>43.078400000000002</v>
      </c>
      <c r="X1178" s="1">
        <v>42.431899999999999</v>
      </c>
      <c r="Y1178" s="1">
        <v>44.065749999999902</v>
      </c>
      <c r="Z1178" s="1">
        <v>45.699599999999997</v>
      </c>
      <c r="AA1178" s="1">
        <v>48.709449999999997</v>
      </c>
      <c r="AB1178" s="1">
        <v>51.719299999999997</v>
      </c>
      <c r="AC1178" s="1">
        <v>51.719299999999997</v>
      </c>
    </row>
    <row r="1179" spans="1:29" x14ac:dyDescent="0.3">
      <c r="A1179" t="s">
        <v>193</v>
      </c>
      <c r="B1179" t="s">
        <v>207</v>
      </c>
      <c r="C1179" t="s">
        <v>198</v>
      </c>
      <c r="D1179" t="s">
        <v>160</v>
      </c>
      <c r="E1179" t="s">
        <v>197</v>
      </c>
      <c r="F1179" s="1"/>
      <c r="G1179" s="1"/>
      <c r="H1179" s="1"/>
      <c r="I1179" s="1">
        <v>8.9026999999999994</v>
      </c>
      <c r="J1179" s="1">
        <v>10.895099999999999</v>
      </c>
      <c r="K1179" s="1">
        <v>5.9131999999999998</v>
      </c>
      <c r="L1179" s="1">
        <v>6.3471000000000002</v>
      </c>
      <c r="M1179" s="1">
        <v>14.8203</v>
      </c>
      <c r="N1179" s="1">
        <v>15.036099999999999</v>
      </c>
      <c r="O1179" s="1">
        <v>16.061299999999999</v>
      </c>
      <c r="P1179" s="1">
        <v>15.0098</v>
      </c>
      <c r="Q1179" s="1">
        <v>18.3386</v>
      </c>
      <c r="R1179" s="1">
        <v>22.1614</v>
      </c>
      <c r="S1179" s="1">
        <v>27.444600000000001</v>
      </c>
      <c r="T1179" s="1">
        <v>34.163499999999999</v>
      </c>
      <c r="U1179" s="1">
        <v>38.944199999999903</v>
      </c>
      <c r="V1179" s="1">
        <v>43.724899999999998</v>
      </c>
      <c r="W1179" s="1">
        <v>43.078400000000002</v>
      </c>
      <c r="X1179" s="1">
        <v>42.431899999999999</v>
      </c>
      <c r="Y1179" s="1">
        <v>44.065749999999902</v>
      </c>
      <c r="Z1179" s="1">
        <v>45.699599999999997</v>
      </c>
      <c r="AA1179" s="1">
        <v>48.709449999999997</v>
      </c>
      <c r="AB1179" s="1">
        <v>51.719299999999997</v>
      </c>
      <c r="AC1179" s="1">
        <v>51.719299999999997</v>
      </c>
    </row>
    <row r="1180" spans="1:29" hidden="1" x14ac:dyDescent="0.3">
      <c r="A1180" t="s">
        <v>193</v>
      </c>
      <c r="B1180" t="s">
        <v>207</v>
      </c>
      <c r="C1180" t="s">
        <v>198</v>
      </c>
      <c r="D1180" t="s">
        <v>119</v>
      </c>
      <c r="E1180" t="s">
        <v>197</v>
      </c>
      <c r="F1180" s="1"/>
      <c r="G1180" s="1"/>
      <c r="H1180" s="1"/>
      <c r="I1180" s="1">
        <v>1.1591</v>
      </c>
      <c r="J1180" s="1">
        <v>2.1867999999999999</v>
      </c>
      <c r="K1180" s="1">
        <v>8.6199999999999999E-2</v>
      </c>
      <c r="L1180" s="1">
        <v>3.2363</v>
      </c>
      <c r="M1180" s="1">
        <v>6.6531000000000002</v>
      </c>
      <c r="N1180" s="1">
        <v>6.9237000000000002</v>
      </c>
      <c r="O1180" s="1">
        <v>6.3148</v>
      </c>
      <c r="P1180" s="1">
        <v>6.8150000000000004</v>
      </c>
      <c r="Q1180" s="1">
        <v>9.3816000000000006</v>
      </c>
      <c r="R1180" s="1">
        <v>13.7629</v>
      </c>
      <c r="S1180" s="1">
        <v>17.083300000000001</v>
      </c>
      <c r="T1180" s="1">
        <v>27.839700000000001</v>
      </c>
      <c r="U1180" s="1">
        <v>31.5182</v>
      </c>
      <c r="V1180" s="1">
        <v>35.1967</v>
      </c>
      <c r="W1180" s="1">
        <v>39.823599999999999</v>
      </c>
      <c r="X1180" s="1">
        <v>44.450499999999998</v>
      </c>
      <c r="Y1180" s="1">
        <v>36.7605</v>
      </c>
      <c r="Z1180" s="1">
        <v>29.070499999999999</v>
      </c>
      <c r="AA1180" s="1">
        <v>38.418349999999997</v>
      </c>
      <c r="AB1180" s="1">
        <v>47.766199999999998</v>
      </c>
      <c r="AC1180" s="1">
        <v>47.766199999999998</v>
      </c>
    </row>
    <row r="1181" spans="1:29" hidden="1" x14ac:dyDescent="0.3">
      <c r="A1181" t="s">
        <v>193</v>
      </c>
      <c r="B1181" t="s">
        <v>207</v>
      </c>
      <c r="C1181" t="s">
        <v>198</v>
      </c>
      <c r="D1181" t="s">
        <v>121</v>
      </c>
      <c r="E1181" t="s">
        <v>197</v>
      </c>
      <c r="F1181" s="1"/>
      <c r="G1181" s="1"/>
      <c r="H1181" s="1"/>
      <c r="I1181" s="1"/>
      <c r="J1181" s="1">
        <v>1.5526</v>
      </c>
      <c r="K1181" s="1">
        <v>1.4259999999999999</v>
      </c>
      <c r="L1181" s="1">
        <v>1.7543</v>
      </c>
      <c r="M1181" s="1">
        <v>1.9601</v>
      </c>
      <c r="N1181" s="1">
        <v>1.4918</v>
      </c>
      <c r="O1181" s="1">
        <v>1.1283000000000001</v>
      </c>
      <c r="P1181" s="1">
        <v>0.86660000000000004</v>
      </c>
      <c r="Q1181" s="1">
        <v>1.2592000000000001</v>
      </c>
      <c r="R1181" s="1">
        <v>1.4491000000000001</v>
      </c>
      <c r="S1181" s="1">
        <v>1.3346</v>
      </c>
      <c r="T1181" s="1">
        <v>1.5264</v>
      </c>
      <c r="U1181" s="1">
        <v>1.5401</v>
      </c>
      <c r="V1181" s="1">
        <v>1.5538000000000001</v>
      </c>
      <c r="W1181" s="1">
        <v>1.6797500000000001</v>
      </c>
      <c r="X1181" s="1">
        <v>1.8057000000000001</v>
      </c>
      <c r="Y1181" s="1">
        <v>1.7475000000000001</v>
      </c>
      <c r="Z1181" s="1">
        <v>1.6893</v>
      </c>
      <c r="AA1181" s="1">
        <v>1.7812999999999899</v>
      </c>
      <c r="AB1181" s="1">
        <v>1.8733</v>
      </c>
      <c r="AC1181" s="1">
        <v>1.8733</v>
      </c>
    </row>
    <row r="1182" spans="1:29" hidden="1" x14ac:dyDescent="0.3">
      <c r="A1182" t="s">
        <v>193</v>
      </c>
      <c r="B1182" t="s">
        <v>207</v>
      </c>
      <c r="C1182" t="s">
        <v>198</v>
      </c>
      <c r="D1182" t="s">
        <v>123</v>
      </c>
      <c r="E1182" t="s">
        <v>197</v>
      </c>
      <c r="F1182" s="1"/>
      <c r="G1182" s="1"/>
      <c r="H1182" s="1"/>
      <c r="I1182" s="1"/>
      <c r="J1182" s="1">
        <v>4.0023</v>
      </c>
      <c r="K1182" s="1">
        <v>4.1188000000000002</v>
      </c>
      <c r="L1182" s="1">
        <v>3.7086999999999999</v>
      </c>
      <c r="M1182" s="1">
        <v>5.1020000000000003</v>
      </c>
      <c r="N1182" s="1">
        <v>5.4314</v>
      </c>
      <c r="O1182" s="1">
        <v>5.4196999999999997</v>
      </c>
      <c r="P1182" s="1">
        <v>6.2577999999999996</v>
      </c>
      <c r="Q1182" s="1">
        <v>6.0613999999999999</v>
      </c>
      <c r="R1182" s="1">
        <v>6.2266000000000004</v>
      </c>
      <c r="S1182" s="1">
        <v>5.9203999999999999</v>
      </c>
      <c r="T1182" s="1">
        <v>7.3699000000000003</v>
      </c>
      <c r="U1182" s="1">
        <v>7.2517500000000004</v>
      </c>
      <c r="V1182" s="1">
        <v>7.1336000000000004</v>
      </c>
      <c r="W1182" s="1">
        <v>7.1456499999999998</v>
      </c>
      <c r="X1182" s="1">
        <v>7.1577000000000002</v>
      </c>
      <c r="Y1182" s="1">
        <v>7.22865</v>
      </c>
      <c r="Z1182" s="1">
        <v>7.2995999999999999</v>
      </c>
      <c r="AA1182" s="1">
        <v>7.1599500000000003</v>
      </c>
      <c r="AB1182" s="1">
        <v>7.0202999999999998</v>
      </c>
      <c r="AC1182" s="1">
        <v>7.0202999999999998</v>
      </c>
    </row>
    <row r="1183" spans="1:29" hidden="1" x14ac:dyDescent="0.3">
      <c r="A1183" t="s">
        <v>193</v>
      </c>
      <c r="B1183" t="s">
        <v>207</v>
      </c>
      <c r="C1183" t="s">
        <v>198</v>
      </c>
      <c r="D1183" t="s">
        <v>125</v>
      </c>
      <c r="E1183" t="s">
        <v>197</v>
      </c>
      <c r="F1183" s="1"/>
      <c r="G1183" s="1"/>
      <c r="H1183" s="1"/>
      <c r="I1183" s="1"/>
      <c r="J1183" s="1">
        <v>9.1948000000000008</v>
      </c>
      <c r="K1183" s="1">
        <v>9.8724000000000007</v>
      </c>
      <c r="L1183" s="1">
        <v>10.217000000000001</v>
      </c>
      <c r="M1183" s="1">
        <v>10.192299999999999</v>
      </c>
      <c r="N1183" s="1">
        <v>12.1311</v>
      </c>
      <c r="O1183" s="1">
        <v>11.2628</v>
      </c>
      <c r="P1183" s="1">
        <v>12.3118</v>
      </c>
      <c r="Q1183" s="1">
        <v>13.718999999999999</v>
      </c>
      <c r="R1183" s="1">
        <v>14.6897</v>
      </c>
      <c r="S1183" s="1">
        <v>15.1944</v>
      </c>
      <c r="T1183" s="1">
        <v>17.677499999999998</v>
      </c>
      <c r="U1183" s="1">
        <v>18.953600000000002</v>
      </c>
      <c r="V1183" s="1">
        <v>20.229700000000001</v>
      </c>
      <c r="W1183" s="1">
        <v>20.900449999999999</v>
      </c>
      <c r="X1183" s="1">
        <v>21.571200000000001</v>
      </c>
      <c r="Y1183" s="1">
        <v>22.14865</v>
      </c>
      <c r="Z1183" s="1">
        <v>22.726099999999999</v>
      </c>
      <c r="AA1183" s="1">
        <v>22.246099999999998</v>
      </c>
      <c r="AB1183" s="1">
        <v>21.766100000000002</v>
      </c>
      <c r="AC1183" s="1">
        <v>21.766100000000002</v>
      </c>
    </row>
    <row r="1184" spans="1:29" hidden="1" x14ac:dyDescent="0.3">
      <c r="A1184" t="s">
        <v>193</v>
      </c>
      <c r="B1184" t="s">
        <v>207</v>
      </c>
      <c r="C1184" t="s">
        <v>198</v>
      </c>
      <c r="D1184" t="s">
        <v>127</v>
      </c>
      <c r="E1184" t="s">
        <v>197</v>
      </c>
      <c r="F1184" s="1"/>
      <c r="G1184" s="1"/>
      <c r="H1184" s="1"/>
      <c r="I1184" s="1">
        <v>27.049499999999998</v>
      </c>
      <c r="J1184" s="1">
        <v>11.006500000000001</v>
      </c>
      <c r="K1184" s="1">
        <v>20.510899999999999</v>
      </c>
      <c r="L1184" s="1">
        <v>22.979800000000001</v>
      </c>
      <c r="M1184" s="1">
        <v>23.411100000000001</v>
      </c>
      <c r="N1184" s="1">
        <v>24.181100000000001</v>
      </c>
      <c r="O1184" s="1">
        <v>20.337700000000002</v>
      </c>
      <c r="P1184" s="1">
        <v>17.1248</v>
      </c>
      <c r="Q1184" s="1">
        <v>16.9499</v>
      </c>
      <c r="R1184" s="1">
        <v>18.1632</v>
      </c>
      <c r="S1184" s="1">
        <v>18.063700000000001</v>
      </c>
      <c r="T1184" s="1">
        <v>17.182200000000002</v>
      </c>
      <c r="U1184" s="1">
        <v>17.145949999999999</v>
      </c>
      <c r="V1184" s="1">
        <v>17.1097</v>
      </c>
      <c r="W1184" s="1">
        <v>16.76275</v>
      </c>
      <c r="X1184" s="1">
        <v>16.415800000000001</v>
      </c>
      <c r="Y1184" s="1">
        <v>15.573700000000001</v>
      </c>
      <c r="Z1184" s="1">
        <v>14.7316</v>
      </c>
      <c r="AA1184" s="1">
        <v>14.6852</v>
      </c>
      <c r="AB1184" s="1">
        <v>14.6388</v>
      </c>
      <c r="AC1184" s="1">
        <v>14.6388</v>
      </c>
    </row>
    <row r="1185" spans="1:29" hidden="1" x14ac:dyDescent="0.3">
      <c r="A1185" t="s">
        <v>193</v>
      </c>
      <c r="B1185" t="s">
        <v>207</v>
      </c>
      <c r="C1185" t="s">
        <v>198</v>
      </c>
      <c r="D1185" t="s">
        <v>161</v>
      </c>
      <c r="E1185" t="s">
        <v>197</v>
      </c>
      <c r="F1185" s="1"/>
      <c r="G1185" s="1"/>
      <c r="H1185" s="1"/>
      <c r="I1185" s="1"/>
      <c r="J1185" s="1">
        <v>8.9068000000000005</v>
      </c>
      <c r="K1185" s="1">
        <v>7.5910000000000002</v>
      </c>
      <c r="L1185" s="1">
        <v>8.9329999999999998</v>
      </c>
      <c r="M1185" s="1">
        <v>13.1556</v>
      </c>
      <c r="N1185" s="1">
        <v>15.6226</v>
      </c>
      <c r="O1185" s="1">
        <v>17.2056</v>
      </c>
      <c r="P1185" s="1">
        <v>19.685300000000002</v>
      </c>
      <c r="Q1185" s="1">
        <v>22.1264</v>
      </c>
      <c r="R1185" s="1">
        <v>25.198799999999999</v>
      </c>
      <c r="S1185" s="1">
        <v>28.653199999999998</v>
      </c>
      <c r="T1185" s="1">
        <v>31.6767</v>
      </c>
      <c r="U1185" s="1">
        <v>29.29955</v>
      </c>
      <c r="V1185" s="1">
        <v>26.9224</v>
      </c>
      <c r="W1185" s="1">
        <v>28.458500000000001</v>
      </c>
      <c r="X1185" s="1">
        <v>29.994599999999998</v>
      </c>
      <c r="Y1185" s="1">
        <v>31.193749999999898</v>
      </c>
      <c r="Z1185" s="1">
        <v>32.392899999999997</v>
      </c>
      <c r="AA1185" s="1">
        <v>34.611199999999997</v>
      </c>
      <c r="AB1185" s="1">
        <v>36.829500000000003</v>
      </c>
      <c r="AC1185" s="1">
        <v>36.829500000000003</v>
      </c>
    </row>
    <row r="1186" spans="1:29" hidden="1" x14ac:dyDescent="0.3">
      <c r="A1186" t="s">
        <v>193</v>
      </c>
      <c r="B1186" t="s">
        <v>207</v>
      </c>
      <c r="C1186" t="s">
        <v>198</v>
      </c>
      <c r="D1186" t="s">
        <v>130</v>
      </c>
      <c r="E1186" t="s">
        <v>197</v>
      </c>
      <c r="F1186" s="1"/>
      <c r="G1186" s="1"/>
      <c r="H1186" s="1"/>
      <c r="I1186" s="1"/>
      <c r="J1186" s="1">
        <v>2.3479999999999999</v>
      </c>
      <c r="K1186" s="1">
        <v>10.8873</v>
      </c>
      <c r="L1186" s="1">
        <v>10.128299999999999</v>
      </c>
      <c r="M1186" s="1">
        <v>18.352699999999999</v>
      </c>
      <c r="N1186" s="1">
        <v>19.206700000000001</v>
      </c>
      <c r="O1186" s="1">
        <v>20.0871</v>
      </c>
      <c r="P1186" s="1">
        <v>15.7317</v>
      </c>
      <c r="Q1186" s="1">
        <v>27.815799999999999</v>
      </c>
      <c r="R1186" s="1">
        <v>18.072800000000001</v>
      </c>
      <c r="S1186" s="1">
        <v>21.482399999999998</v>
      </c>
      <c r="T1186" s="1">
        <v>24.958600000000001</v>
      </c>
      <c r="U1186" s="1">
        <v>23.0107</v>
      </c>
      <c r="V1186" s="1">
        <v>21.062799999999999</v>
      </c>
      <c r="W1186" s="1">
        <v>23.450949999999999</v>
      </c>
      <c r="X1186" s="1">
        <v>25.839099999999998</v>
      </c>
      <c r="Y1186" s="1">
        <v>21.015499999999999</v>
      </c>
      <c r="Z1186" s="1">
        <v>16.1919</v>
      </c>
      <c r="AA1186" s="1">
        <v>19.04495</v>
      </c>
      <c r="AB1186" s="1">
        <v>21.898</v>
      </c>
      <c r="AC1186" s="1">
        <v>21.898</v>
      </c>
    </row>
    <row r="1187" spans="1:29" hidden="1" x14ac:dyDescent="0.3">
      <c r="A1187" t="s">
        <v>193</v>
      </c>
      <c r="B1187" t="s">
        <v>207</v>
      </c>
      <c r="C1187" t="s">
        <v>198</v>
      </c>
      <c r="D1187" t="s">
        <v>185</v>
      </c>
      <c r="E1187" t="s">
        <v>197</v>
      </c>
      <c r="F1187" s="1"/>
      <c r="G1187" s="1"/>
      <c r="H1187" s="1"/>
      <c r="I1187" s="1">
        <v>11.3819</v>
      </c>
      <c r="J1187" s="1">
        <v>8.3691999999999993</v>
      </c>
      <c r="K1187" s="1">
        <v>8.1844999999999999</v>
      </c>
      <c r="L1187" s="1">
        <v>24.494599999999998</v>
      </c>
      <c r="M1187" s="1">
        <v>15.360099999999999</v>
      </c>
      <c r="N1187" s="1">
        <v>28.767800000000001</v>
      </c>
      <c r="O1187" s="1">
        <v>24.6218</v>
      </c>
      <c r="P1187" s="1">
        <v>28.4589</v>
      </c>
      <c r="Q1187" s="1">
        <v>33.7637</v>
      </c>
      <c r="R1187" s="1">
        <v>39.5852</v>
      </c>
      <c r="S1187" s="1">
        <v>43.664900000000003</v>
      </c>
      <c r="T1187" s="1">
        <v>47.770499999999998</v>
      </c>
      <c r="U1187" s="1">
        <v>47.951049999999903</v>
      </c>
      <c r="V1187" s="1">
        <v>48.131599999999999</v>
      </c>
      <c r="W1187" s="1">
        <v>49.568349999999903</v>
      </c>
      <c r="X1187" s="1">
        <v>51.005099999999999</v>
      </c>
      <c r="Y1187" s="1">
        <v>53.747450000000001</v>
      </c>
      <c r="Z1187" s="1">
        <v>56.489800000000002</v>
      </c>
      <c r="AA1187" s="1">
        <v>57.135750000000002</v>
      </c>
      <c r="AB1187" s="1">
        <v>57.781700000000001</v>
      </c>
      <c r="AC1187" s="1">
        <v>57.781700000000001</v>
      </c>
    </row>
    <row r="1188" spans="1:29" hidden="1" x14ac:dyDescent="0.3">
      <c r="A1188" t="s">
        <v>193</v>
      </c>
      <c r="B1188" t="s">
        <v>207</v>
      </c>
      <c r="C1188" t="s">
        <v>198</v>
      </c>
      <c r="D1188" t="s">
        <v>131</v>
      </c>
      <c r="E1188" t="s">
        <v>197</v>
      </c>
      <c r="F1188" s="1"/>
      <c r="G1188" s="1"/>
      <c r="H1188" s="1"/>
      <c r="I1188" s="1"/>
      <c r="J1188" s="1">
        <v>8.3607999999999993</v>
      </c>
      <c r="K1188" s="1">
        <v>8.1853999999999996</v>
      </c>
      <c r="L1188" s="1">
        <v>24.497299999999999</v>
      </c>
      <c r="M1188" s="1">
        <v>15.2866</v>
      </c>
      <c r="N1188" s="1">
        <v>28.768599999999999</v>
      </c>
      <c r="O1188" s="1">
        <v>24.675699999999999</v>
      </c>
      <c r="P1188" s="1">
        <v>28.609500000000001</v>
      </c>
      <c r="Q1188" s="1">
        <v>33.764200000000002</v>
      </c>
      <c r="R1188" s="1">
        <v>39.455300000000001</v>
      </c>
      <c r="S1188" s="1">
        <v>43.550600000000003</v>
      </c>
      <c r="T1188" s="1">
        <v>47.665199999999999</v>
      </c>
      <c r="U1188" s="1">
        <v>47.912199999999999</v>
      </c>
      <c r="V1188" s="1">
        <v>48.159199999999998</v>
      </c>
      <c r="W1188" s="1">
        <v>49.705500000000001</v>
      </c>
      <c r="X1188" s="1">
        <v>51.251800000000003</v>
      </c>
      <c r="Y1188" s="1">
        <v>53.858249999999998</v>
      </c>
      <c r="Z1188" s="1">
        <v>56.464700000000001</v>
      </c>
      <c r="AA1188" s="1">
        <v>57.107900000000001</v>
      </c>
      <c r="AB1188" s="1">
        <v>57.751100000000001</v>
      </c>
      <c r="AC1188" s="1">
        <v>57.751100000000001</v>
      </c>
    </row>
    <row r="1189" spans="1:29" hidden="1" x14ac:dyDescent="0.3">
      <c r="A1189" t="s">
        <v>193</v>
      </c>
      <c r="B1189" t="s">
        <v>207</v>
      </c>
      <c r="C1189" t="s">
        <v>198</v>
      </c>
      <c r="D1189" t="s">
        <v>162</v>
      </c>
      <c r="E1189" t="s">
        <v>197</v>
      </c>
      <c r="F1189" s="1"/>
      <c r="G1189" s="1"/>
      <c r="H1189" s="1"/>
      <c r="I1189" s="1">
        <v>56.909599999999998</v>
      </c>
      <c r="J1189" s="1">
        <v>41.845799999999997</v>
      </c>
      <c r="K1189" s="1">
        <v>40.922899999999998</v>
      </c>
      <c r="L1189" s="1">
        <v>122.4726</v>
      </c>
      <c r="M1189" s="1">
        <v>76.800899999999999</v>
      </c>
      <c r="N1189" s="1">
        <v>143.839</v>
      </c>
      <c r="O1189" s="1">
        <v>123.10899999999999</v>
      </c>
      <c r="P1189" s="1">
        <v>142.29499999999999</v>
      </c>
      <c r="Q1189" s="1">
        <v>168.81819999999999</v>
      </c>
      <c r="R1189" s="1">
        <v>197.92580000000001</v>
      </c>
      <c r="S1189" s="1">
        <v>218.32429999999999</v>
      </c>
      <c r="T1189" s="1">
        <v>358.27890000000002</v>
      </c>
      <c r="U1189" s="1">
        <v>419.79750000000001</v>
      </c>
      <c r="V1189" s="1">
        <v>481.31610000000001</v>
      </c>
      <c r="W1189" s="1">
        <v>495.68374999999997</v>
      </c>
      <c r="X1189" s="1">
        <v>510.0514</v>
      </c>
      <c r="Y1189" s="1">
        <v>537.47439999999995</v>
      </c>
      <c r="Z1189" s="1">
        <v>564.89739999999995</v>
      </c>
      <c r="AA1189" s="1">
        <v>571.35704999999996</v>
      </c>
      <c r="AB1189" s="1">
        <v>577.81669999999997</v>
      </c>
      <c r="AC1189" s="1">
        <v>577.81669999999997</v>
      </c>
    </row>
    <row r="1190" spans="1:29" hidden="1" x14ac:dyDescent="0.3">
      <c r="A1190" t="s">
        <v>193</v>
      </c>
      <c r="B1190" t="s">
        <v>207</v>
      </c>
      <c r="C1190" t="s">
        <v>198</v>
      </c>
      <c r="D1190" t="s">
        <v>164</v>
      </c>
      <c r="E1190" t="s">
        <v>197</v>
      </c>
      <c r="F1190" s="1"/>
      <c r="G1190" s="1"/>
      <c r="H1190" s="1"/>
      <c r="I1190" s="1">
        <v>8.0874000000000006</v>
      </c>
      <c r="J1190" s="1">
        <v>9.1750000000000007</v>
      </c>
      <c r="K1190" s="1">
        <v>5.1026999999999996</v>
      </c>
      <c r="L1190" s="1">
        <v>4.7389999999999999</v>
      </c>
      <c r="M1190" s="1">
        <v>13.908099999999999</v>
      </c>
      <c r="N1190" s="1">
        <v>13.222200000000001</v>
      </c>
      <c r="O1190" s="1">
        <v>15.049200000000001</v>
      </c>
      <c r="P1190" s="1">
        <v>13.9474</v>
      </c>
      <c r="Q1190" s="1">
        <v>15.566599999999999</v>
      </c>
      <c r="R1190" s="1">
        <v>20.9983</v>
      </c>
      <c r="S1190" s="1">
        <v>26.281500000000001</v>
      </c>
      <c r="T1190" s="1">
        <v>33.000399999999999</v>
      </c>
      <c r="U1190" s="1">
        <v>37.781099999999903</v>
      </c>
      <c r="V1190" s="1">
        <v>42.561799999999998</v>
      </c>
      <c r="W1190" s="1">
        <v>41.379949999999901</v>
      </c>
      <c r="X1190" s="1">
        <v>40.198099999999997</v>
      </c>
      <c r="Y1190" s="1">
        <v>42.339699999999901</v>
      </c>
      <c r="Z1190" s="1">
        <v>44.481299999999997</v>
      </c>
      <c r="AA1190" s="1">
        <v>47.518699999999903</v>
      </c>
      <c r="AB1190" s="1">
        <v>50.556100000000001</v>
      </c>
      <c r="AC1190" s="1">
        <v>50.556100000000001</v>
      </c>
    </row>
    <row r="1191" spans="1:29" hidden="1" x14ac:dyDescent="0.3">
      <c r="A1191" t="s">
        <v>208</v>
      </c>
      <c r="B1191" t="s">
        <v>188</v>
      </c>
      <c r="C1191" t="s">
        <v>149</v>
      </c>
      <c r="D1191" t="s">
        <v>154</v>
      </c>
      <c r="E1191" t="s">
        <v>155</v>
      </c>
      <c r="F1191" s="1"/>
      <c r="G1191" s="1"/>
      <c r="H1191" s="1"/>
      <c r="I1191" s="1">
        <v>1.0077983340000001</v>
      </c>
      <c r="J1191" s="1">
        <v>1.0077983340000001</v>
      </c>
      <c r="K1191" s="1">
        <v>0.99472622899999996</v>
      </c>
      <c r="L1191" s="1">
        <v>0.98516237172277898</v>
      </c>
      <c r="M1191" s="1">
        <v>1.01527317027131</v>
      </c>
      <c r="N1191" s="1">
        <v>1.09318810920077</v>
      </c>
      <c r="O1191" s="1">
        <v>1.25467559364898</v>
      </c>
      <c r="P1191" s="1">
        <v>1.27485744576962</v>
      </c>
      <c r="Q1191" s="1">
        <v>1.3016222351442399</v>
      </c>
      <c r="R1191" s="1">
        <v>1.3217409336280601</v>
      </c>
      <c r="S1191" s="1">
        <v>1.3531637868100601</v>
      </c>
      <c r="T1191" s="1">
        <v>1.3694847033566599</v>
      </c>
      <c r="U1191" s="1">
        <v>1.3791756399495601</v>
      </c>
      <c r="V1191" s="1">
        <v>1.3888665765424599</v>
      </c>
      <c r="W1191" s="1">
        <v>1.3811269610136301</v>
      </c>
      <c r="X1191" s="1">
        <v>1.37338734548482</v>
      </c>
      <c r="Y1191" s="1">
        <v>1.3604941946006199</v>
      </c>
      <c r="Z1191" s="1">
        <v>1.3476010437164301</v>
      </c>
      <c r="AA1191" s="1">
        <v>1.33665249052131</v>
      </c>
      <c r="AB1191" s="1">
        <v>1.3257039373262001</v>
      </c>
      <c r="AC1191" s="1">
        <v>1.3257039373262001</v>
      </c>
    </row>
    <row r="1192" spans="1:29" hidden="1" x14ac:dyDescent="0.3">
      <c r="A1192" t="s">
        <v>208</v>
      </c>
      <c r="B1192" t="s">
        <v>188</v>
      </c>
      <c r="C1192" t="s">
        <v>149</v>
      </c>
      <c r="D1192" t="s">
        <v>156</v>
      </c>
      <c r="E1192" t="s">
        <v>155</v>
      </c>
      <c r="F1192" s="1"/>
      <c r="G1192" s="1"/>
      <c r="H1192" s="1"/>
      <c r="I1192" s="1">
        <v>1.014868288</v>
      </c>
      <c r="J1192" s="1">
        <v>1.014868288</v>
      </c>
      <c r="K1192" s="1">
        <v>0.99148701099999903</v>
      </c>
      <c r="L1192" s="1">
        <v>0.97365502047109598</v>
      </c>
      <c r="M1192" s="1">
        <v>0.98424922702220297</v>
      </c>
      <c r="N1192" s="1">
        <v>1.0232480604230501</v>
      </c>
      <c r="O1192" s="1">
        <v>1.10151236846372</v>
      </c>
      <c r="P1192" s="1">
        <v>1.1053026919921201</v>
      </c>
      <c r="Q1192" s="1">
        <v>1.13569618992495</v>
      </c>
      <c r="R1192" s="1">
        <v>1.1552165190795001</v>
      </c>
      <c r="S1192" s="1">
        <v>1.1778118808083899</v>
      </c>
      <c r="T1192" s="1">
        <v>1.1879178138495201</v>
      </c>
      <c r="U1192" s="1">
        <v>1.18601185771282</v>
      </c>
      <c r="V1192" s="1">
        <v>1.1841059015761199</v>
      </c>
      <c r="W1192" s="1">
        <v>1.17421141461997</v>
      </c>
      <c r="X1192" s="1">
        <v>1.1643169276638099</v>
      </c>
      <c r="Y1192" s="1">
        <v>1.1503695949489401</v>
      </c>
      <c r="Z1192" s="1">
        <v>1.13642226223409</v>
      </c>
      <c r="AA1192" s="1">
        <v>1.1255799476800701</v>
      </c>
      <c r="AB1192" s="1">
        <v>1.1147376331260599</v>
      </c>
      <c r="AC1192" s="1">
        <v>1.1147376331260599</v>
      </c>
    </row>
    <row r="1193" spans="1:29" hidden="1" x14ac:dyDescent="0.3">
      <c r="A1193" t="s">
        <v>208</v>
      </c>
      <c r="B1193" t="s">
        <v>188</v>
      </c>
      <c r="C1193" t="s">
        <v>149</v>
      </c>
      <c r="D1193" t="s">
        <v>117</v>
      </c>
      <c r="E1193" t="s">
        <v>157</v>
      </c>
      <c r="F1193" s="1"/>
      <c r="G1193" s="1"/>
      <c r="H1193" s="1"/>
      <c r="I1193" s="1"/>
      <c r="J1193" s="1"/>
      <c r="K1193" s="1"/>
      <c r="L1193" s="1"/>
      <c r="M1193" s="1">
        <v>22.0711082576534</v>
      </c>
      <c r="N1193" s="1">
        <v>76.415239647032706</v>
      </c>
      <c r="O1193" s="1">
        <v>238.729522751411</v>
      </c>
      <c r="P1193" s="1">
        <v>394.57408670372001</v>
      </c>
      <c r="Q1193" s="1">
        <v>506.80387002158</v>
      </c>
      <c r="R1193" s="1">
        <v>598.48975379679803</v>
      </c>
      <c r="S1193" s="1">
        <v>703.91806830960604</v>
      </c>
      <c r="T1193" s="1">
        <v>778.08490226975698</v>
      </c>
      <c r="U1193" s="1">
        <v>861.50321266625804</v>
      </c>
      <c r="V1193" s="1">
        <v>954.654746380603</v>
      </c>
      <c r="W1193" s="1">
        <v>1058.3686686896699</v>
      </c>
      <c r="X1193" s="1">
        <v>1174.72771031041</v>
      </c>
      <c r="Y1193" s="1">
        <v>1304.2953851003599</v>
      </c>
      <c r="Z1193" s="1">
        <v>1448.5063989319101</v>
      </c>
      <c r="AA1193" s="1">
        <v>1607.8387824259501</v>
      </c>
      <c r="AB1193" s="1">
        <v>1783.98078009133</v>
      </c>
      <c r="AC1193" s="1">
        <v>1783.98078009133</v>
      </c>
    </row>
    <row r="1194" spans="1:29" x14ac:dyDescent="0.3">
      <c r="A1194" t="s">
        <v>208</v>
      </c>
      <c r="B1194" t="s">
        <v>188</v>
      </c>
      <c r="C1194" t="s">
        <v>149</v>
      </c>
      <c r="D1194" t="s">
        <v>158</v>
      </c>
      <c r="E1194" t="s">
        <v>159</v>
      </c>
      <c r="F1194" s="1"/>
      <c r="G1194" s="1"/>
      <c r="H1194" s="1"/>
      <c r="I1194" s="1">
        <v>11.626762081573601</v>
      </c>
      <c r="J1194" s="1">
        <v>12.951067435946801</v>
      </c>
      <c r="K1194" s="1">
        <v>14.3349237075199</v>
      </c>
      <c r="L1194" s="1">
        <v>14.5854748952601</v>
      </c>
      <c r="M1194" s="1">
        <v>15.3499977703759</v>
      </c>
      <c r="N1194" s="1">
        <v>13.931302613283099</v>
      </c>
      <c r="O1194" s="1">
        <v>11.459203379342201</v>
      </c>
      <c r="P1194" s="1">
        <v>10.4452915853383</v>
      </c>
      <c r="Q1194" s="1">
        <v>9.2241573202592892</v>
      </c>
      <c r="R1194" s="1">
        <v>8.4283177217585905</v>
      </c>
      <c r="S1194" s="1">
        <v>8.1875821753830191</v>
      </c>
      <c r="T1194" s="1">
        <v>7.9462514447940702</v>
      </c>
      <c r="U1194" s="1">
        <v>7.8506768989226199</v>
      </c>
      <c r="V1194" s="1">
        <v>7.8107149643515301</v>
      </c>
      <c r="W1194" s="1">
        <v>7.8537738172610698</v>
      </c>
      <c r="X1194" s="1">
        <v>7.9244872787675602</v>
      </c>
      <c r="Y1194" s="1">
        <v>7.9184899095904999</v>
      </c>
      <c r="Z1194" s="1">
        <v>7.85225896582467</v>
      </c>
      <c r="AA1194" s="1">
        <v>7.7746554731399398</v>
      </c>
      <c r="AB1194" s="1">
        <v>7.7010884695251596</v>
      </c>
      <c r="AC1194" s="1">
        <v>7.7010884695251596</v>
      </c>
    </row>
    <row r="1195" spans="1:29" hidden="1" x14ac:dyDescent="0.3">
      <c r="A1195" t="s">
        <v>208</v>
      </c>
      <c r="B1195" t="s">
        <v>188</v>
      </c>
      <c r="C1195" t="s">
        <v>149</v>
      </c>
      <c r="D1195" t="s">
        <v>119</v>
      </c>
      <c r="E1195" t="s">
        <v>159</v>
      </c>
      <c r="F1195" s="1"/>
      <c r="G1195" s="1"/>
      <c r="H1195" s="1"/>
      <c r="I1195" s="1">
        <v>3.0770555555555598E-5</v>
      </c>
      <c r="J1195" s="1">
        <v>3.0770555555555598E-5</v>
      </c>
      <c r="K1195" s="1">
        <v>1.2909949118747801</v>
      </c>
      <c r="L1195" s="1">
        <v>3.4019337583368299</v>
      </c>
      <c r="M1195" s="1">
        <v>1.75915676149405</v>
      </c>
      <c r="N1195" s="1">
        <v>1.41154165440242</v>
      </c>
      <c r="O1195" s="1">
        <v>0.97941732785954005</v>
      </c>
      <c r="P1195" s="1">
        <v>3.8519083918339301</v>
      </c>
      <c r="Q1195" s="1">
        <v>6.3933006043490002</v>
      </c>
      <c r="R1195" s="1">
        <v>8.0275406788497694</v>
      </c>
      <c r="S1195" s="1">
        <v>14.7352739594167</v>
      </c>
      <c r="T1195" s="1">
        <v>17.403603654345201</v>
      </c>
      <c r="U1195" s="1">
        <v>17.397043980921499</v>
      </c>
      <c r="V1195" s="1">
        <v>17.390900898473401</v>
      </c>
      <c r="W1195" s="1">
        <v>17.371471329304999</v>
      </c>
      <c r="X1195" s="1">
        <v>17.3530735770318</v>
      </c>
      <c r="Y1195" s="1">
        <v>17.1662341278873</v>
      </c>
      <c r="Z1195" s="1">
        <v>16.9867695772122</v>
      </c>
      <c r="AA1195" s="1">
        <v>16.728313536544</v>
      </c>
      <c r="AB1195" s="1">
        <v>16.478866880075699</v>
      </c>
      <c r="AC1195" s="1">
        <v>16.478866880075699</v>
      </c>
    </row>
    <row r="1196" spans="1:29" hidden="1" x14ac:dyDescent="0.3">
      <c r="A1196" t="s">
        <v>208</v>
      </c>
      <c r="B1196" t="s">
        <v>188</v>
      </c>
      <c r="C1196" t="s">
        <v>149</v>
      </c>
      <c r="D1196" t="s">
        <v>121</v>
      </c>
      <c r="E1196" t="s">
        <v>159</v>
      </c>
      <c r="F1196" s="1"/>
      <c r="G1196" s="1"/>
      <c r="H1196" s="1"/>
      <c r="I1196" s="1">
        <v>3.2508514656896801</v>
      </c>
      <c r="J1196" s="1">
        <v>3.3140917427787699</v>
      </c>
      <c r="K1196" s="1">
        <v>3.3883390785994298</v>
      </c>
      <c r="L1196" s="1">
        <v>3.4642372308998999</v>
      </c>
      <c r="M1196" s="1">
        <v>3.5348297947321798</v>
      </c>
      <c r="N1196" s="1">
        <v>3.6032053531194501</v>
      </c>
      <c r="O1196" s="1">
        <v>3.65999349852919</v>
      </c>
      <c r="P1196" s="1">
        <v>3.68200324460489</v>
      </c>
      <c r="Q1196" s="1">
        <v>3.7010967412435201</v>
      </c>
      <c r="R1196" s="1">
        <v>3.7189004076035399</v>
      </c>
      <c r="S1196" s="1">
        <v>3.73528474529913</v>
      </c>
      <c r="T1196" s="1">
        <v>3.75054790590193</v>
      </c>
      <c r="U1196" s="1">
        <v>3.7647672134780001</v>
      </c>
      <c r="V1196" s="1">
        <v>3.77806249280993</v>
      </c>
      <c r="W1196" s="1">
        <v>3.7904913652586099</v>
      </c>
      <c r="X1196" s="1">
        <v>3.80209704814063</v>
      </c>
      <c r="Y1196" s="1">
        <v>3.8129394144227802</v>
      </c>
      <c r="Z1196" s="1">
        <v>3.8229995812260298</v>
      </c>
      <c r="AA1196" s="1">
        <v>3.8323924214947098</v>
      </c>
      <c r="AB1196" s="1">
        <v>3.8411548786319298</v>
      </c>
      <c r="AC1196" s="1">
        <v>3.8411548786319298</v>
      </c>
    </row>
    <row r="1197" spans="1:29" hidden="1" x14ac:dyDescent="0.3">
      <c r="A1197" t="s">
        <v>208</v>
      </c>
      <c r="B1197" t="s">
        <v>188</v>
      </c>
      <c r="C1197" t="s">
        <v>149</v>
      </c>
      <c r="D1197" t="s">
        <v>123</v>
      </c>
      <c r="E1197" t="s">
        <v>159</v>
      </c>
      <c r="F1197" s="1"/>
      <c r="G1197" s="1"/>
      <c r="H1197" s="1"/>
      <c r="I1197" s="1">
        <v>4.4146576566946996</v>
      </c>
      <c r="J1197" s="1">
        <v>4.5201437449859903</v>
      </c>
      <c r="K1197" s="1">
        <v>4.6419426864574804</v>
      </c>
      <c r="L1197" s="1">
        <v>4.7722267544472201</v>
      </c>
      <c r="M1197" s="1">
        <v>4.9022147692902402</v>
      </c>
      <c r="N1197" s="1">
        <v>5.0322229911654901</v>
      </c>
      <c r="O1197" s="1">
        <v>5.1609061490129404</v>
      </c>
      <c r="P1197" s="1">
        <v>5.2503789829079599</v>
      </c>
      <c r="Q1197" s="1">
        <v>5.3163136928749699</v>
      </c>
      <c r="R1197" s="1">
        <v>5.3693351799082496</v>
      </c>
      <c r="S1197" s="1">
        <v>5.4241075110335402</v>
      </c>
      <c r="T1197" s="1">
        <v>5.4851868238345904</v>
      </c>
      <c r="U1197" s="1">
        <v>5.5542857985680296</v>
      </c>
      <c r="V1197" s="1">
        <v>5.6295893795734697</v>
      </c>
      <c r="W1197" s="1">
        <v>5.7124398443717803</v>
      </c>
      <c r="X1197" s="1">
        <v>5.8050840711552798</v>
      </c>
      <c r="Y1197" s="1">
        <v>5.90164107789741</v>
      </c>
      <c r="Z1197" s="1">
        <v>6.0001501741234602</v>
      </c>
      <c r="AA1197" s="1">
        <v>6.1009354002464597</v>
      </c>
      <c r="AB1197" s="1">
        <v>6.2040672334581899</v>
      </c>
      <c r="AC1197" s="1">
        <v>6.2040672334581899</v>
      </c>
    </row>
    <row r="1198" spans="1:29" hidden="1" x14ac:dyDescent="0.3">
      <c r="A1198" t="s">
        <v>208</v>
      </c>
      <c r="B1198" t="s">
        <v>188</v>
      </c>
      <c r="C1198" t="s">
        <v>149</v>
      </c>
      <c r="D1198" t="s">
        <v>125</v>
      </c>
      <c r="E1198" t="s">
        <v>159</v>
      </c>
      <c r="F1198" s="1"/>
      <c r="G1198" s="1"/>
      <c r="H1198" s="1"/>
      <c r="I1198" s="1">
        <v>7.61383296647048</v>
      </c>
      <c r="J1198" s="1">
        <v>10.3146563859138</v>
      </c>
      <c r="K1198" s="1">
        <v>11.127819411865801</v>
      </c>
      <c r="L1198" s="1">
        <v>10.1413821617185</v>
      </c>
      <c r="M1198" s="1">
        <v>11.0707919992517</v>
      </c>
      <c r="N1198" s="1">
        <v>11.3747874561894</v>
      </c>
      <c r="O1198" s="1">
        <v>8.7889302759859795</v>
      </c>
      <c r="P1198" s="1">
        <v>7.7429752157249698</v>
      </c>
      <c r="Q1198" s="1">
        <v>6.7746289479973099</v>
      </c>
      <c r="R1198" s="1">
        <v>6.5657506535640699</v>
      </c>
      <c r="S1198" s="1">
        <v>7.0067700069692602</v>
      </c>
      <c r="T1198" s="1">
        <v>7.8164808212400496</v>
      </c>
      <c r="U1198" s="1">
        <v>7.7870410274387796</v>
      </c>
      <c r="V1198" s="1">
        <v>7.8481172544283799</v>
      </c>
      <c r="W1198" s="1">
        <v>8.0180554507189505</v>
      </c>
      <c r="X1198" s="1">
        <v>8.2953682847143195</v>
      </c>
      <c r="Y1198" s="1">
        <v>8.4545729055367094</v>
      </c>
      <c r="Z1198" s="1">
        <v>8.6527212089301599</v>
      </c>
      <c r="AA1198" s="1">
        <v>8.8720926197934897</v>
      </c>
      <c r="AB1198" s="1">
        <v>9.0741024575614002</v>
      </c>
      <c r="AC1198" s="1">
        <v>9.0741024575614002</v>
      </c>
    </row>
    <row r="1199" spans="1:29" hidden="1" x14ac:dyDescent="0.3">
      <c r="A1199" t="s">
        <v>208</v>
      </c>
      <c r="B1199" t="s">
        <v>188</v>
      </c>
      <c r="C1199" t="s">
        <v>149</v>
      </c>
      <c r="D1199" t="s">
        <v>127</v>
      </c>
      <c r="E1199" t="s">
        <v>159</v>
      </c>
      <c r="F1199" s="1"/>
      <c r="G1199" s="1"/>
      <c r="H1199" s="1"/>
      <c r="I1199" s="1">
        <v>11.626762081573601</v>
      </c>
      <c r="J1199" s="1">
        <v>12.951067435946801</v>
      </c>
      <c r="K1199" s="1">
        <v>14.3349237075199</v>
      </c>
      <c r="L1199" s="1">
        <v>14.5854748952601</v>
      </c>
      <c r="M1199" s="1">
        <v>15.349997770376</v>
      </c>
      <c r="N1199" s="1">
        <v>13.931302613283099</v>
      </c>
      <c r="O1199" s="1">
        <v>11.4592033793423</v>
      </c>
      <c r="P1199" s="1">
        <v>10.4452915853383</v>
      </c>
      <c r="Q1199" s="1">
        <v>9.2241573202592892</v>
      </c>
      <c r="R1199" s="1">
        <v>8.4283177217585905</v>
      </c>
      <c r="S1199" s="1">
        <v>8.1875821753830191</v>
      </c>
      <c r="T1199" s="1">
        <v>7.9462514447940604</v>
      </c>
      <c r="U1199" s="1">
        <v>7.8506768989226199</v>
      </c>
      <c r="V1199" s="1">
        <v>7.8107149643515301</v>
      </c>
      <c r="W1199" s="1">
        <v>7.8537738172610698</v>
      </c>
      <c r="X1199" s="1">
        <v>7.9244872787675504</v>
      </c>
      <c r="Y1199" s="1">
        <v>7.9184899095904902</v>
      </c>
      <c r="Z1199" s="1">
        <v>7.8522589658246602</v>
      </c>
      <c r="AA1199" s="1">
        <v>7.7746554731399504</v>
      </c>
      <c r="AB1199" s="1">
        <v>7.7010884695251596</v>
      </c>
      <c r="AC1199" s="1">
        <v>7.7010884695251596</v>
      </c>
    </row>
    <row r="1200" spans="1:29" hidden="1" x14ac:dyDescent="0.3">
      <c r="A1200" t="s">
        <v>208</v>
      </c>
      <c r="B1200" t="s">
        <v>188</v>
      </c>
      <c r="C1200" t="s">
        <v>149</v>
      </c>
      <c r="D1200" t="s">
        <v>161</v>
      </c>
      <c r="E1200" t="s">
        <v>159</v>
      </c>
      <c r="F1200" s="1"/>
      <c r="G1200" s="1"/>
      <c r="H1200" s="1"/>
      <c r="I1200" s="1">
        <v>4.4146576566946996</v>
      </c>
      <c r="J1200" s="1">
        <v>4.5201437449859903</v>
      </c>
      <c r="K1200" s="1">
        <v>4.6419426864574804</v>
      </c>
      <c r="L1200" s="1">
        <v>4.7722267544472201</v>
      </c>
      <c r="M1200" s="1">
        <v>6.26100109691619</v>
      </c>
      <c r="N1200" s="1">
        <v>9.7366529474022396</v>
      </c>
      <c r="O1200" s="1">
        <v>19.858057181417699</v>
      </c>
      <c r="P1200" s="1">
        <v>29.541949120198101</v>
      </c>
      <c r="Q1200" s="1">
        <v>36.517201357156701</v>
      </c>
      <c r="R1200" s="1">
        <v>42.214775163707998</v>
      </c>
      <c r="S1200" s="1">
        <v>48.760139205604197</v>
      </c>
      <c r="T1200" s="1">
        <v>53.387227563891699</v>
      </c>
      <c r="U1200" s="1">
        <v>58.5918937388412</v>
      </c>
      <c r="V1200" s="1">
        <v>64.401980953312403</v>
      </c>
      <c r="W1200" s="1">
        <v>70.869878239180693</v>
      </c>
      <c r="X1200" s="1">
        <v>78.126053766894202</v>
      </c>
      <c r="Y1200" s="1">
        <v>86.199318737352698</v>
      </c>
      <c r="Z1200" s="1">
        <v>95.176038732637807</v>
      </c>
      <c r="AA1200" s="1">
        <v>105.085967283708</v>
      </c>
      <c r="AB1200" s="1">
        <v>116.033110000036</v>
      </c>
      <c r="AC1200" s="1">
        <v>116.033110000036</v>
      </c>
    </row>
    <row r="1201" spans="1:29" hidden="1" x14ac:dyDescent="0.3">
      <c r="A1201" t="s">
        <v>208</v>
      </c>
      <c r="B1201" t="s">
        <v>188</v>
      </c>
      <c r="C1201" t="s">
        <v>149</v>
      </c>
      <c r="D1201" t="s">
        <v>131</v>
      </c>
      <c r="E1201" t="s">
        <v>159</v>
      </c>
      <c r="F1201" s="1"/>
      <c r="G1201" s="1"/>
      <c r="H1201" s="1"/>
      <c r="I1201" s="1">
        <v>24.1952584447607</v>
      </c>
      <c r="J1201" s="1">
        <v>24.194888784634401</v>
      </c>
      <c r="K1201" s="1">
        <v>24.194905014834799</v>
      </c>
      <c r="L1201" s="1">
        <v>24.1949044484337</v>
      </c>
      <c r="M1201" s="1">
        <v>24.195006665123</v>
      </c>
      <c r="N1201" s="1">
        <v>26.156598215024101</v>
      </c>
      <c r="O1201" s="1">
        <v>29.179843455748198</v>
      </c>
      <c r="P1201" s="1">
        <v>29.5419548477151</v>
      </c>
      <c r="Q1201" s="1">
        <v>23.387364305540199</v>
      </c>
      <c r="R1201" s="1">
        <v>18.124546881267801</v>
      </c>
      <c r="S1201" s="1">
        <v>15.5525785274942</v>
      </c>
      <c r="T1201" s="1">
        <v>14.4198323963154</v>
      </c>
      <c r="U1201" s="1">
        <v>13.8019313964851</v>
      </c>
      <c r="V1201" s="1">
        <v>13.3946351519708</v>
      </c>
      <c r="W1201" s="1">
        <v>13.067413934879999</v>
      </c>
      <c r="X1201" s="1">
        <v>12.796557533798</v>
      </c>
      <c r="Y1201" s="1">
        <v>12.5662019837714</v>
      </c>
      <c r="Z1201" s="1">
        <v>12.377600588492699</v>
      </c>
      <c r="AA1201" s="1">
        <v>12.227067416119899</v>
      </c>
      <c r="AB1201" s="1">
        <v>12.093447199202799</v>
      </c>
      <c r="AC1201" s="1">
        <v>12.093447199202799</v>
      </c>
    </row>
    <row r="1202" spans="1:29" hidden="1" x14ac:dyDescent="0.3">
      <c r="A1202" t="s">
        <v>208</v>
      </c>
      <c r="B1202" t="s">
        <v>188</v>
      </c>
      <c r="C1202" t="s">
        <v>149</v>
      </c>
      <c r="D1202" t="s">
        <v>162</v>
      </c>
      <c r="E1202" t="s">
        <v>159</v>
      </c>
      <c r="F1202" s="1"/>
      <c r="G1202" s="1"/>
      <c r="H1202" s="1"/>
      <c r="I1202" s="1">
        <v>7.6138329664704703</v>
      </c>
      <c r="J1202" s="1">
        <v>10.3146563859138</v>
      </c>
      <c r="K1202" s="1">
        <v>11.127819411865801</v>
      </c>
      <c r="L1202" s="1">
        <v>10.1413821617185</v>
      </c>
      <c r="M1202" s="1">
        <v>12.6221787551889</v>
      </c>
      <c r="N1202" s="1">
        <v>16.746044275568501</v>
      </c>
      <c r="O1202" s="1">
        <v>25.569320980622301</v>
      </c>
      <c r="P1202" s="1">
        <v>35.477740738244897</v>
      </c>
      <c r="Q1202" s="1">
        <v>42.398069449067698</v>
      </c>
      <c r="R1202" s="1">
        <v>48.6338274698928</v>
      </c>
      <c r="S1202" s="1">
        <v>56.4854439227543</v>
      </c>
      <c r="T1202" s="1">
        <v>62.508370249013304</v>
      </c>
      <c r="U1202" s="1">
        <v>68.342435832515207</v>
      </c>
      <c r="V1202" s="1">
        <v>74.951169477186298</v>
      </c>
      <c r="W1202" s="1">
        <v>82.411199480298293</v>
      </c>
      <c r="X1202" s="1">
        <v>90.867434459780299</v>
      </c>
      <c r="Y1202" s="1">
        <v>100.13400117226401</v>
      </c>
      <c r="Z1202" s="1">
        <v>110.46879754547</v>
      </c>
      <c r="AA1202" s="1">
        <v>121.88770396195901</v>
      </c>
      <c r="AB1202" s="1">
        <v>134.470803102193</v>
      </c>
      <c r="AC1202" s="1">
        <v>134.470803102193</v>
      </c>
    </row>
    <row r="1203" spans="1:29" hidden="1" x14ac:dyDescent="0.3">
      <c r="A1203" t="s">
        <v>208</v>
      </c>
      <c r="B1203" t="s">
        <v>188</v>
      </c>
      <c r="C1203" t="s">
        <v>149</v>
      </c>
      <c r="D1203" t="s">
        <v>164</v>
      </c>
      <c r="E1203" t="s">
        <v>159</v>
      </c>
      <c r="F1203" s="1"/>
      <c r="G1203" s="1"/>
      <c r="H1203" s="1"/>
      <c r="I1203" s="1">
        <v>3.2508514656896801</v>
      </c>
      <c r="J1203" s="1">
        <v>3.3140917427787602</v>
      </c>
      <c r="K1203" s="1">
        <v>3.3883390785994298</v>
      </c>
      <c r="L1203" s="1">
        <v>3.4642372308998999</v>
      </c>
      <c r="M1203" s="1">
        <v>5.6724842835925298</v>
      </c>
      <c r="N1203" s="1">
        <v>11.004255546970599</v>
      </c>
      <c r="O1203" s="1">
        <v>26.781679549617401</v>
      </c>
      <c r="P1203" s="1">
        <v>41.897713021557202</v>
      </c>
      <c r="Q1203" s="1">
        <v>52.786605048138597</v>
      </c>
      <c r="R1203" s="1">
        <v>61.684467600950804</v>
      </c>
      <c r="S1203" s="1">
        <v>71.911907366419797</v>
      </c>
      <c r="T1203" s="1">
        <v>79.110455738108399</v>
      </c>
      <c r="U1203" s="1">
        <v>87.203994107988194</v>
      </c>
      <c r="V1203" s="1">
        <v>96.239300963002705</v>
      </c>
      <c r="W1203" s="1">
        <v>106.296741123201</v>
      </c>
      <c r="X1203" s="1">
        <v>117.578076659988</v>
      </c>
      <c r="Y1203" s="1">
        <v>130.13794549076201</v>
      </c>
      <c r="Z1203" s="1">
        <v>144.11528439415801</v>
      </c>
      <c r="AA1203" s="1">
        <v>159.55650697404599</v>
      </c>
      <c r="AB1203" s="1">
        <v>176.62516182945899</v>
      </c>
      <c r="AC1203" s="1">
        <v>176.62516182945899</v>
      </c>
    </row>
    <row r="1204" spans="1:29" hidden="1" x14ac:dyDescent="0.3">
      <c r="A1204" t="s">
        <v>208</v>
      </c>
      <c r="B1204" t="s">
        <v>188</v>
      </c>
      <c r="C1204" t="s">
        <v>209</v>
      </c>
      <c r="D1204" t="s">
        <v>154</v>
      </c>
      <c r="E1204" t="s">
        <v>155</v>
      </c>
      <c r="F1204" s="1"/>
      <c r="G1204" s="1"/>
      <c r="H1204" s="1"/>
      <c r="I1204" s="1">
        <v>1.0077983340000001</v>
      </c>
      <c r="J1204" s="1">
        <v>1.0077983340000001</v>
      </c>
      <c r="K1204" s="1">
        <v>0.99472622899999996</v>
      </c>
      <c r="L1204" s="1">
        <v>0.98516237172277898</v>
      </c>
      <c r="M1204" s="1">
        <v>1.01527317027131</v>
      </c>
      <c r="N1204" s="1">
        <v>1.09318810920077</v>
      </c>
      <c r="O1204" s="1">
        <v>1.25467559364898</v>
      </c>
      <c r="P1204" s="1">
        <v>1.27485744576962</v>
      </c>
      <c r="Q1204" s="1">
        <v>1.3016222351442399</v>
      </c>
      <c r="R1204" s="1">
        <v>1.3217409336280601</v>
      </c>
      <c r="S1204" s="1">
        <v>1.3531637868100601</v>
      </c>
      <c r="T1204" s="1">
        <v>1.3694847033566599</v>
      </c>
      <c r="U1204" s="1">
        <v>1.3791756399495601</v>
      </c>
      <c r="V1204" s="1">
        <v>1.3888665765424599</v>
      </c>
      <c r="W1204" s="1">
        <v>1.3811269610136301</v>
      </c>
      <c r="X1204" s="1">
        <v>1.37338734548482</v>
      </c>
      <c r="Y1204" s="1">
        <v>1.3604941946006199</v>
      </c>
      <c r="Z1204" s="1">
        <v>1.3476010437164301</v>
      </c>
      <c r="AA1204" s="1">
        <v>1.33665249052131</v>
      </c>
      <c r="AB1204" s="1">
        <v>1.3257039373262001</v>
      </c>
      <c r="AC1204" s="1">
        <v>1.3257039373262001</v>
      </c>
    </row>
    <row r="1205" spans="1:29" hidden="1" x14ac:dyDescent="0.3">
      <c r="A1205" t="s">
        <v>208</v>
      </c>
      <c r="B1205" t="s">
        <v>188</v>
      </c>
      <c r="C1205" t="s">
        <v>209</v>
      </c>
      <c r="D1205" t="s">
        <v>156</v>
      </c>
      <c r="E1205" t="s">
        <v>155</v>
      </c>
      <c r="F1205" s="1"/>
      <c r="G1205" s="1"/>
      <c r="H1205" s="1"/>
      <c r="I1205" s="1">
        <v>1.014868288</v>
      </c>
      <c r="J1205" s="1">
        <v>1.014868288</v>
      </c>
      <c r="K1205" s="1">
        <v>0.99148701099999903</v>
      </c>
      <c r="L1205" s="1">
        <v>0.97365502047109598</v>
      </c>
      <c r="M1205" s="1">
        <v>0.98424922702220297</v>
      </c>
      <c r="N1205" s="1">
        <v>1.0232480604230501</v>
      </c>
      <c r="O1205" s="1">
        <v>1.10151236846372</v>
      </c>
      <c r="P1205" s="1">
        <v>1.1053026919921201</v>
      </c>
      <c r="Q1205" s="1">
        <v>1.13569618992495</v>
      </c>
      <c r="R1205" s="1">
        <v>1.1552165190795001</v>
      </c>
      <c r="S1205" s="1">
        <v>1.1778118808083899</v>
      </c>
      <c r="T1205" s="1">
        <v>1.1879178138495201</v>
      </c>
      <c r="U1205" s="1">
        <v>1.18601185771282</v>
      </c>
      <c r="V1205" s="1">
        <v>1.1841059015761199</v>
      </c>
      <c r="W1205" s="1">
        <v>1.17421141461997</v>
      </c>
      <c r="X1205" s="1">
        <v>1.1643169276638099</v>
      </c>
      <c r="Y1205" s="1">
        <v>1.1503695949489401</v>
      </c>
      <c r="Z1205" s="1">
        <v>1.13642226223409</v>
      </c>
      <c r="AA1205" s="1">
        <v>1.1255799476800701</v>
      </c>
      <c r="AB1205" s="1">
        <v>1.1147376331260599</v>
      </c>
      <c r="AC1205" s="1">
        <v>1.1147376331260599</v>
      </c>
    </row>
    <row r="1206" spans="1:29" hidden="1" x14ac:dyDescent="0.3">
      <c r="A1206" t="s">
        <v>208</v>
      </c>
      <c r="B1206" t="s">
        <v>188</v>
      </c>
      <c r="C1206" t="s">
        <v>209</v>
      </c>
      <c r="D1206" t="s">
        <v>117</v>
      </c>
      <c r="E1206" t="s">
        <v>157</v>
      </c>
      <c r="F1206" s="1"/>
      <c r="G1206" s="1"/>
      <c r="H1206" s="1"/>
      <c r="I1206" s="1"/>
      <c r="J1206" s="1"/>
      <c r="K1206" s="1"/>
      <c r="L1206" s="1"/>
      <c r="M1206" s="1">
        <v>22.0711082576534</v>
      </c>
      <c r="N1206" s="1">
        <v>76.415239647032706</v>
      </c>
      <c r="O1206" s="1">
        <v>238.729522751411</v>
      </c>
      <c r="P1206" s="1">
        <v>394.57408670372001</v>
      </c>
      <c r="Q1206" s="1">
        <v>506.80387002158</v>
      </c>
      <c r="R1206" s="1">
        <v>598.48975379679803</v>
      </c>
      <c r="S1206" s="1">
        <v>703.91806830960604</v>
      </c>
      <c r="T1206" s="1">
        <v>778.08490226975698</v>
      </c>
      <c r="U1206" s="1">
        <v>861.50321266625895</v>
      </c>
      <c r="V1206" s="1">
        <v>954.654746380603</v>
      </c>
      <c r="W1206" s="1">
        <v>1058.3686686896699</v>
      </c>
      <c r="X1206" s="1">
        <v>1174.72771031041</v>
      </c>
      <c r="Y1206" s="1">
        <v>1304.2953851003599</v>
      </c>
      <c r="Z1206" s="1">
        <v>1448.5063989319101</v>
      </c>
      <c r="AA1206" s="1">
        <v>1607.8387824259501</v>
      </c>
      <c r="AB1206" s="1">
        <v>1783.98078009133</v>
      </c>
      <c r="AC1206" s="1">
        <v>1783.98078009133</v>
      </c>
    </row>
    <row r="1207" spans="1:29" x14ac:dyDescent="0.3">
      <c r="A1207" t="s">
        <v>208</v>
      </c>
      <c r="B1207" t="s">
        <v>188</v>
      </c>
      <c r="C1207" t="s">
        <v>209</v>
      </c>
      <c r="D1207" t="s">
        <v>158</v>
      </c>
      <c r="E1207" t="s">
        <v>159</v>
      </c>
      <c r="F1207" s="1"/>
      <c r="G1207" s="1"/>
      <c r="H1207" s="1"/>
      <c r="I1207" s="1">
        <v>11.626762081573601</v>
      </c>
      <c r="J1207" s="1">
        <v>12.951067435946801</v>
      </c>
      <c r="K1207" s="1">
        <v>14.3349237075199</v>
      </c>
      <c r="L1207" s="1">
        <v>14.5854748952601</v>
      </c>
      <c r="M1207" s="1">
        <v>15.349997770376</v>
      </c>
      <c r="N1207" s="1">
        <v>13.931302613283099</v>
      </c>
      <c r="O1207" s="1">
        <v>11.4592033793423</v>
      </c>
      <c r="P1207" s="1">
        <v>10.4452915853383</v>
      </c>
      <c r="Q1207" s="1">
        <v>9.2241573202592892</v>
      </c>
      <c r="R1207" s="1">
        <v>8.4283177217585905</v>
      </c>
      <c r="S1207" s="1">
        <v>8.1875821753830191</v>
      </c>
      <c r="T1207" s="1">
        <v>7.9462514447940702</v>
      </c>
      <c r="U1207" s="1">
        <v>7.8506768989226199</v>
      </c>
      <c r="V1207" s="1">
        <v>7.8107149643515301</v>
      </c>
      <c r="W1207" s="1">
        <v>7.8537738172610698</v>
      </c>
      <c r="X1207" s="1">
        <v>7.9244872787675504</v>
      </c>
      <c r="Y1207" s="1">
        <v>7.9184899095904999</v>
      </c>
      <c r="Z1207" s="1">
        <v>7.85225896582467</v>
      </c>
      <c r="AA1207" s="1">
        <v>7.7746554731399398</v>
      </c>
      <c r="AB1207" s="1">
        <v>7.7010884695251596</v>
      </c>
      <c r="AC1207" s="1">
        <v>7.7010884695251596</v>
      </c>
    </row>
    <row r="1208" spans="1:29" x14ac:dyDescent="0.3">
      <c r="A1208" t="s">
        <v>208</v>
      </c>
      <c r="B1208" t="s">
        <v>188</v>
      </c>
      <c r="C1208" t="s">
        <v>209</v>
      </c>
      <c r="D1208" t="s">
        <v>166</v>
      </c>
      <c r="E1208" t="s">
        <v>159</v>
      </c>
      <c r="F1208" s="1"/>
      <c r="G1208" s="1"/>
      <c r="H1208" s="1"/>
      <c r="I1208" s="1">
        <v>4.4146576566946996</v>
      </c>
      <c r="J1208" s="1">
        <v>4.5201437449859903</v>
      </c>
      <c r="K1208" s="1">
        <v>4.6419426864574804</v>
      </c>
      <c r="L1208" s="1">
        <v>4.7722267544472201</v>
      </c>
      <c r="M1208" s="1">
        <v>6.26100109691619</v>
      </c>
      <c r="N1208" s="1">
        <v>9.7366529474022396</v>
      </c>
      <c r="O1208" s="1">
        <v>19.858057181417699</v>
      </c>
      <c r="P1208" s="1">
        <v>29.541949120198101</v>
      </c>
      <c r="Q1208" s="1">
        <v>36.517201357156701</v>
      </c>
      <c r="R1208" s="1">
        <v>42.214775163707998</v>
      </c>
      <c r="S1208" s="1">
        <v>48.760139205604197</v>
      </c>
      <c r="T1208" s="1">
        <v>53.387227563891699</v>
      </c>
      <c r="U1208" s="1">
        <v>58.5918937388412</v>
      </c>
      <c r="V1208" s="1">
        <v>64.401980953312403</v>
      </c>
      <c r="W1208" s="1">
        <v>70.869878239180693</v>
      </c>
      <c r="X1208" s="1">
        <v>78.126053766894202</v>
      </c>
      <c r="Y1208" s="1">
        <v>86.199318737352698</v>
      </c>
      <c r="Z1208" s="1">
        <v>95.176038732637807</v>
      </c>
      <c r="AA1208" s="1">
        <v>105.085967283708</v>
      </c>
      <c r="AB1208" s="1">
        <v>116.033110000037</v>
      </c>
      <c r="AC1208" s="1">
        <v>116.033110000037</v>
      </c>
    </row>
    <row r="1209" spans="1:29" x14ac:dyDescent="0.3">
      <c r="A1209" t="s">
        <v>208</v>
      </c>
      <c r="B1209" t="s">
        <v>188</v>
      </c>
      <c r="C1209" t="s">
        <v>209</v>
      </c>
      <c r="D1209" t="s">
        <v>167</v>
      </c>
      <c r="E1209" t="s">
        <v>159</v>
      </c>
      <c r="F1209" s="1"/>
      <c r="G1209" s="1"/>
      <c r="H1209" s="1"/>
      <c r="I1209" s="1">
        <v>24.1952584447607</v>
      </c>
      <c r="J1209" s="1">
        <v>24.1948887846345</v>
      </c>
      <c r="K1209" s="1">
        <v>24.194905014834799</v>
      </c>
      <c r="L1209" s="1">
        <v>24.1949044484337</v>
      </c>
      <c r="M1209" s="1">
        <v>24.195006665123</v>
      </c>
      <c r="N1209" s="1">
        <v>26.156598215024101</v>
      </c>
      <c r="O1209" s="1">
        <v>29.179843455748198</v>
      </c>
      <c r="P1209" s="1">
        <v>29.5419548477151</v>
      </c>
      <c r="Q1209" s="1">
        <v>23.387364305540199</v>
      </c>
      <c r="R1209" s="1">
        <v>18.124546881267801</v>
      </c>
      <c r="S1209" s="1">
        <v>15.552578527494299</v>
      </c>
      <c r="T1209" s="1">
        <v>14.4198323963154</v>
      </c>
      <c r="U1209" s="1">
        <v>13.8019313964851</v>
      </c>
      <c r="V1209" s="1">
        <v>13.3946351519708</v>
      </c>
      <c r="W1209" s="1">
        <v>13.067413934879999</v>
      </c>
      <c r="X1209" s="1">
        <v>12.796557533798</v>
      </c>
      <c r="Y1209" s="1">
        <v>12.5662019837714</v>
      </c>
      <c r="Z1209" s="1">
        <v>12.377600588492699</v>
      </c>
      <c r="AA1209" s="1">
        <v>12.227067416119899</v>
      </c>
      <c r="AB1209" s="1">
        <v>12.093447199202799</v>
      </c>
      <c r="AC1209" s="1">
        <v>12.093447199202799</v>
      </c>
    </row>
    <row r="1210" spans="1:29" x14ac:dyDescent="0.3">
      <c r="A1210" t="s">
        <v>208</v>
      </c>
      <c r="B1210" t="s">
        <v>188</v>
      </c>
      <c r="C1210" t="s">
        <v>209</v>
      </c>
      <c r="D1210" t="s">
        <v>168</v>
      </c>
      <c r="E1210" t="s">
        <v>159</v>
      </c>
      <c r="F1210" s="1"/>
      <c r="G1210" s="1"/>
      <c r="H1210" s="1"/>
      <c r="I1210" s="1">
        <v>7.61383296647048</v>
      </c>
      <c r="J1210" s="1">
        <v>10.3146563859138</v>
      </c>
      <c r="K1210" s="1">
        <v>11.127819411865801</v>
      </c>
      <c r="L1210" s="1">
        <v>10.1413821617185</v>
      </c>
      <c r="M1210" s="1">
        <v>12.6221787551889</v>
      </c>
      <c r="N1210" s="1">
        <v>16.746044275568501</v>
      </c>
      <c r="O1210" s="1">
        <v>25.569320980622301</v>
      </c>
      <c r="P1210" s="1">
        <v>35.477740738244897</v>
      </c>
      <c r="Q1210" s="1">
        <v>42.398069449067698</v>
      </c>
      <c r="R1210" s="1">
        <v>48.6338274698928</v>
      </c>
      <c r="S1210" s="1">
        <v>56.4854439227543</v>
      </c>
      <c r="T1210" s="1">
        <v>62.508370249013304</v>
      </c>
      <c r="U1210" s="1">
        <v>68.342435832515207</v>
      </c>
      <c r="V1210" s="1">
        <v>74.951169477186298</v>
      </c>
      <c r="W1210" s="1">
        <v>82.411199480298293</v>
      </c>
      <c r="X1210" s="1">
        <v>90.867434459780299</v>
      </c>
      <c r="Y1210" s="1">
        <v>100.13400117226401</v>
      </c>
      <c r="Z1210" s="1">
        <v>110.46879754547</v>
      </c>
      <c r="AA1210" s="1">
        <v>121.88770396195901</v>
      </c>
      <c r="AB1210" s="1">
        <v>134.470803102193</v>
      </c>
      <c r="AC1210" s="1">
        <v>134.470803102193</v>
      </c>
    </row>
    <row r="1211" spans="1:29" x14ac:dyDescent="0.3">
      <c r="A1211" t="s">
        <v>208</v>
      </c>
      <c r="B1211" t="s">
        <v>188</v>
      </c>
      <c r="C1211" t="s">
        <v>209</v>
      </c>
      <c r="D1211" t="s">
        <v>177</v>
      </c>
      <c r="E1211" t="s">
        <v>159</v>
      </c>
      <c r="F1211" s="1"/>
      <c r="G1211" s="1"/>
      <c r="H1211" s="1"/>
      <c r="I1211" s="1">
        <v>3.0773098011699598E-5</v>
      </c>
      <c r="J1211" s="1">
        <v>3.0779812926059101E-5</v>
      </c>
      <c r="K1211" s="1">
        <v>1.2909948549488901</v>
      </c>
      <c r="L1211" s="1">
        <v>3.4019336842704999</v>
      </c>
      <c r="M1211" s="1">
        <v>1.7591567082981301</v>
      </c>
      <c r="N1211" s="1">
        <v>1.41154160733055</v>
      </c>
      <c r="O1211" s="1">
        <v>0.97941729207743</v>
      </c>
      <c r="P1211" s="1">
        <v>3.85190833041628</v>
      </c>
      <c r="Q1211" s="1">
        <v>6.3933005445428002</v>
      </c>
      <c r="R1211" s="1">
        <v>8.0275406169206107</v>
      </c>
      <c r="S1211" s="1">
        <v>14.735273866133801</v>
      </c>
      <c r="T1211" s="1">
        <v>17.403603555866301</v>
      </c>
      <c r="U1211" s="1">
        <v>17.397043885708602</v>
      </c>
      <c r="V1211" s="1">
        <v>17.3909008063169</v>
      </c>
      <c r="W1211" s="1">
        <v>17.3714712397638</v>
      </c>
      <c r="X1211" s="1">
        <v>17.353073489961599</v>
      </c>
      <c r="Y1211" s="1">
        <v>17.166234043501198</v>
      </c>
      <c r="Z1211" s="1">
        <v>16.986769495368002</v>
      </c>
      <c r="AA1211" s="1">
        <v>16.728313457391799</v>
      </c>
      <c r="AB1211" s="1">
        <v>16.478866803479001</v>
      </c>
      <c r="AC1211" s="1">
        <v>16.478866803479001</v>
      </c>
    </row>
    <row r="1212" spans="1:29" x14ac:dyDescent="0.3">
      <c r="A1212" t="s">
        <v>208</v>
      </c>
      <c r="B1212" t="s">
        <v>188</v>
      </c>
      <c r="C1212" t="s">
        <v>209</v>
      </c>
      <c r="D1212" t="s">
        <v>160</v>
      </c>
      <c r="E1212" t="s">
        <v>159</v>
      </c>
      <c r="F1212" s="1"/>
      <c r="G1212" s="1"/>
      <c r="H1212" s="1"/>
      <c r="I1212" s="1">
        <v>3.2508514656896801</v>
      </c>
      <c r="J1212" s="1">
        <v>3.3140917427787699</v>
      </c>
      <c r="K1212" s="1">
        <v>3.3883390785994298</v>
      </c>
      <c r="L1212" s="1">
        <v>3.4642372308998999</v>
      </c>
      <c r="M1212" s="1">
        <v>5.6724842835925298</v>
      </c>
      <c r="N1212" s="1">
        <v>11.004255546970599</v>
      </c>
      <c r="O1212" s="1">
        <v>26.781679549617401</v>
      </c>
      <c r="P1212" s="1">
        <v>41.897713021557202</v>
      </c>
      <c r="Q1212" s="1">
        <v>52.786605048138597</v>
      </c>
      <c r="R1212" s="1">
        <v>61.684467600950804</v>
      </c>
      <c r="S1212" s="1">
        <v>71.911907366419797</v>
      </c>
      <c r="T1212" s="1">
        <v>79.110455738108399</v>
      </c>
      <c r="U1212" s="1">
        <v>87.203994107988194</v>
      </c>
      <c r="V1212" s="1">
        <v>96.239300963002705</v>
      </c>
      <c r="W1212" s="1">
        <v>106.296741123202</v>
      </c>
      <c r="X1212" s="1">
        <v>117.57807665998899</v>
      </c>
      <c r="Y1212" s="1">
        <v>130.13794549076201</v>
      </c>
      <c r="Z1212" s="1">
        <v>144.11528439415801</v>
      </c>
      <c r="AA1212" s="1">
        <v>159.55650697404599</v>
      </c>
      <c r="AB1212" s="1">
        <v>176.62516182945899</v>
      </c>
      <c r="AC1212" s="1">
        <v>176.62516182945899</v>
      </c>
    </row>
    <row r="1213" spans="1:29" hidden="1" x14ac:dyDescent="0.3">
      <c r="A1213" t="s">
        <v>208</v>
      </c>
      <c r="B1213" t="s">
        <v>188</v>
      </c>
      <c r="C1213" t="s">
        <v>209</v>
      </c>
      <c r="D1213" t="s">
        <v>119</v>
      </c>
      <c r="E1213" t="s">
        <v>159</v>
      </c>
      <c r="F1213" s="1"/>
      <c r="G1213" s="1"/>
      <c r="H1213" s="1"/>
      <c r="I1213" s="1">
        <v>3.0770555555555598E-5</v>
      </c>
      <c r="J1213" s="1">
        <v>3.0770555555555598E-5</v>
      </c>
      <c r="K1213" s="1">
        <v>1.2909949118747801</v>
      </c>
      <c r="L1213" s="1">
        <v>3.4019337583368299</v>
      </c>
      <c r="M1213" s="1">
        <v>1.75915676149405</v>
      </c>
      <c r="N1213" s="1">
        <v>1.41154165440242</v>
      </c>
      <c r="O1213" s="1">
        <v>0.97941732785954005</v>
      </c>
      <c r="P1213" s="1">
        <v>3.8519083918339301</v>
      </c>
      <c r="Q1213" s="1">
        <v>6.3933006043490002</v>
      </c>
      <c r="R1213" s="1">
        <v>8.0275406788497694</v>
      </c>
      <c r="S1213" s="1">
        <v>14.7352739594168</v>
      </c>
      <c r="T1213" s="1">
        <v>17.403603654345201</v>
      </c>
      <c r="U1213" s="1">
        <v>17.397043980921499</v>
      </c>
      <c r="V1213" s="1">
        <v>17.390900898473401</v>
      </c>
      <c r="W1213" s="1">
        <v>17.371471329304999</v>
      </c>
      <c r="X1213" s="1">
        <v>17.3530735770318</v>
      </c>
      <c r="Y1213" s="1">
        <v>17.1662341278873</v>
      </c>
      <c r="Z1213" s="1">
        <v>16.9867695772122</v>
      </c>
      <c r="AA1213" s="1">
        <v>16.728313536544</v>
      </c>
      <c r="AB1213" s="1">
        <v>16.478866880075699</v>
      </c>
      <c r="AC1213" s="1">
        <v>16.478866880075699</v>
      </c>
    </row>
    <row r="1214" spans="1:29" hidden="1" x14ac:dyDescent="0.3">
      <c r="A1214" t="s">
        <v>208</v>
      </c>
      <c r="B1214" t="s">
        <v>188</v>
      </c>
      <c r="C1214" t="s">
        <v>209</v>
      </c>
      <c r="D1214" t="s">
        <v>121</v>
      </c>
      <c r="E1214" t="s">
        <v>159</v>
      </c>
      <c r="F1214" s="1"/>
      <c r="G1214" s="1"/>
      <c r="H1214" s="1"/>
      <c r="I1214" s="1">
        <v>3.2508514656896801</v>
      </c>
      <c r="J1214" s="1">
        <v>3.3140917427787699</v>
      </c>
      <c r="K1214" s="1">
        <v>3.3883390785994298</v>
      </c>
      <c r="L1214" s="1">
        <v>3.4642372308998999</v>
      </c>
      <c r="M1214" s="1">
        <v>3.5348297947321798</v>
      </c>
      <c r="N1214" s="1">
        <v>3.6032053531194501</v>
      </c>
      <c r="O1214" s="1">
        <v>3.65999349852919</v>
      </c>
      <c r="P1214" s="1">
        <v>3.68200324460489</v>
      </c>
      <c r="Q1214" s="1">
        <v>3.7010967412435201</v>
      </c>
      <c r="R1214" s="1">
        <v>3.7189004076035399</v>
      </c>
      <c r="S1214" s="1">
        <v>3.73528474529913</v>
      </c>
      <c r="T1214" s="1">
        <v>3.75054790590193</v>
      </c>
      <c r="U1214" s="1">
        <v>3.7647672134780001</v>
      </c>
      <c r="V1214" s="1">
        <v>3.77806249280993</v>
      </c>
      <c r="W1214" s="1">
        <v>3.7904913652586099</v>
      </c>
      <c r="X1214" s="1">
        <v>3.80209704814063</v>
      </c>
      <c r="Y1214" s="1">
        <v>3.8129394144227802</v>
      </c>
      <c r="Z1214" s="1">
        <v>3.8229995812260298</v>
      </c>
      <c r="AA1214" s="1">
        <v>3.8323924214947098</v>
      </c>
      <c r="AB1214" s="1">
        <v>3.8411548786319298</v>
      </c>
      <c r="AC1214" s="1">
        <v>3.8411548786319298</v>
      </c>
    </row>
    <row r="1215" spans="1:29" hidden="1" x14ac:dyDescent="0.3">
      <c r="A1215" t="s">
        <v>208</v>
      </c>
      <c r="B1215" t="s">
        <v>188</v>
      </c>
      <c r="C1215" t="s">
        <v>209</v>
      </c>
      <c r="D1215" t="s">
        <v>123</v>
      </c>
      <c r="E1215" t="s">
        <v>159</v>
      </c>
      <c r="F1215" s="1"/>
      <c r="G1215" s="1"/>
      <c r="H1215" s="1"/>
      <c r="I1215" s="1">
        <v>4.4146576566946996</v>
      </c>
      <c r="J1215" s="1">
        <v>4.5201437449859903</v>
      </c>
      <c r="K1215" s="1">
        <v>4.6419426864574804</v>
      </c>
      <c r="L1215" s="1">
        <v>4.7722267544472201</v>
      </c>
      <c r="M1215" s="1">
        <v>4.9022147692902402</v>
      </c>
      <c r="N1215" s="1">
        <v>5.0322229911654901</v>
      </c>
      <c r="O1215" s="1">
        <v>5.1609061490129404</v>
      </c>
      <c r="P1215" s="1">
        <v>5.2503789829079599</v>
      </c>
      <c r="Q1215" s="1">
        <v>5.3163136928749699</v>
      </c>
      <c r="R1215" s="1">
        <v>5.3693351799082496</v>
      </c>
      <c r="S1215" s="1">
        <v>5.4241075110335402</v>
      </c>
      <c r="T1215" s="1">
        <v>5.4851868238345904</v>
      </c>
      <c r="U1215" s="1">
        <v>5.5542857985680296</v>
      </c>
      <c r="V1215" s="1">
        <v>5.6295893795734697</v>
      </c>
      <c r="W1215" s="1">
        <v>5.7124398443717803</v>
      </c>
      <c r="X1215" s="1">
        <v>5.8050840711552798</v>
      </c>
      <c r="Y1215" s="1">
        <v>5.90164107789741</v>
      </c>
      <c r="Z1215" s="1">
        <v>6.0001501741234602</v>
      </c>
      <c r="AA1215" s="1">
        <v>6.1009354002464597</v>
      </c>
      <c r="AB1215" s="1">
        <v>6.2040672334581899</v>
      </c>
      <c r="AC1215" s="1">
        <v>6.2040672334581899</v>
      </c>
    </row>
    <row r="1216" spans="1:29" hidden="1" x14ac:dyDescent="0.3">
      <c r="A1216" t="s">
        <v>208</v>
      </c>
      <c r="B1216" t="s">
        <v>188</v>
      </c>
      <c r="C1216" t="s">
        <v>209</v>
      </c>
      <c r="D1216" t="s">
        <v>125</v>
      </c>
      <c r="E1216" t="s">
        <v>159</v>
      </c>
      <c r="F1216" s="1"/>
      <c r="G1216" s="1"/>
      <c r="H1216" s="1"/>
      <c r="I1216" s="1">
        <v>7.61383296647048</v>
      </c>
      <c r="J1216" s="1">
        <v>10.3146563859138</v>
      </c>
      <c r="K1216" s="1">
        <v>11.127819411865801</v>
      </c>
      <c r="L1216" s="1">
        <v>10.1413821617185</v>
      </c>
      <c r="M1216" s="1">
        <v>11.0707919992517</v>
      </c>
      <c r="N1216" s="1">
        <v>11.3747874561894</v>
      </c>
      <c r="O1216" s="1">
        <v>8.7889302759859795</v>
      </c>
      <c r="P1216" s="1">
        <v>7.7429752157249698</v>
      </c>
      <c r="Q1216" s="1">
        <v>6.7746289479973099</v>
      </c>
      <c r="R1216" s="1">
        <v>6.5657506535640699</v>
      </c>
      <c r="S1216" s="1">
        <v>7.0067700069692602</v>
      </c>
      <c r="T1216" s="1">
        <v>7.8164808212400496</v>
      </c>
      <c r="U1216" s="1">
        <v>7.7870410274387796</v>
      </c>
      <c r="V1216" s="1">
        <v>7.8481172544283799</v>
      </c>
      <c r="W1216" s="1">
        <v>8.0180554507189505</v>
      </c>
      <c r="X1216" s="1">
        <v>8.2953682847143195</v>
      </c>
      <c r="Y1216" s="1">
        <v>8.4545729055367094</v>
      </c>
      <c r="Z1216" s="1">
        <v>8.6527212089301599</v>
      </c>
      <c r="AA1216" s="1">
        <v>8.8720926197934897</v>
      </c>
      <c r="AB1216" s="1">
        <v>9.0741024575614002</v>
      </c>
      <c r="AC1216" s="1">
        <v>9.0741024575614002</v>
      </c>
    </row>
    <row r="1217" spans="1:29" hidden="1" x14ac:dyDescent="0.3">
      <c r="A1217" t="s">
        <v>208</v>
      </c>
      <c r="B1217" t="s">
        <v>188</v>
      </c>
      <c r="C1217" t="s">
        <v>209</v>
      </c>
      <c r="D1217" t="s">
        <v>127</v>
      </c>
      <c r="E1217" t="s">
        <v>159</v>
      </c>
      <c r="F1217" s="1"/>
      <c r="G1217" s="1"/>
      <c r="H1217" s="1"/>
      <c r="I1217" s="1">
        <v>11.626762081573601</v>
      </c>
      <c r="J1217" s="1">
        <v>12.951067435946801</v>
      </c>
      <c r="K1217" s="1">
        <v>14.3349237075199</v>
      </c>
      <c r="L1217" s="1">
        <v>14.5854748952601</v>
      </c>
      <c r="M1217" s="1">
        <v>15.349997770376</v>
      </c>
      <c r="N1217" s="1">
        <v>13.931302613283099</v>
      </c>
      <c r="O1217" s="1">
        <v>11.4592033793423</v>
      </c>
      <c r="P1217" s="1">
        <v>10.4452915853383</v>
      </c>
      <c r="Q1217" s="1">
        <v>9.2241573202592892</v>
      </c>
      <c r="R1217" s="1">
        <v>8.4283177217585905</v>
      </c>
      <c r="S1217" s="1">
        <v>8.1875821753830191</v>
      </c>
      <c r="T1217" s="1">
        <v>7.9462514447940702</v>
      </c>
      <c r="U1217" s="1">
        <v>7.8506768989226199</v>
      </c>
      <c r="V1217" s="1">
        <v>7.8107149643515301</v>
      </c>
      <c r="W1217" s="1">
        <v>7.8537738172610698</v>
      </c>
      <c r="X1217" s="1">
        <v>7.9244872787675504</v>
      </c>
      <c r="Y1217" s="1">
        <v>7.9184899095904999</v>
      </c>
      <c r="Z1217" s="1">
        <v>7.85225896582467</v>
      </c>
      <c r="AA1217" s="1">
        <v>7.7746554731399398</v>
      </c>
      <c r="AB1217" s="1">
        <v>7.7010884695251596</v>
      </c>
      <c r="AC1217" s="1">
        <v>7.7010884695251596</v>
      </c>
    </row>
    <row r="1218" spans="1:29" hidden="1" x14ac:dyDescent="0.3">
      <c r="A1218" t="s">
        <v>208</v>
      </c>
      <c r="B1218" t="s">
        <v>188</v>
      </c>
      <c r="C1218" t="s">
        <v>209</v>
      </c>
      <c r="D1218" t="s">
        <v>161</v>
      </c>
      <c r="E1218" t="s">
        <v>159</v>
      </c>
      <c r="F1218" s="1"/>
      <c r="G1218" s="1"/>
      <c r="H1218" s="1"/>
      <c r="I1218" s="1">
        <v>4.4146576566946996</v>
      </c>
      <c r="J1218" s="1">
        <v>4.5201437449859903</v>
      </c>
      <c r="K1218" s="1">
        <v>4.6419426864574804</v>
      </c>
      <c r="L1218" s="1">
        <v>4.7722267544472201</v>
      </c>
      <c r="M1218" s="1">
        <v>6.26100109691619</v>
      </c>
      <c r="N1218" s="1">
        <v>9.7366529474022396</v>
      </c>
      <c r="O1218" s="1">
        <v>19.858057181417699</v>
      </c>
      <c r="P1218" s="1">
        <v>29.541949120198101</v>
      </c>
      <c r="Q1218" s="1">
        <v>36.517201357156701</v>
      </c>
      <c r="R1218" s="1">
        <v>42.214775163707998</v>
      </c>
      <c r="S1218" s="1">
        <v>48.760139205604197</v>
      </c>
      <c r="T1218" s="1">
        <v>53.387227563891699</v>
      </c>
      <c r="U1218" s="1">
        <v>58.5918937388412</v>
      </c>
      <c r="V1218" s="1">
        <v>64.401980953312403</v>
      </c>
      <c r="W1218" s="1">
        <v>70.869878239180693</v>
      </c>
      <c r="X1218" s="1">
        <v>78.126053766894202</v>
      </c>
      <c r="Y1218" s="1">
        <v>86.199318737352698</v>
      </c>
      <c r="Z1218" s="1">
        <v>95.176038732637807</v>
      </c>
      <c r="AA1218" s="1">
        <v>105.085967283708</v>
      </c>
      <c r="AB1218" s="1">
        <v>116.033110000037</v>
      </c>
      <c r="AC1218" s="1">
        <v>116.033110000037</v>
      </c>
    </row>
    <row r="1219" spans="1:29" hidden="1" x14ac:dyDescent="0.3">
      <c r="A1219" t="s">
        <v>208</v>
      </c>
      <c r="B1219" t="s">
        <v>188</v>
      </c>
      <c r="C1219" t="s">
        <v>209</v>
      </c>
      <c r="D1219" t="s">
        <v>131</v>
      </c>
      <c r="E1219" t="s">
        <v>159</v>
      </c>
      <c r="F1219" s="1"/>
      <c r="G1219" s="1"/>
      <c r="H1219" s="1"/>
      <c r="I1219" s="1">
        <v>24.1952584447607</v>
      </c>
      <c r="J1219" s="1">
        <v>24.1948887846345</v>
      </c>
      <c r="K1219" s="1">
        <v>24.194905014834799</v>
      </c>
      <c r="L1219" s="1">
        <v>24.1949044484337</v>
      </c>
      <c r="M1219" s="1">
        <v>24.195006665123</v>
      </c>
      <c r="N1219" s="1">
        <v>26.156598215024101</v>
      </c>
      <c r="O1219" s="1">
        <v>29.179843455748198</v>
      </c>
      <c r="P1219" s="1">
        <v>29.5419548477151</v>
      </c>
      <c r="Q1219" s="1">
        <v>23.387364305540199</v>
      </c>
      <c r="R1219" s="1">
        <v>18.124546881267801</v>
      </c>
      <c r="S1219" s="1">
        <v>15.552578527494299</v>
      </c>
      <c r="T1219" s="1">
        <v>14.4198323963154</v>
      </c>
      <c r="U1219" s="1">
        <v>13.8019313964851</v>
      </c>
      <c r="V1219" s="1">
        <v>13.3946351519708</v>
      </c>
      <c r="W1219" s="1">
        <v>13.067413934879999</v>
      </c>
      <c r="X1219" s="1">
        <v>12.796557533798</v>
      </c>
      <c r="Y1219" s="1">
        <v>12.5662019837714</v>
      </c>
      <c r="Z1219" s="1">
        <v>12.377600588492699</v>
      </c>
      <c r="AA1219" s="1">
        <v>12.227067416119899</v>
      </c>
      <c r="AB1219" s="1">
        <v>12.093447199202799</v>
      </c>
      <c r="AC1219" s="1">
        <v>12.093447199202799</v>
      </c>
    </row>
    <row r="1220" spans="1:29" hidden="1" x14ac:dyDescent="0.3">
      <c r="A1220" t="s">
        <v>208</v>
      </c>
      <c r="B1220" t="s">
        <v>188</v>
      </c>
      <c r="C1220" t="s">
        <v>209</v>
      </c>
      <c r="D1220" t="s">
        <v>162</v>
      </c>
      <c r="E1220" t="s">
        <v>159</v>
      </c>
      <c r="F1220" s="1"/>
      <c r="G1220" s="1"/>
      <c r="H1220" s="1"/>
      <c r="I1220" s="1">
        <v>7.61383296647048</v>
      </c>
      <c r="J1220" s="1">
        <v>10.3146563859138</v>
      </c>
      <c r="K1220" s="1">
        <v>11.127819411865801</v>
      </c>
      <c r="L1220" s="1">
        <v>10.1413821617185</v>
      </c>
      <c r="M1220" s="1">
        <v>12.6221787551889</v>
      </c>
      <c r="N1220" s="1">
        <v>16.746044275568501</v>
      </c>
      <c r="O1220" s="1">
        <v>25.569320980622301</v>
      </c>
      <c r="P1220" s="1">
        <v>35.477740738244897</v>
      </c>
      <c r="Q1220" s="1">
        <v>42.398069449067698</v>
      </c>
      <c r="R1220" s="1">
        <v>48.6338274698928</v>
      </c>
      <c r="S1220" s="1">
        <v>56.4854439227543</v>
      </c>
      <c r="T1220" s="1">
        <v>62.508370249013304</v>
      </c>
      <c r="U1220" s="1">
        <v>68.342435832515207</v>
      </c>
      <c r="V1220" s="1">
        <v>74.951169477186298</v>
      </c>
      <c r="W1220" s="1">
        <v>82.411199480298293</v>
      </c>
      <c r="X1220" s="1">
        <v>90.867434459780299</v>
      </c>
      <c r="Y1220" s="1">
        <v>100.13400117226401</v>
      </c>
      <c r="Z1220" s="1">
        <v>110.46879754547</v>
      </c>
      <c r="AA1220" s="1">
        <v>121.88770396195901</v>
      </c>
      <c r="AB1220" s="1">
        <v>134.470803102193</v>
      </c>
      <c r="AC1220" s="1">
        <v>134.470803102193</v>
      </c>
    </row>
    <row r="1221" spans="1:29" hidden="1" x14ac:dyDescent="0.3">
      <c r="A1221" t="s">
        <v>208</v>
      </c>
      <c r="B1221" t="s">
        <v>188</v>
      </c>
      <c r="C1221" t="s">
        <v>209</v>
      </c>
      <c r="D1221" t="s">
        <v>164</v>
      </c>
      <c r="E1221" t="s">
        <v>159</v>
      </c>
      <c r="F1221" s="1"/>
      <c r="G1221" s="1"/>
      <c r="H1221" s="1"/>
      <c r="I1221" s="1">
        <v>3.2508514656896801</v>
      </c>
      <c r="J1221" s="1">
        <v>3.3140917427787699</v>
      </c>
      <c r="K1221" s="1">
        <v>3.3883390785994298</v>
      </c>
      <c r="L1221" s="1">
        <v>3.4642372308998999</v>
      </c>
      <c r="M1221" s="1">
        <v>5.6724842835925298</v>
      </c>
      <c r="N1221" s="1">
        <v>11.004255546970599</v>
      </c>
      <c r="O1221" s="1">
        <v>26.781679549617401</v>
      </c>
      <c r="P1221" s="1">
        <v>41.897713021557202</v>
      </c>
      <c r="Q1221" s="1">
        <v>52.786605048138597</v>
      </c>
      <c r="R1221" s="1">
        <v>61.684467600950804</v>
      </c>
      <c r="S1221" s="1">
        <v>71.911907366419797</v>
      </c>
      <c r="T1221" s="1">
        <v>79.110455738108399</v>
      </c>
      <c r="U1221" s="1">
        <v>87.203994107988194</v>
      </c>
      <c r="V1221" s="1">
        <v>96.239300963002705</v>
      </c>
      <c r="W1221" s="1">
        <v>106.296741123202</v>
      </c>
      <c r="X1221" s="1">
        <v>117.57807665998899</v>
      </c>
      <c r="Y1221" s="1">
        <v>130.13794549076201</v>
      </c>
      <c r="Z1221" s="1">
        <v>144.11528439415801</v>
      </c>
      <c r="AA1221" s="1">
        <v>159.55650697404599</v>
      </c>
      <c r="AB1221" s="1">
        <v>176.62516182945899</v>
      </c>
      <c r="AC1221" s="1">
        <v>176.62516182945899</v>
      </c>
    </row>
    <row r="1222" spans="1:29" hidden="1" x14ac:dyDescent="0.3">
      <c r="A1222" t="s">
        <v>208</v>
      </c>
      <c r="B1222" t="s">
        <v>199</v>
      </c>
      <c r="C1222" t="s">
        <v>149</v>
      </c>
      <c r="D1222" t="s">
        <v>154</v>
      </c>
      <c r="E1222" t="s">
        <v>155</v>
      </c>
      <c r="F1222" s="1"/>
      <c r="G1222" s="1"/>
      <c r="H1222" s="1"/>
      <c r="I1222" s="1">
        <v>1.0077983340000001</v>
      </c>
      <c r="J1222" s="1">
        <v>1.0077983340000001</v>
      </c>
      <c r="K1222" s="1">
        <v>0.99472622899999996</v>
      </c>
      <c r="L1222" s="1">
        <v>0.98516237172277898</v>
      </c>
      <c r="M1222" s="1">
        <v>1.01527317027131</v>
      </c>
      <c r="N1222" s="1">
        <v>1.09318810920077</v>
      </c>
      <c r="O1222" s="1">
        <v>1.2307577061049599</v>
      </c>
      <c r="P1222" s="1">
        <v>1.26913339892915</v>
      </c>
      <c r="Q1222" s="1">
        <v>1.2799918072420999</v>
      </c>
      <c r="R1222" s="1">
        <v>1.3217409336280601</v>
      </c>
      <c r="S1222" s="1">
        <v>1.32526606794964</v>
      </c>
      <c r="T1222" s="1">
        <v>1.32879120227124</v>
      </c>
      <c r="U1222" s="1">
        <v>1.3567286312742699</v>
      </c>
      <c r="V1222" s="1">
        <v>1.38587890753744</v>
      </c>
      <c r="W1222" s="1">
        <v>1.3811269610136301</v>
      </c>
      <c r="X1222" s="1">
        <v>1.37338734548482</v>
      </c>
      <c r="Y1222" s="1">
        <v>1.3604941946006199</v>
      </c>
      <c r="Z1222" s="1">
        <v>1.3476010437164301</v>
      </c>
      <c r="AA1222" s="1">
        <v>1.33665249052131</v>
      </c>
      <c r="AB1222" s="1">
        <v>1.3257039373262001</v>
      </c>
      <c r="AC1222" s="1">
        <v>1.3257039373262001</v>
      </c>
    </row>
    <row r="1223" spans="1:29" hidden="1" x14ac:dyDescent="0.3">
      <c r="A1223" t="s">
        <v>208</v>
      </c>
      <c r="B1223" t="s">
        <v>199</v>
      </c>
      <c r="C1223" t="s">
        <v>149</v>
      </c>
      <c r="D1223" t="s">
        <v>156</v>
      </c>
      <c r="E1223" t="s">
        <v>155</v>
      </c>
      <c r="F1223" s="1"/>
      <c r="G1223" s="1"/>
      <c r="H1223" s="1"/>
      <c r="I1223" s="1">
        <v>1.014868288</v>
      </c>
      <c r="J1223" s="1">
        <v>1.014868288</v>
      </c>
      <c r="K1223" s="1">
        <v>0.99148701099999903</v>
      </c>
      <c r="L1223" s="1">
        <v>0.97365502047109598</v>
      </c>
      <c r="M1223" s="1">
        <v>0.98424922702220297</v>
      </c>
      <c r="N1223" s="1">
        <v>1.0232480604230501</v>
      </c>
      <c r="O1223" s="1">
        <v>1.0894229409446201</v>
      </c>
      <c r="P1223" s="1">
        <v>1.1011356348768599</v>
      </c>
      <c r="Q1223" s="1">
        <v>1.1110836610758601</v>
      </c>
      <c r="R1223" s="1">
        <v>1.1552165190795001</v>
      </c>
      <c r="S1223" s="1">
        <v>1.1569515135314901</v>
      </c>
      <c r="T1223" s="1">
        <v>1.1586865079834801</v>
      </c>
      <c r="U1223" s="1">
        <v>1.1696855043866301</v>
      </c>
      <c r="V1223" s="1">
        <v>1.18190977395247</v>
      </c>
      <c r="W1223" s="1">
        <v>1.17421141461997</v>
      </c>
      <c r="X1223" s="1">
        <v>1.1643169276638099</v>
      </c>
      <c r="Y1223" s="1">
        <v>1.1503695949489401</v>
      </c>
      <c r="Z1223" s="1">
        <v>1.13642226223409</v>
      </c>
      <c r="AA1223" s="1">
        <v>1.1255799476800701</v>
      </c>
      <c r="AB1223" s="1">
        <v>1.1147376331260599</v>
      </c>
      <c r="AC1223" s="1">
        <v>1.1147376331260599</v>
      </c>
    </row>
    <row r="1224" spans="1:29" hidden="1" x14ac:dyDescent="0.3">
      <c r="A1224" t="s">
        <v>208</v>
      </c>
      <c r="B1224" t="s">
        <v>199</v>
      </c>
      <c r="C1224" t="s">
        <v>149</v>
      </c>
      <c r="D1224" t="s">
        <v>117</v>
      </c>
      <c r="E1224" t="s">
        <v>157</v>
      </c>
      <c r="F1224" s="1"/>
      <c r="G1224" s="1"/>
      <c r="H1224" s="1"/>
      <c r="I1224" s="1"/>
      <c r="J1224" s="1"/>
      <c r="K1224" s="1"/>
      <c r="L1224" s="1"/>
      <c r="M1224" s="1">
        <v>22.0711082576534</v>
      </c>
      <c r="N1224" s="1">
        <v>76.415239647032706</v>
      </c>
      <c r="O1224" s="1">
        <v>181.221275839486</v>
      </c>
      <c r="P1224" s="1">
        <v>299.98918160449699</v>
      </c>
      <c r="Q1224" s="1">
        <v>385.90710241087999</v>
      </c>
      <c r="R1224" s="1">
        <v>455.893179533156</v>
      </c>
      <c r="S1224" s="1">
        <v>536.28874408614899</v>
      </c>
      <c r="T1224" s="1">
        <v>592.86008830294895</v>
      </c>
      <c r="U1224" s="1">
        <v>656.36791789740198</v>
      </c>
      <c r="V1224" s="1">
        <v>727.17223032362699</v>
      </c>
      <c r="W1224" s="1">
        <v>805.97953034070201</v>
      </c>
      <c r="X1224" s="1">
        <v>894.478994938749</v>
      </c>
      <c r="Y1224" s="1">
        <v>993.18172276092298</v>
      </c>
      <c r="Z1224" s="1">
        <v>1103.08852862042</v>
      </c>
      <c r="AA1224" s="1">
        <v>1224.68725035071</v>
      </c>
      <c r="AB1224" s="1">
        <v>1358.6393428311401</v>
      </c>
      <c r="AC1224" s="1">
        <v>1358.6393428311401</v>
      </c>
    </row>
    <row r="1225" spans="1:29" x14ac:dyDescent="0.3">
      <c r="A1225" t="s">
        <v>208</v>
      </c>
      <c r="B1225" t="s">
        <v>199</v>
      </c>
      <c r="C1225" t="s">
        <v>149</v>
      </c>
      <c r="D1225" t="s">
        <v>158</v>
      </c>
      <c r="E1225" t="s">
        <v>159</v>
      </c>
      <c r="F1225" s="1"/>
      <c r="G1225" s="1"/>
      <c r="H1225" s="1"/>
      <c r="I1225" s="1">
        <v>11.626762081573601</v>
      </c>
      <c r="J1225" s="1">
        <v>12.9533070955203</v>
      </c>
      <c r="K1225" s="1">
        <v>14.340500002027399</v>
      </c>
      <c r="L1225" s="1">
        <v>14.593374538178001</v>
      </c>
      <c r="M1225" s="1">
        <v>15.3586142930865</v>
      </c>
      <c r="N1225" s="1">
        <v>13.943398293142801</v>
      </c>
      <c r="O1225" s="1">
        <v>11.6029384443012</v>
      </c>
      <c r="P1225" s="1">
        <v>10.5156397143306</v>
      </c>
      <c r="Q1225" s="1">
        <v>9.2802896265906405</v>
      </c>
      <c r="R1225" s="1">
        <v>8.4921828998035505</v>
      </c>
      <c r="S1225" s="1">
        <v>8.17137864593305</v>
      </c>
      <c r="T1225" s="1">
        <v>8.0773801512346601</v>
      </c>
      <c r="U1225" s="1">
        <v>7.9431362060967503</v>
      </c>
      <c r="V1225" s="1">
        <v>7.8486511305967799</v>
      </c>
      <c r="W1225" s="1">
        <v>7.8752632267054103</v>
      </c>
      <c r="X1225" s="1">
        <v>7.9944185885962797</v>
      </c>
      <c r="Y1225" s="1">
        <v>7.9588276072113198</v>
      </c>
      <c r="Z1225" s="1">
        <v>7.8723214538939503</v>
      </c>
      <c r="AA1225" s="1">
        <v>7.79407762677529</v>
      </c>
      <c r="AB1225" s="1">
        <v>7.7204642015584897</v>
      </c>
      <c r="AC1225" s="1">
        <v>7.7204642015584897</v>
      </c>
    </row>
    <row r="1226" spans="1:29" hidden="1" x14ac:dyDescent="0.3">
      <c r="A1226" t="s">
        <v>208</v>
      </c>
      <c r="B1226" t="s">
        <v>199</v>
      </c>
      <c r="C1226" t="s">
        <v>149</v>
      </c>
      <c r="D1226" t="s">
        <v>119</v>
      </c>
      <c r="E1226" t="s">
        <v>159</v>
      </c>
      <c r="F1226" s="1"/>
      <c r="G1226" s="1"/>
      <c r="H1226" s="1"/>
      <c r="I1226" s="1">
        <v>3.0770555555555598E-5</v>
      </c>
      <c r="J1226" s="1">
        <v>3.0770555555555598E-5</v>
      </c>
      <c r="K1226" s="1">
        <v>1.2909949118747801</v>
      </c>
      <c r="L1226" s="1">
        <v>3.4019337583368299</v>
      </c>
      <c r="M1226" s="1">
        <v>1.75915676149405</v>
      </c>
      <c r="N1226" s="1">
        <v>1.41154165440241</v>
      </c>
      <c r="O1226" s="1">
        <v>0.97833182715953404</v>
      </c>
      <c r="P1226" s="1">
        <v>2.50127489316385</v>
      </c>
      <c r="Q1226" s="1">
        <v>4.7315524574937804</v>
      </c>
      <c r="R1226" s="1">
        <v>8.0275406788497694</v>
      </c>
      <c r="S1226" s="1">
        <v>8.1604236851027494</v>
      </c>
      <c r="T1226" s="1">
        <v>8.2830618549256307</v>
      </c>
      <c r="U1226" s="1">
        <v>13.353017540151001</v>
      </c>
      <c r="V1226" s="1">
        <v>16.9438586383508</v>
      </c>
      <c r="W1226" s="1">
        <v>17.371471329304999</v>
      </c>
      <c r="X1226" s="1">
        <v>17.3530735770318</v>
      </c>
      <c r="Y1226" s="1">
        <v>17.1662341278873</v>
      </c>
      <c r="Z1226" s="1">
        <v>16.9867695772122</v>
      </c>
      <c r="AA1226" s="1">
        <v>16.7283135365441</v>
      </c>
      <c r="AB1226" s="1">
        <v>16.478866880075699</v>
      </c>
      <c r="AC1226" s="1">
        <v>16.478866880075699</v>
      </c>
    </row>
    <row r="1227" spans="1:29" hidden="1" x14ac:dyDescent="0.3">
      <c r="A1227" t="s">
        <v>208</v>
      </c>
      <c r="B1227" t="s">
        <v>199</v>
      </c>
      <c r="C1227" t="s">
        <v>149</v>
      </c>
      <c r="D1227" t="s">
        <v>121</v>
      </c>
      <c r="E1227" t="s">
        <v>159</v>
      </c>
      <c r="F1227" s="1"/>
      <c r="G1227" s="1"/>
      <c r="H1227" s="1"/>
      <c r="I1227" s="1">
        <v>3.2508514656896801</v>
      </c>
      <c r="J1227" s="1">
        <v>3.3140917427787699</v>
      </c>
      <c r="K1227" s="1">
        <v>3.3883390785994298</v>
      </c>
      <c r="L1227" s="1">
        <v>3.4642372308998999</v>
      </c>
      <c r="M1227" s="1">
        <v>3.5348297947321798</v>
      </c>
      <c r="N1227" s="1">
        <v>3.6032053531194501</v>
      </c>
      <c r="O1227" s="1">
        <v>3.6599934985291802</v>
      </c>
      <c r="P1227" s="1">
        <v>3.6829352990791899</v>
      </c>
      <c r="Q1227" s="1">
        <v>3.7021409922784798</v>
      </c>
      <c r="R1227" s="1">
        <v>3.7199776903243702</v>
      </c>
      <c r="S1227" s="1">
        <v>3.7364902687396202</v>
      </c>
      <c r="T1227" s="1">
        <v>3.7518798960758999</v>
      </c>
      <c r="U1227" s="1">
        <v>3.7661740298023298</v>
      </c>
      <c r="V1227" s="1">
        <v>3.7794932802328498</v>
      </c>
      <c r="W1227" s="1">
        <v>3.7919464948411399</v>
      </c>
      <c r="X1227" s="1">
        <v>3.8035768473087401</v>
      </c>
      <c r="Y1227" s="1">
        <v>3.8144441751835201</v>
      </c>
      <c r="Z1227" s="1">
        <v>3.8245932246060699</v>
      </c>
      <c r="AA1227" s="1">
        <v>3.8340114563557601</v>
      </c>
      <c r="AB1227" s="1">
        <v>3.8427995671426101</v>
      </c>
      <c r="AC1227" s="1">
        <v>3.8427995671426101</v>
      </c>
    </row>
    <row r="1228" spans="1:29" hidden="1" x14ac:dyDescent="0.3">
      <c r="A1228" t="s">
        <v>208</v>
      </c>
      <c r="B1228" t="s">
        <v>199</v>
      </c>
      <c r="C1228" t="s">
        <v>149</v>
      </c>
      <c r="D1228" t="s">
        <v>123</v>
      </c>
      <c r="E1228" t="s">
        <v>159</v>
      </c>
      <c r="F1228" s="1"/>
      <c r="G1228" s="1"/>
      <c r="H1228" s="1"/>
      <c r="I1228" s="1">
        <v>4.4146576566946996</v>
      </c>
      <c r="J1228" s="1">
        <v>4.5201437449859903</v>
      </c>
      <c r="K1228" s="1">
        <v>4.6419426864574804</v>
      </c>
      <c r="L1228" s="1">
        <v>4.7722267544472201</v>
      </c>
      <c r="M1228" s="1">
        <v>4.9022147692902402</v>
      </c>
      <c r="N1228" s="1">
        <v>5.0322229911654901</v>
      </c>
      <c r="O1228" s="1">
        <v>5.1609061490129404</v>
      </c>
      <c r="P1228" s="1">
        <v>5.2532380230631999</v>
      </c>
      <c r="Q1228" s="1">
        <v>5.3235421144477497</v>
      </c>
      <c r="R1228" s="1">
        <v>5.3830046541952603</v>
      </c>
      <c r="S1228" s="1">
        <v>5.4443312711006699</v>
      </c>
      <c r="T1228" s="1">
        <v>5.5118807062860098</v>
      </c>
      <c r="U1228" s="1">
        <v>5.5876372253079198</v>
      </c>
      <c r="V1228" s="1">
        <v>5.6697400362969104</v>
      </c>
      <c r="W1228" s="1">
        <v>5.7593384554979696</v>
      </c>
      <c r="X1228" s="1">
        <v>5.8589454248803401</v>
      </c>
      <c r="Y1228" s="1">
        <v>5.9626516188893497</v>
      </c>
      <c r="Z1228" s="1">
        <v>6.0689141493994798</v>
      </c>
      <c r="AA1228" s="1">
        <v>6.1779713938721903</v>
      </c>
      <c r="AB1228" s="1">
        <v>6.2906134254929604</v>
      </c>
      <c r="AC1228" s="1">
        <v>6.2906134254929604</v>
      </c>
    </row>
    <row r="1229" spans="1:29" hidden="1" x14ac:dyDescent="0.3">
      <c r="A1229" t="s">
        <v>208</v>
      </c>
      <c r="B1229" t="s">
        <v>199</v>
      </c>
      <c r="C1229" t="s">
        <v>149</v>
      </c>
      <c r="D1229" t="s">
        <v>125</v>
      </c>
      <c r="E1229" t="s">
        <v>159</v>
      </c>
      <c r="F1229" s="1"/>
      <c r="G1229" s="1"/>
      <c r="H1229" s="1"/>
      <c r="I1229" s="1">
        <v>7.61383296647048</v>
      </c>
      <c r="J1229" s="1">
        <v>10.3146563859138</v>
      </c>
      <c r="K1229" s="1">
        <v>11.127819411865801</v>
      </c>
      <c r="L1229" s="1">
        <v>10.1413821617185</v>
      </c>
      <c r="M1229" s="1">
        <v>11.0707919992517</v>
      </c>
      <c r="N1229" s="1">
        <v>11.3747874561894</v>
      </c>
      <c r="O1229" s="1">
        <v>9.1018418057395998</v>
      </c>
      <c r="P1229" s="1">
        <v>8.9038586737641694</v>
      </c>
      <c r="Q1229" s="1">
        <v>8.3969764571812497</v>
      </c>
      <c r="R1229" s="1">
        <v>7.9221364624363799</v>
      </c>
      <c r="S1229" s="1">
        <v>8.2870890450976606</v>
      </c>
      <c r="T1229" s="1">
        <v>9.0032389586855892</v>
      </c>
      <c r="U1229" s="1">
        <v>9.3635230470284601</v>
      </c>
      <c r="V1229" s="1">
        <v>9.5811461111986702</v>
      </c>
      <c r="W1229" s="1">
        <v>9.8922575342290706</v>
      </c>
      <c r="X1229" s="1">
        <v>10.242016817839501</v>
      </c>
      <c r="Y1229" s="1">
        <v>10.4132104479602</v>
      </c>
      <c r="Z1229" s="1">
        <v>10.804973355898399</v>
      </c>
      <c r="AA1229" s="1">
        <v>11.2989906605576</v>
      </c>
      <c r="AB1229" s="1">
        <v>11.8416699410769</v>
      </c>
      <c r="AC1229" s="1">
        <v>11.8416699410769</v>
      </c>
    </row>
    <row r="1230" spans="1:29" hidden="1" x14ac:dyDescent="0.3">
      <c r="A1230" t="s">
        <v>208</v>
      </c>
      <c r="B1230" t="s">
        <v>199</v>
      </c>
      <c r="C1230" t="s">
        <v>149</v>
      </c>
      <c r="D1230" t="s">
        <v>127</v>
      </c>
      <c r="E1230" t="s">
        <v>159</v>
      </c>
      <c r="F1230" s="1"/>
      <c r="G1230" s="1"/>
      <c r="H1230" s="1"/>
      <c r="I1230" s="1">
        <v>11.626762081573601</v>
      </c>
      <c r="J1230" s="1">
        <v>12.9533070955203</v>
      </c>
      <c r="K1230" s="1">
        <v>14.340500002027399</v>
      </c>
      <c r="L1230" s="1">
        <v>14.593374538178001</v>
      </c>
      <c r="M1230" s="1">
        <v>15.3586142930866</v>
      </c>
      <c r="N1230" s="1">
        <v>13.943398293142801</v>
      </c>
      <c r="O1230" s="1">
        <v>11.6029384443012</v>
      </c>
      <c r="P1230" s="1">
        <v>10.5156397143306</v>
      </c>
      <c r="Q1230" s="1">
        <v>9.2802896265906405</v>
      </c>
      <c r="R1230" s="1">
        <v>8.4921828998035505</v>
      </c>
      <c r="S1230" s="1">
        <v>8.17137864593305</v>
      </c>
      <c r="T1230" s="1">
        <v>8.0773801512346601</v>
      </c>
      <c r="U1230" s="1">
        <v>7.9431362060967503</v>
      </c>
      <c r="V1230" s="1">
        <v>7.8486511305967701</v>
      </c>
      <c r="W1230" s="1">
        <v>7.8752632267054103</v>
      </c>
      <c r="X1230" s="1">
        <v>7.9944185885962797</v>
      </c>
      <c r="Y1230" s="1">
        <v>7.9588276072113198</v>
      </c>
      <c r="Z1230" s="1">
        <v>7.8723214538939503</v>
      </c>
      <c r="AA1230" s="1">
        <v>7.79407762677529</v>
      </c>
      <c r="AB1230" s="1">
        <v>7.7204642015584897</v>
      </c>
      <c r="AC1230" s="1">
        <v>7.7204642015584897</v>
      </c>
    </row>
    <row r="1231" spans="1:29" hidden="1" x14ac:dyDescent="0.3">
      <c r="A1231" t="s">
        <v>208</v>
      </c>
      <c r="B1231" t="s">
        <v>199</v>
      </c>
      <c r="C1231" t="s">
        <v>149</v>
      </c>
      <c r="D1231" t="s">
        <v>161</v>
      </c>
      <c r="E1231" t="s">
        <v>159</v>
      </c>
      <c r="F1231" s="1"/>
      <c r="G1231" s="1"/>
      <c r="H1231" s="1"/>
      <c r="I1231" s="1">
        <v>4.4146576566946996</v>
      </c>
      <c r="J1231" s="1">
        <v>4.5201437449859903</v>
      </c>
      <c r="K1231" s="1">
        <v>4.6419426864574804</v>
      </c>
      <c r="L1231" s="1">
        <v>4.7722267544472201</v>
      </c>
      <c r="M1231" s="1">
        <v>6.26100109691619</v>
      </c>
      <c r="N1231" s="1">
        <v>9.7366529474022396</v>
      </c>
      <c r="O1231" s="1">
        <v>16.317617856058298</v>
      </c>
      <c r="P1231" s="1">
        <v>23.7217804107589</v>
      </c>
      <c r="Q1231" s="1">
        <v>29.081537787720102</v>
      </c>
      <c r="R1231" s="1">
        <v>33.449625141763001</v>
      </c>
      <c r="S1231" s="1">
        <v>38.4604265490199</v>
      </c>
      <c r="T1231" s="1">
        <v>42.0107358057722</v>
      </c>
      <c r="U1231" s="1">
        <v>45.996290126642997</v>
      </c>
      <c r="V1231" s="1">
        <v>50.437391613122202</v>
      </c>
      <c r="W1231" s="1">
        <v>55.3786848602521</v>
      </c>
      <c r="X1231" s="1">
        <v>60.926675349585103</v>
      </c>
      <c r="Y1231" s="1">
        <v>67.106919046764204</v>
      </c>
      <c r="Z1231" s="1">
        <v>73.979487254885001</v>
      </c>
      <c r="AA1231" s="1">
        <v>81.574651613467907</v>
      </c>
      <c r="AB1231" s="1">
        <v>89.933924022436301</v>
      </c>
      <c r="AC1231" s="1">
        <v>89.933924022436301</v>
      </c>
    </row>
    <row r="1232" spans="1:29" hidden="1" x14ac:dyDescent="0.3">
      <c r="A1232" t="s">
        <v>208</v>
      </c>
      <c r="B1232" t="s">
        <v>199</v>
      </c>
      <c r="C1232" t="s">
        <v>149</v>
      </c>
      <c r="D1232" t="s">
        <v>131</v>
      </c>
      <c r="E1232" t="s">
        <v>159</v>
      </c>
      <c r="F1232" s="1"/>
      <c r="G1232" s="1"/>
      <c r="H1232" s="1"/>
      <c r="I1232" s="1">
        <v>24.1952584447607</v>
      </c>
      <c r="J1232" s="1">
        <v>24.194888784634401</v>
      </c>
      <c r="K1232" s="1">
        <v>24.194905014834799</v>
      </c>
      <c r="L1232" s="1">
        <v>24.1949044484337</v>
      </c>
      <c r="M1232" s="1">
        <v>24.195006665123</v>
      </c>
      <c r="N1232" s="1">
        <v>26.156589904248499</v>
      </c>
      <c r="O1232" s="1">
        <v>29.235134053161801</v>
      </c>
      <c r="P1232" s="1">
        <v>39.2905018343411</v>
      </c>
      <c r="Q1232" s="1">
        <v>22.205780380925098</v>
      </c>
      <c r="R1232" s="1">
        <v>18.3400895931264</v>
      </c>
      <c r="S1232" s="1">
        <v>15.9053297300837</v>
      </c>
      <c r="T1232" s="1">
        <v>14.332924002288101</v>
      </c>
      <c r="U1232" s="1">
        <v>13.574756454144399</v>
      </c>
      <c r="V1232" s="1">
        <v>13.047618420861401</v>
      </c>
      <c r="W1232" s="1">
        <v>12.7221082538701</v>
      </c>
      <c r="X1232" s="1">
        <v>12.436615522401301</v>
      </c>
      <c r="Y1232" s="1">
        <v>12.193308180867801</v>
      </c>
      <c r="Z1232" s="1">
        <v>11.9902813056993</v>
      </c>
      <c r="AA1232" s="1">
        <v>11.8262666111473</v>
      </c>
      <c r="AB1232" s="1">
        <v>11.685133523443</v>
      </c>
      <c r="AC1232" s="1">
        <v>11.685133523443</v>
      </c>
    </row>
    <row r="1233" spans="1:29" hidden="1" x14ac:dyDescent="0.3">
      <c r="A1233" t="s">
        <v>208</v>
      </c>
      <c r="B1233" t="s">
        <v>199</v>
      </c>
      <c r="C1233" t="s">
        <v>149</v>
      </c>
      <c r="D1233" t="s">
        <v>162</v>
      </c>
      <c r="E1233" t="s">
        <v>159</v>
      </c>
      <c r="F1233" s="1"/>
      <c r="G1233" s="1"/>
      <c r="H1233" s="1"/>
      <c r="I1233" s="1">
        <v>7.6138329664704703</v>
      </c>
      <c r="J1233" s="1">
        <v>10.3146563859138</v>
      </c>
      <c r="K1233" s="1">
        <v>11.127819411865801</v>
      </c>
      <c r="L1233" s="1">
        <v>10.1413821617185</v>
      </c>
      <c r="M1233" s="1">
        <v>12.6221787551889</v>
      </c>
      <c r="N1233" s="1">
        <v>16.746044275568501</v>
      </c>
      <c r="O1233" s="1">
        <v>21.839955540192999</v>
      </c>
      <c r="P1233" s="1">
        <v>29.990214548271599</v>
      </c>
      <c r="Q1233" s="1">
        <v>35.522536293748999</v>
      </c>
      <c r="R1233" s="1">
        <v>39.967044792066297</v>
      </c>
      <c r="S1233" s="1">
        <v>45.983032774835202</v>
      </c>
      <c r="T1233" s="1">
        <v>50.675604404948203</v>
      </c>
      <c r="U1233" s="1">
        <v>55.499878456141502</v>
      </c>
      <c r="V1233" s="1">
        <v>60.694364090101303</v>
      </c>
      <c r="W1233" s="1">
        <v>66.544871183272704</v>
      </c>
      <c r="X1233" s="1">
        <v>73.115292142870004</v>
      </c>
      <c r="Y1233" s="1">
        <v>80.2243387765932</v>
      </c>
      <c r="Z1233" s="1">
        <v>88.341493676963594</v>
      </c>
      <c r="AA1233" s="1">
        <v>97.382732273324507</v>
      </c>
      <c r="AB1233" s="1">
        <v>107.340956064716</v>
      </c>
      <c r="AC1233" s="1">
        <v>107.340956064716</v>
      </c>
    </row>
    <row r="1234" spans="1:29" hidden="1" x14ac:dyDescent="0.3">
      <c r="A1234" t="s">
        <v>208</v>
      </c>
      <c r="B1234" t="s">
        <v>199</v>
      </c>
      <c r="C1234" t="s">
        <v>149</v>
      </c>
      <c r="D1234" t="s">
        <v>164</v>
      </c>
      <c r="E1234" t="s">
        <v>159</v>
      </c>
      <c r="F1234" s="1"/>
      <c r="G1234" s="1"/>
      <c r="H1234" s="1"/>
      <c r="I1234" s="1">
        <v>3.2508514656896801</v>
      </c>
      <c r="J1234" s="1">
        <v>3.3140917427787602</v>
      </c>
      <c r="K1234" s="1">
        <v>3.3883390785994298</v>
      </c>
      <c r="L1234" s="1">
        <v>3.4642372308998999</v>
      </c>
      <c r="M1234" s="1">
        <v>5.6724842835925298</v>
      </c>
      <c r="N1234" s="1">
        <v>11.004255546970599</v>
      </c>
      <c r="O1234" s="1">
        <v>21.211829557370798</v>
      </c>
      <c r="P1234" s="1">
        <v>32.737807088040199</v>
      </c>
      <c r="Q1234" s="1">
        <v>41.078426773743601</v>
      </c>
      <c r="R1234" s="1">
        <v>47.874629567940801</v>
      </c>
      <c r="S1234" s="1">
        <v>55.677699008156097</v>
      </c>
      <c r="T1234" s="1">
        <v>61.172196729847997</v>
      </c>
      <c r="U1234" s="1">
        <v>67.337418829019299</v>
      </c>
      <c r="V1234" s="1">
        <v>74.2083527729081</v>
      </c>
      <c r="W1234" s="1">
        <v>81.853534560538904</v>
      </c>
      <c r="X1234" s="1">
        <v>90.436609334885503</v>
      </c>
      <c r="Y1234" s="1">
        <v>100.007138403745</v>
      </c>
      <c r="Z1234" s="1">
        <v>110.662098495694</v>
      </c>
      <c r="AA1234" s="1">
        <v>122.448725661041</v>
      </c>
      <c r="AB1234" s="1">
        <v>135.43118452910599</v>
      </c>
      <c r="AC1234" s="1">
        <v>135.43118452910599</v>
      </c>
    </row>
    <row r="1235" spans="1:29" hidden="1" x14ac:dyDescent="0.3">
      <c r="A1235" t="s">
        <v>208</v>
      </c>
      <c r="B1235" t="s">
        <v>199</v>
      </c>
      <c r="C1235" t="s">
        <v>209</v>
      </c>
      <c r="D1235" t="s">
        <v>154</v>
      </c>
      <c r="E1235" t="s">
        <v>155</v>
      </c>
      <c r="F1235" s="1"/>
      <c r="G1235" s="1"/>
      <c r="H1235" s="1"/>
      <c r="I1235" s="1">
        <v>1.0077983340000001</v>
      </c>
      <c r="J1235" s="1">
        <v>1.0077983340000001</v>
      </c>
      <c r="K1235" s="1">
        <v>0.99472622899999996</v>
      </c>
      <c r="L1235" s="1">
        <v>0.98516237172277898</v>
      </c>
      <c r="M1235" s="1">
        <v>1.01527317027131</v>
      </c>
      <c r="N1235" s="1">
        <v>1.09318810920077</v>
      </c>
      <c r="O1235" s="1">
        <v>1.2307577061049599</v>
      </c>
      <c r="P1235" s="1">
        <v>1.26913339892915</v>
      </c>
      <c r="Q1235" s="1">
        <v>1.2799918072420999</v>
      </c>
      <c r="R1235" s="1">
        <v>1.3217409336280601</v>
      </c>
      <c r="S1235" s="1">
        <v>1.32526606794964</v>
      </c>
      <c r="T1235" s="1">
        <v>1.32879120227124</v>
      </c>
      <c r="U1235" s="1">
        <v>1.3567286312742699</v>
      </c>
      <c r="V1235" s="1">
        <v>1.38587890753744</v>
      </c>
      <c r="W1235" s="1">
        <v>1.3811269610136301</v>
      </c>
      <c r="X1235" s="1">
        <v>1.37338734548482</v>
      </c>
      <c r="Y1235" s="1">
        <v>1.3604941946006199</v>
      </c>
      <c r="Z1235" s="1">
        <v>1.3476010437164301</v>
      </c>
      <c r="AA1235" s="1">
        <v>1.33665249052131</v>
      </c>
      <c r="AB1235" s="1">
        <v>1.3257039373262001</v>
      </c>
      <c r="AC1235" s="1">
        <v>1.3257039373262001</v>
      </c>
    </row>
    <row r="1236" spans="1:29" hidden="1" x14ac:dyDescent="0.3">
      <c r="A1236" t="s">
        <v>208</v>
      </c>
      <c r="B1236" t="s">
        <v>199</v>
      </c>
      <c r="C1236" t="s">
        <v>209</v>
      </c>
      <c r="D1236" t="s">
        <v>156</v>
      </c>
      <c r="E1236" t="s">
        <v>155</v>
      </c>
      <c r="F1236" s="1"/>
      <c r="G1236" s="1"/>
      <c r="H1236" s="1"/>
      <c r="I1236" s="1">
        <v>1.014868288</v>
      </c>
      <c r="J1236" s="1">
        <v>1.014868288</v>
      </c>
      <c r="K1236" s="1">
        <v>0.99148701099999903</v>
      </c>
      <c r="L1236" s="1">
        <v>0.97365502047109598</v>
      </c>
      <c r="M1236" s="1">
        <v>0.98424922702220297</v>
      </c>
      <c r="N1236" s="1">
        <v>1.0232480604230501</v>
      </c>
      <c r="O1236" s="1">
        <v>1.0894229409446201</v>
      </c>
      <c r="P1236" s="1">
        <v>1.1011356348768599</v>
      </c>
      <c r="Q1236" s="1">
        <v>1.1110836610758601</v>
      </c>
      <c r="R1236" s="1">
        <v>1.1552165190795001</v>
      </c>
      <c r="S1236" s="1">
        <v>1.1569515135314901</v>
      </c>
      <c r="T1236" s="1">
        <v>1.1586865079834801</v>
      </c>
      <c r="U1236" s="1">
        <v>1.1696855043866301</v>
      </c>
      <c r="V1236" s="1">
        <v>1.18190977395247</v>
      </c>
      <c r="W1236" s="1">
        <v>1.17421141461997</v>
      </c>
      <c r="X1236" s="1">
        <v>1.1643169276638099</v>
      </c>
      <c r="Y1236" s="1">
        <v>1.1503695949489401</v>
      </c>
      <c r="Z1236" s="1">
        <v>1.13642226223409</v>
      </c>
      <c r="AA1236" s="1">
        <v>1.1255799476800701</v>
      </c>
      <c r="AB1236" s="1">
        <v>1.1147376331260599</v>
      </c>
      <c r="AC1236" s="1">
        <v>1.1147376331260599</v>
      </c>
    </row>
    <row r="1237" spans="1:29" hidden="1" x14ac:dyDescent="0.3">
      <c r="A1237" t="s">
        <v>208</v>
      </c>
      <c r="B1237" t="s">
        <v>199</v>
      </c>
      <c r="C1237" t="s">
        <v>209</v>
      </c>
      <c r="D1237" t="s">
        <v>117</v>
      </c>
      <c r="E1237" t="s">
        <v>157</v>
      </c>
      <c r="F1237" s="1"/>
      <c r="G1237" s="1"/>
      <c r="H1237" s="1"/>
      <c r="I1237" s="1"/>
      <c r="J1237" s="1"/>
      <c r="K1237" s="1"/>
      <c r="L1237" s="1"/>
      <c r="M1237" s="1">
        <v>22.0711082576534</v>
      </c>
      <c r="N1237" s="1">
        <v>76.415239647032706</v>
      </c>
      <c r="O1237" s="1">
        <v>181.221275839486</v>
      </c>
      <c r="P1237" s="1">
        <v>299.98918160449699</v>
      </c>
      <c r="Q1237" s="1">
        <v>385.90710241087999</v>
      </c>
      <c r="R1237" s="1">
        <v>455.893179533156</v>
      </c>
      <c r="S1237" s="1">
        <v>536.28874408614899</v>
      </c>
      <c r="T1237" s="1">
        <v>592.86008830294895</v>
      </c>
      <c r="U1237" s="1">
        <v>656.36791789740198</v>
      </c>
      <c r="V1237" s="1">
        <v>727.17223032362699</v>
      </c>
      <c r="W1237" s="1">
        <v>805.97953034070201</v>
      </c>
      <c r="X1237" s="1">
        <v>894.47899493874797</v>
      </c>
      <c r="Y1237" s="1">
        <v>993.18172276092298</v>
      </c>
      <c r="Z1237" s="1">
        <v>1103.08852862042</v>
      </c>
      <c r="AA1237" s="1">
        <v>1224.68725035071</v>
      </c>
      <c r="AB1237" s="1">
        <v>1358.6393428311401</v>
      </c>
      <c r="AC1237" s="1">
        <v>1358.6393428311401</v>
      </c>
    </row>
    <row r="1238" spans="1:29" x14ac:dyDescent="0.3">
      <c r="A1238" t="s">
        <v>208</v>
      </c>
      <c r="B1238" t="s">
        <v>199</v>
      </c>
      <c r="C1238" t="s">
        <v>209</v>
      </c>
      <c r="D1238" t="s">
        <v>158</v>
      </c>
      <c r="E1238" t="s">
        <v>159</v>
      </c>
      <c r="F1238" s="1"/>
      <c r="G1238" s="1"/>
      <c r="H1238" s="1"/>
      <c r="I1238" s="1">
        <v>11.626762081573601</v>
      </c>
      <c r="J1238" s="1">
        <v>12.9533070955203</v>
      </c>
      <c r="K1238" s="1">
        <v>14.340500002027399</v>
      </c>
      <c r="L1238" s="1">
        <v>14.593374538178001</v>
      </c>
      <c r="M1238" s="1">
        <v>15.3586142930866</v>
      </c>
      <c r="N1238" s="1">
        <v>13.943398293142801</v>
      </c>
      <c r="O1238" s="1">
        <v>11.6029384443012</v>
      </c>
      <c r="P1238" s="1">
        <v>10.5156397143306</v>
      </c>
      <c r="Q1238" s="1">
        <v>9.2802896265906405</v>
      </c>
      <c r="R1238" s="1">
        <v>8.4921828998035505</v>
      </c>
      <c r="S1238" s="1">
        <v>8.17137864593305</v>
      </c>
      <c r="T1238" s="1">
        <v>8.0773801512346601</v>
      </c>
      <c r="U1238" s="1">
        <v>7.9431362060967503</v>
      </c>
      <c r="V1238" s="1">
        <v>7.8486511305967799</v>
      </c>
      <c r="W1238" s="1">
        <v>7.8752632267054103</v>
      </c>
      <c r="X1238" s="1">
        <v>7.9944185885962797</v>
      </c>
      <c r="Y1238" s="1">
        <v>7.9588276072113198</v>
      </c>
      <c r="Z1238" s="1">
        <v>7.8723214538939503</v>
      </c>
      <c r="AA1238" s="1">
        <v>7.79407762677529</v>
      </c>
      <c r="AB1238" s="1">
        <v>7.7204642015584897</v>
      </c>
      <c r="AC1238" s="1">
        <v>7.7204642015584897</v>
      </c>
    </row>
    <row r="1239" spans="1:29" x14ac:dyDescent="0.3">
      <c r="A1239" t="s">
        <v>208</v>
      </c>
      <c r="B1239" t="s">
        <v>199</v>
      </c>
      <c r="C1239" t="s">
        <v>209</v>
      </c>
      <c r="D1239" t="s">
        <v>166</v>
      </c>
      <c r="E1239" t="s">
        <v>159</v>
      </c>
      <c r="F1239" s="1"/>
      <c r="G1239" s="1"/>
      <c r="H1239" s="1"/>
      <c r="I1239" s="1">
        <v>4.4146576566946996</v>
      </c>
      <c r="J1239" s="1">
        <v>4.5201437449859903</v>
      </c>
      <c r="K1239" s="1">
        <v>4.6419426864574804</v>
      </c>
      <c r="L1239" s="1">
        <v>4.7722267544472201</v>
      </c>
      <c r="M1239" s="1">
        <v>6.26100109691619</v>
      </c>
      <c r="N1239" s="1">
        <v>9.7366529474022396</v>
      </c>
      <c r="O1239" s="1">
        <v>16.317617856058298</v>
      </c>
      <c r="P1239" s="1">
        <v>23.7217804107589</v>
      </c>
      <c r="Q1239" s="1">
        <v>29.081537787720102</v>
      </c>
      <c r="R1239" s="1">
        <v>33.449625141763001</v>
      </c>
      <c r="S1239" s="1">
        <v>38.4604265490199</v>
      </c>
      <c r="T1239" s="1">
        <v>42.0107358057722</v>
      </c>
      <c r="U1239" s="1">
        <v>45.996290126642997</v>
      </c>
      <c r="V1239" s="1">
        <v>50.437391613122202</v>
      </c>
      <c r="W1239" s="1">
        <v>55.3786848602522</v>
      </c>
      <c r="X1239" s="1">
        <v>60.926675349585103</v>
      </c>
      <c r="Y1239" s="1">
        <v>67.106919046764204</v>
      </c>
      <c r="Z1239" s="1">
        <v>73.979487254885001</v>
      </c>
      <c r="AA1239" s="1">
        <v>81.574651613467907</v>
      </c>
      <c r="AB1239" s="1">
        <v>89.933924022436301</v>
      </c>
      <c r="AC1239" s="1">
        <v>89.933924022436301</v>
      </c>
    </row>
    <row r="1240" spans="1:29" x14ac:dyDescent="0.3">
      <c r="A1240" t="s">
        <v>208</v>
      </c>
      <c r="B1240" t="s">
        <v>199</v>
      </c>
      <c r="C1240" t="s">
        <v>209</v>
      </c>
      <c r="D1240" t="s">
        <v>167</v>
      </c>
      <c r="E1240" t="s">
        <v>159</v>
      </c>
      <c r="F1240" s="1"/>
      <c r="G1240" s="1"/>
      <c r="H1240" s="1"/>
      <c r="I1240" s="1">
        <v>24.1952584447607</v>
      </c>
      <c r="J1240" s="1">
        <v>24.1948887846345</v>
      </c>
      <c r="K1240" s="1">
        <v>24.194905014834799</v>
      </c>
      <c r="L1240" s="1">
        <v>24.1949044484337</v>
      </c>
      <c r="M1240" s="1">
        <v>24.195006665123</v>
      </c>
      <c r="N1240" s="1">
        <v>26.156589904248499</v>
      </c>
      <c r="O1240" s="1">
        <v>29.235134053161801</v>
      </c>
      <c r="P1240" s="1">
        <v>39.2905018343411</v>
      </c>
      <c r="Q1240" s="1">
        <v>22.205780380925098</v>
      </c>
      <c r="R1240" s="1">
        <v>18.3400895931264</v>
      </c>
      <c r="S1240" s="1">
        <v>15.905329730083601</v>
      </c>
      <c r="T1240" s="1">
        <v>14.332924002288101</v>
      </c>
      <c r="U1240" s="1">
        <v>13.574756454144399</v>
      </c>
      <c r="V1240" s="1">
        <v>13.047618420861401</v>
      </c>
      <c r="W1240" s="1">
        <v>12.7221082538701</v>
      </c>
      <c r="X1240" s="1">
        <v>12.436615522401301</v>
      </c>
      <c r="Y1240" s="1">
        <v>12.193308180867801</v>
      </c>
      <c r="Z1240" s="1">
        <v>11.9902813056993</v>
      </c>
      <c r="AA1240" s="1">
        <v>11.8262666111473</v>
      </c>
      <c r="AB1240" s="1">
        <v>11.685133523443</v>
      </c>
      <c r="AC1240" s="1">
        <v>11.685133523443</v>
      </c>
    </row>
    <row r="1241" spans="1:29" x14ac:dyDescent="0.3">
      <c r="A1241" t="s">
        <v>208</v>
      </c>
      <c r="B1241" t="s">
        <v>199</v>
      </c>
      <c r="C1241" t="s">
        <v>209</v>
      </c>
      <c r="D1241" t="s">
        <v>168</v>
      </c>
      <c r="E1241" t="s">
        <v>159</v>
      </c>
      <c r="F1241" s="1"/>
      <c r="G1241" s="1"/>
      <c r="H1241" s="1"/>
      <c r="I1241" s="1">
        <v>7.61383296647048</v>
      </c>
      <c r="J1241" s="1">
        <v>10.3146563859138</v>
      </c>
      <c r="K1241" s="1">
        <v>11.127819411865801</v>
      </c>
      <c r="L1241" s="1">
        <v>10.1413821617185</v>
      </c>
      <c r="M1241" s="1">
        <v>12.6221787551889</v>
      </c>
      <c r="N1241" s="1">
        <v>16.746044275568501</v>
      </c>
      <c r="O1241" s="1">
        <v>21.839955540192999</v>
      </c>
      <c r="P1241" s="1">
        <v>29.990214548271599</v>
      </c>
      <c r="Q1241" s="1">
        <v>35.522536293748999</v>
      </c>
      <c r="R1241" s="1">
        <v>39.967044792066297</v>
      </c>
      <c r="S1241" s="1">
        <v>45.983032774835202</v>
      </c>
      <c r="T1241" s="1">
        <v>50.675604404948203</v>
      </c>
      <c r="U1241" s="1">
        <v>55.499878456141502</v>
      </c>
      <c r="V1241" s="1">
        <v>60.694364090101303</v>
      </c>
      <c r="W1241" s="1">
        <v>66.544871183272704</v>
      </c>
      <c r="X1241" s="1">
        <v>73.115292142870004</v>
      </c>
      <c r="Y1241" s="1">
        <v>80.2243387765932</v>
      </c>
      <c r="Z1241" s="1">
        <v>88.341493676963594</v>
      </c>
      <c r="AA1241" s="1">
        <v>97.382732273324507</v>
      </c>
      <c r="AB1241" s="1">
        <v>107.340956064716</v>
      </c>
      <c r="AC1241" s="1">
        <v>107.340956064716</v>
      </c>
    </row>
    <row r="1242" spans="1:29" x14ac:dyDescent="0.3">
      <c r="A1242" t="s">
        <v>208</v>
      </c>
      <c r="B1242" t="s">
        <v>199</v>
      </c>
      <c r="C1242" t="s">
        <v>209</v>
      </c>
      <c r="D1242" t="s">
        <v>177</v>
      </c>
      <c r="E1242" t="s">
        <v>159</v>
      </c>
      <c r="F1242" s="1"/>
      <c r="G1242" s="1"/>
      <c r="H1242" s="1"/>
      <c r="I1242" s="1">
        <v>3.0773098011699598E-5</v>
      </c>
      <c r="J1242" s="1">
        <v>3.0779812926059101E-5</v>
      </c>
      <c r="K1242" s="1">
        <v>1.2909948549488901</v>
      </c>
      <c r="L1242" s="1">
        <v>3.4019336842704999</v>
      </c>
      <c r="M1242" s="1">
        <v>1.7591567082981301</v>
      </c>
      <c r="N1242" s="1">
        <v>1.41154160733055</v>
      </c>
      <c r="O1242" s="1">
        <v>0.97833179144039994</v>
      </c>
      <c r="P1242" s="1">
        <v>2.5012748331610202</v>
      </c>
      <c r="Q1242" s="1">
        <v>4.7315523938831303</v>
      </c>
      <c r="R1242" s="1">
        <v>8.0275406169206107</v>
      </c>
      <c r="S1242" s="1">
        <v>8.1604236246434105</v>
      </c>
      <c r="T1242" s="1">
        <v>8.2830617958978898</v>
      </c>
      <c r="U1242" s="1">
        <v>13.353017458388599</v>
      </c>
      <c r="V1242" s="1">
        <v>16.9438585473712</v>
      </c>
      <c r="W1242" s="1">
        <v>17.3714712397638</v>
      </c>
      <c r="X1242" s="1">
        <v>17.353073489961599</v>
      </c>
      <c r="Y1242" s="1">
        <v>17.166234043501198</v>
      </c>
      <c r="Z1242" s="1">
        <v>16.986769495368002</v>
      </c>
      <c r="AA1242" s="1">
        <v>16.728313457391799</v>
      </c>
      <c r="AB1242" s="1">
        <v>16.478866803479001</v>
      </c>
      <c r="AC1242" s="1">
        <v>16.478866803479001</v>
      </c>
    </row>
    <row r="1243" spans="1:29" x14ac:dyDescent="0.3">
      <c r="A1243" t="s">
        <v>208</v>
      </c>
      <c r="B1243" t="s">
        <v>199</v>
      </c>
      <c r="C1243" t="s">
        <v>209</v>
      </c>
      <c r="D1243" t="s">
        <v>160</v>
      </c>
      <c r="E1243" t="s">
        <v>159</v>
      </c>
      <c r="F1243" s="1"/>
      <c r="G1243" s="1"/>
      <c r="H1243" s="1"/>
      <c r="I1243" s="1">
        <v>3.2508514656896801</v>
      </c>
      <c r="J1243" s="1">
        <v>3.3140917427787699</v>
      </c>
      <c r="K1243" s="1">
        <v>3.3883390785994298</v>
      </c>
      <c r="L1243" s="1">
        <v>3.4642372308998999</v>
      </c>
      <c r="M1243" s="1">
        <v>5.6724842835925298</v>
      </c>
      <c r="N1243" s="1">
        <v>11.004255546970599</v>
      </c>
      <c r="O1243" s="1">
        <v>21.211829557370798</v>
      </c>
      <c r="P1243" s="1">
        <v>32.737807088040199</v>
      </c>
      <c r="Q1243" s="1">
        <v>41.078426773743601</v>
      </c>
      <c r="R1243" s="1">
        <v>47.874629567940801</v>
      </c>
      <c r="S1243" s="1">
        <v>55.677699008156097</v>
      </c>
      <c r="T1243" s="1">
        <v>61.172196729847997</v>
      </c>
      <c r="U1243" s="1">
        <v>67.337418829019299</v>
      </c>
      <c r="V1243" s="1">
        <v>74.2083527729081</v>
      </c>
      <c r="W1243" s="1">
        <v>81.853534560538904</v>
      </c>
      <c r="X1243" s="1">
        <v>90.436609334885503</v>
      </c>
      <c r="Y1243" s="1">
        <v>100.007138403745</v>
      </c>
      <c r="Z1243" s="1">
        <v>110.662098495694</v>
      </c>
      <c r="AA1243" s="1">
        <v>122.448725661041</v>
      </c>
      <c r="AB1243" s="1">
        <v>135.43118452910599</v>
      </c>
      <c r="AC1243" s="1">
        <v>135.43118452910599</v>
      </c>
    </row>
    <row r="1244" spans="1:29" hidden="1" x14ac:dyDescent="0.3">
      <c r="A1244" t="s">
        <v>208</v>
      </c>
      <c r="B1244" t="s">
        <v>199</v>
      </c>
      <c r="C1244" t="s">
        <v>209</v>
      </c>
      <c r="D1244" t="s">
        <v>119</v>
      </c>
      <c r="E1244" t="s">
        <v>159</v>
      </c>
      <c r="F1244" s="1"/>
      <c r="G1244" s="1"/>
      <c r="H1244" s="1"/>
      <c r="I1244" s="1">
        <v>3.0770555555555598E-5</v>
      </c>
      <c r="J1244" s="1">
        <v>3.0770555555555598E-5</v>
      </c>
      <c r="K1244" s="1">
        <v>1.2909949118747801</v>
      </c>
      <c r="L1244" s="1">
        <v>3.4019337583368299</v>
      </c>
      <c r="M1244" s="1">
        <v>1.75915676149405</v>
      </c>
      <c r="N1244" s="1">
        <v>1.41154165440242</v>
      </c>
      <c r="O1244" s="1">
        <v>0.97833182715953404</v>
      </c>
      <c r="P1244" s="1">
        <v>2.50127489316385</v>
      </c>
      <c r="Q1244" s="1">
        <v>4.7315524574937804</v>
      </c>
      <c r="R1244" s="1">
        <v>8.0275406788497694</v>
      </c>
      <c r="S1244" s="1">
        <v>8.1604236851027494</v>
      </c>
      <c r="T1244" s="1">
        <v>8.2830618549256307</v>
      </c>
      <c r="U1244" s="1">
        <v>13.353017540151001</v>
      </c>
      <c r="V1244" s="1">
        <v>16.9438586383508</v>
      </c>
      <c r="W1244" s="1">
        <v>17.371471329304999</v>
      </c>
      <c r="X1244" s="1">
        <v>17.3530735770318</v>
      </c>
      <c r="Y1244" s="1">
        <v>17.1662341278873</v>
      </c>
      <c r="Z1244" s="1">
        <v>16.9867695772122</v>
      </c>
      <c r="AA1244" s="1">
        <v>16.7283135365441</v>
      </c>
      <c r="AB1244" s="1">
        <v>16.478866880075699</v>
      </c>
      <c r="AC1244" s="1">
        <v>16.478866880075699</v>
      </c>
    </row>
    <row r="1245" spans="1:29" hidden="1" x14ac:dyDescent="0.3">
      <c r="A1245" t="s">
        <v>208</v>
      </c>
      <c r="B1245" t="s">
        <v>199</v>
      </c>
      <c r="C1245" t="s">
        <v>209</v>
      </c>
      <c r="D1245" t="s">
        <v>121</v>
      </c>
      <c r="E1245" t="s">
        <v>159</v>
      </c>
      <c r="F1245" s="1"/>
      <c r="G1245" s="1"/>
      <c r="H1245" s="1"/>
      <c r="I1245" s="1">
        <v>3.2508514656896801</v>
      </c>
      <c r="J1245" s="1">
        <v>3.3140917427787699</v>
      </c>
      <c r="K1245" s="1">
        <v>3.3883390785994298</v>
      </c>
      <c r="L1245" s="1">
        <v>3.4642372308998999</v>
      </c>
      <c r="M1245" s="1">
        <v>3.5348297947321798</v>
      </c>
      <c r="N1245" s="1">
        <v>3.6032053531194501</v>
      </c>
      <c r="O1245" s="1">
        <v>3.65999349852919</v>
      </c>
      <c r="P1245" s="1">
        <v>3.6829352990791899</v>
      </c>
      <c r="Q1245" s="1">
        <v>3.7021409922784798</v>
      </c>
      <c r="R1245" s="1">
        <v>3.7199776903243702</v>
      </c>
      <c r="S1245" s="1">
        <v>3.7364902687396202</v>
      </c>
      <c r="T1245" s="1">
        <v>3.7518798960758999</v>
      </c>
      <c r="U1245" s="1">
        <v>3.7661740298023298</v>
      </c>
      <c r="V1245" s="1">
        <v>3.7794932802328498</v>
      </c>
      <c r="W1245" s="1">
        <v>3.7919464948411399</v>
      </c>
      <c r="X1245" s="1">
        <v>3.8035768473087401</v>
      </c>
      <c r="Y1245" s="1">
        <v>3.8144441751835201</v>
      </c>
      <c r="Z1245" s="1">
        <v>3.8245932246060699</v>
      </c>
      <c r="AA1245" s="1">
        <v>3.8340114563557699</v>
      </c>
      <c r="AB1245" s="1">
        <v>3.8427995671426101</v>
      </c>
      <c r="AC1245" s="1">
        <v>3.8427995671426101</v>
      </c>
    </row>
    <row r="1246" spans="1:29" hidden="1" x14ac:dyDescent="0.3">
      <c r="A1246" t="s">
        <v>208</v>
      </c>
      <c r="B1246" t="s">
        <v>199</v>
      </c>
      <c r="C1246" t="s">
        <v>209</v>
      </c>
      <c r="D1246" t="s">
        <v>123</v>
      </c>
      <c r="E1246" t="s">
        <v>159</v>
      </c>
      <c r="F1246" s="1"/>
      <c r="G1246" s="1"/>
      <c r="H1246" s="1"/>
      <c r="I1246" s="1">
        <v>4.4146576566946996</v>
      </c>
      <c r="J1246" s="1">
        <v>4.5201437449859903</v>
      </c>
      <c r="K1246" s="1">
        <v>4.6419426864574804</v>
      </c>
      <c r="L1246" s="1">
        <v>4.7722267544472201</v>
      </c>
      <c r="M1246" s="1">
        <v>4.9022147692902402</v>
      </c>
      <c r="N1246" s="1">
        <v>5.0322229911654901</v>
      </c>
      <c r="O1246" s="1">
        <v>5.1609061490129404</v>
      </c>
      <c r="P1246" s="1">
        <v>5.2532380230631999</v>
      </c>
      <c r="Q1246" s="1">
        <v>5.3235421144477497</v>
      </c>
      <c r="R1246" s="1">
        <v>5.3830046541952603</v>
      </c>
      <c r="S1246" s="1">
        <v>5.4443312711006699</v>
      </c>
      <c r="T1246" s="1">
        <v>5.5118807062860098</v>
      </c>
      <c r="U1246" s="1">
        <v>5.5876372253079198</v>
      </c>
      <c r="V1246" s="1">
        <v>5.6697400362969104</v>
      </c>
      <c r="W1246" s="1">
        <v>5.7593384554979696</v>
      </c>
      <c r="X1246" s="1">
        <v>5.8589454248803401</v>
      </c>
      <c r="Y1246" s="1">
        <v>5.9626516188893497</v>
      </c>
      <c r="Z1246" s="1">
        <v>6.0689141493994798</v>
      </c>
      <c r="AA1246" s="1">
        <v>6.1779713938721903</v>
      </c>
      <c r="AB1246" s="1">
        <v>6.2906134254929604</v>
      </c>
      <c r="AC1246" s="1">
        <v>6.2906134254929604</v>
      </c>
    </row>
    <row r="1247" spans="1:29" hidden="1" x14ac:dyDescent="0.3">
      <c r="A1247" t="s">
        <v>208</v>
      </c>
      <c r="B1247" t="s">
        <v>199</v>
      </c>
      <c r="C1247" t="s">
        <v>209</v>
      </c>
      <c r="D1247" t="s">
        <v>125</v>
      </c>
      <c r="E1247" t="s">
        <v>159</v>
      </c>
      <c r="F1247" s="1"/>
      <c r="G1247" s="1"/>
      <c r="H1247" s="1"/>
      <c r="I1247" s="1">
        <v>7.61383296647048</v>
      </c>
      <c r="J1247" s="1">
        <v>10.3146563859138</v>
      </c>
      <c r="K1247" s="1">
        <v>11.127819411865801</v>
      </c>
      <c r="L1247" s="1">
        <v>10.1413821617185</v>
      </c>
      <c r="M1247" s="1">
        <v>11.0707919992517</v>
      </c>
      <c r="N1247" s="1">
        <v>11.3747874561894</v>
      </c>
      <c r="O1247" s="1">
        <v>9.1018418057395998</v>
      </c>
      <c r="P1247" s="1">
        <v>8.9038586737641694</v>
      </c>
      <c r="Q1247" s="1">
        <v>8.3969764571812497</v>
      </c>
      <c r="R1247" s="1">
        <v>7.9221364624363799</v>
      </c>
      <c r="S1247" s="1">
        <v>8.2870890450976606</v>
      </c>
      <c r="T1247" s="1">
        <v>9.0032389586855892</v>
      </c>
      <c r="U1247" s="1">
        <v>9.3635230470284601</v>
      </c>
      <c r="V1247" s="1">
        <v>9.5811461111986702</v>
      </c>
      <c r="W1247" s="1">
        <v>9.8922575342290706</v>
      </c>
      <c r="X1247" s="1">
        <v>10.242016817839501</v>
      </c>
      <c r="Y1247" s="1">
        <v>10.4132104479602</v>
      </c>
      <c r="Z1247" s="1">
        <v>10.804973355898399</v>
      </c>
      <c r="AA1247" s="1">
        <v>11.2989906605576</v>
      </c>
      <c r="AB1247" s="1">
        <v>11.8416699410769</v>
      </c>
      <c r="AC1247" s="1">
        <v>11.8416699410769</v>
      </c>
    </row>
    <row r="1248" spans="1:29" hidden="1" x14ac:dyDescent="0.3">
      <c r="A1248" t="s">
        <v>208</v>
      </c>
      <c r="B1248" t="s">
        <v>199</v>
      </c>
      <c r="C1248" t="s">
        <v>209</v>
      </c>
      <c r="D1248" t="s">
        <v>127</v>
      </c>
      <c r="E1248" t="s">
        <v>159</v>
      </c>
      <c r="F1248" s="1"/>
      <c r="G1248" s="1"/>
      <c r="H1248" s="1"/>
      <c r="I1248" s="1">
        <v>11.626762081573601</v>
      </c>
      <c r="J1248" s="1">
        <v>12.9533070955203</v>
      </c>
      <c r="K1248" s="1">
        <v>14.340500002027399</v>
      </c>
      <c r="L1248" s="1">
        <v>14.593374538178001</v>
      </c>
      <c r="M1248" s="1">
        <v>15.3586142930866</v>
      </c>
      <c r="N1248" s="1">
        <v>13.943398293142801</v>
      </c>
      <c r="O1248" s="1">
        <v>11.6029384443012</v>
      </c>
      <c r="P1248" s="1">
        <v>10.5156397143306</v>
      </c>
      <c r="Q1248" s="1">
        <v>9.2802896265906405</v>
      </c>
      <c r="R1248" s="1">
        <v>8.4921828998035505</v>
      </c>
      <c r="S1248" s="1">
        <v>8.17137864593305</v>
      </c>
      <c r="T1248" s="1">
        <v>8.0773801512346601</v>
      </c>
      <c r="U1248" s="1">
        <v>7.9431362060967503</v>
      </c>
      <c r="V1248" s="1">
        <v>7.8486511305967799</v>
      </c>
      <c r="W1248" s="1">
        <v>7.8752632267054103</v>
      </c>
      <c r="X1248" s="1">
        <v>7.9944185885962797</v>
      </c>
      <c r="Y1248" s="1">
        <v>7.9588276072113198</v>
      </c>
      <c r="Z1248" s="1">
        <v>7.8723214538939503</v>
      </c>
      <c r="AA1248" s="1">
        <v>7.79407762677529</v>
      </c>
      <c r="AB1248" s="1">
        <v>7.7204642015584897</v>
      </c>
      <c r="AC1248" s="1">
        <v>7.7204642015584897</v>
      </c>
    </row>
    <row r="1249" spans="1:29" hidden="1" x14ac:dyDescent="0.3">
      <c r="A1249" t="s">
        <v>208</v>
      </c>
      <c r="B1249" t="s">
        <v>199</v>
      </c>
      <c r="C1249" t="s">
        <v>209</v>
      </c>
      <c r="D1249" t="s">
        <v>161</v>
      </c>
      <c r="E1249" t="s">
        <v>159</v>
      </c>
      <c r="F1249" s="1"/>
      <c r="G1249" s="1"/>
      <c r="H1249" s="1"/>
      <c r="I1249" s="1">
        <v>4.4146576566946996</v>
      </c>
      <c r="J1249" s="1">
        <v>4.5201437449859903</v>
      </c>
      <c r="K1249" s="1">
        <v>4.6419426864574804</v>
      </c>
      <c r="L1249" s="1">
        <v>4.7722267544472201</v>
      </c>
      <c r="M1249" s="1">
        <v>6.26100109691619</v>
      </c>
      <c r="N1249" s="1">
        <v>9.7366529474022396</v>
      </c>
      <c r="O1249" s="1">
        <v>16.317617856058298</v>
      </c>
      <c r="P1249" s="1">
        <v>23.7217804107589</v>
      </c>
      <c r="Q1249" s="1">
        <v>29.081537787720102</v>
      </c>
      <c r="R1249" s="1">
        <v>33.449625141763001</v>
      </c>
      <c r="S1249" s="1">
        <v>38.4604265490199</v>
      </c>
      <c r="T1249" s="1">
        <v>42.0107358057722</v>
      </c>
      <c r="U1249" s="1">
        <v>45.996290126642997</v>
      </c>
      <c r="V1249" s="1">
        <v>50.437391613122202</v>
      </c>
      <c r="W1249" s="1">
        <v>55.3786848602522</v>
      </c>
      <c r="X1249" s="1">
        <v>60.926675349585103</v>
      </c>
      <c r="Y1249" s="1">
        <v>67.106919046764204</v>
      </c>
      <c r="Z1249" s="1">
        <v>73.979487254885001</v>
      </c>
      <c r="AA1249" s="1">
        <v>81.574651613467907</v>
      </c>
      <c r="AB1249" s="1">
        <v>89.933924022436301</v>
      </c>
      <c r="AC1249" s="1">
        <v>89.933924022436301</v>
      </c>
    </row>
    <row r="1250" spans="1:29" hidden="1" x14ac:dyDescent="0.3">
      <c r="A1250" t="s">
        <v>208</v>
      </c>
      <c r="B1250" t="s">
        <v>199</v>
      </c>
      <c r="C1250" t="s">
        <v>209</v>
      </c>
      <c r="D1250" t="s">
        <v>131</v>
      </c>
      <c r="E1250" t="s">
        <v>159</v>
      </c>
      <c r="F1250" s="1"/>
      <c r="G1250" s="1"/>
      <c r="H1250" s="1"/>
      <c r="I1250" s="1">
        <v>24.1952584447607</v>
      </c>
      <c r="J1250" s="1">
        <v>24.1948887846345</v>
      </c>
      <c r="K1250" s="1">
        <v>24.194905014834799</v>
      </c>
      <c r="L1250" s="1">
        <v>24.1949044484337</v>
      </c>
      <c r="M1250" s="1">
        <v>24.195006665123</v>
      </c>
      <c r="N1250" s="1">
        <v>26.156589904248499</v>
      </c>
      <c r="O1250" s="1">
        <v>29.235134053161801</v>
      </c>
      <c r="P1250" s="1">
        <v>39.2905018343411</v>
      </c>
      <c r="Q1250" s="1">
        <v>22.205780380925098</v>
      </c>
      <c r="R1250" s="1">
        <v>18.3400895931264</v>
      </c>
      <c r="S1250" s="1">
        <v>15.905329730083601</v>
      </c>
      <c r="T1250" s="1">
        <v>14.332924002288101</v>
      </c>
      <c r="U1250" s="1">
        <v>13.574756454144399</v>
      </c>
      <c r="V1250" s="1">
        <v>13.047618420861401</v>
      </c>
      <c r="W1250" s="1">
        <v>12.7221082538701</v>
      </c>
      <c r="X1250" s="1">
        <v>12.436615522401301</v>
      </c>
      <c r="Y1250" s="1">
        <v>12.193308180867801</v>
      </c>
      <c r="Z1250" s="1">
        <v>11.9902813056993</v>
      </c>
      <c r="AA1250" s="1">
        <v>11.8262666111473</v>
      </c>
      <c r="AB1250" s="1">
        <v>11.685133523443</v>
      </c>
      <c r="AC1250" s="1">
        <v>11.685133523443</v>
      </c>
    </row>
    <row r="1251" spans="1:29" hidden="1" x14ac:dyDescent="0.3">
      <c r="A1251" t="s">
        <v>208</v>
      </c>
      <c r="B1251" t="s">
        <v>199</v>
      </c>
      <c r="C1251" t="s">
        <v>209</v>
      </c>
      <c r="D1251" t="s">
        <v>162</v>
      </c>
      <c r="E1251" t="s">
        <v>159</v>
      </c>
      <c r="F1251" s="1"/>
      <c r="G1251" s="1"/>
      <c r="H1251" s="1"/>
      <c r="I1251" s="1">
        <v>7.61383296647048</v>
      </c>
      <c r="J1251" s="1">
        <v>10.3146563859138</v>
      </c>
      <c r="K1251" s="1">
        <v>11.127819411865801</v>
      </c>
      <c r="L1251" s="1">
        <v>10.1413821617185</v>
      </c>
      <c r="M1251" s="1">
        <v>12.6221787551889</v>
      </c>
      <c r="N1251" s="1">
        <v>16.746044275568501</v>
      </c>
      <c r="O1251" s="1">
        <v>21.839955540192999</v>
      </c>
      <c r="P1251" s="1">
        <v>29.990214548271599</v>
      </c>
      <c r="Q1251" s="1">
        <v>35.522536293748999</v>
      </c>
      <c r="R1251" s="1">
        <v>39.967044792066297</v>
      </c>
      <c r="S1251" s="1">
        <v>45.983032774835202</v>
      </c>
      <c r="T1251" s="1">
        <v>50.675604404948203</v>
      </c>
      <c r="U1251" s="1">
        <v>55.499878456141502</v>
      </c>
      <c r="V1251" s="1">
        <v>60.694364090101303</v>
      </c>
      <c r="W1251" s="1">
        <v>66.544871183272704</v>
      </c>
      <c r="X1251" s="1">
        <v>73.115292142870004</v>
      </c>
      <c r="Y1251" s="1">
        <v>80.2243387765932</v>
      </c>
      <c r="Z1251" s="1">
        <v>88.341493676963594</v>
      </c>
      <c r="AA1251" s="1">
        <v>97.382732273324507</v>
      </c>
      <c r="AB1251" s="1">
        <v>107.340956064716</v>
      </c>
      <c r="AC1251" s="1">
        <v>107.340956064716</v>
      </c>
    </row>
    <row r="1252" spans="1:29" hidden="1" x14ac:dyDescent="0.3">
      <c r="A1252" t="s">
        <v>208</v>
      </c>
      <c r="B1252" t="s">
        <v>199</v>
      </c>
      <c r="C1252" t="s">
        <v>209</v>
      </c>
      <c r="D1252" t="s">
        <v>164</v>
      </c>
      <c r="E1252" t="s">
        <v>159</v>
      </c>
      <c r="F1252" s="1"/>
      <c r="G1252" s="1"/>
      <c r="H1252" s="1"/>
      <c r="I1252" s="1">
        <v>3.2508514656896801</v>
      </c>
      <c r="J1252" s="1">
        <v>3.3140917427787699</v>
      </c>
      <c r="K1252" s="1">
        <v>3.3883390785994298</v>
      </c>
      <c r="L1252" s="1">
        <v>3.4642372308998999</v>
      </c>
      <c r="M1252" s="1">
        <v>5.6724842835925298</v>
      </c>
      <c r="N1252" s="1">
        <v>11.004255546970599</v>
      </c>
      <c r="O1252" s="1">
        <v>21.211829557370798</v>
      </c>
      <c r="P1252" s="1">
        <v>32.737807088040199</v>
      </c>
      <c r="Q1252" s="1">
        <v>41.078426773743601</v>
      </c>
      <c r="R1252" s="1">
        <v>47.874629567940801</v>
      </c>
      <c r="S1252" s="1">
        <v>55.677699008156097</v>
      </c>
      <c r="T1252" s="1">
        <v>61.172196729847997</v>
      </c>
      <c r="U1252" s="1">
        <v>67.337418829019299</v>
      </c>
      <c r="V1252" s="1">
        <v>74.2083527729081</v>
      </c>
      <c r="W1252" s="1">
        <v>81.853534560538904</v>
      </c>
      <c r="X1252" s="1">
        <v>90.436609334885503</v>
      </c>
      <c r="Y1252" s="1">
        <v>100.007138403745</v>
      </c>
      <c r="Z1252" s="1">
        <v>110.662098495694</v>
      </c>
      <c r="AA1252" s="1">
        <v>122.448725661041</v>
      </c>
      <c r="AB1252" s="1">
        <v>135.43118452910599</v>
      </c>
      <c r="AC1252" s="1">
        <v>135.43118452910599</v>
      </c>
    </row>
    <row r="1253" spans="1:29" hidden="1" x14ac:dyDescent="0.3">
      <c r="A1253" t="s">
        <v>208</v>
      </c>
      <c r="B1253" t="s">
        <v>189</v>
      </c>
      <c r="C1253" t="s">
        <v>149</v>
      </c>
      <c r="D1253" t="s">
        <v>154</v>
      </c>
      <c r="E1253" t="s">
        <v>155</v>
      </c>
      <c r="F1253" s="1"/>
      <c r="G1253" s="1"/>
      <c r="H1253" s="1"/>
      <c r="I1253" s="1">
        <v>1.0077983340000001</v>
      </c>
      <c r="J1253" s="1">
        <v>1.0077983340000001</v>
      </c>
      <c r="K1253" s="1">
        <v>0.99472622899999996</v>
      </c>
      <c r="L1253" s="1">
        <v>0.98516179305092</v>
      </c>
      <c r="M1253" s="1">
        <v>1.0153290277322999</v>
      </c>
      <c r="N1253" s="1">
        <v>1.0964570226948001</v>
      </c>
      <c r="O1253" s="1">
        <v>1.2093618620475901</v>
      </c>
      <c r="P1253" s="1">
        <v>1.2692609108130599</v>
      </c>
      <c r="Q1253" s="1">
        <v>1.2802343708065</v>
      </c>
      <c r="R1253" s="1">
        <v>1.3217409336280601</v>
      </c>
      <c r="S1253" s="1">
        <v>1.32526606794964</v>
      </c>
      <c r="T1253" s="1">
        <v>1.32879120227124</v>
      </c>
      <c r="U1253" s="1">
        <v>1.3351550177913001</v>
      </c>
      <c r="V1253" s="1">
        <v>1.3622895762232501</v>
      </c>
      <c r="W1253" s="1">
        <v>1.3811269610136301</v>
      </c>
      <c r="X1253" s="1">
        <v>1.37338734548482</v>
      </c>
      <c r="Y1253" s="1">
        <v>1.3604941946006199</v>
      </c>
      <c r="Z1253" s="1">
        <v>1.3476010437164301</v>
      </c>
      <c r="AA1253" s="1">
        <v>1.33665249052131</v>
      </c>
      <c r="AB1253" s="1">
        <v>1.3257039373262001</v>
      </c>
      <c r="AC1253" s="1">
        <v>1.3257039373262001</v>
      </c>
    </row>
    <row r="1254" spans="1:29" hidden="1" x14ac:dyDescent="0.3">
      <c r="A1254" t="s">
        <v>208</v>
      </c>
      <c r="B1254" t="s">
        <v>189</v>
      </c>
      <c r="C1254" t="s">
        <v>149</v>
      </c>
      <c r="D1254" t="s">
        <v>156</v>
      </c>
      <c r="E1254" t="s">
        <v>155</v>
      </c>
      <c r="F1254" s="1"/>
      <c r="G1254" s="1"/>
      <c r="H1254" s="1"/>
      <c r="I1254" s="1">
        <v>1.014868288</v>
      </c>
      <c r="J1254" s="1">
        <v>1.014868288</v>
      </c>
      <c r="K1254" s="1">
        <v>0.99148701099999903</v>
      </c>
      <c r="L1254" s="1">
        <v>0.97365410515700102</v>
      </c>
      <c r="M1254" s="1">
        <v>0.98428034945868503</v>
      </c>
      <c r="N1254" s="1">
        <v>1.0250740259586</v>
      </c>
      <c r="O1254" s="1">
        <v>1.07860862072229</v>
      </c>
      <c r="P1254" s="1">
        <v>1.10122846243713</v>
      </c>
      <c r="Q1254" s="1">
        <v>1.11135966591282</v>
      </c>
      <c r="R1254" s="1">
        <v>1.1552165190795001</v>
      </c>
      <c r="S1254" s="1">
        <v>1.1569515135314901</v>
      </c>
      <c r="T1254" s="1">
        <v>1.1586865079834801</v>
      </c>
      <c r="U1254" s="1">
        <v>1.1539943964381201</v>
      </c>
      <c r="V1254" s="1">
        <v>1.1645701081342099</v>
      </c>
      <c r="W1254" s="1">
        <v>1.17421141461997</v>
      </c>
      <c r="X1254" s="1">
        <v>1.1643169276638099</v>
      </c>
      <c r="Y1254" s="1">
        <v>1.1503695949489401</v>
      </c>
      <c r="Z1254" s="1">
        <v>1.13642226223409</v>
      </c>
      <c r="AA1254" s="1">
        <v>1.1255799476800701</v>
      </c>
      <c r="AB1254" s="1">
        <v>1.1147376331260599</v>
      </c>
      <c r="AC1254" s="1">
        <v>1.1147376331260599</v>
      </c>
    </row>
    <row r="1255" spans="1:29" hidden="1" x14ac:dyDescent="0.3">
      <c r="A1255" t="s">
        <v>208</v>
      </c>
      <c r="B1255" t="s">
        <v>189</v>
      </c>
      <c r="C1255" t="s">
        <v>149</v>
      </c>
      <c r="D1255" t="s">
        <v>117</v>
      </c>
      <c r="E1255" t="s">
        <v>157</v>
      </c>
      <c r="F1255" s="1"/>
      <c r="G1255" s="1"/>
      <c r="H1255" s="1"/>
      <c r="I1255" s="1"/>
      <c r="J1255" s="1"/>
      <c r="K1255" s="1"/>
      <c r="L1255" s="1"/>
      <c r="M1255" s="1">
        <v>22.103622078984699</v>
      </c>
      <c r="N1255" s="1">
        <v>78.653878641602006</v>
      </c>
      <c r="O1255" s="1">
        <v>164.423410403855</v>
      </c>
      <c r="P1255" s="1">
        <v>272.417887895327</v>
      </c>
      <c r="Q1255" s="1">
        <v>350.74588870167599</v>
      </c>
      <c r="R1255" s="1">
        <v>414.454702883312</v>
      </c>
      <c r="S1255" s="1">
        <v>487.552344868734</v>
      </c>
      <c r="T1255" s="1">
        <v>538.94505877374502</v>
      </c>
      <c r="U1255" s="1">
        <v>596.68910080704097</v>
      </c>
      <c r="V1255" s="1">
        <v>661.00512626366901</v>
      </c>
      <c r="W1255" s="1">
        <v>732.56503683287497</v>
      </c>
      <c r="X1255" s="1">
        <v>812.89838984144501</v>
      </c>
      <c r="Y1255" s="1">
        <v>902.55152983238895</v>
      </c>
      <c r="Z1255" s="1">
        <v>1002.40964913362</v>
      </c>
      <c r="AA1255" s="1">
        <v>1112.87221828873</v>
      </c>
      <c r="AB1255" s="1">
        <v>1234.6400040138101</v>
      </c>
      <c r="AC1255" s="1">
        <v>1234.6400040138101</v>
      </c>
    </row>
    <row r="1256" spans="1:29" x14ac:dyDescent="0.3">
      <c r="A1256" t="s">
        <v>208</v>
      </c>
      <c r="B1256" t="s">
        <v>189</v>
      </c>
      <c r="C1256" t="s">
        <v>149</v>
      </c>
      <c r="D1256" t="s">
        <v>158</v>
      </c>
      <c r="E1256" t="s">
        <v>159</v>
      </c>
      <c r="F1256" s="1"/>
      <c r="G1256" s="1"/>
      <c r="H1256" s="1"/>
      <c r="I1256" s="1">
        <v>11.6262317121927</v>
      </c>
      <c r="J1256" s="1">
        <v>12.952332556099201</v>
      </c>
      <c r="K1256" s="1">
        <v>14.3405328387759</v>
      </c>
      <c r="L1256" s="1">
        <v>14.5936450616086</v>
      </c>
      <c r="M1256" s="1">
        <v>15.3387889644025</v>
      </c>
      <c r="N1256" s="1">
        <v>13.926404771106</v>
      </c>
      <c r="O1256" s="1">
        <v>11.629457369372499</v>
      </c>
      <c r="P1256" s="1">
        <v>10.490769107096</v>
      </c>
      <c r="Q1256" s="1">
        <v>9.2586913242432693</v>
      </c>
      <c r="R1256" s="1">
        <v>8.46670689131488</v>
      </c>
      <c r="S1256" s="1">
        <v>8.1780188402145395</v>
      </c>
      <c r="T1256" s="1">
        <v>8.0945477688194902</v>
      </c>
      <c r="U1256" s="1">
        <v>8.02970325320873</v>
      </c>
      <c r="V1256" s="1">
        <v>7.9068517702279397</v>
      </c>
      <c r="W1256" s="1">
        <v>7.8785609207878302</v>
      </c>
      <c r="X1256" s="1">
        <v>7.9947882671917201</v>
      </c>
      <c r="Y1256" s="1">
        <v>7.9333921726412502</v>
      </c>
      <c r="Z1256" s="1">
        <v>7.8470086510933097</v>
      </c>
      <c r="AA1256" s="1">
        <v>7.79671791313499</v>
      </c>
      <c r="AB1256" s="1">
        <v>7.7225071360203996</v>
      </c>
      <c r="AC1256" s="1">
        <v>7.7225071360203996</v>
      </c>
    </row>
    <row r="1257" spans="1:29" hidden="1" x14ac:dyDescent="0.3">
      <c r="A1257" t="s">
        <v>208</v>
      </c>
      <c r="B1257" t="s">
        <v>189</v>
      </c>
      <c r="C1257" t="s">
        <v>149</v>
      </c>
      <c r="D1257" t="s">
        <v>119</v>
      </c>
      <c r="E1257" t="s">
        <v>159</v>
      </c>
      <c r="F1257" s="1"/>
      <c r="G1257" s="1"/>
      <c r="H1257" s="1"/>
      <c r="I1257" s="1">
        <v>3.0770555555555598E-5</v>
      </c>
      <c r="J1257" s="1">
        <v>3.0770555555555598E-5</v>
      </c>
      <c r="K1257" s="1">
        <v>1.2909949118747801</v>
      </c>
      <c r="L1257" s="1">
        <v>3.4017617615796998</v>
      </c>
      <c r="M1257" s="1">
        <v>1.75902145407337</v>
      </c>
      <c r="N1257" s="1">
        <v>1.4403850415736199</v>
      </c>
      <c r="O1257" s="1">
        <v>0.951899839682531</v>
      </c>
      <c r="P1257" s="1">
        <v>2.5475791099356</v>
      </c>
      <c r="Q1257" s="1">
        <v>4.7585524648418804</v>
      </c>
      <c r="R1257" s="1">
        <v>8.0275406788497694</v>
      </c>
      <c r="S1257" s="1">
        <v>8.1604236851027494</v>
      </c>
      <c r="T1257" s="1">
        <v>8.2830618549256307</v>
      </c>
      <c r="U1257" s="1">
        <v>8.3994384438256606</v>
      </c>
      <c r="V1257" s="1">
        <v>12.9344045986435</v>
      </c>
      <c r="W1257" s="1">
        <v>17.371471329304999</v>
      </c>
      <c r="X1257" s="1">
        <v>17.3530735770318</v>
      </c>
      <c r="Y1257" s="1">
        <v>17.1662341278873</v>
      </c>
      <c r="Z1257" s="1">
        <v>16.9867695772122</v>
      </c>
      <c r="AA1257" s="1">
        <v>16.7283135365441</v>
      </c>
      <c r="AB1257" s="1">
        <v>16.478866880075699</v>
      </c>
      <c r="AC1257" s="1">
        <v>16.478866880075699</v>
      </c>
    </row>
    <row r="1258" spans="1:29" hidden="1" x14ac:dyDescent="0.3">
      <c r="A1258" t="s">
        <v>208</v>
      </c>
      <c r="B1258" t="s">
        <v>189</v>
      </c>
      <c r="C1258" t="s">
        <v>149</v>
      </c>
      <c r="D1258" t="s">
        <v>121</v>
      </c>
      <c r="E1258" t="s">
        <v>159</v>
      </c>
      <c r="F1258" s="1"/>
      <c r="G1258" s="1"/>
      <c r="H1258" s="1"/>
      <c r="I1258" s="1">
        <v>3.2508514656896801</v>
      </c>
      <c r="J1258" s="1">
        <v>3.3140917427787699</v>
      </c>
      <c r="K1258" s="1">
        <v>3.3883390785994298</v>
      </c>
      <c r="L1258" s="1">
        <v>3.4642372308998999</v>
      </c>
      <c r="M1258" s="1">
        <v>3.5350969024148902</v>
      </c>
      <c r="N1258" s="1">
        <v>3.6035775377492301</v>
      </c>
      <c r="O1258" s="1">
        <v>3.6481147319709999</v>
      </c>
      <c r="P1258" s="1">
        <v>3.6711231189418299</v>
      </c>
      <c r="Q1258" s="1">
        <v>3.69056060451602</v>
      </c>
      <c r="R1258" s="1">
        <v>3.7086698630737498</v>
      </c>
      <c r="S1258" s="1">
        <v>3.7254139900622301</v>
      </c>
      <c r="T1258" s="1">
        <v>3.7409521369632501</v>
      </c>
      <c r="U1258" s="1">
        <v>3.7553854880037298</v>
      </c>
      <c r="V1258" s="1">
        <v>3.7688548789148899</v>
      </c>
      <c r="W1258" s="1">
        <v>3.7814200732360499</v>
      </c>
      <c r="X1258" s="1">
        <v>3.7931613225293601</v>
      </c>
      <c r="Y1258" s="1">
        <v>3.80409450685289</v>
      </c>
      <c r="Z1258" s="1">
        <v>3.8143054809262402</v>
      </c>
      <c r="AA1258" s="1">
        <v>3.8237794995077898</v>
      </c>
      <c r="AB1258" s="1">
        <v>3.83262070586128</v>
      </c>
      <c r="AC1258" s="1">
        <v>3.83262070586128</v>
      </c>
    </row>
    <row r="1259" spans="1:29" hidden="1" x14ac:dyDescent="0.3">
      <c r="A1259" t="s">
        <v>208</v>
      </c>
      <c r="B1259" t="s">
        <v>189</v>
      </c>
      <c r="C1259" t="s">
        <v>149</v>
      </c>
      <c r="D1259" t="s">
        <v>123</v>
      </c>
      <c r="E1259" t="s">
        <v>159</v>
      </c>
      <c r="F1259" s="1"/>
      <c r="G1259" s="1"/>
      <c r="H1259" s="1"/>
      <c r="I1259" s="1">
        <v>4.4146576566946996</v>
      </c>
      <c r="J1259" s="1">
        <v>4.5201437449859903</v>
      </c>
      <c r="K1259" s="1">
        <v>4.6419426864574804</v>
      </c>
      <c r="L1259" s="1">
        <v>4.7722267544472201</v>
      </c>
      <c r="M1259" s="1">
        <v>4.9020708689085701</v>
      </c>
      <c r="N1259" s="1">
        <v>5.0303109719465899</v>
      </c>
      <c r="O1259" s="1">
        <v>5.1453859024409097</v>
      </c>
      <c r="P1259" s="1">
        <v>5.2361079363125898</v>
      </c>
      <c r="Q1259" s="1">
        <v>5.3074432659094599</v>
      </c>
      <c r="R1259" s="1">
        <v>5.3699747874594097</v>
      </c>
      <c r="S1259" s="1">
        <v>5.4336727984436903</v>
      </c>
      <c r="T1259" s="1">
        <v>5.5034567004381998</v>
      </c>
      <c r="U1259" s="1">
        <v>5.5819601810171697</v>
      </c>
      <c r="V1259" s="1">
        <v>5.6668199474703798</v>
      </c>
      <c r="W1259" s="1">
        <v>5.7591464373082797</v>
      </c>
      <c r="X1259" s="1">
        <v>5.8616049594411397</v>
      </c>
      <c r="Y1259" s="1">
        <v>5.9679242186431098</v>
      </c>
      <c r="Z1259" s="1">
        <v>6.0768576888363901</v>
      </c>
      <c r="AA1259" s="1">
        <v>6.1886849143245897</v>
      </c>
      <c r="AB1259" s="1">
        <v>6.3044270323074203</v>
      </c>
      <c r="AC1259" s="1">
        <v>6.3044270323074203</v>
      </c>
    </row>
    <row r="1260" spans="1:29" hidden="1" x14ac:dyDescent="0.3">
      <c r="A1260" t="s">
        <v>208</v>
      </c>
      <c r="B1260" t="s">
        <v>189</v>
      </c>
      <c r="C1260" t="s">
        <v>149</v>
      </c>
      <c r="D1260" t="s">
        <v>125</v>
      </c>
      <c r="E1260" t="s">
        <v>159</v>
      </c>
      <c r="F1260" s="1"/>
      <c r="G1260" s="1"/>
      <c r="H1260" s="1"/>
      <c r="I1260" s="1">
        <v>7.61383296647048</v>
      </c>
      <c r="J1260" s="1">
        <v>10.3146563859138</v>
      </c>
      <c r="K1260" s="1">
        <v>11.127819411865801</v>
      </c>
      <c r="L1260" s="1">
        <v>10.1433010684237</v>
      </c>
      <c r="M1260" s="1">
        <v>11.0660531509296</v>
      </c>
      <c r="N1260" s="1">
        <v>11.1658983722215</v>
      </c>
      <c r="O1260" s="1">
        <v>9.2293480692424001</v>
      </c>
      <c r="P1260" s="1">
        <v>8.8701164343308108</v>
      </c>
      <c r="Q1260" s="1">
        <v>8.8519138639835493</v>
      </c>
      <c r="R1260" s="1">
        <v>8.5496419118897702</v>
      </c>
      <c r="S1260" s="1">
        <v>8.5749296177618302</v>
      </c>
      <c r="T1260" s="1">
        <v>9.2206949450104201</v>
      </c>
      <c r="U1260" s="1">
        <v>9.5686304385256307</v>
      </c>
      <c r="V1260" s="1">
        <v>9.8664039364827403</v>
      </c>
      <c r="W1260" s="1">
        <v>10.1882355855124</v>
      </c>
      <c r="X1260" s="1">
        <v>10.527684210077499</v>
      </c>
      <c r="Y1260" s="1">
        <v>10.713715919208401</v>
      </c>
      <c r="Z1260" s="1">
        <v>11.0795229453172</v>
      </c>
      <c r="AA1260" s="1">
        <v>11.726674271143301</v>
      </c>
      <c r="AB1260" s="1">
        <v>12.209390274119301</v>
      </c>
      <c r="AC1260" s="1">
        <v>12.209390274119301</v>
      </c>
    </row>
    <row r="1261" spans="1:29" hidden="1" x14ac:dyDescent="0.3">
      <c r="A1261" t="s">
        <v>208</v>
      </c>
      <c r="B1261" t="s">
        <v>189</v>
      </c>
      <c r="C1261" t="s">
        <v>149</v>
      </c>
      <c r="D1261" t="s">
        <v>127</v>
      </c>
      <c r="E1261" t="s">
        <v>159</v>
      </c>
      <c r="F1261" s="1"/>
      <c r="G1261" s="1"/>
      <c r="H1261" s="1"/>
      <c r="I1261" s="1">
        <v>11.6262317121928</v>
      </c>
      <c r="J1261" s="1">
        <v>12.952332556099201</v>
      </c>
      <c r="K1261" s="1">
        <v>14.3405328387759</v>
      </c>
      <c r="L1261" s="1">
        <v>14.5936450616085</v>
      </c>
      <c r="M1261" s="1">
        <v>15.3387889644026</v>
      </c>
      <c r="N1261" s="1">
        <v>13.926404771106</v>
      </c>
      <c r="O1261" s="1">
        <v>11.629457369372499</v>
      </c>
      <c r="P1261" s="1">
        <v>10.490769107096</v>
      </c>
      <c r="Q1261" s="1">
        <v>9.2586913242432693</v>
      </c>
      <c r="R1261" s="1">
        <v>8.46670689131488</v>
      </c>
      <c r="S1261" s="1">
        <v>8.1780188402145395</v>
      </c>
      <c r="T1261" s="1">
        <v>8.0945477688194902</v>
      </c>
      <c r="U1261" s="1">
        <v>8.02970325320873</v>
      </c>
      <c r="V1261" s="1">
        <v>7.9068517702279397</v>
      </c>
      <c r="W1261" s="1">
        <v>7.8785609207878302</v>
      </c>
      <c r="X1261" s="1">
        <v>7.9947882671917201</v>
      </c>
      <c r="Y1261" s="1">
        <v>7.9333921726412502</v>
      </c>
      <c r="Z1261" s="1">
        <v>7.8470086510933097</v>
      </c>
      <c r="AA1261" s="1">
        <v>7.79671791313499</v>
      </c>
      <c r="AB1261" s="1">
        <v>7.7225071360203899</v>
      </c>
      <c r="AC1261" s="1">
        <v>7.7225071360203899</v>
      </c>
    </row>
    <row r="1262" spans="1:29" hidden="1" x14ac:dyDescent="0.3">
      <c r="A1262" t="s">
        <v>208</v>
      </c>
      <c r="B1262" t="s">
        <v>189</v>
      </c>
      <c r="C1262" t="s">
        <v>149</v>
      </c>
      <c r="D1262" t="s">
        <v>161</v>
      </c>
      <c r="E1262" t="s">
        <v>159</v>
      </c>
      <c r="F1262" s="1"/>
      <c r="G1262" s="1"/>
      <c r="H1262" s="1"/>
      <c r="I1262" s="1">
        <v>4.4146576566946996</v>
      </c>
      <c r="J1262" s="1">
        <v>4.5201437449859903</v>
      </c>
      <c r="K1262" s="1">
        <v>4.6419426864574804</v>
      </c>
      <c r="L1262" s="1">
        <v>4.7722267544472201</v>
      </c>
      <c r="M1262" s="1">
        <v>6.2628588783426196</v>
      </c>
      <c r="N1262" s="1">
        <v>9.8725605620142094</v>
      </c>
      <c r="O1262" s="1">
        <v>15.267953350811601</v>
      </c>
      <c r="P1262" s="1">
        <v>22.007250425025301</v>
      </c>
      <c r="Q1262" s="1">
        <v>26.9007729925031</v>
      </c>
      <c r="R1262" s="1">
        <v>30.885475736662698</v>
      </c>
      <c r="S1262" s="1">
        <v>35.449359028422201</v>
      </c>
      <c r="T1262" s="1">
        <v>38.683085410265001</v>
      </c>
      <c r="U1262" s="1">
        <v>42.3165447136669</v>
      </c>
      <c r="V1262" s="1">
        <v>46.360958074688902</v>
      </c>
      <c r="W1262" s="1">
        <v>50.858800905277697</v>
      </c>
      <c r="X1262" s="1">
        <v>55.906904224496998</v>
      </c>
      <c r="Y1262" s="1">
        <v>61.532631907885701</v>
      </c>
      <c r="Z1262" s="1">
        <v>67.789233434661597</v>
      </c>
      <c r="AA1262" s="1">
        <v>74.701581364874798</v>
      </c>
      <c r="AB1262" s="1">
        <v>82.313838857484399</v>
      </c>
      <c r="AC1262" s="1">
        <v>82.313838857484399</v>
      </c>
    </row>
    <row r="1263" spans="1:29" hidden="1" x14ac:dyDescent="0.3">
      <c r="A1263" t="s">
        <v>208</v>
      </c>
      <c r="B1263" t="s">
        <v>189</v>
      </c>
      <c r="C1263" t="s">
        <v>149</v>
      </c>
      <c r="D1263" t="s">
        <v>131</v>
      </c>
      <c r="E1263" t="s">
        <v>159</v>
      </c>
      <c r="F1263" s="1"/>
      <c r="G1263" s="1"/>
      <c r="H1263" s="1"/>
      <c r="I1263" s="1">
        <v>24.1952584447607</v>
      </c>
      <c r="J1263" s="1">
        <v>24.194888784634401</v>
      </c>
      <c r="K1263" s="1">
        <v>24.194905016432401</v>
      </c>
      <c r="L1263" s="1">
        <v>24.1949043599171</v>
      </c>
      <c r="M1263" s="1">
        <v>24.1950045338046</v>
      </c>
      <c r="N1263" s="1">
        <v>26.0493942722652</v>
      </c>
      <c r="O1263" s="1">
        <v>29.508946992999299</v>
      </c>
      <c r="P1263" s="1">
        <v>38.749544522586199</v>
      </c>
      <c r="Q1263" s="1">
        <v>22.2713648058497</v>
      </c>
      <c r="R1263" s="1">
        <v>18.390890390401001</v>
      </c>
      <c r="S1263" s="1">
        <v>15.888439672883599</v>
      </c>
      <c r="T1263" s="1">
        <v>14.3031724103224</v>
      </c>
      <c r="U1263" s="1">
        <v>13.5418169226965</v>
      </c>
      <c r="V1263" s="1">
        <v>13.0148453943902</v>
      </c>
      <c r="W1263" s="1">
        <v>12.613123819087001</v>
      </c>
      <c r="X1263" s="1">
        <v>12.334460148367601</v>
      </c>
      <c r="Y1263" s="1">
        <v>12.0854899782396</v>
      </c>
      <c r="Z1263" s="1">
        <v>11.8779274877988</v>
      </c>
      <c r="AA1263" s="1">
        <v>11.7102349073943</v>
      </c>
      <c r="AB1263" s="1">
        <v>11.567269865406599</v>
      </c>
      <c r="AC1263" s="1">
        <v>11.567269865406599</v>
      </c>
    </row>
    <row r="1264" spans="1:29" hidden="1" x14ac:dyDescent="0.3">
      <c r="A1264" t="s">
        <v>208</v>
      </c>
      <c r="B1264" t="s">
        <v>189</v>
      </c>
      <c r="C1264" t="s">
        <v>149</v>
      </c>
      <c r="D1264" t="s">
        <v>162</v>
      </c>
      <c r="E1264" t="s">
        <v>159</v>
      </c>
      <c r="F1264" s="1"/>
      <c r="G1264" s="1"/>
      <c r="H1264" s="1"/>
      <c r="I1264" s="1">
        <v>7.6138329664704703</v>
      </c>
      <c r="J1264" s="1">
        <v>10.3146563859138</v>
      </c>
      <c r="K1264" s="1">
        <v>11.127819411865801</v>
      </c>
      <c r="L1264" s="1">
        <v>10.1433010684237</v>
      </c>
      <c r="M1264" s="1">
        <v>12.619725315973101</v>
      </c>
      <c r="N1264" s="1">
        <v>16.694509994402299</v>
      </c>
      <c r="O1264" s="1">
        <v>20.786733330044299</v>
      </c>
      <c r="P1264" s="1">
        <v>28.0184753852071</v>
      </c>
      <c r="Q1264" s="1">
        <v>33.505978357664603</v>
      </c>
      <c r="R1264" s="1">
        <v>37.681823652972</v>
      </c>
      <c r="S1264" s="1">
        <v>42.845172952425301</v>
      </c>
      <c r="T1264" s="1">
        <v>47.103352063936697</v>
      </c>
      <c r="U1264" s="1">
        <v>51.510138658128703</v>
      </c>
      <c r="V1264" s="1">
        <v>56.328710519409398</v>
      </c>
      <c r="W1264" s="1">
        <v>61.680516024628098</v>
      </c>
      <c r="X1264" s="1">
        <v>67.666627175725296</v>
      </c>
      <c r="Y1264" s="1">
        <v>74.154412851465693</v>
      </c>
      <c r="Z1264" s="1">
        <v>81.539285796160797</v>
      </c>
      <c r="AA1264" s="1">
        <v>89.950893931925705</v>
      </c>
      <c r="AB1264" s="1">
        <v>98.992714800340906</v>
      </c>
      <c r="AC1264" s="1">
        <v>98.992714800340906</v>
      </c>
    </row>
    <row r="1265" spans="1:29" hidden="1" x14ac:dyDescent="0.3">
      <c r="A1265" t="s">
        <v>208</v>
      </c>
      <c r="B1265" t="s">
        <v>189</v>
      </c>
      <c r="C1265" t="s">
        <v>149</v>
      </c>
      <c r="D1265" t="s">
        <v>164</v>
      </c>
      <c r="E1265" t="s">
        <v>159</v>
      </c>
      <c r="F1265" s="1"/>
      <c r="G1265" s="1"/>
      <c r="H1265" s="1"/>
      <c r="I1265" s="1">
        <v>3.2508514656896801</v>
      </c>
      <c r="J1265" s="1">
        <v>3.3140917427787602</v>
      </c>
      <c r="K1265" s="1">
        <v>3.3883390785994298</v>
      </c>
      <c r="L1265" s="1">
        <v>3.4642372308998999</v>
      </c>
      <c r="M1265" s="1">
        <v>5.6759004545351104</v>
      </c>
      <c r="N1265" s="1">
        <v>11.221446780277899</v>
      </c>
      <c r="O1265" s="1">
        <v>19.573026033226</v>
      </c>
      <c r="P1265" s="1">
        <v>30.055630598459501</v>
      </c>
      <c r="Q1265" s="1">
        <v>37.661375059311602</v>
      </c>
      <c r="R1265" s="1">
        <v>43.849878256656702</v>
      </c>
      <c r="S1265" s="1">
        <v>50.946353074606797</v>
      </c>
      <c r="T1265" s="1">
        <v>55.939433096219297</v>
      </c>
      <c r="U1265" s="1">
        <v>61.546553919789098</v>
      </c>
      <c r="V1265" s="1">
        <v>67.789227522742706</v>
      </c>
      <c r="W1265" s="1">
        <v>74.732589406788904</v>
      </c>
      <c r="X1265" s="1">
        <v>82.524862139109302</v>
      </c>
      <c r="Y1265" s="1">
        <v>91.218976743451094</v>
      </c>
      <c r="Z1265" s="1">
        <v>100.900752664853</v>
      </c>
      <c r="AA1265" s="1">
        <v>111.608865104711</v>
      </c>
      <c r="AB1265" s="1">
        <v>123.41128961078699</v>
      </c>
      <c r="AC1265" s="1">
        <v>123.41128961078699</v>
      </c>
    </row>
    <row r="1266" spans="1:29" hidden="1" x14ac:dyDescent="0.3">
      <c r="A1266" t="s">
        <v>208</v>
      </c>
      <c r="B1266" t="s">
        <v>189</v>
      </c>
      <c r="C1266" t="s">
        <v>209</v>
      </c>
      <c r="D1266" t="s">
        <v>154</v>
      </c>
      <c r="E1266" t="s">
        <v>155</v>
      </c>
      <c r="F1266" s="1"/>
      <c r="G1266" s="1"/>
      <c r="H1266" s="1"/>
      <c r="I1266" s="1">
        <v>1.0077983340000001</v>
      </c>
      <c r="J1266" s="1">
        <v>1.0077983340000001</v>
      </c>
      <c r="K1266" s="1">
        <v>0.99472622899999996</v>
      </c>
      <c r="L1266" s="1">
        <v>0.98516179305092</v>
      </c>
      <c r="M1266" s="1">
        <v>1.0153290277322999</v>
      </c>
      <c r="N1266" s="1">
        <v>1.0964570226948001</v>
      </c>
      <c r="O1266" s="1">
        <v>1.2093618620475901</v>
      </c>
      <c r="P1266" s="1">
        <v>1.2692609108130599</v>
      </c>
      <c r="Q1266" s="1">
        <v>1.2802343708065</v>
      </c>
      <c r="R1266" s="1">
        <v>1.3217409336280601</v>
      </c>
      <c r="S1266" s="1">
        <v>1.32526606794964</v>
      </c>
      <c r="T1266" s="1">
        <v>1.32879120227124</v>
      </c>
      <c r="U1266" s="1">
        <v>1.3351550177913001</v>
      </c>
      <c r="V1266" s="1">
        <v>1.3622895762232501</v>
      </c>
      <c r="W1266" s="1">
        <v>1.3811269610136301</v>
      </c>
      <c r="X1266" s="1">
        <v>1.37338734548482</v>
      </c>
      <c r="Y1266" s="1">
        <v>1.3604941946006199</v>
      </c>
      <c r="Z1266" s="1">
        <v>1.3476010437164301</v>
      </c>
      <c r="AA1266" s="1">
        <v>1.33665249052131</v>
      </c>
      <c r="AB1266" s="1">
        <v>1.3257039373262001</v>
      </c>
      <c r="AC1266" s="1">
        <v>1.3257039373262001</v>
      </c>
    </row>
    <row r="1267" spans="1:29" hidden="1" x14ac:dyDescent="0.3">
      <c r="A1267" t="s">
        <v>208</v>
      </c>
      <c r="B1267" t="s">
        <v>189</v>
      </c>
      <c r="C1267" t="s">
        <v>209</v>
      </c>
      <c r="D1267" t="s">
        <v>156</v>
      </c>
      <c r="E1267" t="s">
        <v>155</v>
      </c>
      <c r="F1267" s="1"/>
      <c r="G1267" s="1"/>
      <c r="H1267" s="1"/>
      <c r="I1267" s="1">
        <v>1.014868288</v>
      </c>
      <c r="J1267" s="1">
        <v>1.014868288</v>
      </c>
      <c r="K1267" s="1">
        <v>0.99148701099999903</v>
      </c>
      <c r="L1267" s="1">
        <v>0.97365410515700102</v>
      </c>
      <c r="M1267" s="1">
        <v>0.98428034945868503</v>
      </c>
      <c r="N1267" s="1">
        <v>1.0250740259586</v>
      </c>
      <c r="O1267" s="1">
        <v>1.07860862072229</v>
      </c>
      <c r="P1267" s="1">
        <v>1.10122846243713</v>
      </c>
      <c r="Q1267" s="1">
        <v>1.11135966591282</v>
      </c>
      <c r="R1267" s="1">
        <v>1.1552165190795001</v>
      </c>
      <c r="S1267" s="1">
        <v>1.1569515135314901</v>
      </c>
      <c r="T1267" s="1">
        <v>1.1586865079834801</v>
      </c>
      <c r="U1267" s="1">
        <v>1.1539943964381201</v>
      </c>
      <c r="V1267" s="1">
        <v>1.1645701081342099</v>
      </c>
      <c r="W1267" s="1">
        <v>1.17421141461997</v>
      </c>
      <c r="X1267" s="1">
        <v>1.1643169276638099</v>
      </c>
      <c r="Y1267" s="1">
        <v>1.1503695949489401</v>
      </c>
      <c r="Z1267" s="1">
        <v>1.13642226223409</v>
      </c>
      <c r="AA1267" s="1">
        <v>1.1255799476800701</v>
      </c>
      <c r="AB1267" s="1">
        <v>1.1147376331260599</v>
      </c>
      <c r="AC1267" s="1">
        <v>1.1147376331260599</v>
      </c>
    </row>
    <row r="1268" spans="1:29" hidden="1" x14ac:dyDescent="0.3">
      <c r="A1268" t="s">
        <v>208</v>
      </c>
      <c r="B1268" t="s">
        <v>189</v>
      </c>
      <c r="C1268" t="s">
        <v>209</v>
      </c>
      <c r="D1268" t="s">
        <v>117</v>
      </c>
      <c r="E1268" t="s">
        <v>157</v>
      </c>
      <c r="F1268" s="1"/>
      <c r="G1268" s="1"/>
      <c r="H1268" s="1"/>
      <c r="I1268" s="1"/>
      <c r="J1268" s="1"/>
      <c r="K1268" s="1"/>
      <c r="L1268" s="1"/>
      <c r="M1268" s="1">
        <v>22.103622078984699</v>
      </c>
      <c r="N1268" s="1">
        <v>78.653878641602006</v>
      </c>
      <c r="O1268" s="1">
        <v>164.423410403855</v>
      </c>
      <c r="P1268" s="1">
        <v>272.417887895327</v>
      </c>
      <c r="Q1268" s="1">
        <v>350.74588870167599</v>
      </c>
      <c r="R1268" s="1">
        <v>414.454702883312</v>
      </c>
      <c r="S1268" s="1">
        <v>487.552344868734</v>
      </c>
      <c r="T1268" s="1">
        <v>538.94505877374502</v>
      </c>
      <c r="U1268" s="1">
        <v>596.68910080704097</v>
      </c>
      <c r="V1268" s="1">
        <v>661.00512626366901</v>
      </c>
      <c r="W1268" s="1">
        <v>732.56503683287497</v>
      </c>
      <c r="X1268" s="1">
        <v>812.89838984144501</v>
      </c>
      <c r="Y1268" s="1">
        <v>902.55152983238895</v>
      </c>
      <c r="Z1268" s="1">
        <v>1002.40964913362</v>
      </c>
      <c r="AA1268" s="1">
        <v>1112.87221828873</v>
      </c>
      <c r="AB1268" s="1">
        <v>1234.6400040138101</v>
      </c>
      <c r="AC1268" s="1">
        <v>1234.6400040138101</v>
      </c>
    </row>
    <row r="1269" spans="1:29" x14ac:dyDescent="0.3">
      <c r="A1269" t="s">
        <v>208</v>
      </c>
      <c r="B1269" t="s">
        <v>189</v>
      </c>
      <c r="C1269" t="s">
        <v>209</v>
      </c>
      <c r="D1269" t="s">
        <v>158</v>
      </c>
      <c r="E1269" t="s">
        <v>159</v>
      </c>
      <c r="F1269" s="1"/>
      <c r="G1269" s="1"/>
      <c r="H1269" s="1"/>
      <c r="I1269" s="1">
        <v>11.6262317121928</v>
      </c>
      <c r="J1269" s="1">
        <v>12.952332556099201</v>
      </c>
      <c r="K1269" s="1">
        <v>14.3405328387759</v>
      </c>
      <c r="L1269" s="1">
        <v>14.5936450616086</v>
      </c>
      <c r="M1269" s="1">
        <v>15.3387889644026</v>
      </c>
      <c r="N1269" s="1">
        <v>13.926404771106</v>
      </c>
      <c r="O1269" s="1">
        <v>11.629457369372499</v>
      </c>
      <c r="P1269" s="1">
        <v>10.490769107096</v>
      </c>
      <c r="Q1269" s="1">
        <v>9.2586913242432693</v>
      </c>
      <c r="R1269" s="1">
        <v>8.46670689131488</v>
      </c>
      <c r="S1269" s="1">
        <v>8.1780188402145395</v>
      </c>
      <c r="T1269" s="1">
        <v>8.0945477688194902</v>
      </c>
      <c r="U1269" s="1">
        <v>8.02970325320873</v>
      </c>
      <c r="V1269" s="1">
        <v>7.9068517702279397</v>
      </c>
      <c r="W1269" s="1">
        <v>7.8785609207878302</v>
      </c>
      <c r="X1269" s="1">
        <v>7.9947882671917201</v>
      </c>
      <c r="Y1269" s="1">
        <v>7.9333921726412502</v>
      </c>
      <c r="Z1269" s="1">
        <v>7.8470086510933097</v>
      </c>
      <c r="AA1269" s="1">
        <v>7.79671791313499</v>
      </c>
      <c r="AB1269" s="1">
        <v>7.7225071360203996</v>
      </c>
      <c r="AC1269" s="1">
        <v>7.7225071360203996</v>
      </c>
    </row>
    <row r="1270" spans="1:29" x14ac:dyDescent="0.3">
      <c r="A1270" t="s">
        <v>208</v>
      </c>
      <c r="B1270" t="s">
        <v>189</v>
      </c>
      <c r="C1270" t="s">
        <v>209</v>
      </c>
      <c r="D1270" t="s">
        <v>166</v>
      </c>
      <c r="E1270" t="s">
        <v>159</v>
      </c>
      <c r="F1270" s="1"/>
      <c r="G1270" s="1"/>
      <c r="H1270" s="1"/>
      <c r="I1270" s="1">
        <v>4.4146576566946996</v>
      </c>
      <c r="J1270" s="1">
        <v>4.5201437449859903</v>
      </c>
      <c r="K1270" s="1">
        <v>4.6419426864574804</v>
      </c>
      <c r="L1270" s="1">
        <v>4.7722267544472201</v>
      </c>
      <c r="M1270" s="1">
        <v>6.2628588783426196</v>
      </c>
      <c r="N1270" s="1">
        <v>9.8725605620142094</v>
      </c>
      <c r="O1270" s="1">
        <v>15.267953350811601</v>
      </c>
      <c r="P1270" s="1">
        <v>22.007250425025301</v>
      </c>
      <c r="Q1270" s="1">
        <v>26.9007729925031</v>
      </c>
      <c r="R1270" s="1">
        <v>30.885475736662698</v>
      </c>
      <c r="S1270" s="1">
        <v>35.449359028422201</v>
      </c>
      <c r="T1270" s="1">
        <v>38.683085410265001</v>
      </c>
      <c r="U1270" s="1">
        <v>42.3165447136669</v>
      </c>
      <c r="V1270" s="1">
        <v>46.360958074688902</v>
      </c>
      <c r="W1270" s="1">
        <v>50.858800905277697</v>
      </c>
      <c r="X1270" s="1">
        <v>55.906904224496998</v>
      </c>
      <c r="Y1270" s="1">
        <v>61.532631907885701</v>
      </c>
      <c r="Z1270" s="1">
        <v>67.789233434661597</v>
      </c>
      <c r="AA1270" s="1">
        <v>74.701581364874798</v>
      </c>
      <c r="AB1270" s="1">
        <v>82.313838857484399</v>
      </c>
      <c r="AC1270" s="1">
        <v>82.313838857484399</v>
      </c>
    </row>
    <row r="1271" spans="1:29" x14ac:dyDescent="0.3">
      <c r="A1271" t="s">
        <v>208</v>
      </c>
      <c r="B1271" t="s">
        <v>189</v>
      </c>
      <c r="C1271" t="s">
        <v>209</v>
      </c>
      <c r="D1271" t="s">
        <v>167</v>
      </c>
      <c r="E1271" t="s">
        <v>159</v>
      </c>
      <c r="F1271" s="1"/>
      <c r="G1271" s="1"/>
      <c r="H1271" s="1"/>
      <c r="I1271" s="1">
        <v>24.1952584447607</v>
      </c>
      <c r="J1271" s="1">
        <v>24.1948887846345</v>
      </c>
      <c r="K1271" s="1">
        <v>24.194905016432401</v>
      </c>
      <c r="L1271" s="1">
        <v>24.1949043599171</v>
      </c>
      <c r="M1271" s="1">
        <v>24.1950045338046</v>
      </c>
      <c r="N1271" s="1">
        <v>26.0493942722652</v>
      </c>
      <c r="O1271" s="1">
        <v>29.508946992999299</v>
      </c>
      <c r="P1271" s="1">
        <v>38.749544522586199</v>
      </c>
      <c r="Q1271" s="1">
        <v>22.2713648058497</v>
      </c>
      <c r="R1271" s="1">
        <v>18.390890390401001</v>
      </c>
      <c r="S1271" s="1">
        <v>15.888439672883599</v>
      </c>
      <c r="T1271" s="1">
        <v>14.3031724103224</v>
      </c>
      <c r="U1271" s="1">
        <v>13.5418169226965</v>
      </c>
      <c r="V1271" s="1">
        <v>13.0148453943902</v>
      </c>
      <c r="W1271" s="1">
        <v>12.613123819087001</v>
      </c>
      <c r="X1271" s="1">
        <v>12.334460148367601</v>
      </c>
      <c r="Y1271" s="1">
        <v>12.0854899782396</v>
      </c>
      <c r="Z1271" s="1">
        <v>11.8779274877988</v>
      </c>
      <c r="AA1271" s="1">
        <v>11.7102349073943</v>
      </c>
      <c r="AB1271" s="1">
        <v>11.567269865406599</v>
      </c>
      <c r="AC1271" s="1">
        <v>11.567269865406599</v>
      </c>
    </row>
    <row r="1272" spans="1:29" x14ac:dyDescent="0.3">
      <c r="A1272" t="s">
        <v>208</v>
      </c>
      <c r="B1272" t="s">
        <v>189</v>
      </c>
      <c r="C1272" t="s">
        <v>209</v>
      </c>
      <c r="D1272" t="s">
        <v>168</v>
      </c>
      <c r="E1272" t="s">
        <v>159</v>
      </c>
      <c r="F1272" s="1"/>
      <c r="G1272" s="1"/>
      <c r="H1272" s="1"/>
      <c r="I1272" s="1">
        <v>7.61383296647048</v>
      </c>
      <c r="J1272" s="1">
        <v>10.3146563859138</v>
      </c>
      <c r="K1272" s="1">
        <v>11.127819411865801</v>
      </c>
      <c r="L1272" s="1">
        <v>10.1433010684237</v>
      </c>
      <c r="M1272" s="1">
        <v>12.619725315973101</v>
      </c>
      <c r="N1272" s="1">
        <v>16.694509994402299</v>
      </c>
      <c r="O1272" s="1">
        <v>20.786733330044299</v>
      </c>
      <c r="P1272" s="1">
        <v>28.0184753852071</v>
      </c>
      <c r="Q1272" s="1">
        <v>33.505978357664603</v>
      </c>
      <c r="R1272" s="1">
        <v>37.681823652972</v>
      </c>
      <c r="S1272" s="1">
        <v>42.845172952425301</v>
      </c>
      <c r="T1272" s="1">
        <v>47.103352063936697</v>
      </c>
      <c r="U1272" s="1">
        <v>51.510138658128703</v>
      </c>
      <c r="V1272" s="1">
        <v>56.328710519409398</v>
      </c>
      <c r="W1272" s="1">
        <v>61.680516024628098</v>
      </c>
      <c r="X1272" s="1">
        <v>67.666627175725296</v>
      </c>
      <c r="Y1272" s="1">
        <v>74.154412851465693</v>
      </c>
      <c r="Z1272" s="1">
        <v>81.539285796160797</v>
      </c>
      <c r="AA1272" s="1">
        <v>89.950893931925606</v>
      </c>
      <c r="AB1272" s="1">
        <v>98.992714800340906</v>
      </c>
      <c r="AC1272" s="1">
        <v>98.992714800340906</v>
      </c>
    </row>
    <row r="1273" spans="1:29" x14ac:dyDescent="0.3">
      <c r="A1273" t="s">
        <v>208</v>
      </c>
      <c r="B1273" t="s">
        <v>189</v>
      </c>
      <c r="C1273" t="s">
        <v>209</v>
      </c>
      <c r="D1273" t="s">
        <v>177</v>
      </c>
      <c r="E1273" t="s">
        <v>159</v>
      </c>
      <c r="F1273" s="1"/>
      <c r="G1273" s="1"/>
      <c r="H1273" s="1"/>
      <c r="I1273" s="1">
        <v>3.0773098011699598E-5</v>
      </c>
      <c r="J1273" s="1">
        <v>3.0779812926059101E-5</v>
      </c>
      <c r="K1273" s="1">
        <v>1.2909948549488901</v>
      </c>
      <c r="L1273" s="1">
        <v>3.4017616875129502</v>
      </c>
      <c r="M1273" s="1">
        <v>1.7590214008821501</v>
      </c>
      <c r="N1273" s="1">
        <v>1.4403849939434099</v>
      </c>
      <c r="O1273" s="1">
        <v>0.95189980426593002</v>
      </c>
      <c r="P1273" s="1">
        <v>2.5475790494609698</v>
      </c>
      <c r="Q1273" s="1">
        <v>4.7585524011754403</v>
      </c>
      <c r="R1273" s="1">
        <v>8.0275406169206107</v>
      </c>
      <c r="S1273" s="1">
        <v>8.1604236246434105</v>
      </c>
      <c r="T1273" s="1">
        <v>8.2830617958978898</v>
      </c>
      <c r="U1273" s="1">
        <v>8.39943838608108</v>
      </c>
      <c r="V1273" s="1">
        <v>12.934404521146099</v>
      </c>
      <c r="W1273" s="1">
        <v>17.3714712397638</v>
      </c>
      <c r="X1273" s="1">
        <v>17.353073489961599</v>
      </c>
      <c r="Y1273" s="1">
        <v>17.166234043501198</v>
      </c>
      <c r="Z1273" s="1">
        <v>16.986769495368002</v>
      </c>
      <c r="AA1273" s="1">
        <v>16.728313457391799</v>
      </c>
      <c r="AB1273" s="1">
        <v>16.478866803479001</v>
      </c>
      <c r="AC1273" s="1">
        <v>16.478866803479001</v>
      </c>
    </row>
    <row r="1274" spans="1:29" x14ac:dyDescent="0.3">
      <c r="A1274" t="s">
        <v>208</v>
      </c>
      <c r="B1274" t="s">
        <v>189</v>
      </c>
      <c r="C1274" t="s">
        <v>209</v>
      </c>
      <c r="D1274" t="s">
        <v>160</v>
      </c>
      <c r="E1274" t="s">
        <v>159</v>
      </c>
      <c r="F1274" s="1"/>
      <c r="G1274" s="1"/>
      <c r="H1274" s="1"/>
      <c r="I1274" s="1">
        <v>3.2508514656896801</v>
      </c>
      <c r="J1274" s="1">
        <v>3.3140917427787699</v>
      </c>
      <c r="K1274" s="1">
        <v>3.3883390785994298</v>
      </c>
      <c r="L1274" s="1">
        <v>3.4642372308998999</v>
      </c>
      <c r="M1274" s="1">
        <v>5.6759004545351104</v>
      </c>
      <c r="N1274" s="1">
        <v>11.221446780277899</v>
      </c>
      <c r="O1274" s="1">
        <v>19.573026033226</v>
      </c>
      <c r="P1274" s="1">
        <v>30.055630598459501</v>
      </c>
      <c r="Q1274" s="1">
        <v>37.661375059311602</v>
      </c>
      <c r="R1274" s="1">
        <v>43.849878256656702</v>
      </c>
      <c r="S1274" s="1">
        <v>50.946353074606797</v>
      </c>
      <c r="T1274" s="1">
        <v>55.939433096219297</v>
      </c>
      <c r="U1274" s="1">
        <v>61.546553919789098</v>
      </c>
      <c r="V1274" s="1">
        <v>67.789227522742706</v>
      </c>
      <c r="W1274" s="1">
        <v>74.732589406788904</v>
      </c>
      <c r="X1274" s="1">
        <v>82.524862139109302</v>
      </c>
      <c r="Y1274" s="1">
        <v>91.218976743451094</v>
      </c>
      <c r="Z1274" s="1">
        <v>100.900752664853</v>
      </c>
      <c r="AA1274" s="1">
        <v>111.608865104711</v>
      </c>
      <c r="AB1274" s="1">
        <v>123.41128961078699</v>
      </c>
      <c r="AC1274" s="1">
        <v>123.41128961078699</v>
      </c>
    </row>
    <row r="1275" spans="1:29" hidden="1" x14ac:dyDescent="0.3">
      <c r="A1275" t="s">
        <v>208</v>
      </c>
      <c r="B1275" t="s">
        <v>189</v>
      </c>
      <c r="C1275" t="s">
        <v>209</v>
      </c>
      <c r="D1275" t="s">
        <v>119</v>
      </c>
      <c r="E1275" t="s">
        <v>159</v>
      </c>
      <c r="F1275" s="1"/>
      <c r="G1275" s="1"/>
      <c r="H1275" s="1"/>
      <c r="I1275" s="1">
        <v>3.0770555555555598E-5</v>
      </c>
      <c r="J1275" s="1">
        <v>3.0770555555555598E-5</v>
      </c>
      <c r="K1275" s="1">
        <v>1.2909949118747801</v>
      </c>
      <c r="L1275" s="1">
        <v>3.4017617615796998</v>
      </c>
      <c r="M1275" s="1">
        <v>1.75902145407337</v>
      </c>
      <c r="N1275" s="1">
        <v>1.4403850415736199</v>
      </c>
      <c r="O1275" s="1">
        <v>0.951899839682531</v>
      </c>
      <c r="P1275" s="1">
        <v>2.5475791099356</v>
      </c>
      <c r="Q1275" s="1">
        <v>4.7585524648418804</v>
      </c>
      <c r="R1275" s="1">
        <v>8.0275406788497694</v>
      </c>
      <c r="S1275" s="1">
        <v>8.1604236851027494</v>
      </c>
      <c r="T1275" s="1">
        <v>8.2830618549256307</v>
      </c>
      <c r="U1275" s="1">
        <v>8.3994384438256606</v>
      </c>
      <c r="V1275" s="1">
        <v>12.9344045986435</v>
      </c>
      <c r="W1275" s="1">
        <v>17.371471329304999</v>
      </c>
      <c r="X1275" s="1">
        <v>17.3530735770318</v>
      </c>
      <c r="Y1275" s="1">
        <v>17.1662341278873</v>
      </c>
      <c r="Z1275" s="1">
        <v>16.9867695772122</v>
      </c>
      <c r="AA1275" s="1">
        <v>16.7283135365441</v>
      </c>
      <c r="AB1275" s="1">
        <v>16.478866880075699</v>
      </c>
      <c r="AC1275" s="1">
        <v>16.478866880075699</v>
      </c>
    </row>
    <row r="1276" spans="1:29" hidden="1" x14ac:dyDescent="0.3">
      <c r="A1276" t="s">
        <v>208</v>
      </c>
      <c r="B1276" t="s">
        <v>189</v>
      </c>
      <c r="C1276" t="s">
        <v>209</v>
      </c>
      <c r="D1276" t="s">
        <v>121</v>
      </c>
      <c r="E1276" t="s">
        <v>159</v>
      </c>
      <c r="F1276" s="1"/>
      <c r="G1276" s="1"/>
      <c r="H1276" s="1"/>
      <c r="I1276" s="1">
        <v>3.2508514656896801</v>
      </c>
      <c r="J1276" s="1">
        <v>3.3140917427787699</v>
      </c>
      <c r="K1276" s="1">
        <v>3.3883390785994298</v>
      </c>
      <c r="L1276" s="1">
        <v>3.4642372308998999</v>
      </c>
      <c r="M1276" s="1">
        <v>3.5350969024148999</v>
      </c>
      <c r="N1276" s="1">
        <v>3.6035775377492301</v>
      </c>
      <c r="O1276" s="1">
        <v>3.6481147319709999</v>
      </c>
      <c r="P1276" s="1">
        <v>3.6711231189418299</v>
      </c>
      <c r="Q1276" s="1">
        <v>3.69056060451602</v>
      </c>
      <c r="R1276" s="1">
        <v>3.7086698630737498</v>
      </c>
      <c r="S1276" s="1">
        <v>3.7254139900622301</v>
      </c>
      <c r="T1276" s="1">
        <v>3.7409521369632501</v>
      </c>
      <c r="U1276" s="1">
        <v>3.7553854880037298</v>
      </c>
      <c r="V1276" s="1">
        <v>3.7688548789148899</v>
      </c>
      <c r="W1276" s="1">
        <v>3.7814200732360499</v>
      </c>
      <c r="X1276" s="1">
        <v>3.7931613225293601</v>
      </c>
      <c r="Y1276" s="1">
        <v>3.80409450685289</v>
      </c>
      <c r="Z1276" s="1">
        <v>3.8143054809262402</v>
      </c>
      <c r="AA1276" s="1">
        <v>3.8237794995077898</v>
      </c>
      <c r="AB1276" s="1">
        <v>3.83262070586128</v>
      </c>
      <c r="AC1276" s="1">
        <v>3.83262070586128</v>
      </c>
    </row>
    <row r="1277" spans="1:29" hidden="1" x14ac:dyDescent="0.3">
      <c r="A1277" t="s">
        <v>208</v>
      </c>
      <c r="B1277" t="s">
        <v>189</v>
      </c>
      <c r="C1277" t="s">
        <v>209</v>
      </c>
      <c r="D1277" t="s">
        <v>123</v>
      </c>
      <c r="E1277" t="s">
        <v>159</v>
      </c>
      <c r="F1277" s="1"/>
      <c r="G1277" s="1"/>
      <c r="H1277" s="1"/>
      <c r="I1277" s="1">
        <v>4.4146576566946996</v>
      </c>
      <c r="J1277" s="1">
        <v>4.5201437449859903</v>
      </c>
      <c r="K1277" s="1">
        <v>4.6419426864574804</v>
      </c>
      <c r="L1277" s="1">
        <v>4.7722267544472201</v>
      </c>
      <c r="M1277" s="1">
        <v>4.9020708689085701</v>
      </c>
      <c r="N1277" s="1">
        <v>5.0303109719465899</v>
      </c>
      <c r="O1277" s="1">
        <v>5.1453859024409097</v>
      </c>
      <c r="P1277" s="1">
        <v>5.2361079363125898</v>
      </c>
      <c r="Q1277" s="1">
        <v>5.3074432659094599</v>
      </c>
      <c r="R1277" s="1">
        <v>5.3699747874594097</v>
      </c>
      <c r="S1277" s="1">
        <v>5.4336727984436903</v>
      </c>
      <c r="T1277" s="1">
        <v>5.5034567004381998</v>
      </c>
      <c r="U1277" s="1">
        <v>5.5819601810171697</v>
      </c>
      <c r="V1277" s="1">
        <v>5.6668199474703798</v>
      </c>
      <c r="W1277" s="1">
        <v>5.7591464373082903</v>
      </c>
      <c r="X1277" s="1">
        <v>5.8616049594411397</v>
      </c>
      <c r="Y1277" s="1">
        <v>5.9679242186431098</v>
      </c>
      <c r="Z1277" s="1">
        <v>6.0768576888363901</v>
      </c>
      <c r="AA1277" s="1">
        <v>6.1886849143245897</v>
      </c>
      <c r="AB1277" s="1">
        <v>6.3044270323074096</v>
      </c>
      <c r="AC1277" s="1">
        <v>6.3044270323074096</v>
      </c>
    </row>
    <row r="1278" spans="1:29" hidden="1" x14ac:dyDescent="0.3">
      <c r="A1278" t="s">
        <v>208</v>
      </c>
      <c r="B1278" t="s">
        <v>189</v>
      </c>
      <c r="C1278" t="s">
        <v>209</v>
      </c>
      <c r="D1278" t="s">
        <v>125</v>
      </c>
      <c r="E1278" t="s">
        <v>159</v>
      </c>
      <c r="F1278" s="1"/>
      <c r="G1278" s="1"/>
      <c r="H1278" s="1"/>
      <c r="I1278" s="1">
        <v>7.61383296647048</v>
      </c>
      <c r="J1278" s="1">
        <v>10.3146563859138</v>
      </c>
      <c r="K1278" s="1">
        <v>11.127819411865801</v>
      </c>
      <c r="L1278" s="1">
        <v>10.1433010684237</v>
      </c>
      <c r="M1278" s="1">
        <v>11.0660531509296</v>
      </c>
      <c r="N1278" s="1">
        <v>11.1658983722215</v>
      </c>
      <c r="O1278" s="1">
        <v>9.2293480692424001</v>
      </c>
      <c r="P1278" s="1">
        <v>8.8701164343308108</v>
      </c>
      <c r="Q1278" s="1">
        <v>8.8519138639835493</v>
      </c>
      <c r="R1278" s="1">
        <v>8.5496419118897702</v>
      </c>
      <c r="S1278" s="1">
        <v>8.5749296177618302</v>
      </c>
      <c r="T1278" s="1">
        <v>9.2206949450104201</v>
      </c>
      <c r="U1278" s="1">
        <v>9.5686304385256307</v>
      </c>
      <c r="V1278" s="1">
        <v>9.8664039364827403</v>
      </c>
      <c r="W1278" s="1">
        <v>10.1882355855124</v>
      </c>
      <c r="X1278" s="1">
        <v>10.527684210077499</v>
      </c>
      <c r="Y1278" s="1">
        <v>10.713715919208401</v>
      </c>
      <c r="Z1278" s="1">
        <v>11.0795229453172</v>
      </c>
      <c r="AA1278" s="1">
        <v>11.726674271143301</v>
      </c>
      <c r="AB1278" s="1">
        <v>12.209390274119301</v>
      </c>
      <c r="AC1278" s="1">
        <v>12.209390274119301</v>
      </c>
    </row>
    <row r="1279" spans="1:29" hidden="1" x14ac:dyDescent="0.3">
      <c r="A1279" t="s">
        <v>208</v>
      </c>
      <c r="B1279" t="s">
        <v>189</v>
      </c>
      <c r="C1279" t="s">
        <v>209</v>
      </c>
      <c r="D1279" t="s">
        <v>127</v>
      </c>
      <c r="E1279" t="s">
        <v>159</v>
      </c>
      <c r="F1279" s="1"/>
      <c r="G1279" s="1"/>
      <c r="H1279" s="1"/>
      <c r="I1279" s="1">
        <v>11.6262317121928</v>
      </c>
      <c r="J1279" s="1">
        <v>12.952332556099201</v>
      </c>
      <c r="K1279" s="1">
        <v>14.3405328387759</v>
      </c>
      <c r="L1279" s="1">
        <v>14.5936450616086</v>
      </c>
      <c r="M1279" s="1">
        <v>15.3387889644026</v>
      </c>
      <c r="N1279" s="1">
        <v>13.926404771106</v>
      </c>
      <c r="O1279" s="1">
        <v>11.629457369372499</v>
      </c>
      <c r="P1279" s="1">
        <v>10.490769107096</v>
      </c>
      <c r="Q1279" s="1">
        <v>9.2586913242432693</v>
      </c>
      <c r="R1279" s="1">
        <v>8.46670689131488</v>
      </c>
      <c r="S1279" s="1">
        <v>8.1780188402145395</v>
      </c>
      <c r="T1279" s="1">
        <v>8.0945477688194902</v>
      </c>
      <c r="U1279" s="1">
        <v>8.02970325320873</v>
      </c>
      <c r="V1279" s="1">
        <v>7.9068517702279397</v>
      </c>
      <c r="W1279" s="1">
        <v>7.8785609207878302</v>
      </c>
      <c r="X1279" s="1">
        <v>7.9947882671917201</v>
      </c>
      <c r="Y1279" s="1">
        <v>7.9333921726412502</v>
      </c>
      <c r="Z1279" s="1">
        <v>7.8470086510933097</v>
      </c>
      <c r="AA1279" s="1">
        <v>7.79671791313499</v>
      </c>
      <c r="AB1279" s="1">
        <v>7.7225071360203996</v>
      </c>
      <c r="AC1279" s="1">
        <v>7.7225071360203996</v>
      </c>
    </row>
    <row r="1280" spans="1:29" hidden="1" x14ac:dyDescent="0.3">
      <c r="A1280" t="s">
        <v>208</v>
      </c>
      <c r="B1280" t="s">
        <v>189</v>
      </c>
      <c r="C1280" t="s">
        <v>209</v>
      </c>
      <c r="D1280" t="s">
        <v>161</v>
      </c>
      <c r="E1280" t="s">
        <v>159</v>
      </c>
      <c r="F1280" s="1"/>
      <c r="G1280" s="1"/>
      <c r="H1280" s="1"/>
      <c r="I1280" s="1">
        <v>4.4146576566946996</v>
      </c>
      <c r="J1280" s="1">
        <v>4.5201437449859903</v>
      </c>
      <c r="K1280" s="1">
        <v>4.6419426864574804</v>
      </c>
      <c r="L1280" s="1">
        <v>4.7722267544472201</v>
      </c>
      <c r="M1280" s="1">
        <v>6.2628588783426196</v>
      </c>
      <c r="N1280" s="1">
        <v>9.8725605620142094</v>
      </c>
      <c r="O1280" s="1">
        <v>15.267953350811601</v>
      </c>
      <c r="P1280" s="1">
        <v>22.007250425025301</v>
      </c>
      <c r="Q1280" s="1">
        <v>26.9007729925031</v>
      </c>
      <c r="R1280" s="1">
        <v>30.885475736662698</v>
      </c>
      <c r="S1280" s="1">
        <v>35.449359028422201</v>
      </c>
      <c r="T1280" s="1">
        <v>38.683085410265001</v>
      </c>
      <c r="U1280" s="1">
        <v>42.3165447136669</v>
      </c>
      <c r="V1280" s="1">
        <v>46.360958074688902</v>
      </c>
      <c r="W1280" s="1">
        <v>50.858800905277697</v>
      </c>
      <c r="X1280" s="1">
        <v>55.906904224496998</v>
      </c>
      <c r="Y1280" s="1">
        <v>61.532631907885701</v>
      </c>
      <c r="Z1280" s="1">
        <v>67.789233434661597</v>
      </c>
      <c r="AA1280" s="1">
        <v>74.701581364874798</v>
      </c>
      <c r="AB1280" s="1">
        <v>82.313838857484399</v>
      </c>
      <c r="AC1280" s="1">
        <v>82.313838857484399</v>
      </c>
    </row>
    <row r="1281" spans="1:29" hidden="1" x14ac:dyDescent="0.3">
      <c r="A1281" t="s">
        <v>208</v>
      </c>
      <c r="B1281" t="s">
        <v>189</v>
      </c>
      <c r="C1281" t="s">
        <v>209</v>
      </c>
      <c r="D1281" t="s">
        <v>131</v>
      </c>
      <c r="E1281" t="s">
        <v>159</v>
      </c>
      <c r="F1281" s="1"/>
      <c r="G1281" s="1"/>
      <c r="H1281" s="1"/>
      <c r="I1281" s="1">
        <v>24.1952584447607</v>
      </c>
      <c r="J1281" s="1">
        <v>24.1948887846345</v>
      </c>
      <c r="K1281" s="1">
        <v>24.194905016432401</v>
      </c>
      <c r="L1281" s="1">
        <v>24.1949043599171</v>
      </c>
      <c r="M1281" s="1">
        <v>24.1950045338046</v>
      </c>
      <c r="N1281" s="1">
        <v>26.0493942722652</v>
      </c>
      <c r="O1281" s="1">
        <v>29.508946992999299</v>
      </c>
      <c r="P1281" s="1">
        <v>38.749544522586199</v>
      </c>
      <c r="Q1281" s="1">
        <v>22.2713648058497</v>
      </c>
      <c r="R1281" s="1">
        <v>18.390890390401001</v>
      </c>
      <c r="S1281" s="1">
        <v>15.888439672883599</v>
      </c>
      <c r="T1281" s="1">
        <v>14.3031724103224</v>
      </c>
      <c r="U1281" s="1">
        <v>13.5418169226965</v>
      </c>
      <c r="V1281" s="1">
        <v>13.0148453943902</v>
      </c>
      <c r="W1281" s="1">
        <v>12.613123819087001</v>
      </c>
      <c r="X1281" s="1">
        <v>12.334460148367601</v>
      </c>
      <c r="Y1281" s="1">
        <v>12.0854899782396</v>
      </c>
      <c r="Z1281" s="1">
        <v>11.8779274877988</v>
      </c>
      <c r="AA1281" s="1">
        <v>11.7102349073943</v>
      </c>
      <c r="AB1281" s="1">
        <v>11.567269865406599</v>
      </c>
      <c r="AC1281" s="1">
        <v>11.567269865406599</v>
      </c>
    </row>
    <row r="1282" spans="1:29" hidden="1" x14ac:dyDescent="0.3">
      <c r="A1282" t="s">
        <v>208</v>
      </c>
      <c r="B1282" t="s">
        <v>189</v>
      </c>
      <c r="C1282" t="s">
        <v>209</v>
      </c>
      <c r="D1282" t="s">
        <v>162</v>
      </c>
      <c r="E1282" t="s">
        <v>159</v>
      </c>
      <c r="F1282" s="1"/>
      <c r="G1282" s="1"/>
      <c r="H1282" s="1"/>
      <c r="I1282" s="1">
        <v>7.61383296647048</v>
      </c>
      <c r="J1282" s="1">
        <v>10.3146563859138</v>
      </c>
      <c r="K1282" s="1">
        <v>11.127819411865801</v>
      </c>
      <c r="L1282" s="1">
        <v>10.1433010684237</v>
      </c>
      <c r="M1282" s="1">
        <v>12.619725315973101</v>
      </c>
      <c r="N1282" s="1">
        <v>16.694509994402299</v>
      </c>
      <c r="O1282" s="1">
        <v>20.786733330044299</v>
      </c>
      <c r="P1282" s="1">
        <v>28.0184753852071</v>
      </c>
      <c r="Q1282" s="1">
        <v>33.505978357664603</v>
      </c>
      <c r="R1282" s="1">
        <v>37.681823652972</v>
      </c>
      <c r="S1282" s="1">
        <v>42.845172952425301</v>
      </c>
      <c r="T1282" s="1">
        <v>47.103352063936697</v>
      </c>
      <c r="U1282" s="1">
        <v>51.510138658128703</v>
      </c>
      <c r="V1282" s="1">
        <v>56.328710519409398</v>
      </c>
      <c r="W1282" s="1">
        <v>61.680516024628098</v>
      </c>
      <c r="X1282" s="1">
        <v>67.666627175725296</v>
      </c>
      <c r="Y1282" s="1">
        <v>74.154412851465693</v>
      </c>
      <c r="Z1282" s="1">
        <v>81.539285796160797</v>
      </c>
      <c r="AA1282" s="1">
        <v>89.950893931925606</v>
      </c>
      <c r="AB1282" s="1">
        <v>98.992714800340906</v>
      </c>
      <c r="AC1282" s="1">
        <v>98.992714800340906</v>
      </c>
    </row>
    <row r="1283" spans="1:29" hidden="1" x14ac:dyDescent="0.3">
      <c r="A1283" t="s">
        <v>208</v>
      </c>
      <c r="B1283" t="s">
        <v>189</v>
      </c>
      <c r="C1283" t="s">
        <v>209</v>
      </c>
      <c r="D1283" t="s">
        <v>164</v>
      </c>
      <c r="E1283" t="s">
        <v>159</v>
      </c>
      <c r="F1283" s="1"/>
      <c r="G1283" s="1"/>
      <c r="H1283" s="1"/>
      <c r="I1283" s="1">
        <v>3.2508514656896801</v>
      </c>
      <c r="J1283" s="1">
        <v>3.3140917427787699</v>
      </c>
      <c r="K1283" s="1">
        <v>3.3883390785994298</v>
      </c>
      <c r="L1283" s="1">
        <v>3.4642372308998999</v>
      </c>
      <c r="M1283" s="1">
        <v>5.6759004545351104</v>
      </c>
      <c r="N1283" s="1">
        <v>11.221446780277899</v>
      </c>
      <c r="O1283" s="1">
        <v>19.573026033226</v>
      </c>
      <c r="P1283" s="1">
        <v>30.055630598459501</v>
      </c>
      <c r="Q1283" s="1">
        <v>37.661375059311602</v>
      </c>
      <c r="R1283" s="1">
        <v>43.849878256656702</v>
      </c>
      <c r="S1283" s="1">
        <v>50.946353074606797</v>
      </c>
      <c r="T1283" s="1">
        <v>55.939433096219297</v>
      </c>
      <c r="U1283" s="1">
        <v>61.546553919789098</v>
      </c>
      <c r="V1283" s="1">
        <v>67.789227522742706</v>
      </c>
      <c r="W1283" s="1">
        <v>74.732589406788904</v>
      </c>
      <c r="X1283" s="1">
        <v>82.524862139109302</v>
      </c>
      <c r="Y1283" s="1">
        <v>91.218976743451094</v>
      </c>
      <c r="Z1283" s="1">
        <v>100.900752664853</v>
      </c>
      <c r="AA1283" s="1">
        <v>111.608865104711</v>
      </c>
      <c r="AB1283" s="1">
        <v>123.41128961078699</v>
      </c>
      <c r="AC1283" s="1">
        <v>123.41128961078699</v>
      </c>
    </row>
    <row r="1284" spans="1:29" hidden="1" x14ac:dyDescent="0.3">
      <c r="A1284" t="s">
        <v>208</v>
      </c>
      <c r="B1284" t="s">
        <v>202</v>
      </c>
      <c r="C1284" t="s">
        <v>149</v>
      </c>
      <c r="D1284" t="s">
        <v>154</v>
      </c>
      <c r="E1284" t="s">
        <v>155</v>
      </c>
      <c r="F1284" s="1"/>
      <c r="G1284" s="1"/>
      <c r="H1284" s="1"/>
      <c r="I1284" s="1">
        <v>1.0077983340000001</v>
      </c>
      <c r="J1284" s="1">
        <v>1.0077983340000001</v>
      </c>
      <c r="K1284" s="1">
        <v>0.99472622899999996</v>
      </c>
      <c r="L1284" s="1">
        <v>0.98516237172277898</v>
      </c>
      <c r="M1284" s="1">
        <v>1.01527317027131</v>
      </c>
      <c r="N1284" s="1">
        <v>1.09318810920077</v>
      </c>
      <c r="O1284" s="1">
        <v>1.25467562459376</v>
      </c>
      <c r="P1284" s="1">
        <v>1.27485744576962</v>
      </c>
      <c r="Q1284" s="1">
        <v>1.3016222351442399</v>
      </c>
      <c r="R1284" s="1">
        <v>1.3217409336280601</v>
      </c>
      <c r="S1284" s="1">
        <v>1.32526606794964</v>
      </c>
      <c r="T1284" s="1">
        <v>1.35551343957635</v>
      </c>
      <c r="U1284" s="1">
        <v>1.3442357621227701</v>
      </c>
      <c r="V1284" s="1">
        <v>1.3415188333113699</v>
      </c>
      <c r="W1284" s="1">
        <v>1.3360866988331901</v>
      </c>
      <c r="X1284" s="1">
        <v>1.3306545643550201</v>
      </c>
      <c r="Y1284" s="1">
        <v>1.32115156850412</v>
      </c>
      <c r="Z1284" s="1">
        <v>1.3116485726532101</v>
      </c>
      <c r="AA1284" s="1">
        <v>1.3034358343696799</v>
      </c>
      <c r="AB1284" s="1">
        <v>1.29522309608613</v>
      </c>
      <c r="AC1284" s="1">
        <v>1.29522309608613</v>
      </c>
    </row>
    <row r="1285" spans="1:29" hidden="1" x14ac:dyDescent="0.3">
      <c r="A1285" t="s">
        <v>208</v>
      </c>
      <c r="B1285" t="s">
        <v>202</v>
      </c>
      <c r="C1285" t="s">
        <v>149</v>
      </c>
      <c r="D1285" t="s">
        <v>156</v>
      </c>
      <c r="E1285" t="s">
        <v>155</v>
      </c>
      <c r="F1285" s="1"/>
      <c r="G1285" s="1"/>
      <c r="H1285" s="1"/>
      <c r="I1285" s="1">
        <v>1.014868288</v>
      </c>
      <c r="J1285" s="1">
        <v>1.014868288</v>
      </c>
      <c r="K1285" s="1">
        <v>0.99148701099999903</v>
      </c>
      <c r="L1285" s="1">
        <v>0.97365502047109598</v>
      </c>
      <c r="M1285" s="1">
        <v>0.98424922702220297</v>
      </c>
      <c r="N1285" s="1">
        <v>1.0232480604230501</v>
      </c>
      <c r="O1285" s="1">
        <v>1.1015123726396401</v>
      </c>
      <c r="P1285" s="1">
        <v>1.1053026919921201</v>
      </c>
      <c r="Q1285" s="1">
        <v>1.13569618992495</v>
      </c>
      <c r="R1285" s="1">
        <v>1.1552165190795001</v>
      </c>
      <c r="S1285" s="1">
        <v>1.1569515135314901</v>
      </c>
      <c r="T1285" s="1">
        <v>1.17788185542854</v>
      </c>
      <c r="U1285" s="1">
        <v>1.1605990822813499</v>
      </c>
      <c r="V1285" s="1">
        <v>1.1493022848927701</v>
      </c>
      <c r="W1285" s="1">
        <v>1.14084462345482</v>
      </c>
      <c r="X1285" s="1">
        <v>1.1323869620168701</v>
      </c>
      <c r="Y1285" s="1">
        <v>1.12579942521934</v>
      </c>
      <c r="Z1285" s="1">
        <v>1.1192118884218101</v>
      </c>
      <c r="AA1285" s="1">
        <v>1.11106238205204</v>
      </c>
      <c r="AB1285" s="1">
        <v>1.1029128756822799</v>
      </c>
      <c r="AC1285" s="1">
        <v>1.1029128756822799</v>
      </c>
    </row>
    <row r="1286" spans="1:29" hidden="1" x14ac:dyDescent="0.3">
      <c r="A1286" t="s">
        <v>208</v>
      </c>
      <c r="B1286" t="s">
        <v>202</v>
      </c>
      <c r="C1286" t="s">
        <v>149</v>
      </c>
      <c r="D1286" t="s">
        <v>117</v>
      </c>
      <c r="E1286" t="s">
        <v>157</v>
      </c>
      <c r="F1286" s="1"/>
      <c r="G1286" s="1"/>
      <c r="H1286" s="1"/>
      <c r="I1286" s="1"/>
      <c r="J1286" s="1"/>
      <c r="K1286" s="1"/>
      <c r="L1286" s="1"/>
      <c r="M1286" s="1">
        <v>22.0711082576534</v>
      </c>
      <c r="N1286" s="1">
        <v>76.415239647032706</v>
      </c>
      <c r="O1286" s="1">
        <v>207.09883711101801</v>
      </c>
      <c r="P1286" s="1">
        <v>346.65659290892899</v>
      </c>
      <c r="Q1286" s="1">
        <v>455.60918749413202</v>
      </c>
      <c r="R1286" s="1">
        <v>563.98027611779503</v>
      </c>
      <c r="S1286" s="1">
        <v>654.17516636960102</v>
      </c>
      <c r="T1286" s="1">
        <v>729.59751341805895</v>
      </c>
      <c r="U1286" s="1">
        <v>667.60852984687801</v>
      </c>
      <c r="V1286" s="1">
        <v>548.27210991233096</v>
      </c>
      <c r="W1286" s="1">
        <v>431.52181269313201</v>
      </c>
      <c r="X1286" s="1">
        <v>402.81075577060602</v>
      </c>
      <c r="Y1286" s="1">
        <v>402.08900944043899</v>
      </c>
      <c r="Z1286" s="1">
        <v>374.612221483285</v>
      </c>
      <c r="AA1286" s="1">
        <v>363.23374389730202</v>
      </c>
      <c r="AB1286" s="1">
        <v>359.894724525426</v>
      </c>
      <c r="AC1286" s="1">
        <v>359.894724525426</v>
      </c>
    </row>
    <row r="1287" spans="1:29" x14ac:dyDescent="0.3">
      <c r="A1287" t="s">
        <v>208</v>
      </c>
      <c r="B1287" t="s">
        <v>202</v>
      </c>
      <c r="C1287" t="s">
        <v>149</v>
      </c>
      <c r="D1287" t="s">
        <v>158</v>
      </c>
      <c r="E1287" t="s">
        <v>159</v>
      </c>
      <c r="F1287" s="1"/>
      <c r="G1287" s="1"/>
      <c r="H1287" s="1"/>
      <c r="I1287" s="1">
        <v>11.626762081573601</v>
      </c>
      <c r="J1287" s="1">
        <v>12.9513481921947</v>
      </c>
      <c r="K1287" s="1">
        <v>14.335608434134899</v>
      </c>
      <c r="L1287" s="1">
        <v>14.5865553385513</v>
      </c>
      <c r="M1287" s="1">
        <v>15.351339807253799</v>
      </c>
      <c r="N1287" s="1">
        <v>13.935184957079301</v>
      </c>
      <c r="O1287" s="1">
        <v>11.562829877624701</v>
      </c>
      <c r="P1287" s="1">
        <v>10.500742285835999</v>
      </c>
      <c r="Q1287" s="1">
        <v>9.2595276733008909</v>
      </c>
      <c r="R1287" s="1">
        <v>8.4456006932621595</v>
      </c>
      <c r="S1287" s="1">
        <v>8.2091513203525501</v>
      </c>
      <c r="T1287" s="1">
        <v>8.0066389618707099</v>
      </c>
      <c r="U1287" s="1">
        <v>8.0124213836330505</v>
      </c>
      <c r="V1287" s="1">
        <v>8.0032879942590593</v>
      </c>
      <c r="W1287" s="1">
        <v>8.1089679881588399</v>
      </c>
      <c r="X1287" s="1">
        <v>8.2717879564962402</v>
      </c>
      <c r="Y1287" s="1">
        <v>8.3869551017524095</v>
      </c>
      <c r="Z1287" s="1">
        <v>8.2323950529184895</v>
      </c>
      <c r="AA1287" s="1">
        <v>8.2097352006224593</v>
      </c>
      <c r="AB1287" s="1">
        <v>8.1580642305094493</v>
      </c>
      <c r="AC1287" s="1">
        <v>8.1580642305094493</v>
      </c>
    </row>
    <row r="1288" spans="1:29" hidden="1" x14ac:dyDescent="0.3">
      <c r="A1288" t="s">
        <v>208</v>
      </c>
      <c r="B1288" t="s">
        <v>202</v>
      </c>
      <c r="C1288" t="s">
        <v>149</v>
      </c>
      <c r="D1288" t="s">
        <v>119</v>
      </c>
      <c r="E1288" t="s">
        <v>159</v>
      </c>
      <c r="F1288" s="1"/>
      <c r="G1288" s="1"/>
      <c r="H1288" s="1"/>
      <c r="I1288" s="1">
        <v>3.0770555555555598E-5</v>
      </c>
      <c r="J1288" s="1">
        <v>3.0770555555555598E-5</v>
      </c>
      <c r="K1288" s="1">
        <v>1.2909949118747801</v>
      </c>
      <c r="L1288" s="1">
        <v>3.4019337583368299</v>
      </c>
      <c r="M1288" s="1">
        <v>1.75915676149405</v>
      </c>
      <c r="N1288" s="1">
        <v>1.41154165440242</v>
      </c>
      <c r="O1288" s="1">
        <v>0.98008095585297805</v>
      </c>
      <c r="P1288" s="1">
        <v>3.8519083918339301</v>
      </c>
      <c r="Q1288" s="1">
        <v>6.3933006043490002</v>
      </c>
      <c r="R1288" s="1">
        <v>8.0275406788497694</v>
      </c>
      <c r="S1288" s="1">
        <v>8.1604236851027494</v>
      </c>
      <c r="T1288" s="1">
        <v>14.7561056426958</v>
      </c>
      <c r="U1288" s="1">
        <v>10.638220691351901</v>
      </c>
      <c r="V1288" s="1">
        <v>8.50779752793051</v>
      </c>
      <c r="W1288" s="1">
        <v>8.6020701057507303</v>
      </c>
      <c r="X1288" s="1">
        <v>8.6908417162683502</v>
      </c>
      <c r="Y1288" s="1">
        <v>8.7831939056761694</v>
      </c>
      <c r="Z1288" s="1">
        <v>8.8705416903292207</v>
      </c>
      <c r="AA1288" s="1">
        <v>8.9522696260379107</v>
      </c>
      <c r="AB1288" s="1">
        <v>9.0296604122998492</v>
      </c>
      <c r="AC1288" s="1">
        <v>9.0296604122998492</v>
      </c>
    </row>
    <row r="1289" spans="1:29" hidden="1" x14ac:dyDescent="0.3">
      <c r="A1289" t="s">
        <v>208</v>
      </c>
      <c r="B1289" t="s">
        <v>202</v>
      </c>
      <c r="C1289" t="s">
        <v>149</v>
      </c>
      <c r="D1289" t="s">
        <v>121</v>
      </c>
      <c r="E1289" t="s">
        <v>159</v>
      </c>
      <c r="F1289" s="1"/>
      <c r="G1289" s="1"/>
      <c r="H1289" s="1"/>
      <c r="I1289" s="1">
        <v>3.2508514656896801</v>
      </c>
      <c r="J1289" s="1">
        <v>3.3140917427787699</v>
      </c>
      <c r="K1289" s="1">
        <v>3.3883390785994298</v>
      </c>
      <c r="L1289" s="1">
        <v>3.4642372308998999</v>
      </c>
      <c r="M1289" s="1">
        <v>3.5348297947321798</v>
      </c>
      <c r="N1289" s="1">
        <v>3.6032053531194501</v>
      </c>
      <c r="O1289" s="1">
        <v>3.65999349852919</v>
      </c>
      <c r="P1289" s="1">
        <v>3.6825527111255298</v>
      </c>
      <c r="Q1289" s="1">
        <v>3.7019546076972598</v>
      </c>
      <c r="R1289" s="1">
        <v>3.7200988928247698</v>
      </c>
      <c r="S1289" s="1">
        <v>3.7367638368350198</v>
      </c>
      <c r="T1289" s="1">
        <v>3.7520990865835802</v>
      </c>
      <c r="U1289" s="1">
        <v>3.7664879008257701</v>
      </c>
      <c r="V1289" s="1">
        <v>3.77993536153964</v>
      </c>
      <c r="W1289" s="1">
        <v>3.7925474020246601</v>
      </c>
      <c r="X1289" s="1">
        <v>3.8043333845675198</v>
      </c>
      <c r="Y1289" s="1">
        <v>3.8153373169735998</v>
      </c>
      <c r="Z1289" s="1">
        <v>3.8256058074911299</v>
      </c>
      <c r="AA1289" s="1">
        <v>3.8351843416237901</v>
      </c>
      <c r="AB1289" s="1">
        <v>3.8441125876764599</v>
      </c>
      <c r="AC1289" s="1">
        <v>3.8441125876764599</v>
      </c>
    </row>
    <row r="1290" spans="1:29" hidden="1" x14ac:dyDescent="0.3">
      <c r="A1290" t="s">
        <v>208</v>
      </c>
      <c r="B1290" t="s">
        <v>202</v>
      </c>
      <c r="C1290" t="s">
        <v>149</v>
      </c>
      <c r="D1290" t="s">
        <v>123</v>
      </c>
      <c r="E1290" t="s">
        <v>159</v>
      </c>
      <c r="F1290" s="1"/>
      <c r="G1290" s="1"/>
      <c r="H1290" s="1"/>
      <c r="I1290" s="1">
        <v>4.4146576566946996</v>
      </c>
      <c r="J1290" s="1">
        <v>4.5201437449859903</v>
      </c>
      <c r="K1290" s="1">
        <v>4.6419426864574804</v>
      </c>
      <c r="L1290" s="1">
        <v>4.7722267544472201</v>
      </c>
      <c r="M1290" s="1">
        <v>4.9022147692902402</v>
      </c>
      <c r="N1290" s="1">
        <v>5.0322229911654901</v>
      </c>
      <c r="O1290" s="1">
        <v>5.1609061490129404</v>
      </c>
      <c r="P1290" s="1">
        <v>5.2527008053399697</v>
      </c>
      <c r="Q1290" s="1">
        <v>5.3226472989983096</v>
      </c>
      <c r="R1290" s="1">
        <v>5.3818389592389497</v>
      </c>
      <c r="S1290" s="1">
        <v>5.4442499509220097</v>
      </c>
      <c r="T1290" s="1">
        <v>5.5105168594757403</v>
      </c>
      <c r="U1290" s="1">
        <v>5.58245770829891</v>
      </c>
      <c r="V1290" s="1">
        <v>5.6650324869973998</v>
      </c>
      <c r="W1290" s="1">
        <v>5.7631271209028396</v>
      </c>
      <c r="X1290" s="1">
        <v>5.8820169638215196</v>
      </c>
      <c r="Y1290" s="1">
        <v>6.0064158072003702</v>
      </c>
      <c r="Z1290" s="1">
        <v>6.1334248901593904</v>
      </c>
      <c r="AA1290" s="1">
        <v>6.2666569116762201</v>
      </c>
      <c r="AB1290" s="1">
        <v>6.4059615598837096</v>
      </c>
      <c r="AC1290" s="1">
        <v>6.4059615598837096</v>
      </c>
    </row>
    <row r="1291" spans="1:29" hidden="1" x14ac:dyDescent="0.3">
      <c r="A1291" t="s">
        <v>208</v>
      </c>
      <c r="B1291" t="s">
        <v>202</v>
      </c>
      <c r="C1291" t="s">
        <v>149</v>
      </c>
      <c r="D1291" t="s">
        <v>125</v>
      </c>
      <c r="E1291" t="s">
        <v>159</v>
      </c>
      <c r="F1291" s="1"/>
      <c r="G1291" s="1"/>
      <c r="H1291" s="1"/>
      <c r="I1291" s="1">
        <v>7.61383296647048</v>
      </c>
      <c r="J1291" s="1">
        <v>10.3146563859138</v>
      </c>
      <c r="K1291" s="1">
        <v>11.127819411865801</v>
      </c>
      <c r="L1291" s="1">
        <v>10.1413821617185</v>
      </c>
      <c r="M1291" s="1">
        <v>11.0707919992517</v>
      </c>
      <c r="N1291" s="1">
        <v>11.3747874561894</v>
      </c>
      <c r="O1291" s="1">
        <v>9.6703860424661201</v>
      </c>
      <c r="P1291" s="1">
        <v>8.9358024598574808</v>
      </c>
      <c r="Q1291" s="1">
        <v>8.0109808205662603</v>
      </c>
      <c r="R1291" s="1">
        <v>7.7863439721350103</v>
      </c>
      <c r="S1291" s="1">
        <v>9.0300830028574008</v>
      </c>
      <c r="T1291" s="1">
        <v>9.3224030779358102</v>
      </c>
      <c r="U1291" s="1">
        <v>9.8196138527951096</v>
      </c>
      <c r="V1291" s="1">
        <v>10.178164563707901</v>
      </c>
      <c r="W1291" s="1">
        <v>10.8671321785167</v>
      </c>
      <c r="X1291" s="1">
        <v>10.912122101545799</v>
      </c>
      <c r="Y1291" s="1">
        <v>10.9838213909208</v>
      </c>
      <c r="Z1291" s="1">
        <v>11.458259542799</v>
      </c>
      <c r="AA1291" s="1">
        <v>11.6889028689996</v>
      </c>
      <c r="AB1291" s="1">
        <v>11.8351726097004</v>
      </c>
      <c r="AC1291" s="1">
        <v>11.8351726097004</v>
      </c>
    </row>
    <row r="1292" spans="1:29" hidden="1" x14ac:dyDescent="0.3">
      <c r="A1292" t="s">
        <v>208</v>
      </c>
      <c r="B1292" t="s">
        <v>202</v>
      </c>
      <c r="C1292" t="s">
        <v>149</v>
      </c>
      <c r="D1292" t="s">
        <v>127</v>
      </c>
      <c r="E1292" t="s">
        <v>159</v>
      </c>
      <c r="F1292" s="1"/>
      <c r="G1292" s="1"/>
      <c r="H1292" s="1"/>
      <c r="I1292" s="1">
        <v>11.626762081573601</v>
      </c>
      <c r="J1292" s="1">
        <v>12.9513481921948</v>
      </c>
      <c r="K1292" s="1">
        <v>14.335608434134899</v>
      </c>
      <c r="L1292" s="1">
        <v>14.586555338551401</v>
      </c>
      <c r="M1292" s="1">
        <v>15.351339807253799</v>
      </c>
      <c r="N1292" s="1">
        <v>13.935184957079301</v>
      </c>
      <c r="O1292" s="1">
        <v>11.562829877624701</v>
      </c>
      <c r="P1292" s="1">
        <v>10.500742285835999</v>
      </c>
      <c r="Q1292" s="1">
        <v>9.2595276733008909</v>
      </c>
      <c r="R1292" s="1">
        <v>8.4456006932621595</v>
      </c>
      <c r="S1292" s="1">
        <v>8.2091513203525501</v>
      </c>
      <c r="T1292" s="1">
        <v>8.0066389618707099</v>
      </c>
      <c r="U1292" s="1">
        <v>8.0124213836330505</v>
      </c>
      <c r="V1292" s="1">
        <v>8.0032879942590593</v>
      </c>
      <c r="W1292" s="1">
        <v>8.1089679881588399</v>
      </c>
      <c r="X1292" s="1">
        <v>8.2717879564962402</v>
      </c>
      <c r="Y1292" s="1">
        <v>8.3869551017524095</v>
      </c>
      <c r="Z1292" s="1">
        <v>8.2323950529184895</v>
      </c>
      <c r="AA1292" s="1">
        <v>8.2097352006224593</v>
      </c>
      <c r="AB1292" s="1">
        <v>8.1580642305094493</v>
      </c>
      <c r="AC1292" s="1">
        <v>8.1580642305094493</v>
      </c>
    </row>
    <row r="1293" spans="1:29" hidden="1" x14ac:dyDescent="0.3">
      <c r="A1293" t="s">
        <v>208</v>
      </c>
      <c r="B1293" t="s">
        <v>202</v>
      </c>
      <c r="C1293" t="s">
        <v>149</v>
      </c>
      <c r="D1293" t="s">
        <v>161</v>
      </c>
      <c r="E1293" t="s">
        <v>159</v>
      </c>
      <c r="F1293" s="1"/>
      <c r="G1293" s="1"/>
      <c r="H1293" s="1"/>
      <c r="I1293" s="1">
        <v>4.4146576566946996</v>
      </c>
      <c r="J1293" s="1">
        <v>4.5201437449859903</v>
      </c>
      <c r="K1293" s="1">
        <v>4.6419426864574804</v>
      </c>
      <c r="L1293" s="1">
        <v>4.7722267544472201</v>
      </c>
      <c r="M1293" s="1">
        <v>6.26100109691619</v>
      </c>
      <c r="N1293" s="1">
        <v>9.7366529474022396</v>
      </c>
      <c r="O1293" s="1">
        <v>17.910744763759801</v>
      </c>
      <c r="P1293" s="1">
        <v>26.594277011089002</v>
      </c>
      <c r="Q1293" s="1">
        <v>33.371784092712602</v>
      </c>
      <c r="R1293" s="1">
        <v>40.102736491597298</v>
      </c>
      <c r="S1293" s="1">
        <v>45.717908235716997</v>
      </c>
      <c r="T1293" s="1">
        <v>50.427478632729098</v>
      </c>
      <c r="U1293" s="1">
        <v>46.683127958866997</v>
      </c>
      <c r="V1293" s="1">
        <v>39.418872034641197</v>
      </c>
      <c r="W1293" s="1">
        <v>32.3293480969825</v>
      </c>
      <c r="X1293" s="1">
        <v>30.680669626493501</v>
      </c>
      <c r="Y1293" s="1">
        <v>30.760634858564799</v>
      </c>
      <c r="Z1293" s="1">
        <v>29.196062197307999</v>
      </c>
      <c r="AA1293" s="1">
        <v>28.6287893056803</v>
      </c>
      <c r="AB1293" s="1">
        <v>28.562530471654799</v>
      </c>
      <c r="AC1293" s="1">
        <v>28.562530471654799</v>
      </c>
    </row>
    <row r="1294" spans="1:29" hidden="1" x14ac:dyDescent="0.3">
      <c r="A1294" t="s">
        <v>208</v>
      </c>
      <c r="B1294" t="s">
        <v>202</v>
      </c>
      <c r="C1294" t="s">
        <v>149</v>
      </c>
      <c r="D1294" t="s">
        <v>131</v>
      </c>
      <c r="E1294" t="s">
        <v>159</v>
      </c>
      <c r="F1294" s="1"/>
      <c r="G1294" s="1"/>
      <c r="H1294" s="1"/>
      <c r="I1294" s="1">
        <v>24.1952584447607</v>
      </c>
      <c r="J1294" s="1">
        <v>24.194888784634401</v>
      </c>
      <c r="K1294" s="1">
        <v>24.194905014834799</v>
      </c>
      <c r="L1294" s="1">
        <v>24.1949044484337</v>
      </c>
      <c r="M1294" s="1">
        <v>24.195006665123</v>
      </c>
      <c r="N1294" s="1">
        <v>26.157542548985099</v>
      </c>
      <c r="O1294" s="1">
        <v>29.2266803846891</v>
      </c>
      <c r="P1294" s="1">
        <v>29.609038344467599</v>
      </c>
      <c r="Q1294" s="1">
        <v>23.451582502582799</v>
      </c>
      <c r="R1294" s="1">
        <v>18.441630963837198</v>
      </c>
      <c r="S1294" s="1">
        <v>16.312781560899101</v>
      </c>
      <c r="T1294" s="1">
        <v>14.6543907183613</v>
      </c>
      <c r="U1294" s="1">
        <v>13.758998538810999</v>
      </c>
      <c r="V1294" s="1">
        <v>13.0169388822468</v>
      </c>
      <c r="W1294" s="1">
        <v>12.360033919863801</v>
      </c>
      <c r="X1294" s="1">
        <v>11.8311267478572</v>
      </c>
      <c r="Y1294" s="1">
        <v>11.4165443471571</v>
      </c>
      <c r="Z1294" s="1">
        <v>11.037778618486501</v>
      </c>
      <c r="AA1294" s="1">
        <v>10.722764390004199</v>
      </c>
      <c r="AB1294" s="1">
        <v>10.441708213922499</v>
      </c>
      <c r="AC1294" s="1">
        <v>10.441708213922499</v>
      </c>
    </row>
    <row r="1295" spans="1:29" hidden="1" x14ac:dyDescent="0.3">
      <c r="A1295" t="s">
        <v>208</v>
      </c>
      <c r="B1295" t="s">
        <v>202</v>
      </c>
      <c r="C1295" t="s">
        <v>149</v>
      </c>
      <c r="D1295" t="s">
        <v>162</v>
      </c>
      <c r="E1295" t="s">
        <v>159</v>
      </c>
      <c r="F1295" s="1"/>
      <c r="G1295" s="1"/>
      <c r="H1295" s="1"/>
      <c r="I1295" s="1">
        <v>7.6138329664704703</v>
      </c>
      <c r="J1295" s="1">
        <v>10.3146563859138</v>
      </c>
      <c r="K1295" s="1">
        <v>11.127819411865801</v>
      </c>
      <c r="L1295" s="1">
        <v>10.1413821617185</v>
      </c>
      <c r="M1295" s="1">
        <v>12.6221787551889</v>
      </c>
      <c r="N1295" s="1">
        <v>16.746044275568501</v>
      </c>
      <c r="O1295" s="1">
        <v>24.227443590884398</v>
      </c>
      <c r="P1295" s="1">
        <v>33.302428766932003</v>
      </c>
      <c r="Q1295" s="1">
        <v>40.035927239675203</v>
      </c>
      <c r="R1295" s="1">
        <v>47.428736223804201</v>
      </c>
      <c r="S1295" s="1">
        <v>55.012309056997502</v>
      </c>
      <c r="T1295" s="1">
        <v>60.606095145777303</v>
      </c>
      <c r="U1295" s="1">
        <v>56.746076233586898</v>
      </c>
      <c r="V1295" s="1">
        <v>48.716423723067997</v>
      </c>
      <c r="W1295" s="1">
        <v>41.198967684692398</v>
      </c>
      <c r="X1295" s="1">
        <v>39.225846285961197</v>
      </c>
      <c r="Y1295" s="1">
        <v>39.246813745982898</v>
      </c>
      <c r="Z1295" s="1">
        <v>37.789897820177202</v>
      </c>
      <c r="AA1295" s="1">
        <v>37.220743545661499</v>
      </c>
      <c r="AB1295" s="1">
        <v>37.132312320245099</v>
      </c>
      <c r="AC1295" s="1">
        <v>37.132312320245099</v>
      </c>
    </row>
    <row r="1296" spans="1:29" hidden="1" x14ac:dyDescent="0.3">
      <c r="A1296" t="s">
        <v>208</v>
      </c>
      <c r="B1296" t="s">
        <v>202</v>
      </c>
      <c r="C1296" t="s">
        <v>149</v>
      </c>
      <c r="D1296" t="s">
        <v>164</v>
      </c>
      <c r="E1296" t="s">
        <v>159</v>
      </c>
      <c r="F1296" s="1"/>
      <c r="G1296" s="1"/>
      <c r="H1296" s="1"/>
      <c r="I1296" s="1">
        <v>3.2508514656896801</v>
      </c>
      <c r="J1296" s="1">
        <v>3.3140917427787602</v>
      </c>
      <c r="K1296" s="1">
        <v>3.3883390785994298</v>
      </c>
      <c r="L1296" s="1">
        <v>3.4642372308998999</v>
      </c>
      <c r="M1296" s="1">
        <v>5.6724842835925298</v>
      </c>
      <c r="N1296" s="1">
        <v>11.004255546970599</v>
      </c>
      <c r="O1296" s="1">
        <v>23.718150688466199</v>
      </c>
      <c r="P1296" s="1">
        <v>37.257306333560699</v>
      </c>
      <c r="Q1296" s="1">
        <v>47.829100985819203</v>
      </c>
      <c r="R1296" s="1">
        <v>58.343317391780303</v>
      </c>
      <c r="S1296" s="1">
        <v>67.095633929188907</v>
      </c>
      <c r="T1296" s="1">
        <v>74.415854681124003</v>
      </c>
      <c r="U1296" s="1">
        <v>68.426420422962195</v>
      </c>
      <c r="V1296" s="1">
        <v>56.881769813582601</v>
      </c>
      <c r="W1296" s="1">
        <v>45.586757696143501</v>
      </c>
      <c r="X1296" s="1">
        <v>42.817789808337203</v>
      </c>
      <c r="Y1296" s="1">
        <v>42.758890396312701</v>
      </c>
      <c r="Z1296" s="1">
        <v>40.107947749156402</v>
      </c>
      <c r="AA1296" s="1">
        <v>39.015485850877198</v>
      </c>
      <c r="AB1296" s="1">
        <v>38.701019835737299</v>
      </c>
      <c r="AC1296" s="1">
        <v>38.701019835737299</v>
      </c>
    </row>
    <row r="1297" spans="1:29" hidden="1" x14ac:dyDescent="0.3">
      <c r="A1297" t="s">
        <v>208</v>
      </c>
      <c r="B1297" t="s">
        <v>202</v>
      </c>
      <c r="C1297" t="s">
        <v>209</v>
      </c>
      <c r="D1297" t="s">
        <v>154</v>
      </c>
      <c r="E1297" t="s">
        <v>155</v>
      </c>
      <c r="F1297" s="1"/>
      <c r="G1297" s="1"/>
      <c r="H1297" s="1"/>
      <c r="I1297" s="1">
        <v>1.0077983340000001</v>
      </c>
      <c r="J1297" s="1">
        <v>1.0077983340000001</v>
      </c>
      <c r="K1297" s="1">
        <v>0.99472622899999996</v>
      </c>
      <c r="L1297" s="1">
        <v>0.98516237172277898</v>
      </c>
      <c r="M1297" s="1">
        <v>1.01527317027131</v>
      </c>
      <c r="N1297" s="1">
        <v>1.09318810920077</v>
      </c>
      <c r="O1297" s="1">
        <v>1.25467562459376</v>
      </c>
      <c r="P1297" s="1">
        <v>1.27485744576962</v>
      </c>
      <c r="Q1297" s="1">
        <v>1.3016222351442399</v>
      </c>
      <c r="R1297" s="1">
        <v>1.3217409336280601</v>
      </c>
      <c r="S1297" s="1">
        <v>1.32526606794964</v>
      </c>
      <c r="T1297" s="1">
        <v>1.35551343957635</v>
      </c>
      <c r="U1297" s="1">
        <v>1.3442357621227801</v>
      </c>
      <c r="V1297" s="1">
        <v>1.3415188333113699</v>
      </c>
      <c r="W1297" s="1">
        <v>1.3360866988331901</v>
      </c>
      <c r="X1297" s="1">
        <v>1.33065456435503</v>
      </c>
      <c r="Y1297" s="1">
        <v>1.32115156850412</v>
      </c>
      <c r="Z1297" s="1">
        <v>1.3116485726532101</v>
      </c>
      <c r="AA1297" s="1">
        <v>1.3034358343696799</v>
      </c>
      <c r="AB1297" s="1">
        <v>1.29522309608613</v>
      </c>
      <c r="AC1297" s="1">
        <v>1.29522309608613</v>
      </c>
    </row>
    <row r="1298" spans="1:29" hidden="1" x14ac:dyDescent="0.3">
      <c r="A1298" t="s">
        <v>208</v>
      </c>
      <c r="B1298" t="s">
        <v>202</v>
      </c>
      <c r="C1298" t="s">
        <v>209</v>
      </c>
      <c r="D1298" t="s">
        <v>156</v>
      </c>
      <c r="E1298" t="s">
        <v>155</v>
      </c>
      <c r="F1298" s="1"/>
      <c r="G1298" s="1"/>
      <c r="H1298" s="1"/>
      <c r="I1298" s="1">
        <v>1.014868288</v>
      </c>
      <c r="J1298" s="1">
        <v>1.014868288</v>
      </c>
      <c r="K1298" s="1">
        <v>0.99148701099999903</v>
      </c>
      <c r="L1298" s="1">
        <v>0.97365502047109598</v>
      </c>
      <c r="M1298" s="1">
        <v>0.98424922702220297</v>
      </c>
      <c r="N1298" s="1">
        <v>1.0232480604230501</v>
      </c>
      <c r="O1298" s="1">
        <v>1.1015123726396401</v>
      </c>
      <c r="P1298" s="1">
        <v>1.1053026919921201</v>
      </c>
      <c r="Q1298" s="1">
        <v>1.13569618992495</v>
      </c>
      <c r="R1298" s="1">
        <v>1.1552165190795001</v>
      </c>
      <c r="S1298" s="1">
        <v>1.1569515135314901</v>
      </c>
      <c r="T1298" s="1">
        <v>1.17788185542854</v>
      </c>
      <c r="U1298" s="1">
        <v>1.1605990822813499</v>
      </c>
      <c r="V1298" s="1">
        <v>1.1493022848927701</v>
      </c>
      <c r="W1298" s="1">
        <v>1.14084462345482</v>
      </c>
      <c r="X1298" s="1">
        <v>1.1323869620168701</v>
      </c>
      <c r="Y1298" s="1">
        <v>1.12579942521934</v>
      </c>
      <c r="Z1298" s="1">
        <v>1.1192118884218101</v>
      </c>
      <c r="AA1298" s="1">
        <v>1.11106238205204</v>
      </c>
      <c r="AB1298" s="1">
        <v>1.1029128756822799</v>
      </c>
      <c r="AC1298" s="1">
        <v>1.1029128756822799</v>
      </c>
    </row>
    <row r="1299" spans="1:29" hidden="1" x14ac:dyDescent="0.3">
      <c r="A1299" t="s">
        <v>208</v>
      </c>
      <c r="B1299" t="s">
        <v>202</v>
      </c>
      <c r="C1299" t="s">
        <v>209</v>
      </c>
      <c r="D1299" t="s">
        <v>117</v>
      </c>
      <c r="E1299" t="s">
        <v>157</v>
      </c>
      <c r="F1299" s="1"/>
      <c r="G1299" s="1"/>
      <c r="H1299" s="1"/>
      <c r="I1299" s="1"/>
      <c r="J1299" s="1"/>
      <c r="K1299" s="1"/>
      <c r="L1299" s="1"/>
      <c r="M1299" s="1">
        <v>22.0711082576534</v>
      </c>
      <c r="N1299" s="1">
        <v>76.415239647032706</v>
      </c>
      <c r="O1299" s="1">
        <v>207.09883711101801</v>
      </c>
      <c r="P1299" s="1">
        <v>346.65659290892899</v>
      </c>
      <c r="Q1299" s="1">
        <v>455.60918749413202</v>
      </c>
      <c r="R1299" s="1">
        <v>563.98027611779503</v>
      </c>
      <c r="S1299" s="1">
        <v>654.17516636960102</v>
      </c>
      <c r="T1299" s="1">
        <v>729.59751341805895</v>
      </c>
      <c r="U1299" s="1">
        <v>667.60852984687801</v>
      </c>
      <c r="V1299" s="1">
        <v>548.27210991233096</v>
      </c>
      <c r="W1299" s="1">
        <v>431.52181269313201</v>
      </c>
      <c r="X1299" s="1">
        <v>402.81075577060602</v>
      </c>
      <c r="Y1299" s="1">
        <v>402.08900944043899</v>
      </c>
      <c r="Z1299" s="1">
        <v>374.612221483285</v>
      </c>
      <c r="AA1299" s="1">
        <v>363.23374389730202</v>
      </c>
      <c r="AB1299" s="1">
        <v>359.894724525426</v>
      </c>
      <c r="AC1299" s="1">
        <v>359.894724525426</v>
      </c>
    </row>
    <row r="1300" spans="1:29" x14ac:dyDescent="0.3">
      <c r="A1300" t="s">
        <v>208</v>
      </c>
      <c r="B1300" t="s">
        <v>202</v>
      </c>
      <c r="C1300" t="s">
        <v>209</v>
      </c>
      <c r="D1300" t="s">
        <v>158</v>
      </c>
      <c r="E1300" t="s">
        <v>159</v>
      </c>
      <c r="F1300" s="1"/>
      <c r="G1300" s="1"/>
      <c r="H1300" s="1"/>
      <c r="I1300" s="1">
        <v>11.626762081573601</v>
      </c>
      <c r="J1300" s="1">
        <v>12.9513481921948</v>
      </c>
      <c r="K1300" s="1">
        <v>14.335608434134899</v>
      </c>
      <c r="L1300" s="1">
        <v>14.5865553385513</v>
      </c>
      <c r="M1300" s="1">
        <v>15.351339807253799</v>
      </c>
      <c r="N1300" s="1">
        <v>13.935184957079301</v>
      </c>
      <c r="O1300" s="1">
        <v>11.562829877624701</v>
      </c>
      <c r="P1300" s="1">
        <v>10.500742285835999</v>
      </c>
      <c r="Q1300" s="1">
        <v>9.2595276733008909</v>
      </c>
      <c r="R1300" s="1">
        <v>8.4456006932621595</v>
      </c>
      <c r="S1300" s="1">
        <v>8.2091513203525501</v>
      </c>
      <c r="T1300" s="1">
        <v>8.0066389618707099</v>
      </c>
      <c r="U1300" s="1">
        <v>8.0124213836330505</v>
      </c>
      <c r="V1300" s="1">
        <v>8.0032879942590593</v>
      </c>
      <c r="W1300" s="1">
        <v>8.1089679881588399</v>
      </c>
      <c r="X1300" s="1">
        <v>8.2717879564962402</v>
      </c>
      <c r="Y1300" s="1">
        <v>8.3869551017524095</v>
      </c>
      <c r="Z1300" s="1">
        <v>8.2323950529184895</v>
      </c>
      <c r="AA1300" s="1">
        <v>8.2097352006224593</v>
      </c>
      <c r="AB1300" s="1">
        <v>8.1580642305094493</v>
      </c>
      <c r="AC1300" s="1">
        <v>8.1580642305094493</v>
      </c>
    </row>
    <row r="1301" spans="1:29" x14ac:dyDescent="0.3">
      <c r="A1301" t="s">
        <v>208</v>
      </c>
      <c r="B1301" t="s">
        <v>202</v>
      </c>
      <c r="C1301" t="s">
        <v>209</v>
      </c>
      <c r="D1301" t="s">
        <v>166</v>
      </c>
      <c r="E1301" t="s">
        <v>159</v>
      </c>
      <c r="F1301" s="1"/>
      <c r="G1301" s="1"/>
      <c r="H1301" s="1"/>
      <c r="I1301" s="1">
        <v>4.4146576566946996</v>
      </c>
      <c r="J1301" s="1">
        <v>4.5201437449859903</v>
      </c>
      <c r="K1301" s="1">
        <v>4.6419426864574804</v>
      </c>
      <c r="L1301" s="1">
        <v>4.7722267544472201</v>
      </c>
      <c r="M1301" s="1">
        <v>6.26100109691619</v>
      </c>
      <c r="N1301" s="1">
        <v>9.7366529474022396</v>
      </c>
      <c r="O1301" s="1">
        <v>17.910744763759801</v>
      </c>
      <c r="P1301" s="1">
        <v>26.594277011089101</v>
      </c>
      <c r="Q1301" s="1">
        <v>33.371784092712602</v>
      </c>
      <c r="R1301" s="1">
        <v>40.102736491597298</v>
      </c>
      <c r="S1301" s="1">
        <v>45.717908235716997</v>
      </c>
      <c r="T1301" s="1">
        <v>50.427478632729098</v>
      </c>
      <c r="U1301" s="1">
        <v>46.683127958866997</v>
      </c>
      <c r="V1301" s="1">
        <v>39.418872034641197</v>
      </c>
      <c r="W1301" s="1">
        <v>32.3293480969825</v>
      </c>
      <c r="X1301" s="1">
        <v>30.680669626493501</v>
      </c>
      <c r="Y1301" s="1">
        <v>30.760634858564799</v>
      </c>
      <c r="Z1301" s="1">
        <v>29.196062197308098</v>
      </c>
      <c r="AA1301" s="1">
        <v>28.6287893056803</v>
      </c>
      <c r="AB1301" s="1">
        <v>28.562530471654799</v>
      </c>
      <c r="AC1301" s="1">
        <v>28.562530471654799</v>
      </c>
    </row>
    <row r="1302" spans="1:29" x14ac:dyDescent="0.3">
      <c r="A1302" t="s">
        <v>208</v>
      </c>
      <c r="B1302" t="s">
        <v>202</v>
      </c>
      <c r="C1302" t="s">
        <v>209</v>
      </c>
      <c r="D1302" t="s">
        <v>167</v>
      </c>
      <c r="E1302" t="s">
        <v>159</v>
      </c>
      <c r="F1302" s="1"/>
      <c r="G1302" s="1"/>
      <c r="H1302" s="1"/>
      <c r="I1302" s="1">
        <v>24.1952584447607</v>
      </c>
      <c r="J1302" s="1">
        <v>24.1948887846345</v>
      </c>
      <c r="K1302" s="1">
        <v>24.194905014834799</v>
      </c>
      <c r="L1302" s="1">
        <v>24.1949044484337</v>
      </c>
      <c r="M1302" s="1">
        <v>24.195006665123</v>
      </c>
      <c r="N1302" s="1">
        <v>26.157542548985099</v>
      </c>
      <c r="O1302" s="1">
        <v>29.2266803846891</v>
      </c>
      <c r="P1302" s="1">
        <v>29.609038344467599</v>
      </c>
      <c r="Q1302" s="1">
        <v>23.451582502582799</v>
      </c>
      <c r="R1302" s="1">
        <v>18.441630963837198</v>
      </c>
      <c r="S1302" s="1">
        <v>16.312781560899101</v>
      </c>
      <c r="T1302" s="1">
        <v>14.6543907183613</v>
      </c>
      <c r="U1302" s="1">
        <v>13.758998538810999</v>
      </c>
      <c r="V1302" s="1">
        <v>13.0169388822468</v>
      </c>
      <c r="W1302" s="1">
        <v>12.360033919863801</v>
      </c>
      <c r="X1302" s="1">
        <v>11.8311267478572</v>
      </c>
      <c r="Y1302" s="1">
        <v>11.4165443471571</v>
      </c>
      <c r="Z1302" s="1">
        <v>11.037778618486501</v>
      </c>
      <c r="AA1302" s="1">
        <v>10.722764390004199</v>
      </c>
      <c r="AB1302" s="1">
        <v>10.441708213922499</v>
      </c>
      <c r="AC1302" s="1">
        <v>10.441708213922499</v>
      </c>
    </row>
    <row r="1303" spans="1:29" x14ac:dyDescent="0.3">
      <c r="A1303" t="s">
        <v>208</v>
      </c>
      <c r="B1303" t="s">
        <v>202</v>
      </c>
      <c r="C1303" t="s">
        <v>209</v>
      </c>
      <c r="D1303" t="s">
        <v>168</v>
      </c>
      <c r="E1303" t="s">
        <v>159</v>
      </c>
      <c r="F1303" s="1"/>
      <c r="G1303" s="1"/>
      <c r="H1303" s="1"/>
      <c r="I1303" s="1">
        <v>7.61383296647048</v>
      </c>
      <c r="J1303" s="1">
        <v>10.3146563859138</v>
      </c>
      <c r="K1303" s="1">
        <v>11.127819411865801</v>
      </c>
      <c r="L1303" s="1">
        <v>10.1413821617185</v>
      </c>
      <c r="M1303" s="1">
        <v>12.6221787551889</v>
      </c>
      <c r="N1303" s="1">
        <v>16.746044275568501</v>
      </c>
      <c r="O1303" s="1">
        <v>24.227443590884398</v>
      </c>
      <c r="P1303" s="1">
        <v>33.302428766932003</v>
      </c>
      <c r="Q1303" s="1">
        <v>40.035927239675203</v>
      </c>
      <c r="R1303" s="1">
        <v>47.428736223804201</v>
      </c>
      <c r="S1303" s="1">
        <v>55.012309056997502</v>
      </c>
      <c r="T1303" s="1">
        <v>60.606095145777303</v>
      </c>
      <c r="U1303" s="1">
        <v>56.746076233586898</v>
      </c>
      <c r="V1303" s="1">
        <v>48.716423723067997</v>
      </c>
      <c r="W1303" s="1">
        <v>41.198967684692398</v>
      </c>
      <c r="X1303" s="1">
        <v>39.225846285961197</v>
      </c>
      <c r="Y1303" s="1">
        <v>39.246813745982898</v>
      </c>
      <c r="Z1303" s="1">
        <v>37.789897820177202</v>
      </c>
      <c r="AA1303" s="1">
        <v>37.220743545661499</v>
      </c>
      <c r="AB1303" s="1">
        <v>37.132312320245099</v>
      </c>
      <c r="AC1303" s="1">
        <v>37.132312320245099</v>
      </c>
    </row>
    <row r="1304" spans="1:29" x14ac:dyDescent="0.3">
      <c r="A1304" t="s">
        <v>208</v>
      </c>
      <c r="B1304" t="s">
        <v>202</v>
      </c>
      <c r="C1304" t="s">
        <v>209</v>
      </c>
      <c r="D1304" t="s">
        <v>177</v>
      </c>
      <c r="E1304" t="s">
        <v>159</v>
      </c>
      <c r="F1304" s="1"/>
      <c r="G1304" s="1"/>
      <c r="H1304" s="1"/>
      <c r="I1304" s="1">
        <v>3.0773098011699598E-5</v>
      </c>
      <c r="J1304" s="1">
        <v>3.0779812926059101E-5</v>
      </c>
      <c r="K1304" s="1">
        <v>1.2909948549488901</v>
      </c>
      <c r="L1304" s="1">
        <v>3.4019336842704999</v>
      </c>
      <c r="M1304" s="1">
        <v>1.7591567082981301</v>
      </c>
      <c r="N1304" s="1">
        <v>1.41154160733055</v>
      </c>
      <c r="O1304" s="1">
        <v>0.98008092006549297</v>
      </c>
      <c r="P1304" s="1">
        <v>3.85190833041628</v>
      </c>
      <c r="Q1304" s="1">
        <v>6.3933005445428002</v>
      </c>
      <c r="R1304" s="1">
        <v>8.0275406169206107</v>
      </c>
      <c r="S1304" s="1">
        <v>8.1604236246434105</v>
      </c>
      <c r="T1304" s="1">
        <v>14.7561055526698</v>
      </c>
      <c r="U1304" s="1">
        <v>10.638220621724001</v>
      </c>
      <c r="V1304" s="1">
        <v>8.5077974714354099</v>
      </c>
      <c r="W1304" s="1">
        <v>8.6020700503293401</v>
      </c>
      <c r="X1304" s="1">
        <v>8.6908416618933693</v>
      </c>
      <c r="Y1304" s="1">
        <v>8.7831938522384192</v>
      </c>
      <c r="Z1304" s="1">
        <v>8.8705416378083299</v>
      </c>
      <c r="AA1304" s="1">
        <v>8.9522695744653191</v>
      </c>
      <c r="AB1304" s="1">
        <v>9.02966036165021</v>
      </c>
      <c r="AC1304" s="1">
        <v>9.02966036165021</v>
      </c>
    </row>
    <row r="1305" spans="1:29" x14ac:dyDescent="0.3">
      <c r="A1305" t="s">
        <v>208</v>
      </c>
      <c r="B1305" t="s">
        <v>202</v>
      </c>
      <c r="C1305" t="s">
        <v>209</v>
      </c>
      <c r="D1305" t="s">
        <v>160</v>
      </c>
      <c r="E1305" t="s">
        <v>159</v>
      </c>
      <c r="F1305" s="1"/>
      <c r="G1305" s="1"/>
      <c r="H1305" s="1"/>
      <c r="I1305" s="1">
        <v>3.2508514656896801</v>
      </c>
      <c r="J1305" s="1">
        <v>3.3140917427787699</v>
      </c>
      <c r="K1305" s="1">
        <v>3.3883390785994298</v>
      </c>
      <c r="L1305" s="1">
        <v>3.4642372308998999</v>
      </c>
      <c r="M1305" s="1">
        <v>5.6724842835925298</v>
      </c>
      <c r="N1305" s="1">
        <v>11.004255546970599</v>
      </c>
      <c r="O1305" s="1">
        <v>23.718150688466199</v>
      </c>
      <c r="P1305" s="1">
        <v>37.257306333560699</v>
      </c>
      <c r="Q1305" s="1">
        <v>47.829100985819203</v>
      </c>
      <c r="R1305" s="1">
        <v>58.343317391780303</v>
      </c>
      <c r="S1305" s="1">
        <v>67.095633929188907</v>
      </c>
      <c r="T1305" s="1">
        <v>74.415854681124003</v>
      </c>
      <c r="U1305" s="1">
        <v>68.426420422962195</v>
      </c>
      <c r="V1305" s="1">
        <v>56.881769813582601</v>
      </c>
      <c r="W1305" s="1">
        <v>45.586757696143501</v>
      </c>
      <c r="X1305" s="1">
        <v>42.817789808337203</v>
      </c>
      <c r="Y1305" s="1">
        <v>42.758890396312701</v>
      </c>
      <c r="Z1305" s="1">
        <v>40.107947749156402</v>
      </c>
      <c r="AA1305" s="1">
        <v>39.015485850877198</v>
      </c>
      <c r="AB1305" s="1">
        <v>38.701019835737299</v>
      </c>
      <c r="AC1305" s="1">
        <v>38.701019835737299</v>
      </c>
    </row>
    <row r="1306" spans="1:29" hidden="1" x14ac:dyDescent="0.3">
      <c r="A1306" t="s">
        <v>208</v>
      </c>
      <c r="B1306" t="s">
        <v>202</v>
      </c>
      <c r="C1306" t="s">
        <v>209</v>
      </c>
      <c r="D1306" t="s">
        <v>119</v>
      </c>
      <c r="E1306" t="s">
        <v>159</v>
      </c>
      <c r="F1306" s="1"/>
      <c r="G1306" s="1"/>
      <c r="H1306" s="1"/>
      <c r="I1306" s="1">
        <v>3.0770555555555598E-5</v>
      </c>
      <c r="J1306" s="1">
        <v>3.0770555555555598E-5</v>
      </c>
      <c r="K1306" s="1">
        <v>1.2909949118747801</v>
      </c>
      <c r="L1306" s="1">
        <v>3.4019337583368299</v>
      </c>
      <c r="M1306" s="1">
        <v>1.75915676149405</v>
      </c>
      <c r="N1306" s="1">
        <v>1.41154165440242</v>
      </c>
      <c r="O1306" s="1">
        <v>0.98008095585297805</v>
      </c>
      <c r="P1306" s="1">
        <v>3.8519083918339301</v>
      </c>
      <c r="Q1306" s="1">
        <v>6.3933006043490002</v>
      </c>
      <c r="R1306" s="1">
        <v>8.0275406788497694</v>
      </c>
      <c r="S1306" s="1">
        <v>8.1604236851027494</v>
      </c>
      <c r="T1306" s="1">
        <v>14.7561056426958</v>
      </c>
      <c r="U1306" s="1">
        <v>10.638220691351901</v>
      </c>
      <c r="V1306" s="1">
        <v>8.50779752793051</v>
      </c>
      <c r="W1306" s="1">
        <v>8.6020701057507303</v>
      </c>
      <c r="X1306" s="1">
        <v>8.6908417162683502</v>
      </c>
      <c r="Y1306" s="1">
        <v>8.7831939056761694</v>
      </c>
      <c r="Z1306" s="1">
        <v>8.8705416903292207</v>
      </c>
      <c r="AA1306" s="1">
        <v>8.9522696260379107</v>
      </c>
      <c r="AB1306" s="1">
        <v>9.0296604122998492</v>
      </c>
      <c r="AC1306" s="1">
        <v>9.0296604122998492</v>
      </c>
    </row>
    <row r="1307" spans="1:29" hidden="1" x14ac:dyDescent="0.3">
      <c r="A1307" t="s">
        <v>208</v>
      </c>
      <c r="B1307" t="s">
        <v>202</v>
      </c>
      <c r="C1307" t="s">
        <v>209</v>
      </c>
      <c r="D1307" t="s">
        <v>121</v>
      </c>
      <c r="E1307" t="s">
        <v>159</v>
      </c>
      <c r="F1307" s="1"/>
      <c r="G1307" s="1"/>
      <c r="H1307" s="1"/>
      <c r="I1307" s="1">
        <v>3.2508514656896801</v>
      </c>
      <c r="J1307" s="1">
        <v>3.3140917427787699</v>
      </c>
      <c r="K1307" s="1">
        <v>3.3883390785994298</v>
      </c>
      <c r="L1307" s="1">
        <v>3.4642372308998999</v>
      </c>
      <c r="M1307" s="1">
        <v>3.5348297947321798</v>
      </c>
      <c r="N1307" s="1">
        <v>3.6032053531194501</v>
      </c>
      <c r="O1307" s="1">
        <v>3.65999349852919</v>
      </c>
      <c r="P1307" s="1">
        <v>3.6825527111255298</v>
      </c>
      <c r="Q1307" s="1">
        <v>3.7019546076972598</v>
      </c>
      <c r="R1307" s="1">
        <v>3.7200988928247698</v>
      </c>
      <c r="S1307" s="1">
        <v>3.7367638368350198</v>
      </c>
      <c r="T1307" s="1">
        <v>3.7520990865835802</v>
      </c>
      <c r="U1307" s="1">
        <v>3.7664879008257701</v>
      </c>
      <c r="V1307" s="1">
        <v>3.77993536153964</v>
      </c>
      <c r="W1307" s="1">
        <v>3.7925474020246601</v>
      </c>
      <c r="X1307" s="1">
        <v>3.8043333845675198</v>
      </c>
      <c r="Y1307" s="1">
        <v>3.8153373169735998</v>
      </c>
      <c r="Z1307" s="1">
        <v>3.8256058074911401</v>
      </c>
      <c r="AA1307" s="1">
        <v>3.8351843416237901</v>
      </c>
      <c r="AB1307" s="1">
        <v>3.8441125876764599</v>
      </c>
      <c r="AC1307" s="1">
        <v>3.8441125876764599</v>
      </c>
    </row>
    <row r="1308" spans="1:29" hidden="1" x14ac:dyDescent="0.3">
      <c r="A1308" t="s">
        <v>208</v>
      </c>
      <c r="B1308" t="s">
        <v>202</v>
      </c>
      <c r="C1308" t="s">
        <v>209</v>
      </c>
      <c r="D1308" t="s">
        <v>123</v>
      </c>
      <c r="E1308" t="s">
        <v>159</v>
      </c>
      <c r="F1308" s="1"/>
      <c r="G1308" s="1"/>
      <c r="H1308" s="1"/>
      <c r="I1308" s="1">
        <v>4.4146576566946996</v>
      </c>
      <c r="J1308" s="1">
        <v>4.5201437449859903</v>
      </c>
      <c r="K1308" s="1">
        <v>4.6419426864574804</v>
      </c>
      <c r="L1308" s="1">
        <v>4.7722267544472201</v>
      </c>
      <c r="M1308" s="1">
        <v>4.9022147692902402</v>
      </c>
      <c r="N1308" s="1">
        <v>5.0322229911654901</v>
      </c>
      <c r="O1308" s="1">
        <v>5.1609061490129404</v>
      </c>
      <c r="P1308" s="1">
        <v>5.2527008053399697</v>
      </c>
      <c r="Q1308" s="1">
        <v>5.3226472989983202</v>
      </c>
      <c r="R1308" s="1">
        <v>5.3818389592389497</v>
      </c>
      <c r="S1308" s="1">
        <v>5.4442499509220097</v>
      </c>
      <c r="T1308" s="1">
        <v>5.5105168594757403</v>
      </c>
      <c r="U1308" s="1">
        <v>5.58245770829891</v>
      </c>
      <c r="V1308" s="1">
        <v>5.6650324869973998</v>
      </c>
      <c r="W1308" s="1">
        <v>5.7631271209028396</v>
      </c>
      <c r="X1308" s="1">
        <v>5.8820169638215196</v>
      </c>
      <c r="Y1308" s="1">
        <v>6.0064158072003702</v>
      </c>
      <c r="Z1308" s="1">
        <v>6.1334248901593904</v>
      </c>
      <c r="AA1308" s="1">
        <v>6.2666569116762201</v>
      </c>
      <c r="AB1308" s="1">
        <v>6.4059615598837096</v>
      </c>
      <c r="AC1308" s="1">
        <v>6.4059615598837096</v>
      </c>
    </row>
    <row r="1309" spans="1:29" hidden="1" x14ac:dyDescent="0.3">
      <c r="A1309" t="s">
        <v>208</v>
      </c>
      <c r="B1309" t="s">
        <v>202</v>
      </c>
      <c r="C1309" t="s">
        <v>209</v>
      </c>
      <c r="D1309" t="s">
        <v>125</v>
      </c>
      <c r="E1309" t="s">
        <v>159</v>
      </c>
      <c r="F1309" s="1"/>
      <c r="G1309" s="1"/>
      <c r="H1309" s="1"/>
      <c r="I1309" s="1">
        <v>7.61383296647048</v>
      </c>
      <c r="J1309" s="1">
        <v>10.3146563859138</v>
      </c>
      <c r="K1309" s="1">
        <v>11.127819411865801</v>
      </c>
      <c r="L1309" s="1">
        <v>10.1413821617185</v>
      </c>
      <c r="M1309" s="1">
        <v>11.0707919992517</v>
      </c>
      <c r="N1309" s="1">
        <v>11.3747874561894</v>
      </c>
      <c r="O1309" s="1">
        <v>9.6703860424661201</v>
      </c>
      <c r="P1309" s="1">
        <v>8.9358024598574808</v>
      </c>
      <c r="Q1309" s="1">
        <v>8.0109808205662603</v>
      </c>
      <c r="R1309" s="1">
        <v>7.7863439721349996</v>
      </c>
      <c r="S1309" s="1">
        <v>9.0300830028574008</v>
      </c>
      <c r="T1309" s="1">
        <v>9.3224030779358102</v>
      </c>
      <c r="U1309" s="1">
        <v>9.8196138527951096</v>
      </c>
      <c r="V1309" s="1">
        <v>10.178164563707901</v>
      </c>
      <c r="W1309" s="1">
        <v>10.8671321785167</v>
      </c>
      <c r="X1309" s="1">
        <v>10.912122101545799</v>
      </c>
      <c r="Y1309" s="1">
        <v>10.9838213909208</v>
      </c>
      <c r="Z1309" s="1">
        <v>11.458259542799</v>
      </c>
      <c r="AA1309" s="1">
        <v>11.6889028689996</v>
      </c>
      <c r="AB1309" s="1">
        <v>11.8351726097004</v>
      </c>
      <c r="AC1309" s="1">
        <v>11.8351726097004</v>
      </c>
    </row>
    <row r="1310" spans="1:29" hidden="1" x14ac:dyDescent="0.3">
      <c r="A1310" t="s">
        <v>208</v>
      </c>
      <c r="B1310" t="s">
        <v>202</v>
      </c>
      <c r="C1310" t="s">
        <v>209</v>
      </c>
      <c r="D1310" t="s">
        <v>127</v>
      </c>
      <c r="E1310" t="s">
        <v>159</v>
      </c>
      <c r="F1310" s="1"/>
      <c r="G1310" s="1"/>
      <c r="H1310" s="1"/>
      <c r="I1310" s="1">
        <v>11.626762081573601</v>
      </c>
      <c r="J1310" s="1">
        <v>12.9513481921948</v>
      </c>
      <c r="K1310" s="1">
        <v>14.335608434134899</v>
      </c>
      <c r="L1310" s="1">
        <v>14.5865553385513</v>
      </c>
      <c r="M1310" s="1">
        <v>15.351339807253799</v>
      </c>
      <c r="N1310" s="1">
        <v>13.935184957079301</v>
      </c>
      <c r="O1310" s="1">
        <v>11.562829877624701</v>
      </c>
      <c r="P1310" s="1">
        <v>10.500742285835999</v>
      </c>
      <c r="Q1310" s="1">
        <v>9.2595276733008909</v>
      </c>
      <c r="R1310" s="1">
        <v>8.4456006932621595</v>
      </c>
      <c r="S1310" s="1">
        <v>8.2091513203525501</v>
      </c>
      <c r="T1310" s="1">
        <v>8.0066389618707099</v>
      </c>
      <c r="U1310" s="1">
        <v>8.0124213836330505</v>
      </c>
      <c r="V1310" s="1">
        <v>8.0032879942590593</v>
      </c>
      <c r="W1310" s="1">
        <v>8.1089679881588399</v>
      </c>
      <c r="X1310" s="1">
        <v>8.2717879564962402</v>
      </c>
      <c r="Y1310" s="1">
        <v>8.3869551017524095</v>
      </c>
      <c r="Z1310" s="1">
        <v>8.2323950529184895</v>
      </c>
      <c r="AA1310" s="1">
        <v>8.2097352006224593</v>
      </c>
      <c r="AB1310" s="1">
        <v>8.1580642305094493</v>
      </c>
      <c r="AC1310" s="1">
        <v>8.1580642305094493</v>
      </c>
    </row>
    <row r="1311" spans="1:29" hidden="1" x14ac:dyDescent="0.3">
      <c r="A1311" t="s">
        <v>208</v>
      </c>
      <c r="B1311" t="s">
        <v>202</v>
      </c>
      <c r="C1311" t="s">
        <v>209</v>
      </c>
      <c r="D1311" t="s">
        <v>161</v>
      </c>
      <c r="E1311" t="s">
        <v>159</v>
      </c>
      <c r="F1311" s="1"/>
      <c r="G1311" s="1"/>
      <c r="H1311" s="1"/>
      <c r="I1311" s="1">
        <v>4.4146576566946996</v>
      </c>
      <c r="J1311" s="1">
        <v>4.5201437449859903</v>
      </c>
      <c r="K1311" s="1">
        <v>4.6419426864574804</v>
      </c>
      <c r="L1311" s="1">
        <v>4.7722267544472201</v>
      </c>
      <c r="M1311" s="1">
        <v>6.26100109691619</v>
      </c>
      <c r="N1311" s="1">
        <v>9.7366529474022396</v>
      </c>
      <c r="O1311" s="1">
        <v>17.910744763759801</v>
      </c>
      <c r="P1311" s="1">
        <v>26.594277011089101</v>
      </c>
      <c r="Q1311" s="1">
        <v>33.371784092712602</v>
      </c>
      <c r="R1311" s="1">
        <v>40.102736491597298</v>
      </c>
      <c r="S1311" s="1">
        <v>45.717908235716997</v>
      </c>
      <c r="T1311" s="1">
        <v>50.427478632729098</v>
      </c>
      <c r="U1311" s="1">
        <v>46.683127958866997</v>
      </c>
      <c r="V1311" s="1">
        <v>39.418872034641197</v>
      </c>
      <c r="W1311" s="1">
        <v>32.3293480969825</v>
      </c>
      <c r="X1311" s="1">
        <v>30.680669626493501</v>
      </c>
      <c r="Y1311" s="1">
        <v>30.760634858564799</v>
      </c>
      <c r="Z1311" s="1">
        <v>29.196062197308098</v>
      </c>
      <c r="AA1311" s="1">
        <v>28.6287893056803</v>
      </c>
      <c r="AB1311" s="1">
        <v>28.562530471654799</v>
      </c>
      <c r="AC1311" s="1">
        <v>28.562530471654799</v>
      </c>
    </row>
    <row r="1312" spans="1:29" hidden="1" x14ac:dyDescent="0.3">
      <c r="A1312" t="s">
        <v>208</v>
      </c>
      <c r="B1312" t="s">
        <v>202</v>
      </c>
      <c r="C1312" t="s">
        <v>209</v>
      </c>
      <c r="D1312" t="s">
        <v>131</v>
      </c>
      <c r="E1312" t="s">
        <v>159</v>
      </c>
      <c r="F1312" s="1"/>
      <c r="G1312" s="1"/>
      <c r="H1312" s="1"/>
      <c r="I1312" s="1">
        <v>24.1952584447607</v>
      </c>
      <c r="J1312" s="1">
        <v>24.1948887846345</v>
      </c>
      <c r="K1312" s="1">
        <v>24.194905014834799</v>
      </c>
      <c r="L1312" s="1">
        <v>24.1949044484337</v>
      </c>
      <c r="M1312" s="1">
        <v>24.195006665123</v>
      </c>
      <c r="N1312" s="1">
        <v>26.157542548985099</v>
      </c>
      <c r="O1312" s="1">
        <v>29.2266803846891</v>
      </c>
      <c r="P1312" s="1">
        <v>29.609038344467599</v>
      </c>
      <c r="Q1312" s="1">
        <v>23.451582502582799</v>
      </c>
      <c r="R1312" s="1">
        <v>18.441630963837198</v>
      </c>
      <c r="S1312" s="1">
        <v>16.312781560899101</v>
      </c>
      <c r="T1312" s="1">
        <v>14.6543907183613</v>
      </c>
      <c r="U1312" s="1">
        <v>13.758998538810999</v>
      </c>
      <c r="V1312" s="1">
        <v>13.0169388822468</v>
      </c>
      <c r="W1312" s="1">
        <v>12.360033919863801</v>
      </c>
      <c r="X1312" s="1">
        <v>11.8311267478572</v>
      </c>
      <c r="Y1312" s="1">
        <v>11.4165443471571</v>
      </c>
      <c r="Z1312" s="1">
        <v>11.037778618486501</v>
      </c>
      <c r="AA1312" s="1">
        <v>10.722764390004199</v>
      </c>
      <c r="AB1312" s="1">
        <v>10.441708213922499</v>
      </c>
      <c r="AC1312" s="1">
        <v>10.441708213922499</v>
      </c>
    </row>
    <row r="1313" spans="1:29" hidden="1" x14ac:dyDescent="0.3">
      <c r="A1313" t="s">
        <v>208</v>
      </c>
      <c r="B1313" t="s">
        <v>202</v>
      </c>
      <c r="C1313" t="s">
        <v>209</v>
      </c>
      <c r="D1313" t="s">
        <v>162</v>
      </c>
      <c r="E1313" t="s">
        <v>159</v>
      </c>
      <c r="F1313" s="1"/>
      <c r="G1313" s="1"/>
      <c r="H1313" s="1"/>
      <c r="I1313" s="1">
        <v>7.61383296647048</v>
      </c>
      <c r="J1313" s="1">
        <v>10.3146563859138</v>
      </c>
      <c r="K1313" s="1">
        <v>11.127819411865801</v>
      </c>
      <c r="L1313" s="1">
        <v>10.1413821617185</v>
      </c>
      <c r="M1313" s="1">
        <v>12.6221787551889</v>
      </c>
      <c r="N1313" s="1">
        <v>16.746044275568501</v>
      </c>
      <c r="O1313" s="1">
        <v>24.227443590884398</v>
      </c>
      <c r="P1313" s="1">
        <v>33.302428766932003</v>
      </c>
      <c r="Q1313" s="1">
        <v>40.035927239675203</v>
      </c>
      <c r="R1313" s="1">
        <v>47.428736223804201</v>
      </c>
      <c r="S1313" s="1">
        <v>55.012309056997502</v>
      </c>
      <c r="T1313" s="1">
        <v>60.606095145777303</v>
      </c>
      <c r="U1313" s="1">
        <v>56.746076233586898</v>
      </c>
      <c r="V1313" s="1">
        <v>48.716423723067997</v>
      </c>
      <c r="W1313" s="1">
        <v>41.198967684692398</v>
      </c>
      <c r="X1313" s="1">
        <v>39.225846285961197</v>
      </c>
      <c r="Y1313" s="1">
        <v>39.246813745982898</v>
      </c>
      <c r="Z1313" s="1">
        <v>37.789897820177202</v>
      </c>
      <c r="AA1313" s="1">
        <v>37.220743545661499</v>
      </c>
      <c r="AB1313" s="1">
        <v>37.132312320245099</v>
      </c>
      <c r="AC1313" s="1">
        <v>37.132312320245099</v>
      </c>
    </row>
    <row r="1314" spans="1:29" hidden="1" x14ac:dyDescent="0.3">
      <c r="A1314" t="s">
        <v>208</v>
      </c>
      <c r="B1314" t="s">
        <v>202</v>
      </c>
      <c r="C1314" t="s">
        <v>209</v>
      </c>
      <c r="D1314" t="s">
        <v>164</v>
      </c>
      <c r="E1314" t="s">
        <v>159</v>
      </c>
      <c r="F1314" s="1"/>
      <c r="G1314" s="1"/>
      <c r="H1314" s="1"/>
      <c r="I1314" s="1">
        <v>3.2508514656896801</v>
      </c>
      <c r="J1314" s="1">
        <v>3.3140917427787699</v>
      </c>
      <c r="K1314" s="1">
        <v>3.3883390785994298</v>
      </c>
      <c r="L1314" s="1">
        <v>3.4642372308998999</v>
      </c>
      <c r="M1314" s="1">
        <v>5.6724842835925298</v>
      </c>
      <c r="N1314" s="1">
        <v>11.004255546970599</v>
      </c>
      <c r="O1314" s="1">
        <v>23.718150688466199</v>
      </c>
      <c r="P1314" s="1">
        <v>37.257306333560699</v>
      </c>
      <c r="Q1314" s="1">
        <v>47.829100985819203</v>
      </c>
      <c r="R1314" s="1">
        <v>58.343317391780303</v>
      </c>
      <c r="S1314" s="1">
        <v>67.095633929188907</v>
      </c>
      <c r="T1314" s="1">
        <v>74.415854681124003</v>
      </c>
      <c r="U1314" s="1">
        <v>68.426420422962195</v>
      </c>
      <c r="V1314" s="1">
        <v>56.881769813582601</v>
      </c>
      <c r="W1314" s="1">
        <v>45.586757696143501</v>
      </c>
      <c r="X1314" s="1">
        <v>42.817789808337203</v>
      </c>
      <c r="Y1314" s="1">
        <v>42.758890396312701</v>
      </c>
      <c r="Z1314" s="1">
        <v>40.107947749156402</v>
      </c>
      <c r="AA1314" s="1">
        <v>39.015485850877198</v>
      </c>
      <c r="AB1314" s="1">
        <v>38.701019835737299</v>
      </c>
      <c r="AC1314" s="1">
        <v>38.701019835737299</v>
      </c>
    </row>
    <row r="1315" spans="1:29" hidden="1" x14ac:dyDescent="0.3">
      <c r="A1315" t="s">
        <v>208</v>
      </c>
      <c r="B1315" t="s">
        <v>210</v>
      </c>
      <c r="C1315" t="s">
        <v>149</v>
      </c>
      <c r="D1315" t="s">
        <v>154</v>
      </c>
      <c r="E1315" t="s">
        <v>155</v>
      </c>
      <c r="F1315" s="1"/>
      <c r="G1315" s="1"/>
      <c r="H1315" s="1"/>
      <c r="I1315" s="1">
        <v>1.0077983340000001</v>
      </c>
      <c r="J1315" s="1">
        <v>1.0077983340000001</v>
      </c>
      <c r="K1315" s="1">
        <v>0.99472622899999996</v>
      </c>
      <c r="L1315" s="1">
        <v>0.98516179305092</v>
      </c>
      <c r="M1315" s="1">
        <v>1.0153290277322999</v>
      </c>
      <c r="N1315" s="1">
        <v>1.0964570226948001</v>
      </c>
      <c r="O1315" s="1">
        <v>1.24226909065414</v>
      </c>
      <c r="P1315" s="1">
        <v>1.27485744576962</v>
      </c>
      <c r="Q1315" s="1">
        <v>1.3016222351442399</v>
      </c>
      <c r="R1315" s="1">
        <v>1.3217409336280601</v>
      </c>
      <c r="S1315" s="1">
        <v>1.32526606794964</v>
      </c>
      <c r="T1315" s="1">
        <v>1.3301442682660201</v>
      </c>
      <c r="U1315" s="1">
        <v>1.3391554596442501</v>
      </c>
      <c r="V1315" s="1">
        <v>1.3415188333113699</v>
      </c>
      <c r="W1315" s="1">
        <v>1.3360866988331901</v>
      </c>
      <c r="X1315" s="1">
        <v>1.3306545643550201</v>
      </c>
      <c r="Y1315" s="1">
        <v>1.32115156850412</v>
      </c>
      <c r="Z1315" s="1">
        <v>1.3116485726532101</v>
      </c>
      <c r="AA1315" s="1">
        <v>1.3034358343696799</v>
      </c>
      <c r="AB1315" s="1">
        <v>1.29522309608613</v>
      </c>
      <c r="AC1315" s="1">
        <v>1.29522309608613</v>
      </c>
    </row>
    <row r="1316" spans="1:29" hidden="1" x14ac:dyDescent="0.3">
      <c r="A1316" t="s">
        <v>208</v>
      </c>
      <c r="B1316" t="s">
        <v>210</v>
      </c>
      <c r="C1316" t="s">
        <v>149</v>
      </c>
      <c r="D1316" t="s">
        <v>156</v>
      </c>
      <c r="E1316" t="s">
        <v>155</v>
      </c>
      <c r="F1316" s="1"/>
      <c r="G1316" s="1"/>
      <c r="H1316" s="1"/>
      <c r="I1316" s="1">
        <v>1.014868288</v>
      </c>
      <c r="J1316" s="1">
        <v>1.014868288</v>
      </c>
      <c r="K1316" s="1">
        <v>0.99148701099999903</v>
      </c>
      <c r="L1316" s="1">
        <v>0.97365410515700102</v>
      </c>
      <c r="M1316" s="1">
        <v>0.98428034945868503</v>
      </c>
      <c r="N1316" s="1">
        <v>1.0250740259586</v>
      </c>
      <c r="O1316" s="1">
        <v>1.09524122709981</v>
      </c>
      <c r="P1316" s="1">
        <v>1.1053026919921201</v>
      </c>
      <c r="Q1316" s="1">
        <v>1.13569618992495</v>
      </c>
      <c r="R1316" s="1">
        <v>1.1552165190795001</v>
      </c>
      <c r="S1316" s="1">
        <v>1.1569515135314901</v>
      </c>
      <c r="T1316" s="1">
        <v>1.1596584539919499</v>
      </c>
      <c r="U1316" s="1">
        <v>1.1569040325547699</v>
      </c>
      <c r="V1316" s="1">
        <v>1.1493022848927701</v>
      </c>
      <c r="W1316" s="1">
        <v>1.14084462345482</v>
      </c>
      <c r="X1316" s="1">
        <v>1.1323869620168701</v>
      </c>
      <c r="Y1316" s="1">
        <v>1.12579942521934</v>
      </c>
      <c r="Z1316" s="1">
        <v>1.1192118884218101</v>
      </c>
      <c r="AA1316" s="1">
        <v>1.11106238205204</v>
      </c>
      <c r="AB1316" s="1">
        <v>1.1029128756822799</v>
      </c>
      <c r="AC1316" s="1">
        <v>1.1029128756822799</v>
      </c>
    </row>
    <row r="1317" spans="1:29" hidden="1" x14ac:dyDescent="0.3">
      <c r="A1317" t="s">
        <v>208</v>
      </c>
      <c r="B1317" t="s">
        <v>210</v>
      </c>
      <c r="C1317" t="s">
        <v>149</v>
      </c>
      <c r="D1317" t="s">
        <v>117</v>
      </c>
      <c r="E1317" t="s">
        <v>157</v>
      </c>
      <c r="F1317" s="1"/>
      <c r="G1317" s="1"/>
      <c r="H1317" s="1"/>
      <c r="I1317" s="1"/>
      <c r="J1317" s="1"/>
      <c r="K1317" s="1"/>
      <c r="L1317" s="1"/>
      <c r="M1317" s="1">
        <v>22.103622078984699</v>
      </c>
      <c r="N1317" s="1">
        <v>78.653878641602006</v>
      </c>
      <c r="O1317" s="1">
        <v>190.25880333862401</v>
      </c>
      <c r="P1317" s="1">
        <v>317.95954387372899</v>
      </c>
      <c r="Q1317" s="1">
        <v>417.99142887356498</v>
      </c>
      <c r="R1317" s="1">
        <v>508.52282897659398</v>
      </c>
      <c r="S1317" s="1">
        <v>603.67544576525802</v>
      </c>
      <c r="T1317" s="1">
        <v>686.66948077880795</v>
      </c>
      <c r="U1317" s="1">
        <v>662.58222609282802</v>
      </c>
      <c r="V1317" s="1">
        <v>537.81876122175697</v>
      </c>
      <c r="W1317" s="1">
        <v>421.21667595933002</v>
      </c>
      <c r="X1317" s="1">
        <v>400.32857248761701</v>
      </c>
      <c r="Y1317" s="1">
        <v>392.86005143825599</v>
      </c>
      <c r="Z1317" s="1">
        <v>362.07713518299897</v>
      </c>
      <c r="AA1317" s="1">
        <v>349.77932254875901</v>
      </c>
      <c r="AB1317" s="1">
        <v>357.00953308544501</v>
      </c>
      <c r="AC1317" s="1">
        <v>357.00953308544501</v>
      </c>
    </row>
    <row r="1318" spans="1:29" x14ac:dyDescent="0.3">
      <c r="A1318" t="s">
        <v>208</v>
      </c>
      <c r="B1318" t="s">
        <v>210</v>
      </c>
      <c r="C1318" t="s">
        <v>149</v>
      </c>
      <c r="D1318" t="s">
        <v>158</v>
      </c>
      <c r="E1318" t="s">
        <v>159</v>
      </c>
      <c r="F1318" s="1"/>
      <c r="G1318" s="1"/>
      <c r="H1318" s="1"/>
      <c r="I1318" s="1">
        <v>11.6262317121927</v>
      </c>
      <c r="J1318" s="1">
        <v>12.9511730319007</v>
      </c>
      <c r="K1318" s="1">
        <v>14.3365863735993</v>
      </c>
      <c r="L1318" s="1">
        <v>14.587838184891</v>
      </c>
      <c r="M1318" s="1">
        <v>15.333284167808401</v>
      </c>
      <c r="N1318" s="1">
        <v>13.920372571284499</v>
      </c>
      <c r="O1318" s="1">
        <v>11.6149933279174</v>
      </c>
      <c r="P1318" s="1">
        <v>10.5355957945314</v>
      </c>
      <c r="Q1318" s="1">
        <v>9.2630908219271699</v>
      </c>
      <c r="R1318" s="1">
        <v>8.4393328673585497</v>
      </c>
      <c r="S1318" s="1">
        <v>8.2198751802923198</v>
      </c>
      <c r="T1318" s="1">
        <v>8.0739514199723992</v>
      </c>
      <c r="U1318" s="1">
        <v>8.03215227463585</v>
      </c>
      <c r="V1318" s="1">
        <v>8.0051737172587494</v>
      </c>
      <c r="W1318" s="1">
        <v>8.11106900266096</v>
      </c>
      <c r="X1318" s="1">
        <v>8.2705353030238999</v>
      </c>
      <c r="Y1318" s="1">
        <v>8.3712906460796894</v>
      </c>
      <c r="Z1318" s="1">
        <v>8.21121278239006</v>
      </c>
      <c r="AA1318" s="1">
        <v>8.2249303588766303</v>
      </c>
      <c r="AB1318" s="1">
        <v>8.1544994298572995</v>
      </c>
      <c r="AC1318" s="1">
        <v>8.1544994298572995</v>
      </c>
    </row>
    <row r="1319" spans="1:29" hidden="1" x14ac:dyDescent="0.3">
      <c r="A1319" t="s">
        <v>208</v>
      </c>
      <c r="B1319" t="s">
        <v>210</v>
      </c>
      <c r="C1319" t="s">
        <v>149</v>
      </c>
      <c r="D1319" t="s">
        <v>119</v>
      </c>
      <c r="E1319" t="s">
        <v>159</v>
      </c>
      <c r="F1319" s="1"/>
      <c r="G1319" s="1"/>
      <c r="H1319" s="1"/>
      <c r="I1319" s="1">
        <v>3.0770555555555598E-5</v>
      </c>
      <c r="J1319" s="1">
        <v>3.0770555555555598E-5</v>
      </c>
      <c r="K1319" s="1">
        <v>1.2909949118747801</v>
      </c>
      <c r="L1319" s="1">
        <v>3.4017617615796998</v>
      </c>
      <c r="M1319" s="1">
        <v>1.75902145407337</v>
      </c>
      <c r="N1319" s="1">
        <v>1.4403850415736199</v>
      </c>
      <c r="O1319" s="1">
        <v>0.99145007213018299</v>
      </c>
      <c r="P1319" s="1">
        <v>3.8519083918339301</v>
      </c>
      <c r="Q1319" s="1">
        <v>6.3933006043490002</v>
      </c>
      <c r="R1319" s="1">
        <v>8.0275406788497694</v>
      </c>
      <c r="S1319" s="1">
        <v>8.1604236851027494</v>
      </c>
      <c r="T1319" s="1">
        <v>8.6671668361981506</v>
      </c>
      <c r="U1319" s="1">
        <v>9.4161985906349894</v>
      </c>
      <c r="V1319" s="1">
        <v>8.50779752793051</v>
      </c>
      <c r="W1319" s="1">
        <v>8.6020701057507303</v>
      </c>
      <c r="X1319" s="1">
        <v>8.6908417162683502</v>
      </c>
      <c r="Y1319" s="1">
        <v>8.7831939056761694</v>
      </c>
      <c r="Z1319" s="1">
        <v>8.8705416903292207</v>
      </c>
      <c r="AA1319" s="1">
        <v>8.9522696260379107</v>
      </c>
      <c r="AB1319" s="1">
        <v>9.0296604122998492</v>
      </c>
      <c r="AC1319" s="1">
        <v>9.0296604122998492</v>
      </c>
    </row>
    <row r="1320" spans="1:29" hidden="1" x14ac:dyDescent="0.3">
      <c r="A1320" t="s">
        <v>208</v>
      </c>
      <c r="B1320" t="s">
        <v>210</v>
      </c>
      <c r="C1320" t="s">
        <v>149</v>
      </c>
      <c r="D1320" t="s">
        <v>121</v>
      </c>
      <c r="E1320" t="s">
        <v>159</v>
      </c>
      <c r="F1320" s="1"/>
      <c r="G1320" s="1"/>
      <c r="H1320" s="1"/>
      <c r="I1320" s="1">
        <v>3.2508514656896801</v>
      </c>
      <c r="J1320" s="1">
        <v>3.3140917427787699</v>
      </c>
      <c r="K1320" s="1">
        <v>3.3883390785994298</v>
      </c>
      <c r="L1320" s="1">
        <v>3.4642372308998999</v>
      </c>
      <c r="M1320" s="1">
        <v>3.5350969024148902</v>
      </c>
      <c r="N1320" s="1">
        <v>3.6035775377492301</v>
      </c>
      <c r="O1320" s="1">
        <v>3.6481147319709999</v>
      </c>
      <c r="P1320" s="1">
        <v>3.6709114882289899</v>
      </c>
      <c r="Q1320" s="1">
        <v>3.6904273052368302</v>
      </c>
      <c r="R1320" s="1">
        <v>3.7086837507504602</v>
      </c>
      <c r="S1320" s="1">
        <v>3.7255367524120202</v>
      </c>
      <c r="T1320" s="1">
        <v>3.7410836611771199</v>
      </c>
      <c r="U1320" s="1">
        <v>3.7555837439708499</v>
      </c>
      <c r="V1320" s="1">
        <v>3.7691292211151</v>
      </c>
      <c r="W1320" s="1">
        <v>3.7818269497361698</v>
      </c>
      <c r="X1320" s="1">
        <v>3.7936898167666699</v>
      </c>
      <c r="Y1320" s="1">
        <v>3.8047620848311898</v>
      </c>
      <c r="Z1320" s="1">
        <v>3.8150926335379101</v>
      </c>
      <c r="AA1320" s="1">
        <v>3.82472639244873</v>
      </c>
      <c r="AB1320" s="1">
        <v>3.8337047773205</v>
      </c>
      <c r="AC1320" s="1">
        <v>3.8337047773205</v>
      </c>
    </row>
    <row r="1321" spans="1:29" hidden="1" x14ac:dyDescent="0.3">
      <c r="A1321" t="s">
        <v>208</v>
      </c>
      <c r="B1321" t="s">
        <v>210</v>
      </c>
      <c r="C1321" t="s">
        <v>149</v>
      </c>
      <c r="D1321" t="s">
        <v>123</v>
      </c>
      <c r="E1321" t="s">
        <v>159</v>
      </c>
      <c r="F1321" s="1"/>
      <c r="G1321" s="1"/>
      <c r="H1321" s="1"/>
      <c r="I1321" s="1">
        <v>4.4146576566946996</v>
      </c>
      <c r="J1321" s="1">
        <v>4.5201437449859903</v>
      </c>
      <c r="K1321" s="1">
        <v>4.6419426864574804</v>
      </c>
      <c r="L1321" s="1">
        <v>4.7722267544472201</v>
      </c>
      <c r="M1321" s="1">
        <v>4.9020708689085701</v>
      </c>
      <c r="N1321" s="1">
        <v>5.0303109719465899</v>
      </c>
      <c r="O1321" s="1">
        <v>5.1453859024409097</v>
      </c>
      <c r="P1321" s="1">
        <v>5.2347233159810402</v>
      </c>
      <c r="Q1321" s="1">
        <v>5.3050478650159798</v>
      </c>
      <c r="R1321" s="1">
        <v>5.3658764322386503</v>
      </c>
      <c r="S1321" s="1">
        <v>5.4298344237395897</v>
      </c>
      <c r="T1321" s="1">
        <v>5.49770643533276</v>
      </c>
      <c r="U1321" s="1">
        <v>5.5708126254280099</v>
      </c>
      <c r="V1321" s="1">
        <v>5.6533183708189298</v>
      </c>
      <c r="W1321" s="1">
        <v>5.7516765297917596</v>
      </c>
      <c r="X1321" s="1">
        <v>5.8709981754258296</v>
      </c>
      <c r="Y1321" s="1">
        <v>5.9951897347208796</v>
      </c>
      <c r="Z1321" s="1">
        <v>6.1220010765667503</v>
      </c>
      <c r="AA1321" s="1">
        <v>6.2551103611103001</v>
      </c>
      <c r="AB1321" s="1">
        <v>6.3945713041529002</v>
      </c>
      <c r="AC1321" s="1">
        <v>6.3945713041529002</v>
      </c>
    </row>
    <row r="1322" spans="1:29" hidden="1" x14ac:dyDescent="0.3">
      <c r="A1322" t="s">
        <v>208</v>
      </c>
      <c r="B1322" t="s">
        <v>210</v>
      </c>
      <c r="C1322" t="s">
        <v>149</v>
      </c>
      <c r="D1322" t="s">
        <v>125</v>
      </c>
      <c r="E1322" t="s">
        <v>159</v>
      </c>
      <c r="F1322" s="1"/>
      <c r="G1322" s="1"/>
      <c r="H1322" s="1"/>
      <c r="I1322" s="1">
        <v>7.61383296647048</v>
      </c>
      <c r="J1322" s="1">
        <v>10.3146563859138</v>
      </c>
      <c r="K1322" s="1">
        <v>11.127819411865801</v>
      </c>
      <c r="L1322" s="1">
        <v>10.1433010684237</v>
      </c>
      <c r="M1322" s="1">
        <v>11.0660531509296</v>
      </c>
      <c r="N1322" s="1">
        <v>11.1658983722215</v>
      </c>
      <c r="O1322" s="1">
        <v>9.4933984823597903</v>
      </c>
      <c r="P1322" s="1">
        <v>9.0150694310030097</v>
      </c>
      <c r="Q1322" s="1">
        <v>8.8165933192088808</v>
      </c>
      <c r="R1322" s="1">
        <v>8.3839726027334098</v>
      </c>
      <c r="S1322" s="1">
        <v>9.1875881421461507</v>
      </c>
      <c r="T1322" s="1">
        <v>9.6112421827642098</v>
      </c>
      <c r="U1322" s="1">
        <v>9.8515449274681099</v>
      </c>
      <c r="V1322" s="1">
        <v>10.481202438192501</v>
      </c>
      <c r="W1322" s="1">
        <v>11.0282151175706</v>
      </c>
      <c r="X1322" s="1">
        <v>11.095304730312501</v>
      </c>
      <c r="Y1322" s="1">
        <v>11.1152754210331</v>
      </c>
      <c r="Z1322" s="1">
        <v>11.8557637972082</v>
      </c>
      <c r="AA1322" s="1">
        <v>11.8406299520059</v>
      </c>
      <c r="AB1322" s="1">
        <v>12.1129895639098</v>
      </c>
      <c r="AC1322" s="1">
        <v>12.1129895639098</v>
      </c>
    </row>
    <row r="1323" spans="1:29" hidden="1" x14ac:dyDescent="0.3">
      <c r="A1323" t="s">
        <v>208</v>
      </c>
      <c r="B1323" t="s">
        <v>210</v>
      </c>
      <c r="C1323" t="s">
        <v>149</v>
      </c>
      <c r="D1323" t="s">
        <v>127</v>
      </c>
      <c r="E1323" t="s">
        <v>159</v>
      </c>
      <c r="F1323" s="1"/>
      <c r="G1323" s="1"/>
      <c r="H1323" s="1"/>
      <c r="I1323" s="1">
        <v>11.6262317121928</v>
      </c>
      <c r="J1323" s="1">
        <v>12.9511730319007</v>
      </c>
      <c r="K1323" s="1">
        <v>14.3365863735993</v>
      </c>
      <c r="L1323" s="1">
        <v>14.587838184891</v>
      </c>
      <c r="M1323" s="1">
        <v>15.333284167808401</v>
      </c>
      <c r="N1323" s="1">
        <v>13.920372571284499</v>
      </c>
      <c r="O1323" s="1">
        <v>11.6149933279174</v>
      </c>
      <c r="P1323" s="1">
        <v>10.5355957945314</v>
      </c>
      <c r="Q1323" s="1">
        <v>9.2630908219271699</v>
      </c>
      <c r="R1323" s="1">
        <v>8.4393328673585497</v>
      </c>
      <c r="S1323" s="1">
        <v>8.2198751802923198</v>
      </c>
      <c r="T1323" s="1">
        <v>8.0739514199723992</v>
      </c>
      <c r="U1323" s="1">
        <v>8.03215227463585</v>
      </c>
      <c r="V1323" s="1">
        <v>8.0051737172587494</v>
      </c>
      <c r="W1323" s="1">
        <v>8.11106900266096</v>
      </c>
      <c r="X1323" s="1">
        <v>8.2705353030238999</v>
      </c>
      <c r="Y1323" s="1">
        <v>8.3712906460796894</v>
      </c>
      <c r="Z1323" s="1">
        <v>8.21121278239006</v>
      </c>
      <c r="AA1323" s="1">
        <v>8.2249303588766303</v>
      </c>
      <c r="AB1323" s="1">
        <v>8.1544994298572995</v>
      </c>
      <c r="AC1323" s="1">
        <v>8.1544994298572995</v>
      </c>
    </row>
    <row r="1324" spans="1:29" hidden="1" x14ac:dyDescent="0.3">
      <c r="A1324" t="s">
        <v>208</v>
      </c>
      <c r="B1324" t="s">
        <v>210</v>
      </c>
      <c r="C1324" t="s">
        <v>149</v>
      </c>
      <c r="D1324" t="s">
        <v>161</v>
      </c>
      <c r="E1324" t="s">
        <v>159</v>
      </c>
      <c r="F1324" s="1"/>
      <c r="G1324" s="1"/>
      <c r="H1324" s="1"/>
      <c r="I1324" s="1">
        <v>4.4146576566946996</v>
      </c>
      <c r="J1324" s="1">
        <v>4.5201437449859903</v>
      </c>
      <c r="K1324" s="1">
        <v>4.6419426864574804</v>
      </c>
      <c r="L1324" s="1">
        <v>4.7722267544472201</v>
      </c>
      <c r="M1324" s="1">
        <v>6.2628588783426196</v>
      </c>
      <c r="N1324" s="1">
        <v>9.8725605620142094</v>
      </c>
      <c r="O1324" s="1">
        <v>16.858484205846398</v>
      </c>
      <c r="P1324" s="1">
        <v>24.8095935902906</v>
      </c>
      <c r="Q1324" s="1">
        <v>31.038283912249302</v>
      </c>
      <c r="R1324" s="1">
        <v>36.672590133824798</v>
      </c>
      <c r="S1324" s="1">
        <v>42.594526493287198</v>
      </c>
      <c r="T1324" s="1">
        <v>47.771845603524199</v>
      </c>
      <c r="U1324" s="1">
        <v>46.362043370749198</v>
      </c>
      <c r="V1324" s="1">
        <v>38.763607666574899</v>
      </c>
      <c r="W1324" s="1">
        <v>31.683471779045899</v>
      </c>
      <c r="X1324" s="1">
        <v>30.516837636865802</v>
      </c>
      <c r="Y1324" s="1">
        <v>30.1812369568683</v>
      </c>
      <c r="Z1324" s="1">
        <v>28.4129279792533</v>
      </c>
      <c r="AA1324" s="1">
        <v>27.788934381964101</v>
      </c>
      <c r="AB1324" s="1">
        <v>28.373516209215101</v>
      </c>
      <c r="AC1324" s="1">
        <v>28.373516209215101</v>
      </c>
    </row>
    <row r="1325" spans="1:29" hidden="1" x14ac:dyDescent="0.3">
      <c r="A1325" t="s">
        <v>208</v>
      </c>
      <c r="B1325" t="s">
        <v>210</v>
      </c>
      <c r="C1325" t="s">
        <v>149</v>
      </c>
      <c r="D1325" t="s">
        <v>131</v>
      </c>
      <c r="E1325" t="s">
        <v>159</v>
      </c>
      <c r="F1325" s="1"/>
      <c r="G1325" s="1"/>
      <c r="H1325" s="1"/>
      <c r="I1325" s="1">
        <v>24.1952584447607</v>
      </c>
      <c r="J1325" s="1">
        <v>24.194888784634401</v>
      </c>
      <c r="K1325" s="1">
        <v>24.194905016432401</v>
      </c>
      <c r="L1325" s="1">
        <v>24.1949043599171</v>
      </c>
      <c r="M1325" s="1">
        <v>24.1950045338046</v>
      </c>
      <c r="N1325" s="1">
        <v>26.0494279815148</v>
      </c>
      <c r="O1325" s="1">
        <v>29.096326737661599</v>
      </c>
      <c r="P1325" s="1">
        <v>29.623274598790498</v>
      </c>
      <c r="Q1325" s="1">
        <v>23.456301977378999</v>
      </c>
      <c r="R1325" s="1">
        <v>18.444947039317299</v>
      </c>
      <c r="S1325" s="1">
        <v>16.061205407747099</v>
      </c>
      <c r="T1325" s="1">
        <v>14.695420581498899</v>
      </c>
      <c r="U1325" s="1">
        <v>13.841115875171001</v>
      </c>
      <c r="V1325" s="1">
        <v>13.079216042569699</v>
      </c>
      <c r="W1325" s="1">
        <v>12.4301573979831</v>
      </c>
      <c r="X1325" s="1">
        <v>11.9152285135958</v>
      </c>
      <c r="Y1325" s="1">
        <v>11.491980533902099</v>
      </c>
      <c r="Z1325" s="1">
        <v>11.108378483014899</v>
      </c>
      <c r="AA1325" s="1">
        <v>10.7943825960194</v>
      </c>
      <c r="AB1325" s="1">
        <v>10.5361893473307</v>
      </c>
      <c r="AC1325" s="1">
        <v>10.5361893473307</v>
      </c>
    </row>
    <row r="1326" spans="1:29" hidden="1" x14ac:dyDescent="0.3">
      <c r="A1326" t="s">
        <v>208</v>
      </c>
      <c r="B1326" t="s">
        <v>210</v>
      </c>
      <c r="C1326" t="s">
        <v>149</v>
      </c>
      <c r="D1326" t="s">
        <v>162</v>
      </c>
      <c r="E1326" t="s">
        <v>159</v>
      </c>
      <c r="F1326" s="1"/>
      <c r="G1326" s="1"/>
      <c r="H1326" s="1"/>
      <c r="I1326" s="1">
        <v>7.6138329664704703</v>
      </c>
      <c r="J1326" s="1">
        <v>10.3146563859138</v>
      </c>
      <c r="K1326" s="1">
        <v>11.127819411865801</v>
      </c>
      <c r="L1326" s="1">
        <v>10.1433010684237</v>
      </c>
      <c r="M1326" s="1">
        <v>12.619725315973101</v>
      </c>
      <c r="N1326" s="1">
        <v>16.694509994402299</v>
      </c>
      <c r="O1326" s="1">
        <v>22.8667635283878</v>
      </c>
      <c r="P1326" s="1">
        <v>31.364569036148001</v>
      </c>
      <c r="Q1326" s="1">
        <v>38.1973729012606</v>
      </c>
      <c r="R1326" s="1">
        <v>44.1282393951561</v>
      </c>
      <c r="S1326" s="1">
        <v>51.620169257322203</v>
      </c>
      <c r="T1326" s="1">
        <v>57.877506194093002</v>
      </c>
      <c r="U1326" s="1">
        <v>56.424706468794902</v>
      </c>
      <c r="V1326" s="1">
        <v>48.284691665547498</v>
      </c>
      <c r="W1326" s="1">
        <v>40.635698567641697</v>
      </c>
      <c r="X1326" s="1">
        <v>39.234555289476198</v>
      </c>
      <c r="Y1326" s="1">
        <v>38.729560740247997</v>
      </c>
      <c r="Z1326" s="1">
        <v>37.306305998948602</v>
      </c>
      <c r="AA1326" s="1">
        <v>36.426754136081101</v>
      </c>
      <c r="AB1326" s="1">
        <v>37.2073280496097</v>
      </c>
      <c r="AC1326" s="1">
        <v>37.2073280496097</v>
      </c>
    </row>
    <row r="1327" spans="1:29" hidden="1" x14ac:dyDescent="0.3">
      <c r="A1327" t="s">
        <v>208</v>
      </c>
      <c r="B1327" t="s">
        <v>210</v>
      </c>
      <c r="C1327" t="s">
        <v>149</v>
      </c>
      <c r="D1327" t="s">
        <v>164</v>
      </c>
      <c r="E1327" t="s">
        <v>159</v>
      </c>
      <c r="F1327" s="1"/>
      <c r="G1327" s="1"/>
      <c r="H1327" s="1"/>
      <c r="I1327" s="1">
        <v>3.2508514656896801</v>
      </c>
      <c r="J1327" s="1">
        <v>3.3140917427787602</v>
      </c>
      <c r="K1327" s="1">
        <v>3.3883390785994298</v>
      </c>
      <c r="L1327" s="1">
        <v>3.4642372308998999</v>
      </c>
      <c r="M1327" s="1">
        <v>5.6759004545351104</v>
      </c>
      <c r="N1327" s="1">
        <v>11.221446780277899</v>
      </c>
      <c r="O1327" s="1">
        <v>22.075263031648198</v>
      </c>
      <c r="P1327" s="1">
        <v>34.4662679471407</v>
      </c>
      <c r="Q1327" s="1">
        <v>44.174178452027903</v>
      </c>
      <c r="R1327" s="1">
        <v>52.960678501527603</v>
      </c>
      <c r="S1327" s="1">
        <v>62.1933541084978</v>
      </c>
      <c r="T1327" s="1">
        <v>70.247127708205298</v>
      </c>
      <c r="U1327" s="1">
        <v>67.928703340503802</v>
      </c>
      <c r="V1327" s="1">
        <v>55.858524810044699</v>
      </c>
      <c r="W1327" s="1">
        <v>44.577953163066098</v>
      </c>
      <c r="X1327" s="1">
        <v>42.566739180994396</v>
      </c>
      <c r="Y1327" s="1">
        <v>41.854462292327</v>
      </c>
      <c r="Z1327" s="1">
        <v>38.8833730434825</v>
      </c>
      <c r="AA1327" s="1">
        <v>37.701925952539298</v>
      </c>
      <c r="AB1327" s="1">
        <v>38.411172390502202</v>
      </c>
      <c r="AC1327" s="1">
        <v>38.411172390502202</v>
      </c>
    </row>
    <row r="1328" spans="1:29" hidden="1" x14ac:dyDescent="0.3">
      <c r="A1328" t="s">
        <v>208</v>
      </c>
      <c r="B1328" t="s">
        <v>210</v>
      </c>
      <c r="C1328" t="s">
        <v>209</v>
      </c>
      <c r="D1328" t="s">
        <v>154</v>
      </c>
      <c r="E1328" t="s">
        <v>155</v>
      </c>
      <c r="F1328" s="1"/>
      <c r="G1328" s="1"/>
      <c r="H1328" s="1"/>
      <c r="I1328" s="1">
        <v>1.0077983340000001</v>
      </c>
      <c r="J1328" s="1">
        <v>1.0077983340000001</v>
      </c>
      <c r="K1328" s="1">
        <v>0.99472622899999996</v>
      </c>
      <c r="L1328" s="1">
        <v>0.98516179305092</v>
      </c>
      <c r="M1328" s="1">
        <v>1.0153290277322999</v>
      </c>
      <c r="N1328" s="1">
        <v>1.0964570226948001</v>
      </c>
      <c r="O1328" s="1">
        <v>1.24226909065414</v>
      </c>
      <c r="P1328" s="1">
        <v>1.27485744576962</v>
      </c>
      <c r="Q1328" s="1">
        <v>1.3016222351442399</v>
      </c>
      <c r="R1328" s="1">
        <v>1.3217409336280601</v>
      </c>
      <c r="S1328" s="1">
        <v>1.32526606794964</v>
      </c>
      <c r="T1328" s="1">
        <v>1.3301442682660201</v>
      </c>
      <c r="U1328" s="1">
        <v>1.3391554596442501</v>
      </c>
      <c r="V1328" s="1">
        <v>1.3415188333113699</v>
      </c>
      <c r="W1328" s="1">
        <v>1.3360866988331901</v>
      </c>
      <c r="X1328" s="1">
        <v>1.33065456435503</v>
      </c>
      <c r="Y1328" s="1">
        <v>1.32115156850412</v>
      </c>
      <c r="Z1328" s="1">
        <v>1.3116485726532101</v>
      </c>
      <c r="AA1328" s="1">
        <v>1.3034358343696799</v>
      </c>
      <c r="AB1328" s="1">
        <v>1.29522309608613</v>
      </c>
      <c r="AC1328" s="1">
        <v>1.29522309608613</v>
      </c>
    </row>
    <row r="1329" spans="1:29" hidden="1" x14ac:dyDescent="0.3">
      <c r="A1329" t="s">
        <v>208</v>
      </c>
      <c r="B1329" t="s">
        <v>210</v>
      </c>
      <c r="C1329" t="s">
        <v>209</v>
      </c>
      <c r="D1329" t="s">
        <v>156</v>
      </c>
      <c r="E1329" t="s">
        <v>155</v>
      </c>
      <c r="F1329" s="1"/>
      <c r="G1329" s="1"/>
      <c r="H1329" s="1"/>
      <c r="I1329" s="1">
        <v>1.014868288</v>
      </c>
      <c r="J1329" s="1">
        <v>1.014868288</v>
      </c>
      <c r="K1329" s="1">
        <v>0.99148701099999903</v>
      </c>
      <c r="L1329" s="1">
        <v>0.97365410515700102</v>
      </c>
      <c r="M1329" s="1">
        <v>0.98428034945868503</v>
      </c>
      <c r="N1329" s="1">
        <v>1.0250740259586</v>
      </c>
      <c r="O1329" s="1">
        <v>1.09524122709981</v>
      </c>
      <c r="P1329" s="1">
        <v>1.1053026919921201</v>
      </c>
      <c r="Q1329" s="1">
        <v>1.13569618992495</v>
      </c>
      <c r="R1329" s="1">
        <v>1.1552165190795001</v>
      </c>
      <c r="S1329" s="1">
        <v>1.1569515135314901</v>
      </c>
      <c r="T1329" s="1">
        <v>1.1596584539919499</v>
      </c>
      <c r="U1329" s="1">
        <v>1.1569040325547699</v>
      </c>
      <c r="V1329" s="1">
        <v>1.1493022848927701</v>
      </c>
      <c r="W1329" s="1">
        <v>1.14084462345482</v>
      </c>
      <c r="X1329" s="1">
        <v>1.1323869620168701</v>
      </c>
      <c r="Y1329" s="1">
        <v>1.12579942521934</v>
      </c>
      <c r="Z1329" s="1">
        <v>1.1192118884218101</v>
      </c>
      <c r="AA1329" s="1">
        <v>1.11106238205204</v>
      </c>
      <c r="AB1329" s="1">
        <v>1.1029128756822799</v>
      </c>
      <c r="AC1329" s="1">
        <v>1.1029128756822799</v>
      </c>
    </row>
    <row r="1330" spans="1:29" hidden="1" x14ac:dyDescent="0.3">
      <c r="A1330" t="s">
        <v>208</v>
      </c>
      <c r="B1330" t="s">
        <v>210</v>
      </c>
      <c r="C1330" t="s">
        <v>209</v>
      </c>
      <c r="D1330" t="s">
        <v>117</v>
      </c>
      <c r="E1330" t="s">
        <v>157</v>
      </c>
      <c r="F1330" s="1"/>
      <c r="G1330" s="1"/>
      <c r="H1330" s="1"/>
      <c r="I1330" s="1"/>
      <c r="J1330" s="1"/>
      <c r="K1330" s="1"/>
      <c r="L1330" s="1"/>
      <c r="M1330" s="1">
        <v>22.103622078984699</v>
      </c>
      <c r="N1330" s="1">
        <v>78.653878641602006</v>
      </c>
      <c r="O1330" s="1">
        <v>190.25880333862401</v>
      </c>
      <c r="P1330" s="1">
        <v>317.95954387372899</v>
      </c>
      <c r="Q1330" s="1">
        <v>417.99142887356498</v>
      </c>
      <c r="R1330" s="1">
        <v>508.52282897659398</v>
      </c>
      <c r="S1330" s="1">
        <v>603.67544576525802</v>
      </c>
      <c r="T1330" s="1">
        <v>686.66948077880795</v>
      </c>
      <c r="U1330" s="1">
        <v>662.58222609282802</v>
      </c>
      <c r="V1330" s="1">
        <v>537.81876122175697</v>
      </c>
      <c r="W1330" s="1">
        <v>421.216675959329</v>
      </c>
      <c r="X1330" s="1">
        <v>400.32857248761701</v>
      </c>
      <c r="Y1330" s="1">
        <v>392.86005143825599</v>
      </c>
      <c r="Z1330" s="1">
        <v>362.07713518299897</v>
      </c>
      <c r="AA1330" s="1">
        <v>349.77932254875901</v>
      </c>
      <c r="AB1330" s="1">
        <v>357.00953308544501</v>
      </c>
      <c r="AC1330" s="1">
        <v>357.00953308544501</v>
      </c>
    </row>
    <row r="1331" spans="1:29" x14ac:dyDescent="0.3">
      <c r="A1331" t="s">
        <v>208</v>
      </c>
      <c r="B1331" t="s">
        <v>210</v>
      </c>
      <c r="C1331" t="s">
        <v>209</v>
      </c>
      <c r="D1331" t="s">
        <v>158</v>
      </c>
      <c r="E1331" t="s">
        <v>159</v>
      </c>
      <c r="F1331" s="1"/>
      <c r="G1331" s="1"/>
      <c r="H1331" s="1"/>
      <c r="I1331" s="1">
        <v>11.6262317121928</v>
      </c>
      <c r="J1331" s="1">
        <v>12.9511730319007</v>
      </c>
      <c r="K1331" s="1">
        <v>14.3365863735993</v>
      </c>
      <c r="L1331" s="1">
        <v>14.587838184891</v>
      </c>
      <c r="M1331" s="1">
        <v>15.333284167808401</v>
      </c>
      <c r="N1331" s="1">
        <v>13.920372571284499</v>
      </c>
      <c r="O1331" s="1">
        <v>11.6149933279174</v>
      </c>
      <c r="P1331" s="1">
        <v>10.5355957945314</v>
      </c>
      <c r="Q1331" s="1">
        <v>9.2630908219271699</v>
      </c>
      <c r="R1331" s="1">
        <v>8.4393328673585497</v>
      </c>
      <c r="S1331" s="1">
        <v>8.2198751802923198</v>
      </c>
      <c r="T1331" s="1">
        <v>8.0739514199723992</v>
      </c>
      <c r="U1331" s="1">
        <v>8.03215227463585</v>
      </c>
      <c r="V1331" s="1">
        <v>8.0051737172587494</v>
      </c>
      <c r="W1331" s="1">
        <v>8.11106900266096</v>
      </c>
      <c r="X1331" s="1">
        <v>8.2705353030238999</v>
      </c>
      <c r="Y1331" s="1">
        <v>8.3712906460796894</v>
      </c>
      <c r="Z1331" s="1">
        <v>8.21121278239006</v>
      </c>
      <c r="AA1331" s="1">
        <v>8.2249303588766303</v>
      </c>
      <c r="AB1331" s="1">
        <v>8.1544994298572995</v>
      </c>
      <c r="AC1331" s="1">
        <v>8.1544994298572995</v>
      </c>
    </row>
    <row r="1332" spans="1:29" x14ac:dyDescent="0.3">
      <c r="A1332" t="s">
        <v>208</v>
      </c>
      <c r="B1332" t="s">
        <v>210</v>
      </c>
      <c r="C1332" t="s">
        <v>209</v>
      </c>
      <c r="D1332" t="s">
        <v>166</v>
      </c>
      <c r="E1332" t="s">
        <v>159</v>
      </c>
      <c r="F1332" s="1"/>
      <c r="G1332" s="1"/>
      <c r="H1332" s="1"/>
      <c r="I1332" s="1">
        <v>4.4146576566946996</v>
      </c>
      <c r="J1332" s="1">
        <v>4.5201437449859903</v>
      </c>
      <c r="K1332" s="1">
        <v>4.6419426864574804</v>
      </c>
      <c r="L1332" s="1">
        <v>4.7722267544472201</v>
      </c>
      <c r="M1332" s="1">
        <v>6.2628588783426196</v>
      </c>
      <c r="N1332" s="1">
        <v>9.8725605620142094</v>
      </c>
      <c r="O1332" s="1">
        <v>16.858484205846398</v>
      </c>
      <c r="P1332" s="1">
        <v>24.8095935902906</v>
      </c>
      <c r="Q1332" s="1">
        <v>31.038283912249302</v>
      </c>
      <c r="R1332" s="1">
        <v>36.672590133824798</v>
      </c>
      <c r="S1332" s="1">
        <v>42.594526493287198</v>
      </c>
      <c r="T1332" s="1">
        <v>47.771845603524199</v>
      </c>
      <c r="U1332" s="1">
        <v>46.362043370749198</v>
      </c>
      <c r="V1332" s="1">
        <v>38.763607666574899</v>
      </c>
      <c r="W1332" s="1">
        <v>31.683471779045799</v>
      </c>
      <c r="X1332" s="1">
        <v>30.516837636865802</v>
      </c>
      <c r="Y1332" s="1">
        <v>30.1812369568683</v>
      </c>
      <c r="Z1332" s="1">
        <v>28.4129279792533</v>
      </c>
      <c r="AA1332" s="1">
        <v>27.788934381964101</v>
      </c>
      <c r="AB1332" s="1">
        <v>28.373516209215101</v>
      </c>
      <c r="AC1332" s="1">
        <v>28.373516209215101</v>
      </c>
    </row>
    <row r="1333" spans="1:29" x14ac:dyDescent="0.3">
      <c r="A1333" t="s">
        <v>208</v>
      </c>
      <c r="B1333" t="s">
        <v>210</v>
      </c>
      <c r="C1333" t="s">
        <v>209</v>
      </c>
      <c r="D1333" t="s">
        <v>167</v>
      </c>
      <c r="E1333" t="s">
        <v>159</v>
      </c>
      <c r="F1333" s="1"/>
      <c r="G1333" s="1"/>
      <c r="H1333" s="1"/>
      <c r="I1333" s="1">
        <v>24.1952584447607</v>
      </c>
      <c r="J1333" s="1">
        <v>24.1948887846345</v>
      </c>
      <c r="K1333" s="1">
        <v>24.194905016432401</v>
      </c>
      <c r="L1333" s="1">
        <v>24.1949043599171</v>
      </c>
      <c r="M1333" s="1">
        <v>24.1950045338046</v>
      </c>
      <c r="N1333" s="1">
        <v>26.0494279815148</v>
      </c>
      <c r="O1333" s="1">
        <v>29.096326737661599</v>
      </c>
      <c r="P1333" s="1">
        <v>29.623274598790498</v>
      </c>
      <c r="Q1333" s="1">
        <v>23.456301977378999</v>
      </c>
      <c r="R1333" s="1">
        <v>18.444947039317299</v>
      </c>
      <c r="S1333" s="1">
        <v>16.061205407747099</v>
      </c>
      <c r="T1333" s="1">
        <v>14.695420581498899</v>
      </c>
      <c r="U1333" s="1">
        <v>13.841115875171001</v>
      </c>
      <c r="V1333" s="1">
        <v>13.079216042569699</v>
      </c>
      <c r="W1333" s="1">
        <v>12.4301573979831</v>
      </c>
      <c r="X1333" s="1">
        <v>11.9152285135958</v>
      </c>
      <c r="Y1333" s="1">
        <v>11.491980533902099</v>
      </c>
      <c r="Z1333" s="1">
        <v>11.108378483014899</v>
      </c>
      <c r="AA1333" s="1">
        <v>10.7943825960194</v>
      </c>
      <c r="AB1333" s="1">
        <v>10.5361893473307</v>
      </c>
      <c r="AC1333" s="1">
        <v>10.5361893473307</v>
      </c>
    </row>
    <row r="1334" spans="1:29" x14ac:dyDescent="0.3">
      <c r="A1334" t="s">
        <v>208</v>
      </c>
      <c r="B1334" t="s">
        <v>210</v>
      </c>
      <c r="C1334" t="s">
        <v>209</v>
      </c>
      <c r="D1334" t="s">
        <v>168</v>
      </c>
      <c r="E1334" t="s">
        <v>159</v>
      </c>
      <c r="F1334" s="1"/>
      <c r="G1334" s="1"/>
      <c r="H1334" s="1"/>
      <c r="I1334" s="1">
        <v>7.61383296647048</v>
      </c>
      <c r="J1334" s="1">
        <v>10.3146563859138</v>
      </c>
      <c r="K1334" s="1">
        <v>11.127819411865801</v>
      </c>
      <c r="L1334" s="1">
        <v>10.1433010684237</v>
      </c>
      <c r="M1334" s="1">
        <v>12.619725315973101</v>
      </c>
      <c r="N1334" s="1">
        <v>16.694509994402299</v>
      </c>
      <c r="O1334" s="1">
        <v>22.8667635283878</v>
      </c>
      <c r="P1334" s="1">
        <v>31.364569036148001</v>
      </c>
      <c r="Q1334" s="1">
        <v>38.1973729012606</v>
      </c>
      <c r="R1334" s="1">
        <v>44.1282393951561</v>
      </c>
      <c r="S1334" s="1">
        <v>51.620169257322203</v>
      </c>
      <c r="T1334" s="1">
        <v>57.877506194093002</v>
      </c>
      <c r="U1334" s="1">
        <v>56.424706468794902</v>
      </c>
      <c r="V1334" s="1">
        <v>48.284691665547498</v>
      </c>
      <c r="W1334" s="1">
        <v>40.635698567641697</v>
      </c>
      <c r="X1334" s="1">
        <v>39.234555289476198</v>
      </c>
      <c r="Y1334" s="1">
        <v>38.729560740247997</v>
      </c>
      <c r="Z1334" s="1">
        <v>37.306305998948602</v>
      </c>
      <c r="AA1334" s="1">
        <v>36.426754136081101</v>
      </c>
      <c r="AB1334" s="1">
        <v>37.2073280496097</v>
      </c>
      <c r="AC1334" s="1">
        <v>37.2073280496097</v>
      </c>
    </row>
    <row r="1335" spans="1:29" x14ac:dyDescent="0.3">
      <c r="A1335" t="s">
        <v>208</v>
      </c>
      <c r="B1335" t="s">
        <v>210</v>
      </c>
      <c r="C1335" t="s">
        <v>209</v>
      </c>
      <c r="D1335" t="s">
        <v>177</v>
      </c>
      <c r="E1335" t="s">
        <v>159</v>
      </c>
      <c r="F1335" s="1"/>
      <c r="G1335" s="1"/>
      <c r="H1335" s="1"/>
      <c r="I1335" s="1">
        <v>3.0773098011699598E-5</v>
      </c>
      <c r="J1335" s="1">
        <v>3.0779812926059101E-5</v>
      </c>
      <c r="K1335" s="1">
        <v>1.2909948549488901</v>
      </c>
      <c r="L1335" s="1">
        <v>3.4017616875129502</v>
      </c>
      <c r="M1335" s="1">
        <v>1.7590214008821501</v>
      </c>
      <c r="N1335" s="1">
        <v>1.4403849939434099</v>
      </c>
      <c r="O1335" s="1">
        <v>0.991450036286048</v>
      </c>
      <c r="P1335" s="1">
        <v>3.85190833041628</v>
      </c>
      <c r="Q1335" s="1">
        <v>6.3933005445428002</v>
      </c>
      <c r="R1335" s="1">
        <v>8.0275406169206107</v>
      </c>
      <c r="S1335" s="1">
        <v>8.1604236246434105</v>
      </c>
      <c r="T1335" s="1">
        <v>8.6671667749217498</v>
      </c>
      <c r="U1335" s="1">
        <v>9.4161985272832496</v>
      </c>
      <c r="V1335" s="1">
        <v>8.5077974714354099</v>
      </c>
      <c r="W1335" s="1">
        <v>8.6020700503293401</v>
      </c>
      <c r="X1335" s="1">
        <v>8.6908416618933693</v>
      </c>
      <c r="Y1335" s="1">
        <v>8.7831938522384192</v>
      </c>
      <c r="Z1335" s="1">
        <v>8.8705416378083299</v>
      </c>
      <c r="AA1335" s="1">
        <v>8.9522695744653191</v>
      </c>
      <c r="AB1335" s="1">
        <v>9.02966036165021</v>
      </c>
      <c r="AC1335" s="1">
        <v>9.02966036165021</v>
      </c>
    </row>
    <row r="1336" spans="1:29" x14ac:dyDescent="0.3">
      <c r="A1336" t="s">
        <v>208</v>
      </c>
      <c r="B1336" t="s">
        <v>210</v>
      </c>
      <c r="C1336" t="s">
        <v>209</v>
      </c>
      <c r="D1336" t="s">
        <v>160</v>
      </c>
      <c r="E1336" t="s">
        <v>159</v>
      </c>
      <c r="F1336" s="1"/>
      <c r="G1336" s="1"/>
      <c r="H1336" s="1"/>
      <c r="I1336" s="1">
        <v>3.2508514656896801</v>
      </c>
      <c r="J1336" s="1">
        <v>3.3140917427787699</v>
      </c>
      <c r="K1336" s="1">
        <v>3.3883390785994298</v>
      </c>
      <c r="L1336" s="1">
        <v>3.4642372308998999</v>
      </c>
      <c r="M1336" s="1">
        <v>5.6759004545351104</v>
      </c>
      <c r="N1336" s="1">
        <v>11.221446780277899</v>
      </c>
      <c r="O1336" s="1">
        <v>22.075263031648198</v>
      </c>
      <c r="P1336" s="1">
        <v>34.4662679471407</v>
      </c>
      <c r="Q1336" s="1">
        <v>44.174178452027903</v>
      </c>
      <c r="R1336" s="1">
        <v>52.960678501527603</v>
      </c>
      <c r="S1336" s="1">
        <v>62.1933541084978</v>
      </c>
      <c r="T1336" s="1">
        <v>70.247127708205298</v>
      </c>
      <c r="U1336" s="1">
        <v>67.928703340503802</v>
      </c>
      <c r="V1336" s="1">
        <v>55.858524810044699</v>
      </c>
      <c r="W1336" s="1">
        <v>44.577953163066098</v>
      </c>
      <c r="X1336" s="1">
        <v>42.566739180994396</v>
      </c>
      <c r="Y1336" s="1">
        <v>41.854462292327</v>
      </c>
      <c r="Z1336" s="1">
        <v>38.8833730434825</v>
      </c>
      <c r="AA1336" s="1">
        <v>37.701925952539298</v>
      </c>
      <c r="AB1336" s="1">
        <v>38.411172390502202</v>
      </c>
      <c r="AC1336" s="1">
        <v>38.411172390502202</v>
      </c>
    </row>
    <row r="1337" spans="1:29" hidden="1" x14ac:dyDescent="0.3">
      <c r="A1337" t="s">
        <v>208</v>
      </c>
      <c r="B1337" t="s">
        <v>210</v>
      </c>
      <c r="C1337" t="s">
        <v>209</v>
      </c>
      <c r="D1337" t="s">
        <v>119</v>
      </c>
      <c r="E1337" t="s">
        <v>159</v>
      </c>
      <c r="F1337" s="1"/>
      <c r="G1337" s="1"/>
      <c r="H1337" s="1"/>
      <c r="I1337" s="1">
        <v>3.0770555555555598E-5</v>
      </c>
      <c r="J1337" s="1">
        <v>3.0770555555555598E-5</v>
      </c>
      <c r="K1337" s="1">
        <v>1.2909949118747801</v>
      </c>
      <c r="L1337" s="1">
        <v>3.4017617615796998</v>
      </c>
      <c r="M1337" s="1">
        <v>1.75902145407337</v>
      </c>
      <c r="N1337" s="1">
        <v>1.4403850415736199</v>
      </c>
      <c r="O1337" s="1">
        <v>0.99145007213018299</v>
      </c>
      <c r="P1337" s="1">
        <v>3.8519083918339301</v>
      </c>
      <c r="Q1337" s="1">
        <v>6.3933006043490002</v>
      </c>
      <c r="R1337" s="1">
        <v>8.0275406788497694</v>
      </c>
      <c r="S1337" s="1">
        <v>8.1604236851027494</v>
      </c>
      <c r="T1337" s="1">
        <v>8.6671668361981506</v>
      </c>
      <c r="U1337" s="1">
        <v>9.4161985906349894</v>
      </c>
      <c r="V1337" s="1">
        <v>8.50779752793051</v>
      </c>
      <c r="W1337" s="1">
        <v>8.6020701057507303</v>
      </c>
      <c r="X1337" s="1">
        <v>8.6908417162683502</v>
      </c>
      <c r="Y1337" s="1">
        <v>8.7831939056761694</v>
      </c>
      <c r="Z1337" s="1">
        <v>8.8705416903292207</v>
      </c>
      <c r="AA1337" s="1">
        <v>8.9522696260379107</v>
      </c>
      <c r="AB1337" s="1">
        <v>9.0296604122998492</v>
      </c>
      <c r="AC1337" s="1">
        <v>9.0296604122998492</v>
      </c>
    </row>
    <row r="1338" spans="1:29" hidden="1" x14ac:dyDescent="0.3">
      <c r="A1338" t="s">
        <v>208</v>
      </c>
      <c r="B1338" t="s">
        <v>210</v>
      </c>
      <c r="C1338" t="s">
        <v>209</v>
      </c>
      <c r="D1338" t="s">
        <v>121</v>
      </c>
      <c r="E1338" t="s">
        <v>159</v>
      </c>
      <c r="F1338" s="1"/>
      <c r="G1338" s="1"/>
      <c r="H1338" s="1"/>
      <c r="I1338" s="1">
        <v>3.2508514656896801</v>
      </c>
      <c r="J1338" s="1">
        <v>3.3140917427787699</v>
      </c>
      <c r="K1338" s="1">
        <v>3.3883390785994298</v>
      </c>
      <c r="L1338" s="1">
        <v>3.4642372308998999</v>
      </c>
      <c r="M1338" s="1">
        <v>3.5350969024148999</v>
      </c>
      <c r="N1338" s="1">
        <v>3.6035775377492301</v>
      </c>
      <c r="O1338" s="1">
        <v>3.6481147319709999</v>
      </c>
      <c r="P1338" s="1">
        <v>3.6709114882289899</v>
      </c>
      <c r="Q1338" s="1">
        <v>3.6904273052368302</v>
      </c>
      <c r="R1338" s="1">
        <v>3.7086837507504602</v>
      </c>
      <c r="S1338" s="1">
        <v>3.7255367524120202</v>
      </c>
      <c r="T1338" s="1">
        <v>3.7410836611771199</v>
      </c>
      <c r="U1338" s="1">
        <v>3.7555837439708499</v>
      </c>
      <c r="V1338" s="1">
        <v>3.7691292211151</v>
      </c>
      <c r="W1338" s="1">
        <v>3.7818269497361698</v>
      </c>
      <c r="X1338" s="1">
        <v>3.7936898167666699</v>
      </c>
      <c r="Y1338" s="1">
        <v>3.8047620848311898</v>
      </c>
      <c r="Z1338" s="1">
        <v>3.8150926335379198</v>
      </c>
      <c r="AA1338" s="1">
        <v>3.82472639244873</v>
      </c>
      <c r="AB1338" s="1">
        <v>3.8337047773205</v>
      </c>
      <c r="AC1338" s="1">
        <v>3.8337047773205</v>
      </c>
    </row>
    <row r="1339" spans="1:29" hidden="1" x14ac:dyDescent="0.3">
      <c r="A1339" t="s">
        <v>208</v>
      </c>
      <c r="B1339" t="s">
        <v>210</v>
      </c>
      <c r="C1339" t="s">
        <v>209</v>
      </c>
      <c r="D1339" t="s">
        <v>123</v>
      </c>
      <c r="E1339" t="s">
        <v>159</v>
      </c>
      <c r="F1339" s="1"/>
      <c r="G1339" s="1"/>
      <c r="H1339" s="1"/>
      <c r="I1339" s="1">
        <v>4.4146576566946996</v>
      </c>
      <c r="J1339" s="1">
        <v>4.5201437449859903</v>
      </c>
      <c r="K1339" s="1">
        <v>4.6419426864574804</v>
      </c>
      <c r="L1339" s="1">
        <v>4.7722267544472201</v>
      </c>
      <c r="M1339" s="1">
        <v>4.9020708689085701</v>
      </c>
      <c r="N1339" s="1">
        <v>5.0303109719465899</v>
      </c>
      <c r="O1339" s="1">
        <v>5.1453859024409097</v>
      </c>
      <c r="P1339" s="1">
        <v>5.2347233159810402</v>
      </c>
      <c r="Q1339" s="1">
        <v>5.3050478650159798</v>
      </c>
      <c r="R1339" s="1">
        <v>5.3658764322386503</v>
      </c>
      <c r="S1339" s="1">
        <v>5.4298344237395897</v>
      </c>
      <c r="T1339" s="1">
        <v>5.49770643533276</v>
      </c>
      <c r="U1339" s="1">
        <v>5.5708126254280099</v>
      </c>
      <c r="V1339" s="1">
        <v>5.6533183708189298</v>
      </c>
      <c r="W1339" s="1">
        <v>5.7516765297917596</v>
      </c>
      <c r="X1339" s="1">
        <v>5.8709981754258296</v>
      </c>
      <c r="Y1339" s="1">
        <v>5.9951897347208796</v>
      </c>
      <c r="Z1339" s="1">
        <v>6.1220010765667503</v>
      </c>
      <c r="AA1339" s="1">
        <v>6.2551103611103001</v>
      </c>
      <c r="AB1339" s="1">
        <v>6.3945713041529002</v>
      </c>
      <c r="AC1339" s="1">
        <v>6.3945713041529002</v>
      </c>
    </row>
    <row r="1340" spans="1:29" hidden="1" x14ac:dyDescent="0.3">
      <c r="A1340" t="s">
        <v>208</v>
      </c>
      <c r="B1340" t="s">
        <v>210</v>
      </c>
      <c r="C1340" t="s">
        <v>209</v>
      </c>
      <c r="D1340" t="s">
        <v>125</v>
      </c>
      <c r="E1340" t="s">
        <v>159</v>
      </c>
      <c r="F1340" s="1"/>
      <c r="G1340" s="1"/>
      <c r="H1340" s="1"/>
      <c r="I1340" s="1">
        <v>7.61383296647048</v>
      </c>
      <c r="J1340" s="1">
        <v>10.3146563859138</v>
      </c>
      <c r="K1340" s="1">
        <v>11.127819411865801</v>
      </c>
      <c r="L1340" s="1">
        <v>10.1433010684237</v>
      </c>
      <c r="M1340" s="1">
        <v>11.0660531509296</v>
      </c>
      <c r="N1340" s="1">
        <v>11.1658983722215</v>
      </c>
      <c r="O1340" s="1">
        <v>9.4933984823597903</v>
      </c>
      <c r="P1340" s="1">
        <v>9.0150694310030097</v>
      </c>
      <c r="Q1340" s="1">
        <v>8.8165933192088808</v>
      </c>
      <c r="R1340" s="1">
        <v>8.3839726027334098</v>
      </c>
      <c r="S1340" s="1">
        <v>9.1875881421461507</v>
      </c>
      <c r="T1340" s="1">
        <v>9.6112421827642098</v>
      </c>
      <c r="U1340" s="1">
        <v>9.8515449274681099</v>
      </c>
      <c r="V1340" s="1">
        <v>10.481202438192501</v>
      </c>
      <c r="W1340" s="1">
        <v>11.0282151175706</v>
      </c>
      <c r="X1340" s="1">
        <v>11.095304730312501</v>
      </c>
      <c r="Y1340" s="1">
        <v>11.1152754210331</v>
      </c>
      <c r="Z1340" s="1">
        <v>11.8557637972082</v>
      </c>
      <c r="AA1340" s="1">
        <v>11.8406299520059</v>
      </c>
      <c r="AB1340" s="1">
        <v>12.1129895639098</v>
      </c>
      <c r="AC1340" s="1">
        <v>12.1129895639098</v>
      </c>
    </row>
    <row r="1341" spans="1:29" hidden="1" x14ac:dyDescent="0.3">
      <c r="A1341" t="s">
        <v>208</v>
      </c>
      <c r="B1341" t="s">
        <v>210</v>
      </c>
      <c r="C1341" t="s">
        <v>209</v>
      </c>
      <c r="D1341" t="s">
        <v>127</v>
      </c>
      <c r="E1341" t="s">
        <v>159</v>
      </c>
      <c r="F1341" s="1"/>
      <c r="G1341" s="1"/>
      <c r="H1341" s="1"/>
      <c r="I1341" s="1">
        <v>11.6262317121928</v>
      </c>
      <c r="J1341" s="1">
        <v>12.9511730319007</v>
      </c>
      <c r="K1341" s="1">
        <v>14.3365863735993</v>
      </c>
      <c r="L1341" s="1">
        <v>14.587838184891</v>
      </c>
      <c r="M1341" s="1">
        <v>15.333284167808401</v>
      </c>
      <c r="N1341" s="1">
        <v>13.920372571284499</v>
      </c>
      <c r="O1341" s="1">
        <v>11.6149933279174</v>
      </c>
      <c r="P1341" s="1">
        <v>10.5355957945314</v>
      </c>
      <c r="Q1341" s="1">
        <v>9.2630908219271699</v>
      </c>
      <c r="R1341" s="1">
        <v>8.4393328673585497</v>
      </c>
      <c r="S1341" s="1">
        <v>8.2198751802923198</v>
      </c>
      <c r="T1341" s="1">
        <v>8.0739514199723992</v>
      </c>
      <c r="U1341" s="1">
        <v>8.03215227463585</v>
      </c>
      <c r="V1341" s="1">
        <v>8.0051737172587494</v>
      </c>
      <c r="W1341" s="1">
        <v>8.11106900266096</v>
      </c>
      <c r="X1341" s="1">
        <v>8.2705353030238999</v>
      </c>
      <c r="Y1341" s="1">
        <v>8.3712906460796894</v>
      </c>
      <c r="Z1341" s="1">
        <v>8.21121278239006</v>
      </c>
      <c r="AA1341" s="1">
        <v>8.2249303588766303</v>
      </c>
      <c r="AB1341" s="1">
        <v>8.1544994298572995</v>
      </c>
      <c r="AC1341" s="1">
        <v>8.1544994298572995</v>
      </c>
    </row>
    <row r="1342" spans="1:29" hidden="1" x14ac:dyDescent="0.3">
      <c r="A1342" t="s">
        <v>208</v>
      </c>
      <c r="B1342" t="s">
        <v>210</v>
      </c>
      <c r="C1342" t="s">
        <v>209</v>
      </c>
      <c r="D1342" t="s">
        <v>161</v>
      </c>
      <c r="E1342" t="s">
        <v>159</v>
      </c>
      <c r="F1342" s="1"/>
      <c r="G1342" s="1"/>
      <c r="H1342" s="1"/>
      <c r="I1342" s="1">
        <v>4.4146576566946996</v>
      </c>
      <c r="J1342" s="1">
        <v>4.5201437449859903</v>
      </c>
      <c r="K1342" s="1">
        <v>4.6419426864574804</v>
      </c>
      <c r="L1342" s="1">
        <v>4.7722267544472201</v>
      </c>
      <c r="M1342" s="1">
        <v>6.2628588783426196</v>
      </c>
      <c r="N1342" s="1">
        <v>9.8725605620142094</v>
      </c>
      <c r="O1342" s="1">
        <v>16.858484205846398</v>
      </c>
      <c r="P1342" s="1">
        <v>24.8095935902906</v>
      </c>
      <c r="Q1342" s="1">
        <v>31.038283912249302</v>
      </c>
      <c r="R1342" s="1">
        <v>36.672590133824798</v>
      </c>
      <c r="S1342" s="1">
        <v>42.594526493287198</v>
      </c>
      <c r="T1342" s="1">
        <v>47.771845603524199</v>
      </c>
      <c r="U1342" s="1">
        <v>46.362043370749198</v>
      </c>
      <c r="V1342" s="1">
        <v>38.763607666574899</v>
      </c>
      <c r="W1342" s="1">
        <v>31.683471779045799</v>
      </c>
      <c r="X1342" s="1">
        <v>30.516837636865802</v>
      </c>
      <c r="Y1342" s="1">
        <v>30.1812369568683</v>
      </c>
      <c r="Z1342" s="1">
        <v>28.4129279792533</v>
      </c>
      <c r="AA1342" s="1">
        <v>27.788934381964101</v>
      </c>
      <c r="AB1342" s="1">
        <v>28.373516209215101</v>
      </c>
      <c r="AC1342" s="1">
        <v>28.373516209215101</v>
      </c>
    </row>
    <row r="1343" spans="1:29" hidden="1" x14ac:dyDescent="0.3">
      <c r="A1343" t="s">
        <v>208</v>
      </c>
      <c r="B1343" t="s">
        <v>210</v>
      </c>
      <c r="C1343" t="s">
        <v>209</v>
      </c>
      <c r="D1343" t="s">
        <v>131</v>
      </c>
      <c r="E1343" t="s">
        <v>159</v>
      </c>
      <c r="F1343" s="1"/>
      <c r="G1343" s="1"/>
      <c r="H1343" s="1"/>
      <c r="I1343" s="1">
        <v>24.1952584447607</v>
      </c>
      <c r="J1343" s="1">
        <v>24.1948887846345</v>
      </c>
      <c r="K1343" s="1">
        <v>24.194905016432401</v>
      </c>
      <c r="L1343" s="1">
        <v>24.1949043599171</v>
      </c>
      <c r="M1343" s="1">
        <v>24.1950045338046</v>
      </c>
      <c r="N1343" s="1">
        <v>26.0494279815148</v>
      </c>
      <c r="O1343" s="1">
        <v>29.096326737661599</v>
      </c>
      <c r="P1343" s="1">
        <v>29.623274598790498</v>
      </c>
      <c r="Q1343" s="1">
        <v>23.456301977378999</v>
      </c>
      <c r="R1343" s="1">
        <v>18.444947039317299</v>
      </c>
      <c r="S1343" s="1">
        <v>16.061205407747099</v>
      </c>
      <c r="T1343" s="1">
        <v>14.695420581498899</v>
      </c>
      <c r="U1343" s="1">
        <v>13.841115875171001</v>
      </c>
      <c r="V1343" s="1">
        <v>13.079216042569699</v>
      </c>
      <c r="W1343" s="1">
        <v>12.4301573979831</v>
      </c>
      <c r="X1343" s="1">
        <v>11.9152285135958</v>
      </c>
      <c r="Y1343" s="1">
        <v>11.491980533902099</v>
      </c>
      <c r="Z1343" s="1">
        <v>11.108378483014899</v>
      </c>
      <c r="AA1343" s="1">
        <v>10.7943825960194</v>
      </c>
      <c r="AB1343" s="1">
        <v>10.5361893473307</v>
      </c>
      <c r="AC1343" s="1">
        <v>10.5361893473307</v>
      </c>
    </row>
    <row r="1344" spans="1:29" hidden="1" x14ac:dyDescent="0.3">
      <c r="A1344" t="s">
        <v>208</v>
      </c>
      <c r="B1344" t="s">
        <v>210</v>
      </c>
      <c r="C1344" t="s">
        <v>209</v>
      </c>
      <c r="D1344" t="s">
        <v>162</v>
      </c>
      <c r="E1344" t="s">
        <v>159</v>
      </c>
      <c r="F1344" s="1"/>
      <c r="G1344" s="1"/>
      <c r="H1344" s="1"/>
      <c r="I1344" s="1">
        <v>7.61383296647048</v>
      </c>
      <c r="J1344" s="1">
        <v>10.3146563859138</v>
      </c>
      <c r="K1344" s="1">
        <v>11.127819411865801</v>
      </c>
      <c r="L1344" s="1">
        <v>10.1433010684237</v>
      </c>
      <c r="M1344" s="1">
        <v>12.619725315973101</v>
      </c>
      <c r="N1344" s="1">
        <v>16.694509994402299</v>
      </c>
      <c r="O1344" s="1">
        <v>22.8667635283878</v>
      </c>
      <c r="P1344" s="1">
        <v>31.364569036148001</v>
      </c>
      <c r="Q1344" s="1">
        <v>38.1973729012606</v>
      </c>
      <c r="R1344" s="1">
        <v>44.1282393951561</v>
      </c>
      <c r="S1344" s="1">
        <v>51.620169257322203</v>
      </c>
      <c r="T1344" s="1">
        <v>57.877506194093002</v>
      </c>
      <c r="U1344" s="1">
        <v>56.424706468794902</v>
      </c>
      <c r="V1344" s="1">
        <v>48.284691665547498</v>
      </c>
      <c r="W1344" s="1">
        <v>40.635698567641697</v>
      </c>
      <c r="X1344" s="1">
        <v>39.234555289476198</v>
      </c>
      <c r="Y1344" s="1">
        <v>38.729560740247997</v>
      </c>
      <c r="Z1344" s="1">
        <v>37.306305998948602</v>
      </c>
      <c r="AA1344" s="1">
        <v>36.426754136081101</v>
      </c>
      <c r="AB1344" s="1">
        <v>37.2073280496097</v>
      </c>
      <c r="AC1344" s="1">
        <v>37.2073280496097</v>
      </c>
    </row>
    <row r="1345" spans="1:29" hidden="1" x14ac:dyDescent="0.3">
      <c r="A1345" t="s">
        <v>208</v>
      </c>
      <c r="B1345" t="s">
        <v>210</v>
      </c>
      <c r="C1345" t="s">
        <v>209</v>
      </c>
      <c r="D1345" t="s">
        <v>164</v>
      </c>
      <c r="E1345" t="s">
        <v>159</v>
      </c>
      <c r="F1345" s="1"/>
      <c r="G1345" s="1"/>
      <c r="H1345" s="1"/>
      <c r="I1345" s="1">
        <v>3.2508514656896801</v>
      </c>
      <c r="J1345" s="1">
        <v>3.3140917427787699</v>
      </c>
      <c r="K1345" s="1">
        <v>3.3883390785994298</v>
      </c>
      <c r="L1345" s="1">
        <v>3.4642372308998999</v>
      </c>
      <c r="M1345" s="1">
        <v>5.6759004545351104</v>
      </c>
      <c r="N1345" s="1">
        <v>11.221446780277899</v>
      </c>
      <c r="O1345" s="1">
        <v>22.075263031648198</v>
      </c>
      <c r="P1345" s="1">
        <v>34.4662679471407</v>
      </c>
      <c r="Q1345" s="1">
        <v>44.174178452027903</v>
      </c>
      <c r="R1345" s="1">
        <v>52.960678501527603</v>
      </c>
      <c r="S1345" s="1">
        <v>62.1933541084978</v>
      </c>
      <c r="T1345" s="1">
        <v>70.247127708205298</v>
      </c>
      <c r="U1345" s="1">
        <v>67.928703340503802</v>
      </c>
      <c r="V1345" s="1">
        <v>55.858524810044699</v>
      </c>
      <c r="W1345" s="1">
        <v>44.577953163066098</v>
      </c>
      <c r="X1345" s="1">
        <v>42.566739180994396</v>
      </c>
      <c r="Y1345" s="1">
        <v>41.854462292327</v>
      </c>
      <c r="Z1345" s="1">
        <v>38.8833730434825</v>
      </c>
      <c r="AA1345" s="1">
        <v>37.701925952539298</v>
      </c>
      <c r="AB1345" s="1">
        <v>38.411172390502202</v>
      </c>
      <c r="AC1345" s="1">
        <v>38.411172390502202</v>
      </c>
    </row>
    <row r="1346" spans="1:29" hidden="1" x14ac:dyDescent="0.3">
      <c r="A1346" t="s">
        <v>208</v>
      </c>
      <c r="B1346" t="s">
        <v>204</v>
      </c>
      <c r="C1346" t="s">
        <v>149</v>
      </c>
      <c r="D1346" t="s">
        <v>154</v>
      </c>
      <c r="E1346" t="s">
        <v>155</v>
      </c>
      <c r="F1346" s="1"/>
      <c r="G1346" s="1"/>
      <c r="H1346" s="1"/>
      <c r="I1346" s="1">
        <v>1.0077983340000001</v>
      </c>
      <c r="J1346" s="1">
        <v>1.0077983340000001</v>
      </c>
      <c r="K1346" s="1">
        <v>0.99472622899999996</v>
      </c>
      <c r="L1346" s="1">
        <v>0.98516664256914199</v>
      </c>
      <c r="M1346" s="1">
        <v>1.15020062178423</v>
      </c>
      <c r="N1346" s="1">
        <v>1.2443928064965599</v>
      </c>
      <c r="O1346" s="1">
        <v>1.2626324605588899</v>
      </c>
      <c r="P1346" s="1">
        <v>1.2960214720318299</v>
      </c>
      <c r="Q1346" s="1">
        <v>1.3159094341797899</v>
      </c>
      <c r="R1346" s="1">
        <v>1.3217409336280601</v>
      </c>
      <c r="S1346" s="1">
        <v>1.32526606794964</v>
      </c>
      <c r="T1346" s="1">
        <v>1.32879120227124</v>
      </c>
      <c r="U1346" s="1">
        <v>1.3351550177913001</v>
      </c>
      <c r="V1346" s="1">
        <v>1.35423495454875</v>
      </c>
      <c r="W1346" s="1">
        <v>1.3784228045460301</v>
      </c>
      <c r="X1346" s="1">
        <v>1.37338734548482</v>
      </c>
      <c r="Y1346" s="1">
        <v>1.3604941946006199</v>
      </c>
      <c r="Z1346" s="1">
        <v>1.3476010437164301</v>
      </c>
      <c r="AA1346" s="1">
        <v>1.33665249052131</v>
      </c>
      <c r="AB1346" s="1">
        <v>1.3257039373262001</v>
      </c>
      <c r="AC1346" s="1">
        <v>1.3257039373262001</v>
      </c>
    </row>
    <row r="1347" spans="1:29" hidden="1" x14ac:dyDescent="0.3">
      <c r="A1347" t="s">
        <v>208</v>
      </c>
      <c r="B1347" t="s">
        <v>204</v>
      </c>
      <c r="C1347" t="s">
        <v>149</v>
      </c>
      <c r="D1347" t="s">
        <v>156</v>
      </c>
      <c r="E1347" t="s">
        <v>155</v>
      </c>
      <c r="F1347" s="1"/>
      <c r="G1347" s="1"/>
      <c r="H1347" s="1"/>
      <c r="I1347" s="1">
        <v>1.014868288</v>
      </c>
      <c r="J1347" s="1">
        <v>1.014868288</v>
      </c>
      <c r="K1347" s="1">
        <v>0.99148701099999903</v>
      </c>
      <c r="L1347" s="1">
        <v>0.97366177588145997</v>
      </c>
      <c r="M1347" s="1">
        <v>1.0635789019617099</v>
      </c>
      <c r="N1347" s="1">
        <v>1.1067295234086201</v>
      </c>
      <c r="O1347" s="1">
        <v>1.1088082146849501</v>
      </c>
      <c r="P1347" s="1">
        <v>1.12717478158415</v>
      </c>
      <c r="Q1347" s="1">
        <v>1.1470626989391699</v>
      </c>
      <c r="R1347" s="1">
        <v>1.1552165190795001</v>
      </c>
      <c r="S1347" s="1">
        <v>1.1569515135314901</v>
      </c>
      <c r="T1347" s="1">
        <v>1.1586865079834801</v>
      </c>
      <c r="U1347" s="1">
        <v>1.1539943964381201</v>
      </c>
      <c r="V1347" s="1">
        <v>1.1586494465322399</v>
      </c>
      <c r="W1347" s="1">
        <v>1.1722081175749499</v>
      </c>
      <c r="X1347" s="1">
        <v>1.1643169276638099</v>
      </c>
      <c r="Y1347" s="1">
        <v>1.1503695949489401</v>
      </c>
      <c r="Z1347" s="1">
        <v>1.13642226223409</v>
      </c>
      <c r="AA1347" s="1">
        <v>1.1255799476800701</v>
      </c>
      <c r="AB1347" s="1">
        <v>1.1147376331260599</v>
      </c>
      <c r="AC1347" s="1">
        <v>1.1147376331260599</v>
      </c>
    </row>
    <row r="1348" spans="1:29" hidden="1" x14ac:dyDescent="0.3">
      <c r="A1348" t="s">
        <v>208</v>
      </c>
      <c r="B1348" t="s">
        <v>204</v>
      </c>
      <c r="C1348" t="s">
        <v>149</v>
      </c>
      <c r="D1348" t="s">
        <v>117</v>
      </c>
      <c r="E1348" t="s">
        <v>157</v>
      </c>
      <c r="F1348" s="1"/>
      <c r="G1348" s="1"/>
      <c r="H1348" s="1"/>
      <c r="I1348" s="1"/>
      <c r="J1348" s="1"/>
      <c r="K1348" s="1"/>
      <c r="L1348" s="1"/>
      <c r="M1348" s="1">
        <v>121.829874642075</v>
      </c>
      <c r="N1348" s="1">
        <v>204.401711432556</v>
      </c>
      <c r="O1348" s="1">
        <v>265.509684840305</v>
      </c>
      <c r="P1348" s="1">
        <v>315.79860122069198</v>
      </c>
      <c r="Q1348" s="1">
        <v>373.02990499137701</v>
      </c>
      <c r="R1348" s="1">
        <v>412.34046553214102</v>
      </c>
      <c r="S1348" s="1">
        <v>455.31385447760903</v>
      </c>
      <c r="T1348" s="1">
        <v>503.68206643839699</v>
      </c>
      <c r="U1348" s="1">
        <v>557.84674984405694</v>
      </c>
      <c r="V1348" s="1">
        <v>618.13431664045697</v>
      </c>
      <c r="W1348" s="1">
        <v>685.08339707458094</v>
      </c>
      <c r="X1348" s="1">
        <v>760.04217030114899</v>
      </c>
      <c r="Y1348" s="1">
        <v>843.75696549679697</v>
      </c>
      <c r="Z1348" s="1">
        <v>937.07393342734497</v>
      </c>
      <c r="AA1348" s="1">
        <v>1040.38787293362</v>
      </c>
      <c r="AB1348" s="1">
        <v>1154.2675515983401</v>
      </c>
      <c r="AC1348" s="1">
        <v>1154.2675515983401</v>
      </c>
    </row>
    <row r="1349" spans="1:29" x14ac:dyDescent="0.3">
      <c r="A1349" t="s">
        <v>208</v>
      </c>
      <c r="B1349" t="s">
        <v>204</v>
      </c>
      <c r="C1349" t="s">
        <v>149</v>
      </c>
      <c r="D1349" t="s">
        <v>158</v>
      </c>
      <c r="E1349" t="s">
        <v>159</v>
      </c>
      <c r="F1349" s="1"/>
      <c r="G1349" s="1"/>
      <c r="H1349" s="1"/>
      <c r="I1349" s="1">
        <v>11.621556921061799</v>
      </c>
      <c r="J1349" s="1">
        <v>12.947961588390299</v>
      </c>
      <c r="K1349" s="1">
        <v>14.3388127656993</v>
      </c>
      <c r="L1349" s="1">
        <v>14.6024089820386</v>
      </c>
      <c r="M1349" s="1">
        <v>17.4918548029626</v>
      </c>
      <c r="N1349" s="1">
        <v>14.215521526837801</v>
      </c>
      <c r="O1349" s="1">
        <v>11.5194124301971</v>
      </c>
      <c r="P1349" s="1">
        <v>10.493316207409899</v>
      </c>
      <c r="Q1349" s="1">
        <v>9.4346660987127997</v>
      </c>
      <c r="R1349" s="1">
        <v>8.8049963211980202</v>
      </c>
      <c r="S1349" s="1">
        <v>8.2566311741673903</v>
      </c>
      <c r="T1349" s="1">
        <v>8.0697378069185497</v>
      </c>
      <c r="U1349" s="1">
        <v>8.0345433656845202</v>
      </c>
      <c r="V1349" s="1">
        <v>7.9366248004386399</v>
      </c>
      <c r="W1349" s="1">
        <v>7.8946622045895296</v>
      </c>
      <c r="X1349" s="1">
        <v>8.0003985708920702</v>
      </c>
      <c r="Y1349" s="1">
        <v>7.9424824367448696</v>
      </c>
      <c r="Z1349" s="1">
        <v>7.8397544973923203</v>
      </c>
      <c r="AA1349" s="1">
        <v>7.8044544870383401</v>
      </c>
      <c r="AB1349" s="1">
        <v>7.7280254990083703</v>
      </c>
      <c r="AC1349" s="1">
        <v>7.7280254990083703</v>
      </c>
    </row>
    <row r="1350" spans="1:29" hidden="1" x14ac:dyDescent="0.3">
      <c r="A1350" t="s">
        <v>208</v>
      </c>
      <c r="B1350" t="s">
        <v>204</v>
      </c>
      <c r="C1350" t="s">
        <v>149</v>
      </c>
      <c r="D1350" t="s">
        <v>119</v>
      </c>
      <c r="E1350" t="s">
        <v>159</v>
      </c>
      <c r="F1350" s="1"/>
      <c r="G1350" s="1"/>
      <c r="H1350" s="1"/>
      <c r="I1350" s="1">
        <v>3.0770555555555598E-5</v>
      </c>
      <c r="J1350" s="1">
        <v>3.0770555555555598E-5</v>
      </c>
      <c r="K1350" s="1">
        <v>1.2909949118747801</v>
      </c>
      <c r="L1350" s="1">
        <v>3.4032025308954599</v>
      </c>
      <c r="M1350" s="1">
        <v>1.7132792627089399</v>
      </c>
      <c r="N1350" s="1">
        <v>1.0175448480943701</v>
      </c>
      <c r="O1350" s="1">
        <v>3.8212961475625602</v>
      </c>
      <c r="P1350" s="1">
        <v>6.1365859145504196</v>
      </c>
      <c r="Q1350" s="1">
        <v>7.9334566747773101</v>
      </c>
      <c r="R1350" s="1">
        <v>8.0275406788497694</v>
      </c>
      <c r="S1350" s="1">
        <v>8.1604236851027494</v>
      </c>
      <c r="T1350" s="1">
        <v>8.2830618549256307</v>
      </c>
      <c r="U1350" s="1">
        <v>8.3994384438256606</v>
      </c>
      <c r="V1350" s="1">
        <v>11.334267912493999</v>
      </c>
      <c r="W1350" s="1">
        <v>16.950700325846999</v>
      </c>
      <c r="X1350" s="1">
        <v>17.3530735770318</v>
      </c>
      <c r="Y1350" s="1">
        <v>17.1662341278873</v>
      </c>
      <c r="Z1350" s="1">
        <v>16.9867695772122</v>
      </c>
      <c r="AA1350" s="1">
        <v>16.728313536544</v>
      </c>
      <c r="AB1350" s="1">
        <v>16.478866880075699</v>
      </c>
      <c r="AC1350" s="1">
        <v>16.478866880075699</v>
      </c>
    </row>
    <row r="1351" spans="1:29" hidden="1" x14ac:dyDescent="0.3">
      <c r="A1351" t="s">
        <v>208</v>
      </c>
      <c r="B1351" t="s">
        <v>204</v>
      </c>
      <c r="C1351" t="s">
        <v>149</v>
      </c>
      <c r="D1351" t="s">
        <v>121</v>
      </c>
      <c r="E1351" t="s">
        <v>159</v>
      </c>
      <c r="F1351" s="1"/>
      <c r="G1351" s="1"/>
      <c r="H1351" s="1"/>
      <c r="I1351" s="1">
        <v>3.2508514656896801</v>
      </c>
      <c r="J1351" s="1">
        <v>3.3140917427787699</v>
      </c>
      <c r="K1351" s="1">
        <v>3.3883390785994298</v>
      </c>
      <c r="L1351" s="1">
        <v>3.4642372308998999</v>
      </c>
      <c r="M1351" s="1">
        <v>3.5368241934565301</v>
      </c>
      <c r="N1351" s="1">
        <v>3.5676545144412199</v>
      </c>
      <c r="O1351" s="1">
        <v>3.59155066602984</v>
      </c>
      <c r="P1351" s="1">
        <v>3.6128653422127499</v>
      </c>
      <c r="Q1351" s="1">
        <v>3.6326712438589999</v>
      </c>
      <c r="R1351" s="1">
        <v>3.6512223267800401</v>
      </c>
      <c r="S1351" s="1">
        <v>3.6684045025908798</v>
      </c>
      <c r="T1351" s="1">
        <v>3.6845331501046399</v>
      </c>
      <c r="U1351" s="1">
        <v>3.6995974816753798</v>
      </c>
      <c r="V1351" s="1">
        <v>3.71363483716229</v>
      </c>
      <c r="W1351" s="1">
        <v>3.7266565137129</v>
      </c>
      <c r="X1351" s="1">
        <v>3.7388044691471198</v>
      </c>
      <c r="Y1351" s="1">
        <v>3.7501242128492698</v>
      </c>
      <c r="Z1351" s="1">
        <v>3.76063145312256</v>
      </c>
      <c r="AA1351" s="1">
        <v>3.7704242359328202</v>
      </c>
      <c r="AB1351" s="1">
        <v>3.77954638593424</v>
      </c>
      <c r="AC1351" s="1">
        <v>3.77954638593424</v>
      </c>
    </row>
    <row r="1352" spans="1:29" hidden="1" x14ac:dyDescent="0.3">
      <c r="A1352" t="s">
        <v>208</v>
      </c>
      <c r="B1352" t="s">
        <v>204</v>
      </c>
      <c r="C1352" t="s">
        <v>149</v>
      </c>
      <c r="D1352" t="s">
        <v>123</v>
      </c>
      <c r="E1352" t="s">
        <v>159</v>
      </c>
      <c r="F1352" s="1"/>
      <c r="G1352" s="1"/>
      <c r="H1352" s="1"/>
      <c r="I1352" s="1">
        <v>4.4146576566946996</v>
      </c>
      <c r="J1352" s="1">
        <v>4.5201437449859903</v>
      </c>
      <c r="K1352" s="1">
        <v>4.6419426864574804</v>
      </c>
      <c r="L1352" s="1">
        <v>4.7722267544472201</v>
      </c>
      <c r="M1352" s="1">
        <v>4.9021682315497799</v>
      </c>
      <c r="N1352" s="1">
        <v>4.9994062120628397</v>
      </c>
      <c r="O1352" s="1">
        <v>5.0721952213835699</v>
      </c>
      <c r="P1352" s="1">
        <v>5.1368462685174698</v>
      </c>
      <c r="Q1352" s="1">
        <v>5.2007448756247996</v>
      </c>
      <c r="R1352" s="1">
        <v>5.2641456313150599</v>
      </c>
      <c r="S1352" s="1">
        <v>5.33281727285926</v>
      </c>
      <c r="T1352" s="1">
        <v>5.4088778532620703</v>
      </c>
      <c r="U1352" s="1">
        <v>5.4923617016249597</v>
      </c>
      <c r="V1352" s="1">
        <v>5.5811074782799501</v>
      </c>
      <c r="W1352" s="1">
        <v>5.6766907814352798</v>
      </c>
      <c r="X1352" s="1">
        <v>5.7813434496756999</v>
      </c>
      <c r="Y1352" s="1">
        <v>5.8899755079048397</v>
      </c>
      <c r="Z1352" s="1">
        <v>6.0011098831143697</v>
      </c>
      <c r="AA1352" s="1">
        <v>6.1149258117298499</v>
      </c>
      <c r="AB1352" s="1">
        <v>6.2322691768476899</v>
      </c>
      <c r="AC1352" s="1">
        <v>6.2322691768476899</v>
      </c>
    </row>
    <row r="1353" spans="1:29" hidden="1" x14ac:dyDescent="0.3">
      <c r="A1353" t="s">
        <v>208</v>
      </c>
      <c r="B1353" t="s">
        <v>204</v>
      </c>
      <c r="C1353" t="s">
        <v>149</v>
      </c>
      <c r="D1353" t="s">
        <v>125</v>
      </c>
      <c r="E1353" t="s">
        <v>159</v>
      </c>
      <c r="F1353" s="1"/>
      <c r="G1353" s="1"/>
      <c r="H1353" s="1"/>
      <c r="I1353" s="1">
        <v>7.61383296647048</v>
      </c>
      <c r="J1353" s="1">
        <v>10.3146563859138</v>
      </c>
      <c r="K1353" s="1">
        <v>11.127819411865801</v>
      </c>
      <c r="L1353" s="1">
        <v>10.051548206893401</v>
      </c>
      <c r="M1353" s="1">
        <v>9.0399694253025107</v>
      </c>
      <c r="N1353" s="1">
        <v>8.9759217587370603</v>
      </c>
      <c r="O1353" s="1">
        <v>8.9779266444688197</v>
      </c>
      <c r="P1353" s="1">
        <v>9.1239864755273405</v>
      </c>
      <c r="Q1353" s="1">
        <v>8.6229704274534402</v>
      </c>
      <c r="R1353" s="1">
        <v>8.6436015063026304</v>
      </c>
      <c r="S1353" s="1">
        <v>8.97599825142321</v>
      </c>
      <c r="T1353" s="1">
        <v>9.1986622207451703</v>
      </c>
      <c r="U1353" s="1">
        <v>9.5527267612432194</v>
      </c>
      <c r="V1353" s="1">
        <v>9.8307290874542801</v>
      </c>
      <c r="W1353" s="1">
        <v>10.1530943202135</v>
      </c>
      <c r="X1353" s="1">
        <v>10.4798662311721</v>
      </c>
      <c r="Y1353" s="1">
        <v>10.625653328786999</v>
      </c>
      <c r="Z1353" s="1">
        <v>10.979221498103101</v>
      </c>
      <c r="AA1353" s="1">
        <v>11.5938656729033</v>
      </c>
      <c r="AB1353" s="1">
        <v>12.1408501643258</v>
      </c>
      <c r="AC1353" s="1">
        <v>12.1408501643258</v>
      </c>
    </row>
    <row r="1354" spans="1:29" hidden="1" x14ac:dyDescent="0.3">
      <c r="A1354" t="s">
        <v>208</v>
      </c>
      <c r="B1354" t="s">
        <v>204</v>
      </c>
      <c r="C1354" t="s">
        <v>149</v>
      </c>
      <c r="D1354" t="s">
        <v>127</v>
      </c>
      <c r="E1354" t="s">
        <v>159</v>
      </c>
      <c r="F1354" s="1"/>
      <c r="G1354" s="1"/>
      <c r="H1354" s="1"/>
      <c r="I1354" s="1">
        <v>11.621556921061799</v>
      </c>
      <c r="J1354" s="1">
        <v>12.947961588390299</v>
      </c>
      <c r="K1354" s="1">
        <v>14.3388127656993</v>
      </c>
      <c r="L1354" s="1">
        <v>14.6024089820386</v>
      </c>
      <c r="M1354" s="1">
        <v>17.4918548029626</v>
      </c>
      <c r="N1354" s="1">
        <v>14.215521526837801</v>
      </c>
      <c r="O1354" s="1">
        <v>11.5194124301971</v>
      </c>
      <c r="P1354" s="1">
        <v>10.493316207409899</v>
      </c>
      <c r="Q1354" s="1">
        <v>9.4346660987127997</v>
      </c>
      <c r="R1354" s="1">
        <v>8.8049963211980202</v>
      </c>
      <c r="S1354" s="1">
        <v>8.2566311741673903</v>
      </c>
      <c r="T1354" s="1">
        <v>8.0697378069185497</v>
      </c>
      <c r="U1354" s="1">
        <v>8.0345433656845202</v>
      </c>
      <c r="V1354" s="1">
        <v>7.9366248004386399</v>
      </c>
      <c r="W1354" s="1">
        <v>7.8946622045895403</v>
      </c>
      <c r="X1354" s="1">
        <v>8.0003985708920702</v>
      </c>
      <c r="Y1354" s="1">
        <v>7.9424824367448696</v>
      </c>
      <c r="Z1354" s="1">
        <v>7.8397544973923301</v>
      </c>
      <c r="AA1354" s="1">
        <v>7.8044544870383499</v>
      </c>
      <c r="AB1354" s="1">
        <v>7.7280254990083703</v>
      </c>
      <c r="AC1354" s="1">
        <v>7.7280254990083703</v>
      </c>
    </row>
    <row r="1355" spans="1:29" hidden="1" x14ac:dyDescent="0.3">
      <c r="A1355" t="s">
        <v>208</v>
      </c>
      <c r="B1355" t="s">
        <v>204</v>
      </c>
      <c r="C1355" t="s">
        <v>149</v>
      </c>
      <c r="D1355" t="s">
        <v>161</v>
      </c>
      <c r="E1355" t="s">
        <v>159</v>
      </c>
      <c r="F1355" s="1"/>
      <c r="G1355" s="1"/>
      <c r="H1355" s="1"/>
      <c r="I1355" s="1">
        <v>4.4146576566946996</v>
      </c>
      <c r="J1355" s="1">
        <v>4.5201437449859903</v>
      </c>
      <c r="K1355" s="1">
        <v>4.6419426864574804</v>
      </c>
      <c r="L1355" s="1">
        <v>4.7722267544472201</v>
      </c>
      <c r="M1355" s="1">
        <v>12.4025060500023</v>
      </c>
      <c r="N1355" s="1">
        <v>17.583198905916099</v>
      </c>
      <c r="O1355" s="1">
        <v>21.418040903517898</v>
      </c>
      <c r="P1355" s="1">
        <v>24.5786802087448</v>
      </c>
      <c r="Q1355" s="1">
        <v>28.1659684058991</v>
      </c>
      <c r="R1355" s="1">
        <v>30.6494856129497</v>
      </c>
      <c r="S1355" s="1">
        <v>33.363772176463499</v>
      </c>
      <c r="T1355" s="1">
        <v>36.417574714216499</v>
      </c>
      <c r="U1355" s="1">
        <v>39.835654650488898</v>
      </c>
      <c r="V1355" s="1">
        <v>43.635945879800502</v>
      </c>
      <c r="W1355" s="1">
        <v>47.8531842479875</v>
      </c>
      <c r="X1355" s="1">
        <v>52.572600932917297</v>
      </c>
      <c r="Y1355" s="1">
        <v>57.835052989850404</v>
      </c>
      <c r="Z1355" s="1">
        <v>63.691155795250502</v>
      </c>
      <c r="AA1355" s="1">
        <v>70.165393992449907</v>
      </c>
      <c r="AB1355" s="1">
        <v>77.293629087954798</v>
      </c>
      <c r="AC1355" s="1">
        <v>77.293629087954798</v>
      </c>
    </row>
    <row r="1356" spans="1:29" hidden="1" x14ac:dyDescent="0.3">
      <c r="A1356" t="s">
        <v>208</v>
      </c>
      <c r="B1356" t="s">
        <v>204</v>
      </c>
      <c r="C1356" t="s">
        <v>149</v>
      </c>
      <c r="D1356" t="s">
        <v>131</v>
      </c>
      <c r="E1356" t="s">
        <v>159</v>
      </c>
      <c r="F1356" s="1"/>
      <c r="G1356" s="1"/>
      <c r="H1356" s="1"/>
      <c r="I1356" s="1">
        <v>24.1952584447607</v>
      </c>
      <c r="J1356" s="1">
        <v>24.194888784634401</v>
      </c>
      <c r="K1356" s="1">
        <v>24.1949047278211</v>
      </c>
      <c r="L1356" s="1">
        <v>24.3463305422523</v>
      </c>
      <c r="M1356" s="1">
        <v>25.195854386217899</v>
      </c>
      <c r="N1356" s="1">
        <v>27.9437810435738</v>
      </c>
      <c r="O1356" s="1">
        <v>26.656000110001798</v>
      </c>
      <c r="P1356" s="1">
        <v>24.777678238367798</v>
      </c>
      <c r="Q1356" s="1">
        <v>20.850571533645098</v>
      </c>
      <c r="R1356" s="1">
        <v>17.4193229832307</v>
      </c>
      <c r="S1356" s="1">
        <v>15.356658004310299</v>
      </c>
      <c r="T1356" s="1">
        <v>14.1012203795021</v>
      </c>
      <c r="U1356" s="1">
        <v>13.412224586747</v>
      </c>
      <c r="V1356" s="1">
        <v>12.9352291378994</v>
      </c>
      <c r="W1356" s="1">
        <v>12.498877854173999</v>
      </c>
      <c r="X1356" s="1">
        <v>12.2421655627496</v>
      </c>
      <c r="Y1356" s="1">
        <v>12.002030645464799</v>
      </c>
      <c r="Z1356" s="1">
        <v>11.7998251875119</v>
      </c>
      <c r="AA1356" s="1">
        <v>11.6338153656661</v>
      </c>
      <c r="AB1356" s="1">
        <v>11.4898836117034</v>
      </c>
      <c r="AC1356" s="1">
        <v>11.4898836117034</v>
      </c>
    </row>
    <row r="1357" spans="1:29" hidden="1" x14ac:dyDescent="0.3">
      <c r="A1357" t="s">
        <v>208</v>
      </c>
      <c r="B1357" t="s">
        <v>204</v>
      </c>
      <c r="C1357" t="s">
        <v>149</v>
      </c>
      <c r="D1357" t="s">
        <v>162</v>
      </c>
      <c r="E1357" t="s">
        <v>159</v>
      </c>
      <c r="F1357" s="1"/>
      <c r="G1357" s="1"/>
      <c r="H1357" s="1"/>
      <c r="I1357" s="1">
        <v>7.6138329664704703</v>
      </c>
      <c r="J1357" s="1">
        <v>10.3146563859138</v>
      </c>
      <c r="K1357" s="1">
        <v>11.127819411865801</v>
      </c>
      <c r="L1357" s="1">
        <v>10.051548206893401</v>
      </c>
      <c r="M1357" s="1">
        <v>17.603438544786599</v>
      </c>
      <c r="N1357" s="1">
        <v>23.343397297596901</v>
      </c>
      <c r="O1357" s="1">
        <v>27.6407053244418</v>
      </c>
      <c r="P1357" s="1">
        <v>31.3215925838381</v>
      </c>
      <c r="Q1357" s="1">
        <v>34.843387065184302</v>
      </c>
      <c r="R1357" s="1">
        <v>37.627172684325501</v>
      </c>
      <c r="S1357" s="1">
        <v>40.980185598306498</v>
      </c>
      <c r="T1357" s="1">
        <v>44.602669937695701</v>
      </c>
      <c r="U1357" s="1">
        <v>48.763991073291798</v>
      </c>
      <c r="V1357" s="1">
        <v>53.279629841849697</v>
      </c>
      <c r="W1357" s="1">
        <v>58.307871893080801</v>
      </c>
      <c r="X1357" s="1">
        <v>63.903525034082499</v>
      </c>
      <c r="Y1357" s="1">
        <v>69.933657540473504</v>
      </c>
      <c r="Z1357" s="1">
        <v>76.846511562663295</v>
      </c>
      <c r="AA1357" s="1">
        <v>84.723132598011901</v>
      </c>
      <c r="AB1357" s="1">
        <v>93.274763851545501</v>
      </c>
      <c r="AC1357" s="1">
        <v>93.274763851545501</v>
      </c>
    </row>
    <row r="1358" spans="1:29" hidden="1" x14ac:dyDescent="0.3">
      <c r="A1358" t="s">
        <v>208</v>
      </c>
      <c r="B1358" t="s">
        <v>204</v>
      </c>
      <c r="C1358" t="s">
        <v>149</v>
      </c>
      <c r="D1358" t="s">
        <v>164</v>
      </c>
      <c r="E1358" t="s">
        <v>159</v>
      </c>
      <c r="F1358" s="1"/>
      <c r="G1358" s="1"/>
      <c r="H1358" s="1"/>
      <c r="I1358" s="1">
        <v>3.2508514656896801</v>
      </c>
      <c r="J1358" s="1">
        <v>3.3140917427787602</v>
      </c>
      <c r="K1358" s="1">
        <v>3.3883390785994298</v>
      </c>
      <c r="L1358" s="1">
        <v>3.4642372308998999</v>
      </c>
      <c r="M1358" s="1">
        <v>15.336420995108799</v>
      </c>
      <c r="N1358" s="1">
        <v>23.3645868149761</v>
      </c>
      <c r="O1358" s="1">
        <v>29.306977504098299</v>
      </c>
      <c r="P1358" s="1">
        <v>34.198927881285499</v>
      </c>
      <c r="Q1358" s="1">
        <v>39.761760983041299</v>
      </c>
      <c r="R1358" s="1">
        <v>43.587660352174503</v>
      </c>
      <c r="S1358" s="1">
        <v>47.766946972784503</v>
      </c>
      <c r="T1358" s="1">
        <v>52.467685210769197</v>
      </c>
      <c r="U1358" s="1">
        <v>57.728765160049598</v>
      </c>
      <c r="V1358" s="1">
        <v>63.5818381579857</v>
      </c>
      <c r="W1358" s="1">
        <v>70.079083492197498</v>
      </c>
      <c r="X1358" s="1">
        <v>77.351218404184905</v>
      </c>
      <c r="Y1358" s="1">
        <v>85.470572671796802</v>
      </c>
      <c r="Z1358" s="1">
        <v>94.519114298694006</v>
      </c>
      <c r="AA1358" s="1">
        <v>104.535178808746</v>
      </c>
      <c r="AB1358" s="1">
        <v>115.57389691042199</v>
      </c>
      <c r="AC1358" s="1">
        <v>115.57389691042199</v>
      </c>
    </row>
    <row r="1359" spans="1:29" hidden="1" x14ac:dyDescent="0.3">
      <c r="A1359" t="s">
        <v>208</v>
      </c>
      <c r="B1359" t="s">
        <v>204</v>
      </c>
      <c r="C1359" t="s">
        <v>209</v>
      </c>
      <c r="D1359" t="s">
        <v>154</v>
      </c>
      <c r="E1359" t="s">
        <v>155</v>
      </c>
      <c r="F1359" s="1"/>
      <c r="G1359" s="1"/>
      <c r="H1359" s="1"/>
      <c r="I1359" s="1">
        <v>1.0077983340000001</v>
      </c>
      <c r="J1359" s="1">
        <v>1.0077983340000001</v>
      </c>
      <c r="K1359" s="1">
        <v>0.99472622899999996</v>
      </c>
      <c r="L1359" s="1">
        <v>0.98516664256914199</v>
      </c>
      <c r="M1359" s="1">
        <v>1.15020062178423</v>
      </c>
      <c r="N1359" s="1">
        <v>1.2443928064965599</v>
      </c>
      <c r="O1359" s="1">
        <v>1.2626324605588899</v>
      </c>
      <c r="P1359" s="1">
        <v>1.2960214720318299</v>
      </c>
      <c r="Q1359" s="1">
        <v>1.3159094341797899</v>
      </c>
      <c r="R1359" s="1">
        <v>1.3217409336280601</v>
      </c>
      <c r="S1359" s="1">
        <v>1.32526606794964</v>
      </c>
      <c r="T1359" s="1">
        <v>1.32879120227124</v>
      </c>
      <c r="U1359" s="1">
        <v>1.3351550177913001</v>
      </c>
      <c r="V1359" s="1">
        <v>1.35423495454875</v>
      </c>
      <c r="W1359" s="1">
        <v>1.3784228045460301</v>
      </c>
      <c r="X1359" s="1">
        <v>1.37338734548482</v>
      </c>
      <c r="Y1359" s="1">
        <v>1.3604941946006199</v>
      </c>
      <c r="Z1359" s="1">
        <v>1.3476010437164301</v>
      </c>
      <c r="AA1359" s="1">
        <v>1.33665249052131</v>
      </c>
      <c r="AB1359" s="1">
        <v>1.3257039373262001</v>
      </c>
      <c r="AC1359" s="1">
        <v>1.3257039373262001</v>
      </c>
    </row>
    <row r="1360" spans="1:29" hidden="1" x14ac:dyDescent="0.3">
      <c r="A1360" t="s">
        <v>208</v>
      </c>
      <c r="B1360" t="s">
        <v>204</v>
      </c>
      <c r="C1360" t="s">
        <v>209</v>
      </c>
      <c r="D1360" t="s">
        <v>156</v>
      </c>
      <c r="E1360" t="s">
        <v>155</v>
      </c>
      <c r="F1360" s="1"/>
      <c r="G1360" s="1"/>
      <c r="H1360" s="1"/>
      <c r="I1360" s="1">
        <v>1.014868288</v>
      </c>
      <c r="J1360" s="1">
        <v>1.014868288</v>
      </c>
      <c r="K1360" s="1">
        <v>0.99148701099999903</v>
      </c>
      <c r="L1360" s="1">
        <v>0.97366177588145997</v>
      </c>
      <c r="M1360" s="1">
        <v>1.0635789019617099</v>
      </c>
      <c r="N1360" s="1">
        <v>1.1067295234086201</v>
      </c>
      <c r="O1360" s="1">
        <v>1.1088082146849501</v>
      </c>
      <c r="P1360" s="1">
        <v>1.12717478158415</v>
      </c>
      <c r="Q1360" s="1">
        <v>1.1470626989391699</v>
      </c>
      <c r="R1360" s="1">
        <v>1.1552165190795001</v>
      </c>
      <c r="S1360" s="1">
        <v>1.1569515135314901</v>
      </c>
      <c r="T1360" s="1">
        <v>1.1586865079834801</v>
      </c>
      <c r="U1360" s="1">
        <v>1.1539943964381201</v>
      </c>
      <c r="V1360" s="1">
        <v>1.1586494465322399</v>
      </c>
      <c r="W1360" s="1">
        <v>1.1722081175749499</v>
      </c>
      <c r="X1360" s="1">
        <v>1.1643169276638099</v>
      </c>
      <c r="Y1360" s="1">
        <v>1.1503695949489401</v>
      </c>
      <c r="Z1360" s="1">
        <v>1.13642226223409</v>
      </c>
      <c r="AA1360" s="1">
        <v>1.1255799476800701</v>
      </c>
      <c r="AB1360" s="1">
        <v>1.1147376331260599</v>
      </c>
      <c r="AC1360" s="1">
        <v>1.1147376331260599</v>
      </c>
    </row>
    <row r="1361" spans="1:29" hidden="1" x14ac:dyDescent="0.3">
      <c r="A1361" t="s">
        <v>208</v>
      </c>
      <c r="B1361" t="s">
        <v>204</v>
      </c>
      <c r="C1361" t="s">
        <v>209</v>
      </c>
      <c r="D1361" t="s">
        <v>117</v>
      </c>
      <c r="E1361" t="s">
        <v>157</v>
      </c>
      <c r="F1361" s="1"/>
      <c r="G1361" s="1"/>
      <c r="H1361" s="1"/>
      <c r="I1361" s="1"/>
      <c r="J1361" s="1"/>
      <c r="K1361" s="1"/>
      <c r="L1361" s="1"/>
      <c r="M1361" s="1">
        <v>121.829874642075</v>
      </c>
      <c r="N1361" s="1">
        <v>204.401711432556</v>
      </c>
      <c r="O1361" s="1">
        <v>265.509684840305</v>
      </c>
      <c r="P1361" s="1">
        <v>315.79860122069198</v>
      </c>
      <c r="Q1361" s="1">
        <v>373.02990499137701</v>
      </c>
      <c r="R1361" s="1">
        <v>412.34046553214102</v>
      </c>
      <c r="S1361" s="1">
        <v>455.31385447760903</v>
      </c>
      <c r="T1361" s="1">
        <v>503.68206643839699</v>
      </c>
      <c r="U1361" s="1">
        <v>557.84674984405694</v>
      </c>
      <c r="V1361" s="1">
        <v>618.13431664045697</v>
      </c>
      <c r="W1361" s="1">
        <v>685.08339707458094</v>
      </c>
      <c r="X1361" s="1">
        <v>760.04217030114899</v>
      </c>
      <c r="Y1361" s="1">
        <v>843.75696549679697</v>
      </c>
      <c r="Z1361" s="1">
        <v>937.07393342734497</v>
      </c>
      <c r="AA1361" s="1">
        <v>1040.38787293362</v>
      </c>
      <c r="AB1361" s="1">
        <v>1154.2675515983401</v>
      </c>
      <c r="AC1361" s="1">
        <v>1154.2675515983401</v>
      </c>
    </row>
    <row r="1362" spans="1:29" x14ac:dyDescent="0.3">
      <c r="A1362" t="s">
        <v>208</v>
      </c>
      <c r="B1362" t="s">
        <v>204</v>
      </c>
      <c r="C1362" t="s">
        <v>209</v>
      </c>
      <c r="D1362" t="s">
        <v>158</v>
      </c>
      <c r="E1362" t="s">
        <v>159</v>
      </c>
      <c r="F1362" s="1"/>
      <c r="G1362" s="1"/>
      <c r="H1362" s="1"/>
      <c r="I1362" s="1">
        <v>11.621556921061799</v>
      </c>
      <c r="J1362" s="1">
        <v>12.947961588390299</v>
      </c>
      <c r="K1362" s="1">
        <v>14.3388127656993</v>
      </c>
      <c r="L1362" s="1">
        <v>14.6024089820386</v>
      </c>
      <c r="M1362" s="1">
        <v>17.4918548029626</v>
      </c>
      <c r="N1362" s="1">
        <v>14.215521526837801</v>
      </c>
      <c r="O1362" s="1">
        <v>11.5194124301971</v>
      </c>
      <c r="P1362" s="1">
        <v>10.493316207409899</v>
      </c>
      <c r="Q1362" s="1">
        <v>9.4346660987127997</v>
      </c>
      <c r="R1362" s="1">
        <v>8.8049963211980202</v>
      </c>
      <c r="S1362" s="1">
        <v>8.2566311741673903</v>
      </c>
      <c r="T1362" s="1">
        <v>8.0697378069185497</v>
      </c>
      <c r="U1362" s="1">
        <v>8.0345433656845202</v>
      </c>
      <c r="V1362" s="1">
        <v>7.9366248004386399</v>
      </c>
      <c r="W1362" s="1">
        <v>7.8946622045895296</v>
      </c>
      <c r="X1362" s="1">
        <v>8.0003985708920702</v>
      </c>
      <c r="Y1362" s="1">
        <v>7.9424824367448696</v>
      </c>
      <c r="Z1362" s="1">
        <v>7.8397544973923301</v>
      </c>
      <c r="AA1362" s="1">
        <v>7.8044544870383499</v>
      </c>
      <c r="AB1362" s="1">
        <v>7.7280254990083703</v>
      </c>
      <c r="AC1362" s="1">
        <v>7.7280254990083703</v>
      </c>
    </row>
    <row r="1363" spans="1:29" x14ac:dyDescent="0.3">
      <c r="A1363" t="s">
        <v>208</v>
      </c>
      <c r="B1363" t="s">
        <v>204</v>
      </c>
      <c r="C1363" t="s">
        <v>209</v>
      </c>
      <c r="D1363" t="s">
        <v>166</v>
      </c>
      <c r="E1363" t="s">
        <v>159</v>
      </c>
      <c r="F1363" s="1"/>
      <c r="G1363" s="1"/>
      <c r="H1363" s="1"/>
      <c r="I1363" s="1">
        <v>4.4146576566946996</v>
      </c>
      <c r="J1363" s="1">
        <v>4.5201437449859903</v>
      </c>
      <c r="K1363" s="1">
        <v>4.6419426864574804</v>
      </c>
      <c r="L1363" s="1">
        <v>4.7722267544472201</v>
      </c>
      <c r="M1363" s="1">
        <v>12.4025060500023</v>
      </c>
      <c r="N1363" s="1">
        <v>17.583198905916099</v>
      </c>
      <c r="O1363" s="1">
        <v>21.418040903517898</v>
      </c>
      <c r="P1363" s="1">
        <v>24.5786802087448</v>
      </c>
      <c r="Q1363" s="1">
        <v>28.1659684058991</v>
      </c>
      <c r="R1363" s="1">
        <v>30.6494856129497</v>
      </c>
      <c r="S1363" s="1">
        <v>33.363772176463499</v>
      </c>
      <c r="T1363" s="1">
        <v>36.417574714216499</v>
      </c>
      <c r="U1363" s="1">
        <v>39.835654650488898</v>
      </c>
      <c r="V1363" s="1">
        <v>43.635945879800502</v>
      </c>
      <c r="W1363" s="1">
        <v>47.8531842479875</v>
      </c>
      <c r="X1363" s="1">
        <v>52.572600932917297</v>
      </c>
      <c r="Y1363" s="1">
        <v>57.835052989850297</v>
      </c>
      <c r="Z1363" s="1">
        <v>63.691155795250502</v>
      </c>
      <c r="AA1363" s="1">
        <v>70.165393992449907</v>
      </c>
      <c r="AB1363" s="1">
        <v>77.293629087954798</v>
      </c>
      <c r="AC1363" s="1">
        <v>77.293629087954798</v>
      </c>
    </row>
    <row r="1364" spans="1:29" x14ac:dyDescent="0.3">
      <c r="A1364" t="s">
        <v>208</v>
      </c>
      <c r="B1364" t="s">
        <v>204</v>
      </c>
      <c r="C1364" t="s">
        <v>209</v>
      </c>
      <c r="D1364" t="s">
        <v>167</v>
      </c>
      <c r="E1364" t="s">
        <v>159</v>
      </c>
      <c r="F1364" s="1"/>
      <c r="G1364" s="1"/>
      <c r="H1364" s="1"/>
      <c r="I1364" s="1">
        <v>24.1952584447607</v>
      </c>
      <c r="J1364" s="1">
        <v>24.1948887846345</v>
      </c>
      <c r="K1364" s="1">
        <v>24.1949047278211</v>
      </c>
      <c r="L1364" s="1">
        <v>24.3463305422523</v>
      </c>
      <c r="M1364" s="1">
        <v>25.195854386217999</v>
      </c>
      <c r="N1364" s="1">
        <v>27.9437810435738</v>
      </c>
      <c r="O1364" s="1">
        <v>26.656000110001798</v>
      </c>
      <c r="P1364" s="1">
        <v>24.777678238367798</v>
      </c>
      <c r="Q1364" s="1">
        <v>20.850571533645098</v>
      </c>
      <c r="R1364" s="1">
        <v>17.4193229832307</v>
      </c>
      <c r="S1364" s="1">
        <v>15.356658004310299</v>
      </c>
      <c r="T1364" s="1">
        <v>14.1012203795021</v>
      </c>
      <c r="U1364" s="1">
        <v>13.412224586747</v>
      </c>
      <c r="V1364" s="1">
        <v>12.9352291378994</v>
      </c>
      <c r="W1364" s="1">
        <v>12.498877854173999</v>
      </c>
      <c r="X1364" s="1">
        <v>12.2421655627496</v>
      </c>
      <c r="Y1364" s="1">
        <v>12.002030645464799</v>
      </c>
      <c r="Z1364" s="1">
        <v>11.7998251875119</v>
      </c>
      <c r="AA1364" s="1">
        <v>11.6338153656661</v>
      </c>
      <c r="AB1364" s="1">
        <v>11.4898836117034</v>
      </c>
      <c r="AC1364" s="1">
        <v>11.4898836117034</v>
      </c>
    </row>
    <row r="1365" spans="1:29" x14ac:dyDescent="0.3">
      <c r="A1365" t="s">
        <v>208</v>
      </c>
      <c r="B1365" t="s">
        <v>204</v>
      </c>
      <c r="C1365" t="s">
        <v>209</v>
      </c>
      <c r="D1365" t="s">
        <v>168</v>
      </c>
      <c r="E1365" t="s">
        <v>159</v>
      </c>
      <c r="F1365" s="1"/>
      <c r="G1365" s="1"/>
      <c r="H1365" s="1"/>
      <c r="I1365" s="1">
        <v>7.61383296647048</v>
      </c>
      <c r="J1365" s="1">
        <v>10.3146563859138</v>
      </c>
      <c r="K1365" s="1">
        <v>11.127819411865801</v>
      </c>
      <c r="L1365" s="1">
        <v>10.051548206893401</v>
      </c>
      <c r="M1365" s="1">
        <v>17.603438544786599</v>
      </c>
      <c r="N1365" s="1">
        <v>23.343397297596901</v>
      </c>
      <c r="O1365" s="1">
        <v>27.6407053244418</v>
      </c>
      <c r="P1365" s="1">
        <v>31.3215925838381</v>
      </c>
      <c r="Q1365" s="1">
        <v>34.843387065184302</v>
      </c>
      <c r="R1365" s="1">
        <v>37.627172684325501</v>
      </c>
      <c r="S1365" s="1">
        <v>40.980185598306498</v>
      </c>
      <c r="T1365" s="1">
        <v>44.602669937695701</v>
      </c>
      <c r="U1365" s="1">
        <v>48.763991073291798</v>
      </c>
      <c r="V1365" s="1">
        <v>53.279629841849697</v>
      </c>
      <c r="W1365" s="1">
        <v>58.3078718930809</v>
      </c>
      <c r="X1365" s="1">
        <v>63.903525034082499</v>
      </c>
      <c r="Y1365" s="1">
        <v>69.933657540473504</v>
      </c>
      <c r="Z1365" s="1">
        <v>76.846511562663295</v>
      </c>
      <c r="AA1365" s="1">
        <v>84.723132598011901</v>
      </c>
      <c r="AB1365" s="1">
        <v>93.274763851545501</v>
      </c>
      <c r="AC1365" s="1">
        <v>93.274763851545501</v>
      </c>
    </row>
    <row r="1366" spans="1:29" x14ac:dyDescent="0.3">
      <c r="A1366" t="s">
        <v>208</v>
      </c>
      <c r="B1366" t="s">
        <v>204</v>
      </c>
      <c r="C1366" t="s">
        <v>209</v>
      </c>
      <c r="D1366" t="s">
        <v>177</v>
      </c>
      <c r="E1366" t="s">
        <v>159</v>
      </c>
      <c r="F1366" s="1"/>
      <c r="G1366" s="1"/>
      <c r="H1366" s="1"/>
      <c r="I1366" s="1">
        <v>3.0773098011699598E-5</v>
      </c>
      <c r="J1366" s="1">
        <v>3.0779812926059101E-5</v>
      </c>
      <c r="K1366" s="1">
        <v>1.2909948549488901</v>
      </c>
      <c r="L1366" s="1">
        <v>3.4032024568322399</v>
      </c>
      <c r="M1366" s="1">
        <v>1.7132792098146401</v>
      </c>
      <c r="N1366" s="1">
        <v>1.0175448113862899</v>
      </c>
      <c r="O1366" s="1">
        <v>3.8212960842175399</v>
      </c>
      <c r="P1366" s="1">
        <v>6.1365858513950897</v>
      </c>
      <c r="Q1366" s="1">
        <v>7.9334566109467097</v>
      </c>
      <c r="R1366" s="1">
        <v>8.0275406169206107</v>
      </c>
      <c r="S1366" s="1">
        <v>8.1604236246434105</v>
      </c>
      <c r="T1366" s="1">
        <v>8.2830617958978898</v>
      </c>
      <c r="U1366" s="1">
        <v>8.39943838608108</v>
      </c>
      <c r="V1366" s="1">
        <v>11.334267841847799</v>
      </c>
      <c r="W1366" s="1">
        <v>16.9507002373836</v>
      </c>
      <c r="X1366" s="1">
        <v>17.353073489961599</v>
      </c>
      <c r="Y1366" s="1">
        <v>17.166234043501198</v>
      </c>
      <c r="Z1366" s="1">
        <v>16.986769495368002</v>
      </c>
      <c r="AA1366" s="1">
        <v>16.728313457391799</v>
      </c>
      <c r="AB1366" s="1">
        <v>16.478866803479001</v>
      </c>
      <c r="AC1366" s="1">
        <v>16.478866803479001</v>
      </c>
    </row>
    <row r="1367" spans="1:29" x14ac:dyDescent="0.3">
      <c r="A1367" t="s">
        <v>208</v>
      </c>
      <c r="B1367" t="s">
        <v>204</v>
      </c>
      <c r="C1367" t="s">
        <v>209</v>
      </c>
      <c r="D1367" t="s">
        <v>160</v>
      </c>
      <c r="E1367" t="s">
        <v>159</v>
      </c>
      <c r="F1367" s="1"/>
      <c r="G1367" s="1"/>
      <c r="H1367" s="1"/>
      <c r="I1367" s="1">
        <v>3.2508514656896801</v>
      </c>
      <c r="J1367" s="1">
        <v>3.3140917427787699</v>
      </c>
      <c r="K1367" s="1">
        <v>3.3883390785994298</v>
      </c>
      <c r="L1367" s="1">
        <v>3.4642372308998999</v>
      </c>
      <c r="M1367" s="1">
        <v>15.336420995108799</v>
      </c>
      <c r="N1367" s="1">
        <v>23.3645868149761</v>
      </c>
      <c r="O1367" s="1">
        <v>29.306977504098299</v>
      </c>
      <c r="P1367" s="1">
        <v>34.198927881285499</v>
      </c>
      <c r="Q1367" s="1">
        <v>39.761760983041299</v>
      </c>
      <c r="R1367" s="1">
        <v>43.587660352174503</v>
      </c>
      <c r="S1367" s="1">
        <v>47.766946972784503</v>
      </c>
      <c r="T1367" s="1">
        <v>52.467685210769297</v>
      </c>
      <c r="U1367" s="1">
        <v>57.728765160049598</v>
      </c>
      <c r="V1367" s="1">
        <v>63.5818381579857</v>
      </c>
      <c r="W1367" s="1">
        <v>70.079083492197498</v>
      </c>
      <c r="X1367" s="1">
        <v>77.351218404184905</v>
      </c>
      <c r="Y1367" s="1">
        <v>85.470572671796802</v>
      </c>
      <c r="Z1367" s="1">
        <v>94.519114298694006</v>
      </c>
      <c r="AA1367" s="1">
        <v>104.535178808746</v>
      </c>
      <c r="AB1367" s="1">
        <v>115.57389691042199</v>
      </c>
      <c r="AC1367" s="1">
        <v>115.57389691042199</v>
      </c>
    </row>
    <row r="1368" spans="1:29" hidden="1" x14ac:dyDescent="0.3">
      <c r="A1368" t="s">
        <v>208</v>
      </c>
      <c r="B1368" t="s">
        <v>204</v>
      </c>
      <c r="C1368" t="s">
        <v>209</v>
      </c>
      <c r="D1368" t="s">
        <v>119</v>
      </c>
      <c r="E1368" t="s">
        <v>159</v>
      </c>
      <c r="F1368" s="1"/>
      <c r="G1368" s="1"/>
      <c r="H1368" s="1"/>
      <c r="I1368" s="1">
        <v>3.0770555555555598E-5</v>
      </c>
      <c r="J1368" s="1">
        <v>3.0770555555555598E-5</v>
      </c>
      <c r="K1368" s="1">
        <v>1.2909949118747801</v>
      </c>
      <c r="L1368" s="1">
        <v>3.4032025308954599</v>
      </c>
      <c r="M1368" s="1">
        <v>1.7132792627089399</v>
      </c>
      <c r="N1368" s="1">
        <v>1.0175448480943701</v>
      </c>
      <c r="O1368" s="1">
        <v>3.8212961475625602</v>
      </c>
      <c r="P1368" s="1">
        <v>6.1365859145504196</v>
      </c>
      <c r="Q1368" s="1">
        <v>7.9334566747773101</v>
      </c>
      <c r="R1368" s="1">
        <v>8.0275406788497694</v>
      </c>
      <c r="S1368" s="1">
        <v>8.1604236851027494</v>
      </c>
      <c r="T1368" s="1">
        <v>8.2830618549256307</v>
      </c>
      <c r="U1368" s="1">
        <v>8.3994384438256606</v>
      </c>
      <c r="V1368" s="1">
        <v>11.334267912493999</v>
      </c>
      <c r="W1368" s="1">
        <v>16.950700325846999</v>
      </c>
      <c r="X1368" s="1">
        <v>17.3530735770318</v>
      </c>
      <c r="Y1368" s="1">
        <v>17.1662341278873</v>
      </c>
      <c r="Z1368" s="1">
        <v>16.9867695772122</v>
      </c>
      <c r="AA1368" s="1">
        <v>16.728313536544</v>
      </c>
      <c r="AB1368" s="1">
        <v>16.478866880075699</v>
      </c>
      <c r="AC1368" s="1">
        <v>16.478866880075699</v>
      </c>
    </row>
    <row r="1369" spans="1:29" hidden="1" x14ac:dyDescent="0.3">
      <c r="A1369" t="s">
        <v>208</v>
      </c>
      <c r="B1369" t="s">
        <v>204</v>
      </c>
      <c r="C1369" t="s">
        <v>209</v>
      </c>
      <c r="D1369" t="s">
        <v>121</v>
      </c>
      <c r="E1369" t="s">
        <v>159</v>
      </c>
      <c r="F1369" s="1"/>
      <c r="G1369" s="1"/>
      <c r="H1369" s="1"/>
      <c r="I1369" s="1">
        <v>3.2508514656896801</v>
      </c>
      <c r="J1369" s="1">
        <v>3.3140917427787699</v>
      </c>
      <c r="K1369" s="1">
        <v>3.3883390785994298</v>
      </c>
      <c r="L1369" s="1">
        <v>3.4642372308998999</v>
      </c>
      <c r="M1369" s="1">
        <v>3.5368241934565301</v>
      </c>
      <c r="N1369" s="1">
        <v>3.5676545144412199</v>
      </c>
      <c r="O1369" s="1">
        <v>3.59155066602984</v>
      </c>
      <c r="P1369" s="1">
        <v>3.6128653422127499</v>
      </c>
      <c r="Q1369" s="1">
        <v>3.6326712438589999</v>
      </c>
      <c r="R1369" s="1">
        <v>3.6512223267800401</v>
      </c>
      <c r="S1369" s="1">
        <v>3.6684045025908798</v>
      </c>
      <c r="T1369" s="1">
        <v>3.6845331501046399</v>
      </c>
      <c r="U1369" s="1">
        <v>3.6995974816753798</v>
      </c>
      <c r="V1369" s="1">
        <v>3.7136348371622998</v>
      </c>
      <c r="W1369" s="1">
        <v>3.7266565137129</v>
      </c>
      <c r="X1369" s="1">
        <v>3.7388044691471198</v>
      </c>
      <c r="Y1369" s="1">
        <v>3.7501242128492698</v>
      </c>
      <c r="Z1369" s="1">
        <v>3.76063145312256</v>
      </c>
      <c r="AA1369" s="1">
        <v>3.7704242359328299</v>
      </c>
      <c r="AB1369" s="1">
        <v>3.77954638593424</v>
      </c>
      <c r="AC1369" s="1">
        <v>3.77954638593424</v>
      </c>
    </row>
    <row r="1370" spans="1:29" hidden="1" x14ac:dyDescent="0.3">
      <c r="A1370" t="s">
        <v>208</v>
      </c>
      <c r="B1370" t="s">
        <v>204</v>
      </c>
      <c r="C1370" t="s">
        <v>209</v>
      </c>
      <c r="D1370" t="s">
        <v>123</v>
      </c>
      <c r="E1370" t="s">
        <v>159</v>
      </c>
      <c r="F1370" s="1"/>
      <c r="G1370" s="1"/>
      <c r="H1370" s="1"/>
      <c r="I1370" s="1">
        <v>4.4146576566946996</v>
      </c>
      <c r="J1370" s="1">
        <v>4.5201437449859903</v>
      </c>
      <c r="K1370" s="1">
        <v>4.6419426864574804</v>
      </c>
      <c r="L1370" s="1">
        <v>4.7722267544472201</v>
      </c>
      <c r="M1370" s="1">
        <v>4.9021682315497799</v>
      </c>
      <c r="N1370" s="1">
        <v>4.9994062120628397</v>
      </c>
      <c r="O1370" s="1">
        <v>5.0721952213835699</v>
      </c>
      <c r="P1370" s="1">
        <v>5.1368462685174698</v>
      </c>
      <c r="Q1370" s="1">
        <v>5.2007448756247996</v>
      </c>
      <c r="R1370" s="1">
        <v>5.2641456313150599</v>
      </c>
      <c r="S1370" s="1">
        <v>5.33281727285926</v>
      </c>
      <c r="T1370" s="1">
        <v>5.4088778532620703</v>
      </c>
      <c r="U1370" s="1">
        <v>5.4923617016249597</v>
      </c>
      <c r="V1370" s="1">
        <v>5.5811074782799501</v>
      </c>
      <c r="W1370" s="1">
        <v>5.6766907814352798</v>
      </c>
      <c r="X1370" s="1">
        <v>5.7813434496756999</v>
      </c>
      <c r="Y1370" s="1">
        <v>5.8899755079048397</v>
      </c>
      <c r="Z1370" s="1">
        <v>6.0011098831143697</v>
      </c>
      <c r="AA1370" s="1">
        <v>6.1149258117298499</v>
      </c>
      <c r="AB1370" s="1">
        <v>6.2322691768476899</v>
      </c>
      <c r="AC1370" s="1">
        <v>6.2322691768476899</v>
      </c>
    </row>
    <row r="1371" spans="1:29" hidden="1" x14ac:dyDescent="0.3">
      <c r="A1371" t="s">
        <v>208</v>
      </c>
      <c r="B1371" t="s">
        <v>204</v>
      </c>
      <c r="C1371" t="s">
        <v>209</v>
      </c>
      <c r="D1371" t="s">
        <v>125</v>
      </c>
      <c r="E1371" t="s">
        <v>159</v>
      </c>
      <c r="F1371" s="1"/>
      <c r="G1371" s="1"/>
      <c r="H1371" s="1"/>
      <c r="I1371" s="1">
        <v>7.61383296647048</v>
      </c>
      <c r="J1371" s="1">
        <v>10.3146563859138</v>
      </c>
      <c r="K1371" s="1">
        <v>11.127819411865801</v>
      </c>
      <c r="L1371" s="1">
        <v>10.051548206893401</v>
      </c>
      <c r="M1371" s="1">
        <v>9.0399694253025107</v>
      </c>
      <c r="N1371" s="1">
        <v>8.9759217587370603</v>
      </c>
      <c r="O1371" s="1">
        <v>8.9779266444688197</v>
      </c>
      <c r="P1371" s="1">
        <v>9.1239864755273405</v>
      </c>
      <c r="Q1371" s="1">
        <v>8.6229704274534402</v>
      </c>
      <c r="R1371" s="1">
        <v>8.6436015063026304</v>
      </c>
      <c r="S1371" s="1">
        <v>8.97599825142321</v>
      </c>
      <c r="T1371" s="1">
        <v>9.1986622207451703</v>
      </c>
      <c r="U1371" s="1">
        <v>9.5527267612432194</v>
      </c>
      <c r="V1371" s="1">
        <v>9.8307290874542801</v>
      </c>
      <c r="W1371" s="1">
        <v>10.1530943202135</v>
      </c>
      <c r="X1371" s="1">
        <v>10.4798662311721</v>
      </c>
      <c r="Y1371" s="1">
        <v>10.625653328786999</v>
      </c>
      <c r="Z1371" s="1">
        <v>10.979221498103101</v>
      </c>
      <c r="AA1371" s="1">
        <v>11.5938656729033</v>
      </c>
      <c r="AB1371" s="1">
        <v>12.1408501643258</v>
      </c>
      <c r="AC1371" s="1">
        <v>12.1408501643258</v>
      </c>
    </row>
    <row r="1372" spans="1:29" hidden="1" x14ac:dyDescent="0.3">
      <c r="A1372" t="s">
        <v>208</v>
      </c>
      <c r="B1372" t="s">
        <v>204</v>
      </c>
      <c r="C1372" t="s">
        <v>209</v>
      </c>
      <c r="D1372" t="s">
        <v>127</v>
      </c>
      <c r="E1372" t="s">
        <v>159</v>
      </c>
      <c r="F1372" s="1"/>
      <c r="G1372" s="1"/>
      <c r="H1372" s="1"/>
      <c r="I1372" s="1">
        <v>11.621556921061799</v>
      </c>
      <c r="J1372" s="1">
        <v>12.947961588390299</v>
      </c>
      <c r="K1372" s="1">
        <v>14.3388127656993</v>
      </c>
      <c r="L1372" s="1">
        <v>14.6024089820386</v>
      </c>
      <c r="M1372" s="1">
        <v>17.4918548029626</v>
      </c>
      <c r="N1372" s="1">
        <v>14.215521526837801</v>
      </c>
      <c r="O1372" s="1">
        <v>11.5194124301971</v>
      </c>
      <c r="P1372" s="1">
        <v>10.493316207409899</v>
      </c>
      <c r="Q1372" s="1">
        <v>9.4346660987127997</v>
      </c>
      <c r="R1372" s="1">
        <v>8.8049963211980202</v>
      </c>
      <c r="S1372" s="1">
        <v>8.2566311741673903</v>
      </c>
      <c r="T1372" s="1">
        <v>8.0697378069185497</v>
      </c>
      <c r="U1372" s="1">
        <v>8.0345433656845202</v>
      </c>
      <c r="V1372" s="1">
        <v>7.9366248004386399</v>
      </c>
      <c r="W1372" s="1">
        <v>7.8946622045895296</v>
      </c>
      <c r="X1372" s="1">
        <v>8.0003985708920702</v>
      </c>
      <c r="Y1372" s="1">
        <v>7.9424824367448696</v>
      </c>
      <c r="Z1372" s="1">
        <v>7.8397544973923301</v>
      </c>
      <c r="AA1372" s="1">
        <v>7.8044544870383499</v>
      </c>
      <c r="AB1372" s="1">
        <v>7.7280254990083703</v>
      </c>
      <c r="AC1372" s="1">
        <v>7.7280254990083703</v>
      </c>
    </row>
    <row r="1373" spans="1:29" hidden="1" x14ac:dyDescent="0.3">
      <c r="A1373" t="s">
        <v>208</v>
      </c>
      <c r="B1373" t="s">
        <v>204</v>
      </c>
      <c r="C1373" t="s">
        <v>209</v>
      </c>
      <c r="D1373" t="s">
        <v>161</v>
      </c>
      <c r="E1373" t="s">
        <v>159</v>
      </c>
      <c r="F1373" s="1"/>
      <c r="G1373" s="1"/>
      <c r="H1373" s="1"/>
      <c r="I1373" s="1">
        <v>4.4146576566946996</v>
      </c>
      <c r="J1373" s="1">
        <v>4.5201437449859903</v>
      </c>
      <c r="K1373" s="1">
        <v>4.6419426864574804</v>
      </c>
      <c r="L1373" s="1">
        <v>4.7722267544472201</v>
      </c>
      <c r="M1373" s="1">
        <v>12.4025060500023</v>
      </c>
      <c r="N1373" s="1">
        <v>17.583198905916099</v>
      </c>
      <c r="O1373" s="1">
        <v>21.418040903517898</v>
      </c>
      <c r="P1373" s="1">
        <v>24.5786802087448</v>
      </c>
      <c r="Q1373" s="1">
        <v>28.1659684058991</v>
      </c>
      <c r="R1373" s="1">
        <v>30.6494856129497</v>
      </c>
      <c r="S1373" s="1">
        <v>33.363772176463499</v>
      </c>
      <c r="T1373" s="1">
        <v>36.417574714216499</v>
      </c>
      <c r="U1373" s="1">
        <v>39.835654650488898</v>
      </c>
      <c r="V1373" s="1">
        <v>43.635945879800502</v>
      </c>
      <c r="W1373" s="1">
        <v>47.8531842479875</v>
      </c>
      <c r="X1373" s="1">
        <v>52.572600932917297</v>
      </c>
      <c r="Y1373" s="1">
        <v>57.835052989850297</v>
      </c>
      <c r="Z1373" s="1">
        <v>63.691155795250502</v>
      </c>
      <c r="AA1373" s="1">
        <v>70.165393992449907</v>
      </c>
      <c r="AB1373" s="1">
        <v>77.293629087954798</v>
      </c>
      <c r="AC1373" s="1">
        <v>77.293629087954798</v>
      </c>
    </row>
    <row r="1374" spans="1:29" hidden="1" x14ac:dyDescent="0.3">
      <c r="A1374" t="s">
        <v>208</v>
      </c>
      <c r="B1374" t="s">
        <v>204</v>
      </c>
      <c r="C1374" t="s">
        <v>209</v>
      </c>
      <c r="D1374" t="s">
        <v>131</v>
      </c>
      <c r="E1374" t="s">
        <v>159</v>
      </c>
      <c r="F1374" s="1"/>
      <c r="G1374" s="1"/>
      <c r="H1374" s="1"/>
      <c r="I1374" s="1">
        <v>24.1952584447607</v>
      </c>
      <c r="J1374" s="1">
        <v>24.1948887846345</v>
      </c>
      <c r="K1374" s="1">
        <v>24.1949047278211</v>
      </c>
      <c r="L1374" s="1">
        <v>24.3463305422523</v>
      </c>
      <c r="M1374" s="1">
        <v>25.195854386217999</v>
      </c>
      <c r="N1374" s="1">
        <v>27.9437810435738</v>
      </c>
      <c r="O1374" s="1">
        <v>26.656000110001798</v>
      </c>
      <c r="P1374" s="1">
        <v>24.777678238367798</v>
      </c>
      <c r="Q1374" s="1">
        <v>20.850571533645098</v>
      </c>
      <c r="R1374" s="1">
        <v>17.4193229832307</v>
      </c>
      <c r="S1374" s="1">
        <v>15.356658004310299</v>
      </c>
      <c r="T1374" s="1">
        <v>14.1012203795021</v>
      </c>
      <c r="U1374" s="1">
        <v>13.412224586747</v>
      </c>
      <c r="V1374" s="1">
        <v>12.9352291378994</v>
      </c>
      <c r="W1374" s="1">
        <v>12.498877854173999</v>
      </c>
      <c r="X1374" s="1">
        <v>12.2421655627496</v>
      </c>
      <c r="Y1374" s="1">
        <v>12.002030645464799</v>
      </c>
      <c r="Z1374" s="1">
        <v>11.7998251875119</v>
      </c>
      <c r="AA1374" s="1">
        <v>11.6338153656661</v>
      </c>
      <c r="AB1374" s="1">
        <v>11.4898836117034</v>
      </c>
      <c r="AC1374" s="1">
        <v>11.4898836117034</v>
      </c>
    </row>
    <row r="1375" spans="1:29" hidden="1" x14ac:dyDescent="0.3">
      <c r="A1375" t="s">
        <v>208</v>
      </c>
      <c r="B1375" t="s">
        <v>204</v>
      </c>
      <c r="C1375" t="s">
        <v>209</v>
      </c>
      <c r="D1375" t="s">
        <v>162</v>
      </c>
      <c r="E1375" t="s">
        <v>159</v>
      </c>
      <c r="F1375" s="1"/>
      <c r="G1375" s="1"/>
      <c r="H1375" s="1"/>
      <c r="I1375" s="1">
        <v>7.61383296647048</v>
      </c>
      <c r="J1375" s="1">
        <v>10.3146563859138</v>
      </c>
      <c r="K1375" s="1">
        <v>11.127819411865801</v>
      </c>
      <c r="L1375" s="1">
        <v>10.051548206893401</v>
      </c>
      <c r="M1375" s="1">
        <v>17.603438544786599</v>
      </c>
      <c r="N1375" s="1">
        <v>23.343397297596901</v>
      </c>
      <c r="O1375" s="1">
        <v>27.6407053244418</v>
      </c>
      <c r="P1375" s="1">
        <v>31.3215925838381</v>
      </c>
      <c r="Q1375" s="1">
        <v>34.843387065184302</v>
      </c>
      <c r="R1375" s="1">
        <v>37.627172684325501</v>
      </c>
      <c r="S1375" s="1">
        <v>40.980185598306498</v>
      </c>
      <c r="T1375" s="1">
        <v>44.602669937695701</v>
      </c>
      <c r="U1375" s="1">
        <v>48.763991073291798</v>
      </c>
      <c r="V1375" s="1">
        <v>53.279629841849697</v>
      </c>
      <c r="W1375" s="1">
        <v>58.3078718930809</v>
      </c>
      <c r="X1375" s="1">
        <v>63.903525034082499</v>
      </c>
      <c r="Y1375" s="1">
        <v>69.933657540473504</v>
      </c>
      <c r="Z1375" s="1">
        <v>76.846511562663295</v>
      </c>
      <c r="AA1375" s="1">
        <v>84.723132598011901</v>
      </c>
      <c r="AB1375" s="1">
        <v>93.274763851545501</v>
      </c>
      <c r="AC1375" s="1">
        <v>93.274763851545501</v>
      </c>
    </row>
    <row r="1376" spans="1:29" hidden="1" x14ac:dyDescent="0.3">
      <c r="A1376" t="s">
        <v>208</v>
      </c>
      <c r="B1376" t="s">
        <v>204</v>
      </c>
      <c r="C1376" t="s">
        <v>209</v>
      </c>
      <c r="D1376" t="s">
        <v>164</v>
      </c>
      <c r="E1376" t="s">
        <v>159</v>
      </c>
      <c r="F1376" s="1"/>
      <c r="G1376" s="1"/>
      <c r="H1376" s="1"/>
      <c r="I1376" s="1">
        <v>3.2508514656896801</v>
      </c>
      <c r="J1376" s="1">
        <v>3.3140917427787699</v>
      </c>
      <c r="K1376" s="1">
        <v>3.3883390785994298</v>
      </c>
      <c r="L1376" s="1">
        <v>3.4642372308998999</v>
      </c>
      <c r="M1376" s="1">
        <v>15.336420995108799</v>
      </c>
      <c r="N1376" s="1">
        <v>23.3645868149761</v>
      </c>
      <c r="O1376" s="1">
        <v>29.306977504098299</v>
      </c>
      <c r="P1376" s="1">
        <v>34.198927881285499</v>
      </c>
      <c r="Q1376" s="1">
        <v>39.761760983041299</v>
      </c>
      <c r="R1376" s="1">
        <v>43.587660352174503</v>
      </c>
      <c r="S1376" s="1">
        <v>47.766946972784503</v>
      </c>
      <c r="T1376" s="1">
        <v>52.467685210769297</v>
      </c>
      <c r="U1376" s="1">
        <v>57.728765160049598</v>
      </c>
      <c r="V1376" s="1">
        <v>63.5818381579857</v>
      </c>
      <c r="W1376" s="1">
        <v>70.079083492197498</v>
      </c>
      <c r="X1376" s="1">
        <v>77.351218404184905</v>
      </c>
      <c r="Y1376" s="1">
        <v>85.470572671796802</v>
      </c>
      <c r="Z1376" s="1">
        <v>94.519114298694006</v>
      </c>
      <c r="AA1376" s="1">
        <v>104.535178808746</v>
      </c>
      <c r="AB1376" s="1">
        <v>115.57389691042199</v>
      </c>
      <c r="AC1376" s="1">
        <v>115.57389691042199</v>
      </c>
    </row>
    <row r="1377" spans="1:29" hidden="1" x14ac:dyDescent="0.3">
      <c r="A1377" t="s">
        <v>208</v>
      </c>
      <c r="B1377" t="s">
        <v>180</v>
      </c>
      <c r="C1377" t="s">
        <v>149</v>
      </c>
      <c r="D1377" t="s">
        <v>154</v>
      </c>
      <c r="E1377" t="s">
        <v>155</v>
      </c>
      <c r="F1377" s="1"/>
      <c r="G1377" s="1"/>
      <c r="H1377" s="1"/>
      <c r="I1377" s="1">
        <v>1.0077983340000001</v>
      </c>
      <c r="J1377" s="1">
        <v>1.0077983340000001</v>
      </c>
      <c r="K1377" s="1">
        <v>0.99472622899999996</v>
      </c>
      <c r="L1377" s="1">
        <v>0.98516664256914199</v>
      </c>
      <c r="M1377" s="1">
        <v>1.2328075218732799</v>
      </c>
      <c r="N1377" s="1">
        <v>1.2493358174265901</v>
      </c>
      <c r="O1377" s="1">
        <v>1.28606346149801</v>
      </c>
      <c r="P1377" s="1">
        <v>1.3100779347315099</v>
      </c>
      <c r="Q1377" s="1">
        <v>1.3524233930462499</v>
      </c>
      <c r="R1377" s="1">
        <v>1.3640222158956601</v>
      </c>
      <c r="S1377" s="1">
        <v>1.3667534596261599</v>
      </c>
      <c r="T1377" s="1">
        <v>1.34592457358674</v>
      </c>
      <c r="U1377" s="1">
        <v>1.3351550177913001</v>
      </c>
      <c r="V1377" s="1">
        <v>1.3415188333113699</v>
      </c>
      <c r="W1377" s="1">
        <v>1.3360866988331901</v>
      </c>
      <c r="X1377" s="1">
        <v>1.3306545643550201</v>
      </c>
      <c r="Y1377" s="1">
        <v>1.32115156850412</v>
      </c>
      <c r="Z1377" s="1">
        <v>1.3116485726532101</v>
      </c>
      <c r="AA1377" s="1">
        <v>1.3034358343696799</v>
      </c>
      <c r="AB1377" s="1">
        <v>1.29522309608613</v>
      </c>
      <c r="AC1377" s="1">
        <v>1.29522309608613</v>
      </c>
    </row>
    <row r="1378" spans="1:29" hidden="1" x14ac:dyDescent="0.3">
      <c r="A1378" t="s">
        <v>208</v>
      </c>
      <c r="B1378" t="s">
        <v>180</v>
      </c>
      <c r="C1378" t="s">
        <v>149</v>
      </c>
      <c r="D1378" t="s">
        <v>156</v>
      </c>
      <c r="E1378" t="s">
        <v>155</v>
      </c>
      <c r="F1378" s="1"/>
      <c r="G1378" s="1"/>
      <c r="H1378" s="1"/>
      <c r="I1378" s="1">
        <v>1.014868288</v>
      </c>
      <c r="J1378" s="1">
        <v>1.014868288</v>
      </c>
      <c r="K1378" s="1">
        <v>0.99148701099999903</v>
      </c>
      <c r="L1378" s="1">
        <v>0.97366177588145997</v>
      </c>
      <c r="M1378" s="1">
        <v>1.1142712385981</v>
      </c>
      <c r="N1378" s="1">
        <v>1.1113263697031699</v>
      </c>
      <c r="O1378" s="1">
        <v>1.13323341878134</v>
      </c>
      <c r="P1378" s="1">
        <v>1.13890887879883</v>
      </c>
      <c r="Q1378" s="1">
        <v>1.1780565420239699</v>
      </c>
      <c r="R1378" s="1">
        <v>1.1880291553768301</v>
      </c>
      <c r="S1378" s="1">
        <v>1.18797348461317</v>
      </c>
      <c r="T1378" s="1">
        <v>1.1709938986989701</v>
      </c>
      <c r="U1378" s="1">
        <v>1.1539943964381201</v>
      </c>
      <c r="V1378" s="1">
        <v>1.1493022848927701</v>
      </c>
      <c r="W1378" s="1">
        <v>1.14084462345482</v>
      </c>
      <c r="X1378" s="1">
        <v>1.1323869620168701</v>
      </c>
      <c r="Y1378" s="1">
        <v>1.12579942521934</v>
      </c>
      <c r="Z1378" s="1">
        <v>1.1192118884218101</v>
      </c>
      <c r="AA1378" s="1">
        <v>1.11106238205204</v>
      </c>
      <c r="AB1378" s="1">
        <v>1.1029128756822799</v>
      </c>
      <c r="AC1378" s="1">
        <v>1.1029128756822799</v>
      </c>
    </row>
    <row r="1379" spans="1:29" hidden="1" x14ac:dyDescent="0.3">
      <c r="A1379" t="s">
        <v>208</v>
      </c>
      <c r="B1379" t="s">
        <v>180</v>
      </c>
      <c r="C1379" t="s">
        <v>149</v>
      </c>
      <c r="D1379" t="s">
        <v>117</v>
      </c>
      <c r="E1379" t="s">
        <v>157</v>
      </c>
      <c r="F1379" s="1"/>
      <c r="G1379" s="1"/>
      <c r="H1379" s="1"/>
      <c r="I1379" s="1"/>
      <c r="J1379" s="1"/>
      <c r="K1379" s="1"/>
      <c r="L1379" s="1"/>
      <c r="M1379" s="1">
        <v>287.21604086159499</v>
      </c>
      <c r="N1379" s="1">
        <v>465.00291898639</v>
      </c>
      <c r="O1379" s="1">
        <v>571.54437296241804</v>
      </c>
      <c r="P1379" s="1">
        <v>682.37535670414297</v>
      </c>
      <c r="Q1379" s="1">
        <v>836.18458307647199</v>
      </c>
      <c r="R1379" s="1">
        <v>903.01989729575803</v>
      </c>
      <c r="S1379" s="1">
        <v>853.773500321857</v>
      </c>
      <c r="T1379" s="1">
        <v>638.431872406671</v>
      </c>
      <c r="U1379" s="1">
        <v>536.89429283455297</v>
      </c>
      <c r="V1379" s="1">
        <v>437.70769925753501</v>
      </c>
      <c r="W1379" s="1">
        <v>395.41866029621599</v>
      </c>
      <c r="X1379" s="1">
        <v>370.63759157128601</v>
      </c>
      <c r="Y1379" s="1">
        <v>367.76673737028199</v>
      </c>
      <c r="Z1379" s="1">
        <v>357.645230633648</v>
      </c>
      <c r="AA1379" s="1">
        <v>360.82462177142799</v>
      </c>
      <c r="AB1379" s="1">
        <v>378.489027250086</v>
      </c>
      <c r="AC1379" s="1">
        <v>378.489027250086</v>
      </c>
    </row>
    <row r="1380" spans="1:29" x14ac:dyDescent="0.3">
      <c r="A1380" t="s">
        <v>208</v>
      </c>
      <c r="B1380" t="s">
        <v>180</v>
      </c>
      <c r="C1380" t="s">
        <v>149</v>
      </c>
      <c r="D1380" t="s">
        <v>158</v>
      </c>
      <c r="E1380" t="s">
        <v>159</v>
      </c>
      <c r="F1380" s="1"/>
      <c r="G1380" s="1"/>
      <c r="H1380" s="1"/>
      <c r="I1380" s="1">
        <v>11.610834379248701</v>
      </c>
      <c r="J1380" s="1">
        <v>12.931078891080301</v>
      </c>
      <c r="K1380" s="1">
        <v>14.316642835688301</v>
      </c>
      <c r="L1380" s="1">
        <v>14.5760564873872</v>
      </c>
      <c r="M1380" s="1">
        <v>17.937447281103601</v>
      </c>
      <c r="N1380" s="1">
        <v>14.513247134976</v>
      </c>
      <c r="O1380" s="1">
        <v>11.477878349750601</v>
      </c>
      <c r="P1380" s="1">
        <v>10.4081939388532</v>
      </c>
      <c r="Q1380" s="1">
        <v>9.3463790518398895</v>
      </c>
      <c r="R1380" s="1">
        <v>8.68588442919485</v>
      </c>
      <c r="S1380" s="1">
        <v>8.1801202540920706</v>
      </c>
      <c r="T1380" s="1">
        <v>8.0171800999785496</v>
      </c>
      <c r="U1380" s="1">
        <v>8.0039410404505702</v>
      </c>
      <c r="V1380" s="1">
        <v>7.9957556599789399</v>
      </c>
      <c r="W1380" s="1">
        <v>8.1158983957980801</v>
      </c>
      <c r="X1380" s="1">
        <v>8.2832072042483293</v>
      </c>
      <c r="Y1380" s="1">
        <v>8.3896035253965202</v>
      </c>
      <c r="Z1380" s="1">
        <v>8.2361416034162005</v>
      </c>
      <c r="AA1380" s="1">
        <v>8.2049384467809006</v>
      </c>
      <c r="AB1380" s="1">
        <v>8.1278907219844196</v>
      </c>
      <c r="AC1380" s="1">
        <v>8.1278907219844196</v>
      </c>
    </row>
    <row r="1381" spans="1:29" hidden="1" x14ac:dyDescent="0.3">
      <c r="A1381" t="s">
        <v>208</v>
      </c>
      <c r="B1381" t="s">
        <v>180</v>
      </c>
      <c r="C1381" t="s">
        <v>149</v>
      </c>
      <c r="D1381" t="s">
        <v>119</v>
      </c>
      <c r="E1381" t="s">
        <v>159</v>
      </c>
      <c r="F1381" s="1"/>
      <c r="G1381" s="1"/>
      <c r="H1381" s="1"/>
      <c r="I1381" s="1">
        <v>3.0770555555555598E-5</v>
      </c>
      <c r="J1381" s="1">
        <v>3.0770555555555598E-5</v>
      </c>
      <c r="K1381" s="1">
        <v>1.2909949118747801</v>
      </c>
      <c r="L1381" s="1">
        <v>3.4032025308954599</v>
      </c>
      <c r="M1381" s="1">
        <v>1.77744174488655</v>
      </c>
      <c r="N1381" s="1">
        <v>3.52427921827924</v>
      </c>
      <c r="O1381" s="1">
        <v>7.0469244695512803</v>
      </c>
      <c r="P1381" s="1">
        <v>7.83085765201852</v>
      </c>
      <c r="Q1381" s="1">
        <v>16.767304578035699</v>
      </c>
      <c r="R1381" s="1">
        <v>17.073492314587799</v>
      </c>
      <c r="S1381" s="1">
        <v>17.245490464038401</v>
      </c>
      <c r="T1381" s="1">
        <v>12.6769799418395</v>
      </c>
      <c r="U1381" s="1">
        <v>8.3994384438256606</v>
      </c>
      <c r="V1381" s="1">
        <v>8.50779752793051</v>
      </c>
      <c r="W1381" s="1">
        <v>8.6020701057507303</v>
      </c>
      <c r="X1381" s="1">
        <v>8.6908417162683502</v>
      </c>
      <c r="Y1381" s="1">
        <v>8.7831939056761694</v>
      </c>
      <c r="Z1381" s="1">
        <v>8.8705416903292207</v>
      </c>
      <c r="AA1381" s="1">
        <v>8.9522696260379107</v>
      </c>
      <c r="AB1381" s="1">
        <v>9.0296604122998492</v>
      </c>
      <c r="AC1381" s="1">
        <v>9.0296604122998492</v>
      </c>
    </row>
    <row r="1382" spans="1:29" hidden="1" x14ac:dyDescent="0.3">
      <c r="A1382" t="s">
        <v>208</v>
      </c>
      <c r="B1382" t="s">
        <v>180</v>
      </c>
      <c r="C1382" t="s">
        <v>149</v>
      </c>
      <c r="D1382" t="s">
        <v>121</v>
      </c>
      <c r="E1382" t="s">
        <v>159</v>
      </c>
      <c r="F1382" s="1"/>
      <c r="G1382" s="1"/>
      <c r="H1382" s="1"/>
      <c r="I1382" s="1">
        <v>3.2508514656896801</v>
      </c>
      <c r="J1382" s="1">
        <v>3.3140917427787699</v>
      </c>
      <c r="K1382" s="1">
        <v>3.3883390785994298</v>
      </c>
      <c r="L1382" s="1">
        <v>3.4642372308998999</v>
      </c>
      <c r="M1382" s="1">
        <v>3.5368241934565199</v>
      </c>
      <c r="N1382" s="1">
        <v>3.5643825261625799</v>
      </c>
      <c r="O1382" s="1">
        <v>3.5868345398114001</v>
      </c>
      <c r="P1382" s="1">
        <v>3.6086893552505801</v>
      </c>
      <c r="Q1382" s="1">
        <v>3.6288287709767699</v>
      </c>
      <c r="R1382" s="1">
        <v>3.6473421773620198</v>
      </c>
      <c r="S1382" s="1">
        <v>3.6642103470294898</v>
      </c>
      <c r="T1382" s="1">
        <v>3.6800005136319101</v>
      </c>
      <c r="U1382" s="1">
        <v>3.6950241155691601</v>
      </c>
      <c r="V1382" s="1">
        <v>3.7092550767733998</v>
      </c>
      <c r="W1382" s="1">
        <v>3.7224332986029101</v>
      </c>
      <c r="X1382" s="1">
        <v>3.7347576841402699</v>
      </c>
      <c r="Y1382" s="1">
        <v>3.7461699402886799</v>
      </c>
      <c r="Z1382" s="1">
        <v>3.7567881710065301</v>
      </c>
      <c r="AA1382" s="1">
        <v>3.7666643520125</v>
      </c>
      <c r="AB1382" s="1">
        <v>3.7758460416526098</v>
      </c>
      <c r="AC1382" s="1">
        <v>3.7758460416526098</v>
      </c>
    </row>
    <row r="1383" spans="1:29" hidden="1" x14ac:dyDescent="0.3">
      <c r="A1383" t="s">
        <v>208</v>
      </c>
      <c r="B1383" t="s">
        <v>180</v>
      </c>
      <c r="C1383" t="s">
        <v>149</v>
      </c>
      <c r="D1383" t="s">
        <v>123</v>
      </c>
      <c r="E1383" t="s">
        <v>159</v>
      </c>
      <c r="F1383" s="1"/>
      <c r="G1383" s="1"/>
      <c r="H1383" s="1"/>
      <c r="I1383" s="1">
        <v>4.4146576566946996</v>
      </c>
      <c r="J1383" s="1">
        <v>4.5201437449859903</v>
      </c>
      <c r="K1383" s="1">
        <v>4.6419426864574804</v>
      </c>
      <c r="L1383" s="1">
        <v>4.7722267544472201</v>
      </c>
      <c r="M1383" s="1">
        <v>4.9021682315497799</v>
      </c>
      <c r="N1383" s="1">
        <v>4.9979389287518696</v>
      </c>
      <c r="O1383" s="1">
        <v>5.0661069710103401</v>
      </c>
      <c r="P1383" s="1">
        <v>5.1203896139822103</v>
      </c>
      <c r="Q1383" s="1">
        <v>5.1707636912082604</v>
      </c>
      <c r="R1383" s="1">
        <v>5.2230203119013003</v>
      </c>
      <c r="S1383" s="1">
        <v>5.2817738343768399</v>
      </c>
      <c r="T1383" s="1">
        <v>5.3483325238601598</v>
      </c>
      <c r="U1383" s="1">
        <v>5.4280301165471396</v>
      </c>
      <c r="V1383" s="1">
        <v>5.5196196271906697</v>
      </c>
      <c r="W1383" s="1">
        <v>5.6263295081245701</v>
      </c>
      <c r="X1383" s="1">
        <v>5.7420239467274197</v>
      </c>
      <c r="Y1383" s="1">
        <v>5.8630156722267701</v>
      </c>
      <c r="Z1383" s="1">
        <v>5.9863526595921099</v>
      </c>
      <c r="AA1383" s="1">
        <v>6.1119027140254598</v>
      </c>
      <c r="AB1383" s="1">
        <v>6.2399414733392096</v>
      </c>
      <c r="AC1383" s="1">
        <v>6.2399414733392096</v>
      </c>
    </row>
    <row r="1384" spans="1:29" hidden="1" x14ac:dyDescent="0.3">
      <c r="A1384" t="s">
        <v>208</v>
      </c>
      <c r="B1384" t="s">
        <v>180</v>
      </c>
      <c r="C1384" t="s">
        <v>149</v>
      </c>
      <c r="D1384" t="s">
        <v>125</v>
      </c>
      <c r="E1384" t="s">
        <v>159</v>
      </c>
      <c r="F1384" s="1"/>
      <c r="G1384" s="1"/>
      <c r="H1384" s="1"/>
      <c r="I1384" s="1">
        <v>7.61383296647048</v>
      </c>
      <c r="J1384" s="1">
        <v>10.3146563859138</v>
      </c>
      <c r="K1384" s="1">
        <v>11.127819411865801</v>
      </c>
      <c r="L1384" s="1">
        <v>10.051548206893401</v>
      </c>
      <c r="M1384" s="1">
        <v>9.2203313178049306</v>
      </c>
      <c r="N1384" s="1">
        <v>7.0378860873326499</v>
      </c>
      <c r="O1384" s="1">
        <v>6.7606323974037803</v>
      </c>
      <c r="P1384" s="1">
        <v>6.6867029841625696</v>
      </c>
      <c r="Q1384" s="1">
        <v>6.7408616933834899</v>
      </c>
      <c r="R1384" s="1">
        <v>7.0059771538902504</v>
      </c>
      <c r="S1384" s="1">
        <v>6.8520585809900201</v>
      </c>
      <c r="T1384" s="1">
        <v>8.6984462597217291</v>
      </c>
      <c r="U1384" s="1">
        <v>8.9338374666396092</v>
      </c>
      <c r="V1384" s="1">
        <v>9.2368128643017293</v>
      </c>
      <c r="W1384" s="1">
        <v>9.2966125213713298</v>
      </c>
      <c r="X1384" s="1">
        <v>9.6087975675379003</v>
      </c>
      <c r="Y1384" s="1">
        <v>9.5838928387605602</v>
      </c>
      <c r="Z1384" s="1">
        <v>9.8821632549468692</v>
      </c>
      <c r="AA1384" s="1">
        <v>10.156616964819699</v>
      </c>
      <c r="AB1384" s="1">
        <v>10.1646801159958</v>
      </c>
      <c r="AC1384" s="1">
        <v>10.1646801159958</v>
      </c>
    </row>
    <row r="1385" spans="1:29" hidden="1" x14ac:dyDescent="0.3">
      <c r="A1385" t="s">
        <v>208</v>
      </c>
      <c r="B1385" t="s">
        <v>180</v>
      </c>
      <c r="C1385" t="s">
        <v>149</v>
      </c>
      <c r="D1385" t="s">
        <v>127</v>
      </c>
      <c r="E1385" t="s">
        <v>159</v>
      </c>
      <c r="F1385" s="1"/>
      <c r="G1385" s="1"/>
      <c r="H1385" s="1"/>
      <c r="I1385" s="1">
        <v>11.610834379248701</v>
      </c>
      <c r="J1385" s="1">
        <v>12.931078891080301</v>
      </c>
      <c r="K1385" s="1">
        <v>14.316642835688301</v>
      </c>
      <c r="L1385" s="1">
        <v>14.5760564873872</v>
      </c>
      <c r="M1385" s="1">
        <v>17.937447281103601</v>
      </c>
      <c r="N1385" s="1">
        <v>14.513247134976</v>
      </c>
      <c r="O1385" s="1">
        <v>11.477878349750601</v>
      </c>
      <c r="P1385" s="1">
        <v>10.4081939388532</v>
      </c>
      <c r="Q1385" s="1">
        <v>9.3463790518398895</v>
      </c>
      <c r="R1385" s="1">
        <v>8.68588442919485</v>
      </c>
      <c r="S1385" s="1">
        <v>8.1801202540920706</v>
      </c>
      <c r="T1385" s="1">
        <v>8.0171800999785496</v>
      </c>
      <c r="U1385" s="1">
        <v>8.0039410404505702</v>
      </c>
      <c r="V1385" s="1">
        <v>7.9957556599789497</v>
      </c>
      <c r="W1385" s="1">
        <v>8.1158983957980801</v>
      </c>
      <c r="X1385" s="1">
        <v>8.2832072042483293</v>
      </c>
      <c r="Y1385" s="1">
        <v>8.3896035253965202</v>
      </c>
      <c r="Z1385" s="1">
        <v>8.2361416034162005</v>
      </c>
      <c r="AA1385" s="1">
        <v>8.2049384467809006</v>
      </c>
      <c r="AB1385" s="1">
        <v>8.1278907219844196</v>
      </c>
      <c r="AC1385" s="1">
        <v>8.1278907219844196</v>
      </c>
    </row>
    <row r="1386" spans="1:29" hidden="1" x14ac:dyDescent="0.3">
      <c r="A1386" t="s">
        <v>208</v>
      </c>
      <c r="B1386" t="s">
        <v>180</v>
      </c>
      <c r="C1386" t="s">
        <v>149</v>
      </c>
      <c r="D1386" t="s">
        <v>161</v>
      </c>
      <c r="E1386" t="s">
        <v>159</v>
      </c>
      <c r="F1386" s="1"/>
      <c r="G1386" s="1"/>
      <c r="H1386" s="1"/>
      <c r="I1386" s="1">
        <v>4.4146576566946996</v>
      </c>
      <c r="J1386" s="1">
        <v>4.5201437449859903</v>
      </c>
      <c r="K1386" s="1">
        <v>4.6419426864574804</v>
      </c>
      <c r="L1386" s="1">
        <v>4.7722267544472201</v>
      </c>
      <c r="M1386" s="1">
        <v>22.5843446244033</v>
      </c>
      <c r="N1386" s="1">
        <v>33.625391671446401</v>
      </c>
      <c r="O1386" s="1">
        <v>40.252680773600801</v>
      </c>
      <c r="P1386" s="1">
        <v>47.130165207237901</v>
      </c>
      <c r="Q1386" s="1">
        <v>56.649654809506799</v>
      </c>
      <c r="R1386" s="1">
        <v>60.8165625887913</v>
      </c>
      <c r="S1386" s="1">
        <v>57.843509547145999</v>
      </c>
      <c r="T1386" s="1">
        <v>44.6527702176951</v>
      </c>
      <c r="U1386" s="1">
        <v>38.481405414591997</v>
      </c>
      <c r="V1386" s="1">
        <v>32.4666686971673</v>
      </c>
      <c r="W1386" s="1">
        <v>29.969894997744301</v>
      </c>
      <c r="X1386" s="1">
        <v>28.559967026529101</v>
      </c>
      <c r="Y1386" s="1">
        <v>28.504217403502</v>
      </c>
      <c r="Z1386" s="1">
        <v>28.0044336663363</v>
      </c>
      <c r="AA1386" s="1">
        <v>28.325719845922801</v>
      </c>
      <c r="AB1386" s="1">
        <v>29.541250559417001</v>
      </c>
      <c r="AC1386" s="1">
        <v>29.541250559417001</v>
      </c>
    </row>
    <row r="1387" spans="1:29" hidden="1" x14ac:dyDescent="0.3">
      <c r="A1387" t="s">
        <v>208</v>
      </c>
      <c r="B1387" t="s">
        <v>180</v>
      </c>
      <c r="C1387" t="s">
        <v>149</v>
      </c>
      <c r="D1387" t="s">
        <v>131</v>
      </c>
      <c r="E1387" t="s">
        <v>159</v>
      </c>
      <c r="F1387" s="1"/>
      <c r="G1387" s="1"/>
      <c r="H1387" s="1"/>
      <c r="I1387" s="1">
        <v>24.1952584447607</v>
      </c>
      <c r="J1387" s="1">
        <v>24.194888784634401</v>
      </c>
      <c r="K1387" s="1">
        <v>24.1949047278211</v>
      </c>
      <c r="L1387" s="1">
        <v>25.384029712916799</v>
      </c>
      <c r="M1387" s="1">
        <v>28.295103854222599</v>
      </c>
      <c r="N1387" s="1">
        <v>27.809288518287602</v>
      </c>
      <c r="O1387" s="1">
        <v>23.992239899995099</v>
      </c>
      <c r="P1387" s="1">
        <v>19.399681034715599</v>
      </c>
      <c r="Q1387" s="1">
        <v>16.503666619623498</v>
      </c>
      <c r="R1387" s="1">
        <v>15.3124644235407</v>
      </c>
      <c r="S1387" s="1">
        <v>14.3809183330234</v>
      </c>
      <c r="T1387" s="1">
        <v>13.6746644975058</v>
      </c>
      <c r="U1387" s="1">
        <v>13.066185479731599</v>
      </c>
      <c r="V1387" s="1">
        <v>12.371830983912799</v>
      </c>
      <c r="W1387" s="1">
        <v>11.8036678571161</v>
      </c>
      <c r="X1387" s="1">
        <v>11.3381009670703</v>
      </c>
      <c r="Y1387" s="1">
        <v>10.9655099229419</v>
      </c>
      <c r="Z1387" s="1">
        <v>10.6606285255472</v>
      </c>
      <c r="AA1387" s="1">
        <v>10.4201361625197</v>
      </c>
      <c r="AB1387" s="1">
        <v>10.2265603331421</v>
      </c>
      <c r="AC1387" s="1">
        <v>10.2265603331421</v>
      </c>
    </row>
    <row r="1388" spans="1:29" hidden="1" x14ac:dyDescent="0.3">
      <c r="A1388" t="s">
        <v>208</v>
      </c>
      <c r="B1388" t="s">
        <v>180</v>
      </c>
      <c r="C1388" t="s">
        <v>149</v>
      </c>
      <c r="D1388" t="s">
        <v>162</v>
      </c>
      <c r="E1388" t="s">
        <v>159</v>
      </c>
      <c r="F1388" s="1"/>
      <c r="G1388" s="1"/>
      <c r="H1388" s="1"/>
      <c r="I1388" s="1">
        <v>7.6138329664704703</v>
      </c>
      <c r="J1388" s="1">
        <v>10.3146563859138</v>
      </c>
      <c r="K1388" s="1">
        <v>11.127819411865801</v>
      </c>
      <c r="L1388" s="1">
        <v>10.051548206893401</v>
      </c>
      <c r="M1388" s="1">
        <v>29.408858177614299</v>
      </c>
      <c r="N1388" s="1">
        <v>39.723121534785697</v>
      </c>
      <c r="O1388" s="1">
        <v>46.934707948723698</v>
      </c>
      <c r="P1388" s="1">
        <v>54.651131349541203</v>
      </c>
      <c r="Q1388" s="1">
        <v>65.516600209091095</v>
      </c>
      <c r="R1388" s="1">
        <v>70.479595816724</v>
      </c>
      <c r="S1388" s="1">
        <v>66.864128908730706</v>
      </c>
      <c r="T1388" s="1">
        <v>53.574070077861897</v>
      </c>
      <c r="U1388" s="1">
        <v>46.672345452661098</v>
      </c>
      <c r="V1388" s="1">
        <v>40.003456735228099</v>
      </c>
      <c r="W1388" s="1">
        <v>37.090743449131203</v>
      </c>
      <c r="X1388" s="1">
        <v>35.6610575675207</v>
      </c>
      <c r="Y1388" s="1">
        <v>35.434359383984699</v>
      </c>
      <c r="Z1388" s="1">
        <v>35.021185167756798</v>
      </c>
      <c r="AA1388" s="1">
        <v>35.519119513287599</v>
      </c>
      <c r="AB1388" s="1">
        <v>36.768820573678802</v>
      </c>
      <c r="AC1388" s="1">
        <v>36.768820573678802</v>
      </c>
    </row>
    <row r="1389" spans="1:29" hidden="1" x14ac:dyDescent="0.3">
      <c r="A1389" t="s">
        <v>208</v>
      </c>
      <c r="B1389" t="s">
        <v>180</v>
      </c>
      <c r="C1389" t="s">
        <v>149</v>
      </c>
      <c r="D1389" t="s">
        <v>164</v>
      </c>
      <c r="E1389" t="s">
        <v>159</v>
      </c>
      <c r="F1389" s="1"/>
      <c r="G1389" s="1"/>
      <c r="H1389" s="1"/>
      <c r="I1389" s="1">
        <v>3.2508514656896801</v>
      </c>
      <c r="J1389" s="1">
        <v>3.3140917427787602</v>
      </c>
      <c r="K1389" s="1">
        <v>3.3883390785994298</v>
      </c>
      <c r="L1389" s="1">
        <v>3.4642372308998999</v>
      </c>
      <c r="M1389" s="1">
        <v>31.3545781482261</v>
      </c>
      <c r="N1389" s="1">
        <v>48.601340593718497</v>
      </c>
      <c r="O1389" s="1">
        <v>58.942659004236603</v>
      </c>
      <c r="P1389" s="1">
        <v>69.698834322958703</v>
      </c>
      <c r="Q1389" s="1">
        <v>84.615868781050196</v>
      </c>
      <c r="R1389" s="1">
        <v>91.107587238464504</v>
      </c>
      <c r="S1389" s="1">
        <v>86.354790907258803</v>
      </c>
      <c r="T1389" s="1">
        <v>65.514084328086398</v>
      </c>
      <c r="U1389" s="1">
        <v>55.694882107444599</v>
      </c>
      <c r="V1389" s="1">
        <v>46.102587446123401</v>
      </c>
      <c r="W1389" s="1">
        <v>42.0199426168424</v>
      </c>
      <c r="X1389" s="1">
        <v>39.632144535478297</v>
      </c>
      <c r="Y1389" s="1">
        <v>39.365505762290297</v>
      </c>
      <c r="Z1389" s="1">
        <v>38.395825040322201</v>
      </c>
      <c r="AA1389" s="1">
        <v>38.713634998743203</v>
      </c>
      <c r="AB1389" s="1">
        <v>40.433668505324199</v>
      </c>
      <c r="AC1389" s="1">
        <v>40.433668505324199</v>
      </c>
    </row>
    <row r="1390" spans="1:29" hidden="1" x14ac:dyDescent="0.3">
      <c r="A1390" t="s">
        <v>208</v>
      </c>
      <c r="B1390" t="s">
        <v>180</v>
      </c>
      <c r="C1390" t="s">
        <v>209</v>
      </c>
      <c r="D1390" t="s">
        <v>154</v>
      </c>
      <c r="E1390" t="s">
        <v>155</v>
      </c>
      <c r="F1390" s="1"/>
      <c r="G1390" s="1"/>
      <c r="H1390" s="1"/>
      <c r="I1390" s="1">
        <v>1.0077983340000001</v>
      </c>
      <c r="J1390" s="1">
        <v>1.0077983340000001</v>
      </c>
      <c r="K1390" s="1">
        <v>0.99472622899999996</v>
      </c>
      <c r="L1390" s="1">
        <v>0.98516664256914199</v>
      </c>
      <c r="M1390" s="1">
        <v>1.2328075218732799</v>
      </c>
      <c r="N1390" s="1">
        <v>1.2493358174265901</v>
      </c>
      <c r="O1390" s="1">
        <v>1.28606346149801</v>
      </c>
      <c r="P1390" s="1">
        <v>1.3100779347315099</v>
      </c>
      <c r="Q1390" s="1">
        <v>1.3524233930462499</v>
      </c>
      <c r="R1390" s="1">
        <v>1.3640222158956601</v>
      </c>
      <c r="S1390" s="1">
        <v>1.3667534596261599</v>
      </c>
      <c r="T1390" s="1">
        <v>1.34592457358674</v>
      </c>
      <c r="U1390" s="1">
        <v>1.3351550177913001</v>
      </c>
      <c r="V1390" s="1">
        <v>1.3415188333113699</v>
      </c>
      <c r="W1390" s="1">
        <v>1.3360866988331901</v>
      </c>
      <c r="X1390" s="1">
        <v>1.33065456435503</v>
      </c>
      <c r="Y1390" s="1">
        <v>1.32115156850412</v>
      </c>
      <c r="Z1390" s="1">
        <v>1.3116485726532101</v>
      </c>
      <c r="AA1390" s="1">
        <v>1.3034358343696799</v>
      </c>
      <c r="AB1390" s="1">
        <v>1.29522309608613</v>
      </c>
      <c r="AC1390" s="1">
        <v>1.29522309608613</v>
      </c>
    </row>
    <row r="1391" spans="1:29" hidden="1" x14ac:dyDescent="0.3">
      <c r="A1391" t="s">
        <v>208</v>
      </c>
      <c r="B1391" t="s">
        <v>180</v>
      </c>
      <c r="C1391" t="s">
        <v>209</v>
      </c>
      <c r="D1391" t="s">
        <v>156</v>
      </c>
      <c r="E1391" t="s">
        <v>155</v>
      </c>
      <c r="F1391" s="1"/>
      <c r="G1391" s="1"/>
      <c r="H1391" s="1"/>
      <c r="I1391" s="1">
        <v>1.014868288</v>
      </c>
      <c r="J1391" s="1">
        <v>1.014868288</v>
      </c>
      <c r="K1391" s="1">
        <v>0.99148701099999903</v>
      </c>
      <c r="L1391" s="1">
        <v>0.97366177588145997</v>
      </c>
      <c r="M1391" s="1">
        <v>1.1142712385981</v>
      </c>
      <c r="N1391" s="1">
        <v>1.1113263697031699</v>
      </c>
      <c r="O1391" s="1">
        <v>1.13323341878134</v>
      </c>
      <c r="P1391" s="1">
        <v>1.13890887879883</v>
      </c>
      <c r="Q1391" s="1">
        <v>1.1780565420239699</v>
      </c>
      <c r="R1391" s="1">
        <v>1.1880291553768301</v>
      </c>
      <c r="S1391" s="1">
        <v>1.18797348461317</v>
      </c>
      <c r="T1391" s="1">
        <v>1.1709938986989701</v>
      </c>
      <c r="U1391" s="1">
        <v>1.1539943964381201</v>
      </c>
      <c r="V1391" s="1">
        <v>1.1493022848927701</v>
      </c>
      <c r="W1391" s="1">
        <v>1.14084462345482</v>
      </c>
      <c r="X1391" s="1">
        <v>1.1323869620168701</v>
      </c>
      <c r="Y1391" s="1">
        <v>1.12579942521934</v>
      </c>
      <c r="Z1391" s="1">
        <v>1.1192118884218101</v>
      </c>
      <c r="AA1391" s="1">
        <v>1.11106238205204</v>
      </c>
      <c r="AB1391" s="1">
        <v>1.1029128756822799</v>
      </c>
      <c r="AC1391" s="1">
        <v>1.1029128756822799</v>
      </c>
    </row>
    <row r="1392" spans="1:29" hidden="1" x14ac:dyDescent="0.3">
      <c r="A1392" t="s">
        <v>208</v>
      </c>
      <c r="B1392" t="s">
        <v>180</v>
      </c>
      <c r="C1392" t="s">
        <v>209</v>
      </c>
      <c r="D1392" t="s">
        <v>117</v>
      </c>
      <c r="E1392" t="s">
        <v>157</v>
      </c>
      <c r="F1392" s="1"/>
      <c r="G1392" s="1"/>
      <c r="H1392" s="1"/>
      <c r="I1392" s="1"/>
      <c r="J1392" s="1"/>
      <c r="K1392" s="1"/>
      <c r="L1392" s="1"/>
      <c r="M1392" s="1">
        <v>287.21604086159499</v>
      </c>
      <c r="N1392" s="1">
        <v>465.00291898639</v>
      </c>
      <c r="O1392" s="1">
        <v>571.54437296241804</v>
      </c>
      <c r="P1392" s="1">
        <v>682.37535670414297</v>
      </c>
      <c r="Q1392" s="1">
        <v>836.18458307647199</v>
      </c>
      <c r="R1392" s="1">
        <v>903.01989729575803</v>
      </c>
      <c r="S1392" s="1">
        <v>853.773500321857</v>
      </c>
      <c r="T1392" s="1">
        <v>638.431872406671</v>
      </c>
      <c r="U1392" s="1">
        <v>536.89429283455297</v>
      </c>
      <c r="V1392" s="1">
        <v>437.70769925753501</v>
      </c>
      <c r="W1392" s="1">
        <v>395.41866029621599</v>
      </c>
      <c r="X1392" s="1">
        <v>370.63759157128601</v>
      </c>
      <c r="Y1392" s="1">
        <v>367.76673737028199</v>
      </c>
      <c r="Z1392" s="1">
        <v>357.645230633648</v>
      </c>
      <c r="AA1392" s="1">
        <v>360.82462177142799</v>
      </c>
      <c r="AB1392" s="1">
        <v>378.489027250086</v>
      </c>
      <c r="AC1392" s="1">
        <v>378.489027250086</v>
      </c>
    </row>
    <row r="1393" spans="1:29" x14ac:dyDescent="0.3">
      <c r="A1393" t="s">
        <v>208</v>
      </c>
      <c r="B1393" t="s">
        <v>180</v>
      </c>
      <c r="C1393" t="s">
        <v>209</v>
      </c>
      <c r="D1393" t="s">
        <v>158</v>
      </c>
      <c r="E1393" t="s">
        <v>159</v>
      </c>
      <c r="F1393" s="1"/>
      <c r="G1393" s="1"/>
      <c r="H1393" s="1"/>
      <c r="I1393" s="1">
        <v>11.610834379248701</v>
      </c>
      <c r="J1393" s="1">
        <v>12.931078891080301</v>
      </c>
      <c r="K1393" s="1">
        <v>14.316642835688301</v>
      </c>
      <c r="L1393" s="1">
        <v>14.5760564873872</v>
      </c>
      <c r="M1393" s="1">
        <v>17.937447281103601</v>
      </c>
      <c r="N1393" s="1">
        <v>14.513247134976</v>
      </c>
      <c r="O1393" s="1">
        <v>11.4778783497507</v>
      </c>
      <c r="P1393" s="1">
        <v>10.4081939388532</v>
      </c>
      <c r="Q1393" s="1">
        <v>9.3463790518398895</v>
      </c>
      <c r="R1393" s="1">
        <v>8.68588442919485</v>
      </c>
      <c r="S1393" s="1">
        <v>8.1801202540920706</v>
      </c>
      <c r="T1393" s="1">
        <v>8.0171800999785496</v>
      </c>
      <c r="U1393" s="1">
        <v>8.0039410404505702</v>
      </c>
      <c r="V1393" s="1">
        <v>7.9957556599789497</v>
      </c>
      <c r="W1393" s="1">
        <v>8.1158983957980801</v>
      </c>
      <c r="X1393" s="1">
        <v>8.2832072042483293</v>
      </c>
      <c r="Y1393" s="1">
        <v>8.3896035253965202</v>
      </c>
      <c r="Z1393" s="1">
        <v>8.2361416034162005</v>
      </c>
      <c r="AA1393" s="1">
        <v>8.2049384467809006</v>
      </c>
      <c r="AB1393" s="1">
        <v>8.1278907219844196</v>
      </c>
      <c r="AC1393" s="1">
        <v>8.1278907219844196</v>
      </c>
    </row>
    <row r="1394" spans="1:29" x14ac:dyDescent="0.3">
      <c r="A1394" t="s">
        <v>208</v>
      </c>
      <c r="B1394" t="s">
        <v>180</v>
      </c>
      <c r="C1394" t="s">
        <v>209</v>
      </c>
      <c r="D1394" t="s">
        <v>166</v>
      </c>
      <c r="E1394" t="s">
        <v>159</v>
      </c>
      <c r="F1394" s="1"/>
      <c r="G1394" s="1"/>
      <c r="H1394" s="1"/>
      <c r="I1394" s="1">
        <v>4.4146576566946996</v>
      </c>
      <c r="J1394" s="1">
        <v>4.5201437449859903</v>
      </c>
      <c r="K1394" s="1">
        <v>4.6419426864574804</v>
      </c>
      <c r="L1394" s="1">
        <v>4.7722267544472201</v>
      </c>
      <c r="M1394" s="1">
        <v>22.5843446244033</v>
      </c>
      <c r="N1394" s="1">
        <v>33.625391671446401</v>
      </c>
      <c r="O1394" s="1">
        <v>40.252680773600801</v>
      </c>
      <c r="P1394" s="1">
        <v>47.130165207237901</v>
      </c>
      <c r="Q1394" s="1">
        <v>56.649654809506899</v>
      </c>
      <c r="R1394" s="1">
        <v>60.816562588791399</v>
      </c>
      <c r="S1394" s="1">
        <v>57.843509547145999</v>
      </c>
      <c r="T1394" s="1">
        <v>44.6527702176951</v>
      </c>
      <c r="U1394" s="1">
        <v>38.481405414591997</v>
      </c>
      <c r="V1394" s="1">
        <v>32.4666686971673</v>
      </c>
      <c r="W1394" s="1">
        <v>29.969894997744301</v>
      </c>
      <c r="X1394" s="1">
        <v>28.559967026529101</v>
      </c>
      <c r="Y1394" s="1">
        <v>28.504217403502</v>
      </c>
      <c r="Z1394" s="1">
        <v>28.0044336663363</v>
      </c>
      <c r="AA1394" s="1">
        <v>28.325719845922901</v>
      </c>
      <c r="AB1394" s="1">
        <v>29.541250559417001</v>
      </c>
      <c r="AC1394" s="1">
        <v>29.541250559417001</v>
      </c>
    </row>
    <row r="1395" spans="1:29" x14ac:dyDescent="0.3">
      <c r="A1395" t="s">
        <v>208</v>
      </c>
      <c r="B1395" t="s">
        <v>180</v>
      </c>
      <c r="C1395" t="s">
        <v>209</v>
      </c>
      <c r="D1395" t="s">
        <v>167</v>
      </c>
      <c r="E1395" t="s">
        <v>159</v>
      </c>
      <c r="F1395" s="1"/>
      <c r="G1395" s="1"/>
      <c r="H1395" s="1"/>
      <c r="I1395" s="1">
        <v>24.1952584447607</v>
      </c>
      <c r="J1395" s="1">
        <v>24.1948887846345</v>
      </c>
      <c r="K1395" s="1">
        <v>24.1949047278211</v>
      </c>
      <c r="L1395" s="1">
        <v>25.384029712916799</v>
      </c>
      <c r="M1395" s="1">
        <v>28.295103854222599</v>
      </c>
      <c r="N1395" s="1">
        <v>27.809288518287602</v>
      </c>
      <c r="O1395" s="1">
        <v>23.992239899995099</v>
      </c>
      <c r="P1395" s="1">
        <v>19.399681034715599</v>
      </c>
      <c r="Q1395" s="1">
        <v>16.503666619623498</v>
      </c>
      <c r="R1395" s="1">
        <v>15.312464423540799</v>
      </c>
      <c r="S1395" s="1">
        <v>14.3809183330234</v>
      </c>
      <c r="T1395" s="1">
        <v>13.6746644975058</v>
      </c>
      <c r="U1395" s="1">
        <v>13.066185479731599</v>
      </c>
      <c r="V1395" s="1">
        <v>12.371830983912799</v>
      </c>
      <c r="W1395" s="1">
        <v>11.8036678571161</v>
      </c>
      <c r="X1395" s="1">
        <v>11.3381009670703</v>
      </c>
      <c r="Y1395" s="1">
        <v>10.9655099229419</v>
      </c>
      <c r="Z1395" s="1">
        <v>10.6606285255472</v>
      </c>
      <c r="AA1395" s="1">
        <v>10.4201361625197</v>
      </c>
      <c r="AB1395" s="1">
        <v>10.2265603331421</v>
      </c>
      <c r="AC1395" s="1">
        <v>10.2265603331421</v>
      </c>
    </row>
    <row r="1396" spans="1:29" x14ac:dyDescent="0.3">
      <c r="A1396" t="s">
        <v>208</v>
      </c>
      <c r="B1396" t="s">
        <v>180</v>
      </c>
      <c r="C1396" t="s">
        <v>209</v>
      </c>
      <c r="D1396" t="s">
        <v>168</v>
      </c>
      <c r="E1396" t="s">
        <v>159</v>
      </c>
      <c r="F1396" s="1"/>
      <c r="G1396" s="1"/>
      <c r="H1396" s="1"/>
      <c r="I1396" s="1">
        <v>7.61383296647048</v>
      </c>
      <c r="J1396" s="1">
        <v>10.3146563859138</v>
      </c>
      <c r="K1396" s="1">
        <v>11.127819411865801</v>
      </c>
      <c r="L1396" s="1">
        <v>10.051548206893401</v>
      </c>
      <c r="M1396" s="1">
        <v>29.408858177614299</v>
      </c>
      <c r="N1396" s="1">
        <v>39.723121534785697</v>
      </c>
      <c r="O1396" s="1">
        <v>46.934707948723698</v>
      </c>
      <c r="P1396" s="1">
        <v>54.651131349541203</v>
      </c>
      <c r="Q1396" s="1">
        <v>65.516600209091095</v>
      </c>
      <c r="R1396" s="1">
        <v>70.479595816724</v>
      </c>
      <c r="S1396" s="1">
        <v>66.864128908730706</v>
      </c>
      <c r="T1396" s="1">
        <v>53.574070077861897</v>
      </c>
      <c r="U1396" s="1">
        <v>46.672345452661098</v>
      </c>
      <c r="V1396" s="1">
        <v>40.003456735228099</v>
      </c>
      <c r="W1396" s="1">
        <v>37.090743449131203</v>
      </c>
      <c r="X1396" s="1">
        <v>35.6610575675207</v>
      </c>
      <c r="Y1396" s="1">
        <v>35.434359383984699</v>
      </c>
      <c r="Z1396" s="1">
        <v>35.021185167756798</v>
      </c>
      <c r="AA1396" s="1">
        <v>35.519119513287599</v>
      </c>
      <c r="AB1396" s="1">
        <v>36.768820573678802</v>
      </c>
      <c r="AC1396" s="1">
        <v>36.768820573678802</v>
      </c>
    </row>
    <row r="1397" spans="1:29" x14ac:dyDescent="0.3">
      <c r="A1397" t="s">
        <v>208</v>
      </c>
      <c r="B1397" t="s">
        <v>180</v>
      </c>
      <c r="C1397" t="s">
        <v>209</v>
      </c>
      <c r="D1397" t="s">
        <v>177</v>
      </c>
      <c r="E1397" t="s">
        <v>159</v>
      </c>
      <c r="F1397" s="1"/>
      <c r="G1397" s="1"/>
      <c r="H1397" s="1"/>
      <c r="I1397" s="1">
        <v>3.0773098011699598E-5</v>
      </c>
      <c r="J1397" s="1">
        <v>3.0779812926059101E-5</v>
      </c>
      <c r="K1397" s="1">
        <v>1.2909948549488901</v>
      </c>
      <c r="L1397" s="1">
        <v>3.4032024568322399</v>
      </c>
      <c r="M1397" s="1">
        <v>1.77744169124357</v>
      </c>
      <c r="N1397" s="1">
        <v>3.5242791513115099</v>
      </c>
      <c r="O1397" s="1">
        <v>7.04692440269356</v>
      </c>
      <c r="P1397" s="1">
        <v>7.83085758618813</v>
      </c>
      <c r="Q1397" s="1">
        <v>16.767304469658502</v>
      </c>
      <c r="R1397" s="1">
        <v>17.073492209520101</v>
      </c>
      <c r="S1397" s="1">
        <v>17.245490362362101</v>
      </c>
      <c r="T1397" s="1">
        <v>12.6769798601715</v>
      </c>
      <c r="U1397" s="1">
        <v>8.39943838608108</v>
      </c>
      <c r="V1397" s="1">
        <v>8.5077974714354099</v>
      </c>
      <c r="W1397" s="1">
        <v>8.6020700503293401</v>
      </c>
      <c r="X1397" s="1">
        <v>8.6908416618933693</v>
      </c>
      <c r="Y1397" s="1">
        <v>8.7831938522384192</v>
      </c>
      <c r="Z1397" s="1">
        <v>8.8705416378083299</v>
      </c>
      <c r="AA1397" s="1">
        <v>8.9522695744653191</v>
      </c>
      <c r="AB1397" s="1">
        <v>9.02966036165021</v>
      </c>
      <c r="AC1397" s="1">
        <v>9.02966036165021</v>
      </c>
    </row>
    <row r="1398" spans="1:29" x14ac:dyDescent="0.3">
      <c r="A1398" t="s">
        <v>208</v>
      </c>
      <c r="B1398" t="s">
        <v>180</v>
      </c>
      <c r="C1398" t="s">
        <v>209</v>
      </c>
      <c r="D1398" t="s">
        <v>160</v>
      </c>
      <c r="E1398" t="s">
        <v>159</v>
      </c>
      <c r="F1398" s="1"/>
      <c r="G1398" s="1"/>
      <c r="H1398" s="1"/>
      <c r="I1398" s="1">
        <v>3.2508514656896801</v>
      </c>
      <c r="J1398" s="1">
        <v>3.3140917427787699</v>
      </c>
      <c r="K1398" s="1">
        <v>3.3883390785994298</v>
      </c>
      <c r="L1398" s="1">
        <v>3.4642372308998999</v>
      </c>
      <c r="M1398" s="1">
        <v>31.3545781482261</v>
      </c>
      <c r="N1398" s="1">
        <v>48.601340593718497</v>
      </c>
      <c r="O1398" s="1">
        <v>58.942659004236603</v>
      </c>
      <c r="P1398" s="1">
        <v>69.698834322958703</v>
      </c>
      <c r="Q1398" s="1">
        <v>84.615868781050196</v>
      </c>
      <c r="R1398" s="1">
        <v>91.107587238464504</v>
      </c>
      <c r="S1398" s="1">
        <v>86.354790907258803</v>
      </c>
      <c r="T1398" s="1">
        <v>65.514084328086398</v>
      </c>
      <c r="U1398" s="1">
        <v>55.694882107444599</v>
      </c>
      <c r="V1398" s="1">
        <v>46.102587446123401</v>
      </c>
      <c r="W1398" s="1">
        <v>42.0199426168424</v>
      </c>
      <c r="X1398" s="1">
        <v>39.632144535478297</v>
      </c>
      <c r="Y1398" s="1">
        <v>39.365505762290297</v>
      </c>
      <c r="Z1398" s="1">
        <v>38.395825040322201</v>
      </c>
      <c r="AA1398" s="1">
        <v>38.713634998743203</v>
      </c>
      <c r="AB1398" s="1">
        <v>40.433668505324199</v>
      </c>
      <c r="AC1398" s="1">
        <v>40.433668505324199</v>
      </c>
    </row>
    <row r="1399" spans="1:29" hidden="1" x14ac:dyDescent="0.3">
      <c r="A1399" t="s">
        <v>208</v>
      </c>
      <c r="B1399" t="s">
        <v>180</v>
      </c>
      <c r="C1399" t="s">
        <v>209</v>
      </c>
      <c r="D1399" t="s">
        <v>119</v>
      </c>
      <c r="E1399" t="s">
        <v>159</v>
      </c>
      <c r="F1399" s="1"/>
      <c r="G1399" s="1"/>
      <c r="H1399" s="1"/>
      <c r="I1399" s="1">
        <v>3.0770555555555598E-5</v>
      </c>
      <c r="J1399" s="1">
        <v>3.0770555555555598E-5</v>
      </c>
      <c r="K1399" s="1">
        <v>1.2909949118747801</v>
      </c>
      <c r="L1399" s="1">
        <v>3.4032025308954599</v>
      </c>
      <c r="M1399" s="1">
        <v>1.77744174488655</v>
      </c>
      <c r="N1399" s="1">
        <v>3.52427921827924</v>
      </c>
      <c r="O1399" s="1">
        <v>7.0469244695512803</v>
      </c>
      <c r="P1399" s="1">
        <v>7.83085765201852</v>
      </c>
      <c r="Q1399" s="1">
        <v>16.767304578035699</v>
      </c>
      <c r="R1399" s="1">
        <v>17.073492314587799</v>
      </c>
      <c r="S1399" s="1">
        <v>17.245490464038401</v>
      </c>
      <c r="T1399" s="1">
        <v>12.6769799418395</v>
      </c>
      <c r="U1399" s="1">
        <v>8.3994384438256606</v>
      </c>
      <c r="V1399" s="1">
        <v>8.50779752793051</v>
      </c>
      <c r="W1399" s="1">
        <v>8.6020701057507303</v>
      </c>
      <c r="X1399" s="1">
        <v>8.6908417162683502</v>
      </c>
      <c r="Y1399" s="1">
        <v>8.7831939056761694</v>
      </c>
      <c r="Z1399" s="1">
        <v>8.8705416903292207</v>
      </c>
      <c r="AA1399" s="1">
        <v>8.9522696260379107</v>
      </c>
      <c r="AB1399" s="1">
        <v>9.0296604122998492</v>
      </c>
      <c r="AC1399" s="1">
        <v>9.0296604122998492</v>
      </c>
    </row>
    <row r="1400" spans="1:29" hidden="1" x14ac:dyDescent="0.3">
      <c r="A1400" t="s">
        <v>208</v>
      </c>
      <c r="B1400" t="s">
        <v>180</v>
      </c>
      <c r="C1400" t="s">
        <v>209</v>
      </c>
      <c r="D1400" t="s">
        <v>121</v>
      </c>
      <c r="E1400" t="s">
        <v>159</v>
      </c>
      <c r="F1400" s="1"/>
      <c r="G1400" s="1"/>
      <c r="H1400" s="1"/>
      <c r="I1400" s="1">
        <v>3.2508514656896801</v>
      </c>
      <c r="J1400" s="1">
        <v>3.3140917427787699</v>
      </c>
      <c r="K1400" s="1">
        <v>3.3883390785994298</v>
      </c>
      <c r="L1400" s="1">
        <v>3.4642372308998999</v>
      </c>
      <c r="M1400" s="1">
        <v>3.5368241934565301</v>
      </c>
      <c r="N1400" s="1">
        <v>3.5643825261625799</v>
      </c>
      <c r="O1400" s="1">
        <v>3.5868345398114001</v>
      </c>
      <c r="P1400" s="1">
        <v>3.6086893552505801</v>
      </c>
      <c r="Q1400" s="1">
        <v>3.6288287709767699</v>
      </c>
      <c r="R1400" s="1">
        <v>3.6473421773620198</v>
      </c>
      <c r="S1400" s="1">
        <v>3.6642103470295</v>
      </c>
      <c r="T1400" s="1">
        <v>3.6800005136319101</v>
      </c>
      <c r="U1400" s="1">
        <v>3.6950241155691601</v>
      </c>
      <c r="V1400" s="1">
        <v>3.7092550767733998</v>
      </c>
      <c r="W1400" s="1">
        <v>3.7224332986029101</v>
      </c>
      <c r="X1400" s="1">
        <v>3.7347576841402699</v>
      </c>
      <c r="Y1400" s="1">
        <v>3.7461699402886799</v>
      </c>
      <c r="Z1400" s="1">
        <v>3.7567881710065301</v>
      </c>
      <c r="AA1400" s="1">
        <v>3.7666643520125</v>
      </c>
      <c r="AB1400" s="1">
        <v>3.7758460416526098</v>
      </c>
      <c r="AC1400" s="1">
        <v>3.7758460416526098</v>
      </c>
    </row>
    <row r="1401" spans="1:29" hidden="1" x14ac:dyDescent="0.3">
      <c r="A1401" t="s">
        <v>208</v>
      </c>
      <c r="B1401" t="s">
        <v>180</v>
      </c>
      <c r="C1401" t="s">
        <v>209</v>
      </c>
      <c r="D1401" t="s">
        <v>123</v>
      </c>
      <c r="E1401" t="s">
        <v>159</v>
      </c>
      <c r="F1401" s="1"/>
      <c r="G1401" s="1"/>
      <c r="H1401" s="1"/>
      <c r="I1401" s="1">
        <v>4.4146576566946996</v>
      </c>
      <c r="J1401" s="1">
        <v>4.5201437449859903</v>
      </c>
      <c r="K1401" s="1">
        <v>4.6419426864574804</v>
      </c>
      <c r="L1401" s="1">
        <v>4.7722267544472201</v>
      </c>
      <c r="M1401" s="1">
        <v>4.9021682315497799</v>
      </c>
      <c r="N1401" s="1">
        <v>4.9979389287518696</v>
      </c>
      <c r="O1401" s="1">
        <v>5.0661069710103401</v>
      </c>
      <c r="P1401" s="1">
        <v>5.1203896139822103</v>
      </c>
      <c r="Q1401" s="1">
        <v>5.1707636912082604</v>
      </c>
      <c r="R1401" s="1">
        <v>5.2230203119013003</v>
      </c>
      <c r="S1401" s="1">
        <v>5.2817738343768399</v>
      </c>
      <c r="T1401" s="1">
        <v>5.3483325238601598</v>
      </c>
      <c r="U1401" s="1">
        <v>5.4280301165471396</v>
      </c>
      <c r="V1401" s="1">
        <v>5.5196196271906697</v>
      </c>
      <c r="W1401" s="1">
        <v>5.6263295081245701</v>
      </c>
      <c r="X1401" s="1">
        <v>5.7420239467274197</v>
      </c>
      <c r="Y1401" s="1">
        <v>5.8630156722267701</v>
      </c>
      <c r="Z1401" s="1">
        <v>5.9863526595921099</v>
      </c>
      <c r="AA1401" s="1">
        <v>6.1119027140254598</v>
      </c>
      <c r="AB1401" s="1">
        <v>6.2399414733392096</v>
      </c>
      <c r="AC1401" s="1">
        <v>6.2399414733392096</v>
      </c>
    </row>
    <row r="1402" spans="1:29" hidden="1" x14ac:dyDescent="0.3">
      <c r="A1402" t="s">
        <v>208</v>
      </c>
      <c r="B1402" t="s">
        <v>180</v>
      </c>
      <c r="C1402" t="s">
        <v>209</v>
      </c>
      <c r="D1402" t="s">
        <v>125</v>
      </c>
      <c r="E1402" t="s">
        <v>159</v>
      </c>
      <c r="F1402" s="1"/>
      <c r="G1402" s="1"/>
      <c r="H1402" s="1"/>
      <c r="I1402" s="1">
        <v>7.61383296647048</v>
      </c>
      <c r="J1402" s="1">
        <v>10.3146563859138</v>
      </c>
      <c r="K1402" s="1">
        <v>11.127819411865801</v>
      </c>
      <c r="L1402" s="1">
        <v>10.051548206893401</v>
      </c>
      <c r="M1402" s="1">
        <v>9.2203313178049306</v>
      </c>
      <c r="N1402" s="1">
        <v>7.0378860873326499</v>
      </c>
      <c r="O1402" s="1">
        <v>6.7606323974037803</v>
      </c>
      <c r="P1402" s="1">
        <v>6.6867029841625696</v>
      </c>
      <c r="Q1402" s="1">
        <v>6.7408616933834899</v>
      </c>
      <c r="R1402" s="1">
        <v>7.0059771538902504</v>
      </c>
      <c r="S1402" s="1">
        <v>6.8520585809900298</v>
      </c>
      <c r="T1402" s="1">
        <v>8.6984462597217291</v>
      </c>
      <c r="U1402" s="1">
        <v>8.9338374666396092</v>
      </c>
      <c r="V1402" s="1">
        <v>9.2368128643017293</v>
      </c>
      <c r="W1402" s="1">
        <v>9.2966125213713298</v>
      </c>
      <c r="X1402" s="1">
        <v>9.6087975675379003</v>
      </c>
      <c r="Y1402" s="1">
        <v>9.5838928387605602</v>
      </c>
      <c r="Z1402" s="1">
        <v>9.8821632549468692</v>
      </c>
      <c r="AA1402" s="1">
        <v>10.156616964819699</v>
      </c>
      <c r="AB1402" s="1">
        <v>10.1646801159958</v>
      </c>
      <c r="AC1402" s="1">
        <v>10.1646801159958</v>
      </c>
    </row>
    <row r="1403" spans="1:29" hidden="1" x14ac:dyDescent="0.3">
      <c r="A1403" t="s">
        <v>208</v>
      </c>
      <c r="B1403" t="s">
        <v>180</v>
      </c>
      <c r="C1403" t="s">
        <v>209</v>
      </c>
      <c r="D1403" t="s">
        <v>127</v>
      </c>
      <c r="E1403" t="s">
        <v>159</v>
      </c>
      <c r="F1403" s="1"/>
      <c r="G1403" s="1"/>
      <c r="H1403" s="1"/>
      <c r="I1403" s="1">
        <v>11.610834379248701</v>
      </c>
      <c r="J1403" s="1">
        <v>12.931078891080301</v>
      </c>
      <c r="K1403" s="1">
        <v>14.316642835688301</v>
      </c>
      <c r="L1403" s="1">
        <v>14.5760564873872</v>
      </c>
      <c r="M1403" s="1">
        <v>17.937447281103601</v>
      </c>
      <c r="N1403" s="1">
        <v>14.513247134976</v>
      </c>
      <c r="O1403" s="1">
        <v>11.4778783497507</v>
      </c>
      <c r="P1403" s="1">
        <v>10.4081939388532</v>
      </c>
      <c r="Q1403" s="1">
        <v>9.3463790518398895</v>
      </c>
      <c r="R1403" s="1">
        <v>8.68588442919485</v>
      </c>
      <c r="S1403" s="1">
        <v>8.1801202540920706</v>
      </c>
      <c r="T1403" s="1">
        <v>8.0171800999785496</v>
      </c>
      <c r="U1403" s="1">
        <v>8.0039410404505702</v>
      </c>
      <c r="V1403" s="1">
        <v>7.9957556599789497</v>
      </c>
      <c r="W1403" s="1">
        <v>8.1158983957980801</v>
      </c>
      <c r="X1403" s="1">
        <v>8.2832072042483293</v>
      </c>
      <c r="Y1403" s="1">
        <v>8.3896035253965202</v>
      </c>
      <c r="Z1403" s="1">
        <v>8.2361416034162005</v>
      </c>
      <c r="AA1403" s="1">
        <v>8.2049384467809006</v>
      </c>
      <c r="AB1403" s="1">
        <v>8.1278907219844196</v>
      </c>
      <c r="AC1403" s="1">
        <v>8.1278907219844196</v>
      </c>
    </row>
    <row r="1404" spans="1:29" hidden="1" x14ac:dyDescent="0.3">
      <c r="A1404" t="s">
        <v>208</v>
      </c>
      <c r="B1404" t="s">
        <v>180</v>
      </c>
      <c r="C1404" t="s">
        <v>209</v>
      </c>
      <c r="D1404" t="s">
        <v>161</v>
      </c>
      <c r="E1404" t="s">
        <v>159</v>
      </c>
      <c r="F1404" s="1"/>
      <c r="G1404" s="1"/>
      <c r="H1404" s="1"/>
      <c r="I1404" s="1">
        <v>4.4146576566946996</v>
      </c>
      <c r="J1404" s="1">
        <v>4.5201437449859903</v>
      </c>
      <c r="K1404" s="1">
        <v>4.6419426864574804</v>
      </c>
      <c r="L1404" s="1">
        <v>4.7722267544472201</v>
      </c>
      <c r="M1404" s="1">
        <v>22.5843446244033</v>
      </c>
      <c r="N1404" s="1">
        <v>33.625391671446401</v>
      </c>
      <c r="O1404" s="1">
        <v>40.252680773600801</v>
      </c>
      <c r="P1404" s="1">
        <v>47.130165207237901</v>
      </c>
      <c r="Q1404" s="1">
        <v>56.649654809506899</v>
      </c>
      <c r="R1404" s="1">
        <v>60.816562588791399</v>
      </c>
      <c r="S1404" s="1">
        <v>57.843509547145999</v>
      </c>
      <c r="T1404" s="1">
        <v>44.6527702176951</v>
      </c>
      <c r="U1404" s="1">
        <v>38.481405414591997</v>
      </c>
      <c r="V1404" s="1">
        <v>32.4666686971673</v>
      </c>
      <c r="W1404" s="1">
        <v>29.969894997744301</v>
      </c>
      <c r="X1404" s="1">
        <v>28.559967026529101</v>
      </c>
      <c r="Y1404" s="1">
        <v>28.504217403502</v>
      </c>
      <c r="Z1404" s="1">
        <v>28.0044336663363</v>
      </c>
      <c r="AA1404" s="1">
        <v>28.325719845922901</v>
      </c>
      <c r="AB1404" s="1">
        <v>29.541250559417001</v>
      </c>
      <c r="AC1404" s="1">
        <v>29.541250559417001</v>
      </c>
    </row>
    <row r="1405" spans="1:29" hidden="1" x14ac:dyDescent="0.3">
      <c r="A1405" t="s">
        <v>208</v>
      </c>
      <c r="B1405" t="s">
        <v>180</v>
      </c>
      <c r="C1405" t="s">
        <v>209</v>
      </c>
      <c r="D1405" t="s">
        <v>131</v>
      </c>
      <c r="E1405" t="s">
        <v>159</v>
      </c>
      <c r="F1405" s="1"/>
      <c r="G1405" s="1"/>
      <c r="H1405" s="1"/>
      <c r="I1405" s="1">
        <v>24.1952584447607</v>
      </c>
      <c r="J1405" s="1">
        <v>24.1948887846345</v>
      </c>
      <c r="K1405" s="1">
        <v>24.1949047278211</v>
      </c>
      <c r="L1405" s="1">
        <v>25.384029712916799</v>
      </c>
      <c r="M1405" s="1">
        <v>28.295103854222599</v>
      </c>
      <c r="N1405" s="1">
        <v>27.809288518287602</v>
      </c>
      <c r="O1405" s="1">
        <v>23.992239899995099</v>
      </c>
      <c r="P1405" s="1">
        <v>19.399681034715599</v>
      </c>
      <c r="Q1405" s="1">
        <v>16.503666619623498</v>
      </c>
      <c r="R1405" s="1">
        <v>15.312464423540799</v>
      </c>
      <c r="S1405" s="1">
        <v>14.3809183330234</v>
      </c>
      <c r="T1405" s="1">
        <v>13.6746644975058</v>
      </c>
      <c r="U1405" s="1">
        <v>13.066185479731599</v>
      </c>
      <c r="V1405" s="1">
        <v>12.371830983912799</v>
      </c>
      <c r="W1405" s="1">
        <v>11.8036678571161</v>
      </c>
      <c r="X1405" s="1">
        <v>11.3381009670703</v>
      </c>
      <c r="Y1405" s="1">
        <v>10.9655099229419</v>
      </c>
      <c r="Z1405" s="1">
        <v>10.6606285255472</v>
      </c>
      <c r="AA1405" s="1">
        <v>10.4201361625197</v>
      </c>
      <c r="AB1405" s="1">
        <v>10.2265603331421</v>
      </c>
      <c r="AC1405" s="1">
        <v>10.2265603331421</v>
      </c>
    </row>
    <row r="1406" spans="1:29" hidden="1" x14ac:dyDescent="0.3">
      <c r="A1406" t="s">
        <v>208</v>
      </c>
      <c r="B1406" t="s">
        <v>180</v>
      </c>
      <c r="C1406" t="s">
        <v>209</v>
      </c>
      <c r="D1406" t="s">
        <v>162</v>
      </c>
      <c r="E1406" t="s">
        <v>159</v>
      </c>
      <c r="F1406" s="1"/>
      <c r="G1406" s="1"/>
      <c r="H1406" s="1"/>
      <c r="I1406" s="1">
        <v>7.61383296647048</v>
      </c>
      <c r="J1406" s="1">
        <v>10.3146563859138</v>
      </c>
      <c r="K1406" s="1">
        <v>11.127819411865801</v>
      </c>
      <c r="L1406" s="1">
        <v>10.051548206893401</v>
      </c>
      <c r="M1406" s="1">
        <v>29.408858177614299</v>
      </c>
      <c r="N1406" s="1">
        <v>39.723121534785697</v>
      </c>
      <c r="O1406" s="1">
        <v>46.934707948723698</v>
      </c>
      <c r="P1406" s="1">
        <v>54.651131349541203</v>
      </c>
      <c r="Q1406" s="1">
        <v>65.516600209091095</v>
      </c>
      <c r="R1406" s="1">
        <v>70.479595816724</v>
      </c>
      <c r="S1406" s="1">
        <v>66.864128908730706</v>
      </c>
      <c r="T1406" s="1">
        <v>53.574070077861897</v>
      </c>
      <c r="U1406" s="1">
        <v>46.672345452661098</v>
      </c>
      <c r="V1406" s="1">
        <v>40.003456735228099</v>
      </c>
      <c r="W1406" s="1">
        <v>37.090743449131203</v>
      </c>
      <c r="X1406" s="1">
        <v>35.6610575675207</v>
      </c>
      <c r="Y1406" s="1">
        <v>35.434359383984699</v>
      </c>
      <c r="Z1406" s="1">
        <v>35.021185167756798</v>
      </c>
      <c r="AA1406" s="1">
        <v>35.519119513287599</v>
      </c>
      <c r="AB1406" s="1">
        <v>36.768820573678802</v>
      </c>
      <c r="AC1406" s="1">
        <v>36.768820573678802</v>
      </c>
    </row>
    <row r="1407" spans="1:29" hidden="1" x14ac:dyDescent="0.3">
      <c r="A1407" t="s">
        <v>208</v>
      </c>
      <c r="B1407" t="s">
        <v>180</v>
      </c>
      <c r="C1407" t="s">
        <v>209</v>
      </c>
      <c r="D1407" t="s">
        <v>164</v>
      </c>
      <c r="E1407" t="s">
        <v>159</v>
      </c>
      <c r="F1407" s="1"/>
      <c r="G1407" s="1"/>
      <c r="H1407" s="1"/>
      <c r="I1407" s="1">
        <v>3.2508514656896801</v>
      </c>
      <c r="J1407" s="1">
        <v>3.3140917427787699</v>
      </c>
      <c r="K1407" s="1">
        <v>3.3883390785994298</v>
      </c>
      <c r="L1407" s="1">
        <v>3.4642372308998999</v>
      </c>
      <c r="M1407" s="1">
        <v>31.3545781482261</v>
      </c>
      <c r="N1407" s="1">
        <v>48.601340593718497</v>
      </c>
      <c r="O1407" s="1">
        <v>58.942659004236603</v>
      </c>
      <c r="P1407" s="1">
        <v>69.698834322958703</v>
      </c>
      <c r="Q1407" s="1">
        <v>84.615868781050196</v>
      </c>
      <c r="R1407" s="1">
        <v>91.107587238464504</v>
      </c>
      <c r="S1407" s="1">
        <v>86.354790907258803</v>
      </c>
      <c r="T1407" s="1">
        <v>65.514084328086398</v>
      </c>
      <c r="U1407" s="1">
        <v>55.694882107444599</v>
      </c>
      <c r="V1407" s="1">
        <v>46.102587446123401</v>
      </c>
      <c r="W1407" s="1">
        <v>42.0199426168424</v>
      </c>
      <c r="X1407" s="1">
        <v>39.632144535478297</v>
      </c>
      <c r="Y1407" s="1">
        <v>39.365505762290297</v>
      </c>
      <c r="Z1407" s="1">
        <v>38.395825040322201</v>
      </c>
      <c r="AA1407" s="1">
        <v>38.713634998743203</v>
      </c>
      <c r="AB1407" s="1">
        <v>40.433668505324199</v>
      </c>
      <c r="AC1407" s="1">
        <v>40.433668505324199</v>
      </c>
    </row>
    <row r="1408" spans="1:29" hidden="1" x14ac:dyDescent="0.3">
      <c r="A1408" t="s">
        <v>208</v>
      </c>
      <c r="B1408" t="s">
        <v>211</v>
      </c>
      <c r="C1408" t="s">
        <v>149</v>
      </c>
      <c r="D1408" t="s">
        <v>154</v>
      </c>
      <c r="E1408" t="s">
        <v>155</v>
      </c>
      <c r="F1408" s="1"/>
      <c r="G1408" s="1"/>
      <c r="H1408" s="1"/>
      <c r="I1408" s="1">
        <v>1.0077983340000001</v>
      </c>
      <c r="J1408" s="1">
        <v>1.0077983340000001</v>
      </c>
      <c r="K1408" s="1">
        <v>0.99472622899999996</v>
      </c>
      <c r="L1408" s="1">
        <v>0.98516664256914199</v>
      </c>
      <c r="M1408" s="1">
        <v>1.1381516962707601</v>
      </c>
      <c r="N1408" s="1">
        <v>1.22844432486067</v>
      </c>
      <c r="O1408" s="1">
        <v>1.2626324605588899</v>
      </c>
      <c r="P1408" s="1">
        <v>1.2939039746521099</v>
      </c>
      <c r="Q1408" s="1">
        <v>1.3159094341797899</v>
      </c>
      <c r="R1408" s="1">
        <v>1.3217409336280601</v>
      </c>
      <c r="S1408" s="1">
        <v>1.32526606794964</v>
      </c>
      <c r="T1408" s="1">
        <v>1.32879120227124</v>
      </c>
      <c r="U1408" s="1">
        <v>1.3351550177913001</v>
      </c>
      <c r="V1408" s="1">
        <v>1.3415188333113699</v>
      </c>
      <c r="W1408" s="1">
        <v>1.35397712685004</v>
      </c>
      <c r="X1408" s="1">
        <v>1.37338734548482</v>
      </c>
      <c r="Y1408" s="1">
        <v>1.3604941946006199</v>
      </c>
      <c r="Z1408" s="1">
        <v>1.3476010437164301</v>
      </c>
      <c r="AA1408" s="1">
        <v>1.33665249052131</v>
      </c>
      <c r="AB1408" s="1">
        <v>1.3257039373262001</v>
      </c>
      <c r="AC1408" s="1">
        <v>1.3257039373262001</v>
      </c>
    </row>
    <row r="1409" spans="1:29" hidden="1" x14ac:dyDescent="0.3">
      <c r="A1409" t="s">
        <v>208</v>
      </c>
      <c r="B1409" t="s">
        <v>211</v>
      </c>
      <c r="C1409" t="s">
        <v>149</v>
      </c>
      <c r="D1409" t="s">
        <v>156</v>
      </c>
      <c r="E1409" t="s">
        <v>155</v>
      </c>
      <c r="F1409" s="1"/>
      <c r="G1409" s="1"/>
      <c r="H1409" s="1"/>
      <c r="I1409" s="1">
        <v>1.014868288</v>
      </c>
      <c r="J1409" s="1">
        <v>1.014868288</v>
      </c>
      <c r="K1409" s="1">
        <v>0.99148701099999903</v>
      </c>
      <c r="L1409" s="1">
        <v>0.97366177588145997</v>
      </c>
      <c r="M1409" s="1">
        <v>1.0562462680220499</v>
      </c>
      <c r="N1409" s="1">
        <v>1.09787751264642</v>
      </c>
      <c r="O1409" s="1">
        <v>1.1088082146849501</v>
      </c>
      <c r="P1409" s="1">
        <v>1.1249864412453801</v>
      </c>
      <c r="Q1409" s="1">
        <v>1.1470626989391699</v>
      </c>
      <c r="R1409" s="1">
        <v>1.1552165190795001</v>
      </c>
      <c r="S1409" s="1">
        <v>1.1569515135314901</v>
      </c>
      <c r="T1409" s="1">
        <v>1.1586865079834801</v>
      </c>
      <c r="U1409" s="1">
        <v>1.1539943964381201</v>
      </c>
      <c r="V1409" s="1">
        <v>1.1493022848927701</v>
      </c>
      <c r="W1409" s="1">
        <v>1.15409823581395</v>
      </c>
      <c r="X1409" s="1">
        <v>1.1643169276638099</v>
      </c>
      <c r="Y1409" s="1">
        <v>1.1503695949489401</v>
      </c>
      <c r="Z1409" s="1">
        <v>1.13642226223409</v>
      </c>
      <c r="AA1409" s="1">
        <v>1.1255799476800701</v>
      </c>
      <c r="AB1409" s="1">
        <v>1.1147376331260599</v>
      </c>
      <c r="AC1409" s="1">
        <v>1.1147376331260599</v>
      </c>
    </row>
    <row r="1410" spans="1:29" hidden="1" x14ac:dyDescent="0.3">
      <c r="A1410" t="s">
        <v>208</v>
      </c>
      <c r="B1410" t="s">
        <v>211</v>
      </c>
      <c r="C1410" t="s">
        <v>149</v>
      </c>
      <c r="D1410" t="s">
        <v>117</v>
      </c>
      <c r="E1410" t="s">
        <v>157</v>
      </c>
      <c r="F1410" s="1"/>
      <c r="G1410" s="1"/>
      <c r="H1410" s="1"/>
      <c r="I1410" s="1"/>
      <c r="J1410" s="1"/>
      <c r="K1410" s="1"/>
      <c r="L1410" s="1"/>
      <c r="M1410" s="1">
        <v>110.87951951047999</v>
      </c>
      <c r="N1410" s="1">
        <v>186.08120893537799</v>
      </c>
      <c r="O1410" s="1">
        <v>241.799713391361</v>
      </c>
      <c r="P1410" s="1">
        <v>287.69174363536501</v>
      </c>
      <c r="Q1410" s="1">
        <v>339.85226738683798</v>
      </c>
      <c r="R1410" s="1">
        <v>375.63021959483399</v>
      </c>
      <c r="S1410" s="1">
        <v>414.78100496763602</v>
      </c>
      <c r="T1410" s="1">
        <v>458.86479702166798</v>
      </c>
      <c r="U1410" s="1">
        <v>508.19870527127699</v>
      </c>
      <c r="V1410" s="1">
        <v>563.17493026596196</v>
      </c>
      <c r="W1410" s="1">
        <v>624.16040873605198</v>
      </c>
      <c r="X1410" s="1">
        <v>692.44970552339703</v>
      </c>
      <c r="Y1410" s="1">
        <v>768.64091368809602</v>
      </c>
      <c r="Z1410" s="1">
        <v>853.64212046224395</v>
      </c>
      <c r="AA1410" s="1">
        <v>947.71146988176099</v>
      </c>
      <c r="AB1410" s="1">
        <v>1051.53893415075</v>
      </c>
      <c r="AC1410" s="1">
        <v>1051.53893415075</v>
      </c>
    </row>
    <row r="1411" spans="1:29" x14ac:dyDescent="0.3">
      <c r="A1411" t="s">
        <v>208</v>
      </c>
      <c r="B1411" t="s">
        <v>211</v>
      </c>
      <c r="C1411" t="s">
        <v>149</v>
      </c>
      <c r="D1411" t="s">
        <v>158</v>
      </c>
      <c r="E1411" t="s">
        <v>159</v>
      </c>
      <c r="F1411" s="1"/>
      <c r="G1411" s="1"/>
      <c r="H1411" s="1"/>
      <c r="I1411" s="1">
        <v>11.6222063445716</v>
      </c>
      <c r="J1411" s="1">
        <v>12.9485229454631</v>
      </c>
      <c r="K1411" s="1">
        <v>14.3394598636072</v>
      </c>
      <c r="L1411" s="1">
        <v>14.6033970519116</v>
      </c>
      <c r="M1411" s="1">
        <v>17.457059625741199</v>
      </c>
      <c r="N1411" s="1">
        <v>14.217038226234999</v>
      </c>
      <c r="O1411" s="1">
        <v>11.603775925460599</v>
      </c>
      <c r="P1411" s="1">
        <v>10.5227483540425</v>
      </c>
      <c r="Q1411" s="1">
        <v>9.4103446223894398</v>
      </c>
      <c r="R1411" s="1">
        <v>8.7818347953327205</v>
      </c>
      <c r="S1411" s="1">
        <v>8.2383156290243793</v>
      </c>
      <c r="T1411" s="1">
        <v>8.0516403020710001</v>
      </c>
      <c r="U1411" s="1">
        <v>8.0349412383946106</v>
      </c>
      <c r="V1411" s="1">
        <v>7.9881234697108603</v>
      </c>
      <c r="W1411" s="1">
        <v>8.0017548092595892</v>
      </c>
      <c r="X1411" s="1">
        <v>8.0107105217174901</v>
      </c>
      <c r="Y1411" s="1">
        <v>7.91609858546905</v>
      </c>
      <c r="Z1411" s="1">
        <v>7.81086147418086</v>
      </c>
      <c r="AA1411" s="1">
        <v>7.8270826266103803</v>
      </c>
      <c r="AB1411" s="1">
        <v>7.7473031038654803</v>
      </c>
      <c r="AC1411" s="1">
        <v>7.7473031038654803</v>
      </c>
    </row>
    <row r="1412" spans="1:29" hidden="1" x14ac:dyDescent="0.3">
      <c r="A1412" t="s">
        <v>208</v>
      </c>
      <c r="B1412" t="s">
        <v>211</v>
      </c>
      <c r="C1412" t="s">
        <v>149</v>
      </c>
      <c r="D1412" t="s">
        <v>119</v>
      </c>
      <c r="E1412" t="s">
        <v>159</v>
      </c>
      <c r="F1412" s="1"/>
      <c r="G1412" s="1"/>
      <c r="H1412" s="1"/>
      <c r="I1412" s="1">
        <v>3.0770555555555598E-5</v>
      </c>
      <c r="J1412" s="1">
        <v>3.0770555555555598E-5</v>
      </c>
      <c r="K1412" s="1">
        <v>1.2909949118747801</v>
      </c>
      <c r="L1412" s="1">
        <v>3.4032025308954599</v>
      </c>
      <c r="M1412" s="1">
        <v>1.74650710511448</v>
      </c>
      <c r="N1412" s="1">
        <v>0.99207485778412596</v>
      </c>
      <c r="O1412" s="1">
        <v>3.8212961475625602</v>
      </c>
      <c r="P1412" s="1">
        <v>5.9869309838896996</v>
      </c>
      <c r="Q1412" s="1">
        <v>7.9334566747773101</v>
      </c>
      <c r="R1412" s="1">
        <v>8.0275406788497694</v>
      </c>
      <c r="S1412" s="1">
        <v>8.1604236851027494</v>
      </c>
      <c r="T1412" s="1">
        <v>8.2830618549256307</v>
      </c>
      <c r="U1412" s="1">
        <v>8.3994384438256606</v>
      </c>
      <c r="V1412" s="1">
        <v>8.50779752793051</v>
      </c>
      <c r="W1412" s="1">
        <v>12.5927935346908</v>
      </c>
      <c r="X1412" s="1">
        <v>17.3530735770318</v>
      </c>
      <c r="Y1412" s="1">
        <v>17.1662341278873</v>
      </c>
      <c r="Z1412" s="1">
        <v>16.9867695772122</v>
      </c>
      <c r="AA1412" s="1">
        <v>16.7283135365441</v>
      </c>
      <c r="AB1412" s="1">
        <v>16.478866880075699</v>
      </c>
      <c r="AC1412" s="1">
        <v>16.478866880075699</v>
      </c>
    </row>
    <row r="1413" spans="1:29" hidden="1" x14ac:dyDescent="0.3">
      <c r="A1413" t="s">
        <v>208</v>
      </c>
      <c r="B1413" t="s">
        <v>211</v>
      </c>
      <c r="C1413" t="s">
        <v>149</v>
      </c>
      <c r="D1413" t="s">
        <v>121</v>
      </c>
      <c r="E1413" t="s">
        <v>159</v>
      </c>
      <c r="F1413" s="1"/>
      <c r="G1413" s="1"/>
      <c r="H1413" s="1"/>
      <c r="I1413" s="1">
        <v>3.2508514656896801</v>
      </c>
      <c r="J1413" s="1">
        <v>3.3140917427787699</v>
      </c>
      <c r="K1413" s="1">
        <v>3.3883390785994298</v>
      </c>
      <c r="L1413" s="1">
        <v>3.4642372308998999</v>
      </c>
      <c r="M1413" s="1">
        <v>3.5368241934565301</v>
      </c>
      <c r="N1413" s="1">
        <v>3.56833815322004</v>
      </c>
      <c r="O1413" s="1">
        <v>3.5925494032227498</v>
      </c>
      <c r="P1413" s="1">
        <v>3.6140661785790198</v>
      </c>
      <c r="Q1413" s="1">
        <v>3.6340168177827299</v>
      </c>
      <c r="R1413" s="1">
        <v>3.6526099745506402</v>
      </c>
      <c r="S1413" s="1">
        <v>3.6699205001416799</v>
      </c>
      <c r="T1413" s="1">
        <v>3.6860558720421799</v>
      </c>
      <c r="U1413" s="1">
        <v>3.7011555300921999</v>
      </c>
      <c r="V1413" s="1">
        <v>3.7152136719303899</v>
      </c>
      <c r="W1413" s="1">
        <v>3.7282598393873299</v>
      </c>
      <c r="X1413" s="1">
        <v>3.7404219427348799</v>
      </c>
      <c r="Y1413" s="1">
        <v>3.7517532594562302</v>
      </c>
      <c r="Z1413" s="1">
        <v>3.7622659813954802</v>
      </c>
      <c r="AA1413" s="1">
        <v>3.7720618204854102</v>
      </c>
      <c r="AB1413" s="1">
        <v>3.7811857376152398</v>
      </c>
      <c r="AC1413" s="1">
        <v>3.7811857376152398</v>
      </c>
    </row>
    <row r="1414" spans="1:29" hidden="1" x14ac:dyDescent="0.3">
      <c r="A1414" t="s">
        <v>208</v>
      </c>
      <c r="B1414" t="s">
        <v>211</v>
      </c>
      <c r="C1414" t="s">
        <v>149</v>
      </c>
      <c r="D1414" t="s">
        <v>123</v>
      </c>
      <c r="E1414" t="s">
        <v>159</v>
      </c>
      <c r="F1414" s="1"/>
      <c r="G1414" s="1"/>
      <c r="H1414" s="1"/>
      <c r="I1414" s="1">
        <v>4.4146576566946996</v>
      </c>
      <c r="J1414" s="1">
        <v>4.5201437449859903</v>
      </c>
      <c r="K1414" s="1">
        <v>4.6419426864574804</v>
      </c>
      <c r="L1414" s="1">
        <v>4.7722267544472201</v>
      </c>
      <c r="M1414" s="1">
        <v>4.9021682315497799</v>
      </c>
      <c r="N1414" s="1">
        <v>5.0000144858619198</v>
      </c>
      <c r="O1414" s="1">
        <v>5.0739899713999002</v>
      </c>
      <c r="P1414" s="1">
        <v>5.1413449474761697</v>
      </c>
      <c r="Q1414" s="1">
        <v>5.2079307137804696</v>
      </c>
      <c r="R1414" s="1">
        <v>5.2741440585873702</v>
      </c>
      <c r="S1414" s="1">
        <v>5.3449285829678699</v>
      </c>
      <c r="T1414" s="1">
        <v>5.4226669946088597</v>
      </c>
      <c r="U1414" s="1">
        <v>5.5081307459770796</v>
      </c>
      <c r="V1414" s="1">
        <v>5.5995683796508597</v>
      </c>
      <c r="W1414" s="1">
        <v>5.6978206160914802</v>
      </c>
      <c r="X1414" s="1">
        <v>5.80548653992195</v>
      </c>
      <c r="Y1414" s="1">
        <v>5.9170368233509496</v>
      </c>
      <c r="Z1414" s="1">
        <v>6.0311254814702302</v>
      </c>
      <c r="AA1414" s="1">
        <v>6.14835273156441</v>
      </c>
      <c r="AB1414" s="1">
        <v>6.2695775092939297</v>
      </c>
      <c r="AC1414" s="1">
        <v>6.2695775092939297</v>
      </c>
    </row>
    <row r="1415" spans="1:29" hidden="1" x14ac:dyDescent="0.3">
      <c r="A1415" t="s">
        <v>208</v>
      </c>
      <c r="B1415" t="s">
        <v>211</v>
      </c>
      <c r="C1415" t="s">
        <v>149</v>
      </c>
      <c r="D1415" t="s">
        <v>125</v>
      </c>
      <c r="E1415" t="s">
        <v>159</v>
      </c>
      <c r="F1415" s="1"/>
      <c r="G1415" s="1"/>
      <c r="H1415" s="1"/>
      <c r="I1415" s="1">
        <v>7.61383296647048</v>
      </c>
      <c r="J1415" s="1">
        <v>10.3146563859138</v>
      </c>
      <c r="K1415" s="1">
        <v>11.127819411865801</v>
      </c>
      <c r="L1415" s="1">
        <v>10.051548206893401</v>
      </c>
      <c r="M1415" s="1">
        <v>9.1106734389008093</v>
      </c>
      <c r="N1415" s="1">
        <v>9.0293781421243597</v>
      </c>
      <c r="O1415" s="1">
        <v>9.0660354284835805</v>
      </c>
      <c r="P1415" s="1">
        <v>9.3014887923663903</v>
      </c>
      <c r="Q1415" s="1">
        <v>8.8304910658585296</v>
      </c>
      <c r="R1415" s="1">
        <v>8.8424935385313201</v>
      </c>
      <c r="S1415" s="1">
        <v>9.1267540251494204</v>
      </c>
      <c r="T1415" s="1">
        <v>9.3553620302843594</v>
      </c>
      <c r="U1415" s="1">
        <v>9.5942735568370292</v>
      </c>
      <c r="V1415" s="1">
        <v>9.8683204655379502</v>
      </c>
      <c r="W1415" s="1">
        <v>10.197197157</v>
      </c>
      <c r="X1415" s="1">
        <v>10.539703451748499</v>
      </c>
      <c r="Y1415" s="1">
        <v>10.783259769966</v>
      </c>
      <c r="Z1415" s="1">
        <v>11.0617887597319</v>
      </c>
      <c r="AA1415" s="1">
        <v>11.7529627742709</v>
      </c>
      <c r="AB1415" s="1">
        <v>12.1335434329253</v>
      </c>
      <c r="AC1415" s="1">
        <v>12.1335434329253</v>
      </c>
    </row>
    <row r="1416" spans="1:29" hidden="1" x14ac:dyDescent="0.3">
      <c r="A1416" t="s">
        <v>208</v>
      </c>
      <c r="B1416" t="s">
        <v>211</v>
      </c>
      <c r="C1416" t="s">
        <v>149</v>
      </c>
      <c r="D1416" t="s">
        <v>127</v>
      </c>
      <c r="E1416" t="s">
        <v>159</v>
      </c>
      <c r="F1416" s="1"/>
      <c r="G1416" s="1"/>
      <c r="H1416" s="1"/>
      <c r="I1416" s="1">
        <v>11.6222063445716</v>
      </c>
      <c r="J1416" s="1">
        <v>12.9485229454631</v>
      </c>
      <c r="K1416" s="1">
        <v>14.3394598636072</v>
      </c>
      <c r="L1416" s="1">
        <v>14.6033970519116</v>
      </c>
      <c r="M1416" s="1">
        <v>17.457059625741199</v>
      </c>
      <c r="N1416" s="1">
        <v>14.217038226234999</v>
      </c>
      <c r="O1416" s="1">
        <v>11.603775925460599</v>
      </c>
      <c r="P1416" s="1">
        <v>10.5227483540425</v>
      </c>
      <c r="Q1416" s="1">
        <v>9.4103446223894398</v>
      </c>
      <c r="R1416" s="1">
        <v>8.7818347953327205</v>
      </c>
      <c r="S1416" s="1">
        <v>8.2383156290243793</v>
      </c>
      <c r="T1416" s="1">
        <v>8.0516403020710001</v>
      </c>
      <c r="U1416" s="1">
        <v>8.0349412383946106</v>
      </c>
      <c r="V1416" s="1">
        <v>7.9881234697108603</v>
      </c>
      <c r="W1416" s="1">
        <v>8.0017548092595892</v>
      </c>
      <c r="X1416" s="1">
        <v>8.0107105217174901</v>
      </c>
      <c r="Y1416" s="1">
        <v>7.9160985854690598</v>
      </c>
      <c r="Z1416" s="1">
        <v>7.81086147418086</v>
      </c>
      <c r="AA1416" s="1">
        <v>7.8270826266103803</v>
      </c>
      <c r="AB1416" s="1">
        <v>7.7473031038654803</v>
      </c>
      <c r="AC1416" s="1">
        <v>7.7473031038654803</v>
      </c>
    </row>
    <row r="1417" spans="1:29" hidden="1" x14ac:dyDescent="0.3">
      <c r="A1417" t="s">
        <v>208</v>
      </c>
      <c r="B1417" t="s">
        <v>211</v>
      </c>
      <c r="C1417" t="s">
        <v>149</v>
      </c>
      <c r="D1417" t="s">
        <v>161</v>
      </c>
      <c r="E1417" t="s">
        <v>159</v>
      </c>
      <c r="F1417" s="1"/>
      <c r="G1417" s="1"/>
      <c r="H1417" s="1"/>
      <c r="I1417" s="1">
        <v>4.4146576566946996</v>
      </c>
      <c r="J1417" s="1">
        <v>4.5201437449859903</v>
      </c>
      <c r="K1417" s="1">
        <v>4.6419426864574804</v>
      </c>
      <c r="L1417" s="1">
        <v>4.7722267544472201</v>
      </c>
      <c r="M1417" s="1">
        <v>11.7283580796437</v>
      </c>
      <c r="N1417" s="1">
        <v>16.4559232502904</v>
      </c>
      <c r="O1417" s="1">
        <v>19.960154306447599</v>
      </c>
      <c r="P1417" s="1">
        <v>22.8528075192323</v>
      </c>
      <c r="Q1417" s="1">
        <v>26.1306052323011</v>
      </c>
      <c r="R1417" s="1">
        <v>28.399453430019101</v>
      </c>
      <c r="S1417" s="1">
        <v>30.880518002839601</v>
      </c>
      <c r="T1417" s="1">
        <v>33.672232224560297</v>
      </c>
      <c r="U1417" s="1">
        <v>36.794890086681001</v>
      </c>
      <c r="V1417" s="1">
        <v>40.270885577405899</v>
      </c>
      <c r="W1417" s="1">
        <v>44.123649520350803</v>
      </c>
      <c r="X1417" s="1">
        <v>48.435479626361001</v>
      </c>
      <c r="Y1417" s="1">
        <v>53.237667585566797</v>
      </c>
      <c r="Z1417" s="1">
        <v>58.5847729208784</v>
      </c>
      <c r="AA1417" s="1">
        <v>64.493288236246201</v>
      </c>
      <c r="AB1417" s="1">
        <v>71.006549935450494</v>
      </c>
      <c r="AC1417" s="1">
        <v>71.006549935450494</v>
      </c>
    </row>
    <row r="1418" spans="1:29" hidden="1" x14ac:dyDescent="0.3">
      <c r="A1418" t="s">
        <v>208</v>
      </c>
      <c r="B1418" t="s">
        <v>211</v>
      </c>
      <c r="C1418" t="s">
        <v>149</v>
      </c>
      <c r="D1418" t="s">
        <v>131</v>
      </c>
      <c r="E1418" t="s">
        <v>159</v>
      </c>
      <c r="F1418" s="1"/>
      <c r="G1418" s="1"/>
      <c r="H1418" s="1"/>
      <c r="I1418" s="1">
        <v>24.1952584447607</v>
      </c>
      <c r="J1418" s="1">
        <v>24.194888784634401</v>
      </c>
      <c r="K1418" s="1">
        <v>24.1949047278211</v>
      </c>
      <c r="L1418" s="1">
        <v>24.272722851403302</v>
      </c>
      <c r="M1418" s="1">
        <v>24.6954410885747</v>
      </c>
      <c r="N1418" s="1">
        <v>26.210707366160101</v>
      </c>
      <c r="O1418" s="1">
        <v>25.967187908869398</v>
      </c>
      <c r="P1418" s="1">
        <v>25.667365431788799</v>
      </c>
      <c r="Q1418" s="1">
        <v>22.229093098630599</v>
      </c>
      <c r="R1418" s="1">
        <v>18.433612317558101</v>
      </c>
      <c r="S1418" s="1">
        <v>15.921517546002701</v>
      </c>
      <c r="T1418" s="1">
        <v>14.3819245374308</v>
      </c>
      <c r="U1418" s="1">
        <v>13.4662995766076</v>
      </c>
      <c r="V1418" s="1">
        <v>12.9305023403896</v>
      </c>
      <c r="W1418" s="1">
        <v>12.4883962168584</v>
      </c>
      <c r="X1418" s="1">
        <v>12.1508411531485</v>
      </c>
      <c r="Y1418" s="1">
        <v>11.915285729312901</v>
      </c>
      <c r="Z1418" s="1">
        <v>11.711092665356899</v>
      </c>
      <c r="AA1418" s="1">
        <v>11.540263993777</v>
      </c>
      <c r="AB1418" s="1">
        <v>11.391058346293001</v>
      </c>
      <c r="AC1418" s="1">
        <v>11.391058346293001</v>
      </c>
    </row>
    <row r="1419" spans="1:29" hidden="1" x14ac:dyDescent="0.3">
      <c r="A1419" t="s">
        <v>208</v>
      </c>
      <c r="B1419" t="s">
        <v>211</v>
      </c>
      <c r="C1419" t="s">
        <v>149</v>
      </c>
      <c r="D1419" t="s">
        <v>162</v>
      </c>
      <c r="E1419" t="s">
        <v>159</v>
      </c>
      <c r="F1419" s="1"/>
      <c r="G1419" s="1"/>
      <c r="H1419" s="1"/>
      <c r="I1419" s="1">
        <v>7.6138329664704703</v>
      </c>
      <c r="J1419" s="1">
        <v>10.3146563859138</v>
      </c>
      <c r="K1419" s="1">
        <v>11.127819411865801</v>
      </c>
      <c r="L1419" s="1">
        <v>10.051548206893401</v>
      </c>
      <c r="M1419" s="1">
        <v>16.9044378509616</v>
      </c>
      <c r="N1419" s="1">
        <v>22.109098457982299</v>
      </c>
      <c r="O1419" s="1">
        <v>26.0622310234506</v>
      </c>
      <c r="P1419" s="1">
        <v>29.523452984564099</v>
      </c>
      <c r="Q1419" s="1">
        <v>32.718838694090699</v>
      </c>
      <c r="R1419" s="1">
        <v>35.245687297826798</v>
      </c>
      <c r="S1419" s="1">
        <v>38.281871666239198</v>
      </c>
      <c r="T1419" s="1">
        <v>41.609146505215598</v>
      </c>
      <c r="U1419" s="1">
        <v>45.315757568357</v>
      </c>
      <c r="V1419" s="1">
        <v>49.454104645066202</v>
      </c>
      <c r="W1419" s="1">
        <v>54.069674260984499</v>
      </c>
      <c r="X1419" s="1">
        <v>59.212261701246703</v>
      </c>
      <c r="Y1419" s="1">
        <v>64.811327579097707</v>
      </c>
      <c r="Z1419" s="1">
        <v>71.064624346207296</v>
      </c>
      <c r="AA1419" s="1">
        <v>78.367969400162295</v>
      </c>
      <c r="AB1419" s="1">
        <v>86.046622774019497</v>
      </c>
      <c r="AC1419" s="1">
        <v>86.046622774019497</v>
      </c>
    </row>
    <row r="1420" spans="1:29" hidden="1" x14ac:dyDescent="0.3">
      <c r="A1420" t="s">
        <v>208</v>
      </c>
      <c r="B1420" t="s">
        <v>211</v>
      </c>
      <c r="C1420" t="s">
        <v>149</v>
      </c>
      <c r="D1420" t="s">
        <v>164</v>
      </c>
      <c r="E1420" t="s">
        <v>159</v>
      </c>
      <c r="F1420" s="1"/>
      <c r="G1420" s="1"/>
      <c r="H1420" s="1"/>
      <c r="I1420" s="1">
        <v>3.2508514656896801</v>
      </c>
      <c r="J1420" s="1">
        <v>3.3140917427787602</v>
      </c>
      <c r="K1420" s="1">
        <v>3.3883390785994298</v>
      </c>
      <c r="L1420" s="1">
        <v>3.4642372308998999</v>
      </c>
      <c r="M1420" s="1">
        <v>14.275845534719</v>
      </c>
      <c r="N1420" s="1">
        <v>21.590873629450101</v>
      </c>
      <c r="O1420" s="1">
        <v>27.0115928287813</v>
      </c>
      <c r="P1420" s="1">
        <v>31.477893405149999</v>
      </c>
      <c r="Q1420" s="1">
        <v>36.549750656246601</v>
      </c>
      <c r="R1420" s="1">
        <v>40.033548153767697</v>
      </c>
      <c r="S1420" s="1">
        <v>43.8427322507982</v>
      </c>
      <c r="T1420" s="1">
        <v>48.1285180122577</v>
      </c>
      <c r="U1420" s="1">
        <v>52.921757906479698</v>
      </c>
      <c r="V1420" s="1">
        <v>58.260431956526098</v>
      </c>
      <c r="W1420" s="1">
        <v>64.180108651323195</v>
      </c>
      <c r="X1420" s="1">
        <v>70.806298474278705</v>
      </c>
      <c r="Y1420" s="1">
        <v>78.196981849068294</v>
      </c>
      <c r="Z1420" s="1">
        <v>86.440121999505394</v>
      </c>
      <c r="AA1420" s="1">
        <v>95.560822678685298</v>
      </c>
      <c r="AB1420" s="1">
        <v>105.62595477042299</v>
      </c>
      <c r="AC1420" s="1">
        <v>105.62595477042299</v>
      </c>
    </row>
    <row r="1421" spans="1:29" hidden="1" x14ac:dyDescent="0.3">
      <c r="A1421" t="s">
        <v>208</v>
      </c>
      <c r="B1421" t="s">
        <v>211</v>
      </c>
      <c r="C1421" t="s">
        <v>209</v>
      </c>
      <c r="D1421" t="s">
        <v>154</v>
      </c>
      <c r="E1421" t="s">
        <v>155</v>
      </c>
      <c r="F1421" s="1"/>
      <c r="G1421" s="1"/>
      <c r="H1421" s="1"/>
      <c r="I1421" s="1">
        <v>1.0077983340000001</v>
      </c>
      <c r="J1421" s="1">
        <v>1.0077983340000001</v>
      </c>
      <c r="K1421" s="1">
        <v>0.99472622899999996</v>
      </c>
      <c r="L1421" s="1">
        <v>0.98516664256914199</v>
      </c>
      <c r="M1421" s="1">
        <v>1.1381516962707601</v>
      </c>
      <c r="N1421" s="1">
        <v>1.22844432486067</v>
      </c>
      <c r="O1421" s="1">
        <v>1.2626324605588899</v>
      </c>
      <c r="P1421" s="1">
        <v>1.2939039746521099</v>
      </c>
      <c r="Q1421" s="1">
        <v>1.3159094341797899</v>
      </c>
      <c r="R1421" s="1">
        <v>1.3217409336280601</v>
      </c>
      <c r="S1421" s="1">
        <v>1.32526606794964</v>
      </c>
      <c r="T1421" s="1">
        <v>1.32879120227124</v>
      </c>
      <c r="U1421" s="1">
        <v>1.3351550177913001</v>
      </c>
      <c r="V1421" s="1">
        <v>1.3415188333113699</v>
      </c>
      <c r="W1421" s="1">
        <v>1.35397712685004</v>
      </c>
      <c r="X1421" s="1">
        <v>1.37338734548482</v>
      </c>
      <c r="Y1421" s="1">
        <v>1.3604941946006199</v>
      </c>
      <c r="Z1421" s="1">
        <v>1.3476010437164301</v>
      </c>
      <c r="AA1421" s="1">
        <v>1.33665249052131</v>
      </c>
      <c r="AB1421" s="1">
        <v>1.3257039373262001</v>
      </c>
      <c r="AC1421" s="1">
        <v>1.3257039373262001</v>
      </c>
    </row>
    <row r="1422" spans="1:29" hidden="1" x14ac:dyDescent="0.3">
      <c r="A1422" t="s">
        <v>208</v>
      </c>
      <c r="B1422" t="s">
        <v>211</v>
      </c>
      <c r="C1422" t="s">
        <v>209</v>
      </c>
      <c r="D1422" t="s">
        <v>156</v>
      </c>
      <c r="E1422" t="s">
        <v>155</v>
      </c>
      <c r="F1422" s="1"/>
      <c r="G1422" s="1"/>
      <c r="H1422" s="1"/>
      <c r="I1422" s="1">
        <v>1.014868288</v>
      </c>
      <c r="J1422" s="1">
        <v>1.014868288</v>
      </c>
      <c r="K1422" s="1">
        <v>0.99148701099999903</v>
      </c>
      <c r="L1422" s="1">
        <v>0.97366177588145997</v>
      </c>
      <c r="M1422" s="1">
        <v>1.0562462680220499</v>
      </c>
      <c r="N1422" s="1">
        <v>1.09787751264642</v>
      </c>
      <c r="O1422" s="1">
        <v>1.1088082146849501</v>
      </c>
      <c r="P1422" s="1">
        <v>1.1249864412453801</v>
      </c>
      <c r="Q1422" s="1">
        <v>1.1470626989391699</v>
      </c>
      <c r="R1422" s="1">
        <v>1.1552165190795001</v>
      </c>
      <c r="S1422" s="1">
        <v>1.1569515135314901</v>
      </c>
      <c r="T1422" s="1">
        <v>1.1586865079834801</v>
      </c>
      <c r="U1422" s="1">
        <v>1.1539943964381201</v>
      </c>
      <c r="V1422" s="1">
        <v>1.1493022848927701</v>
      </c>
      <c r="W1422" s="1">
        <v>1.15409823581395</v>
      </c>
      <c r="X1422" s="1">
        <v>1.1643169276638099</v>
      </c>
      <c r="Y1422" s="1">
        <v>1.1503695949489401</v>
      </c>
      <c r="Z1422" s="1">
        <v>1.13642226223409</v>
      </c>
      <c r="AA1422" s="1">
        <v>1.1255799476800701</v>
      </c>
      <c r="AB1422" s="1">
        <v>1.1147376331260599</v>
      </c>
      <c r="AC1422" s="1">
        <v>1.1147376331260599</v>
      </c>
    </row>
    <row r="1423" spans="1:29" hidden="1" x14ac:dyDescent="0.3">
      <c r="A1423" t="s">
        <v>208</v>
      </c>
      <c r="B1423" t="s">
        <v>211</v>
      </c>
      <c r="C1423" t="s">
        <v>209</v>
      </c>
      <c r="D1423" t="s">
        <v>117</v>
      </c>
      <c r="E1423" t="s">
        <v>157</v>
      </c>
      <c r="F1423" s="1"/>
      <c r="G1423" s="1"/>
      <c r="H1423" s="1"/>
      <c r="I1423" s="1"/>
      <c r="J1423" s="1"/>
      <c r="K1423" s="1"/>
      <c r="L1423" s="1"/>
      <c r="M1423" s="1">
        <v>110.87951951047999</v>
      </c>
      <c r="N1423" s="1">
        <v>186.08120893537799</v>
      </c>
      <c r="O1423" s="1">
        <v>241.799713391361</v>
      </c>
      <c r="P1423" s="1">
        <v>287.69174363536501</v>
      </c>
      <c r="Q1423" s="1">
        <v>339.85226738683798</v>
      </c>
      <c r="R1423" s="1">
        <v>375.63021959483399</v>
      </c>
      <c r="S1423" s="1">
        <v>414.78100496763602</v>
      </c>
      <c r="T1423" s="1">
        <v>458.86479702166798</v>
      </c>
      <c r="U1423" s="1">
        <v>508.19870527127699</v>
      </c>
      <c r="V1423" s="1">
        <v>563.17493026596196</v>
      </c>
      <c r="W1423" s="1">
        <v>624.16040873605198</v>
      </c>
      <c r="X1423" s="1">
        <v>692.44970552339703</v>
      </c>
      <c r="Y1423" s="1">
        <v>768.64091368809602</v>
      </c>
      <c r="Z1423" s="1">
        <v>853.64212046224395</v>
      </c>
      <c r="AA1423" s="1">
        <v>947.71146988176099</v>
      </c>
      <c r="AB1423" s="1">
        <v>1051.53893415075</v>
      </c>
      <c r="AC1423" s="1">
        <v>1051.53893415075</v>
      </c>
    </row>
    <row r="1424" spans="1:29" x14ac:dyDescent="0.3">
      <c r="A1424" t="s">
        <v>208</v>
      </c>
      <c r="B1424" t="s">
        <v>211</v>
      </c>
      <c r="C1424" t="s">
        <v>209</v>
      </c>
      <c r="D1424" t="s">
        <v>158</v>
      </c>
      <c r="E1424" t="s">
        <v>159</v>
      </c>
      <c r="F1424" s="1"/>
      <c r="G1424" s="1"/>
      <c r="H1424" s="1"/>
      <c r="I1424" s="1">
        <v>11.6222063445716</v>
      </c>
      <c r="J1424" s="1">
        <v>12.9485229454631</v>
      </c>
      <c r="K1424" s="1">
        <v>14.3394598636072</v>
      </c>
      <c r="L1424" s="1">
        <v>14.6033970519116</v>
      </c>
      <c r="M1424" s="1">
        <v>17.457059625741199</v>
      </c>
      <c r="N1424" s="1">
        <v>14.217038226234999</v>
      </c>
      <c r="O1424" s="1">
        <v>11.603775925460599</v>
      </c>
      <c r="P1424" s="1">
        <v>10.5227483540425</v>
      </c>
      <c r="Q1424" s="1">
        <v>9.4103446223894398</v>
      </c>
      <c r="R1424" s="1">
        <v>8.7818347953327205</v>
      </c>
      <c r="S1424" s="1">
        <v>8.2383156290243793</v>
      </c>
      <c r="T1424" s="1">
        <v>8.0516403020710001</v>
      </c>
      <c r="U1424" s="1">
        <v>8.0349412383946106</v>
      </c>
      <c r="V1424" s="1">
        <v>7.9881234697108603</v>
      </c>
      <c r="W1424" s="1">
        <v>8.0017548092595892</v>
      </c>
      <c r="X1424" s="1">
        <v>8.0107105217174901</v>
      </c>
      <c r="Y1424" s="1">
        <v>7.9160985854690598</v>
      </c>
      <c r="Z1424" s="1">
        <v>7.81086147418086</v>
      </c>
      <c r="AA1424" s="1">
        <v>7.8270826266103803</v>
      </c>
      <c r="AB1424" s="1">
        <v>7.7473031038654803</v>
      </c>
      <c r="AC1424" s="1">
        <v>7.7473031038654803</v>
      </c>
    </row>
    <row r="1425" spans="1:29" x14ac:dyDescent="0.3">
      <c r="A1425" t="s">
        <v>208</v>
      </c>
      <c r="B1425" t="s">
        <v>211</v>
      </c>
      <c r="C1425" t="s">
        <v>209</v>
      </c>
      <c r="D1425" t="s">
        <v>166</v>
      </c>
      <c r="E1425" t="s">
        <v>159</v>
      </c>
      <c r="F1425" s="1"/>
      <c r="G1425" s="1"/>
      <c r="H1425" s="1"/>
      <c r="I1425" s="1">
        <v>4.4146576566946996</v>
      </c>
      <c r="J1425" s="1">
        <v>4.5201437449859903</v>
      </c>
      <c r="K1425" s="1">
        <v>4.6419426864574804</v>
      </c>
      <c r="L1425" s="1">
        <v>4.7722267544472201</v>
      </c>
      <c r="M1425" s="1">
        <v>11.7283580796437</v>
      </c>
      <c r="N1425" s="1">
        <v>16.4559232502904</v>
      </c>
      <c r="O1425" s="1">
        <v>19.960154306447599</v>
      </c>
      <c r="P1425" s="1">
        <v>22.8528075192323</v>
      </c>
      <c r="Q1425" s="1">
        <v>26.1306052323011</v>
      </c>
      <c r="R1425" s="1">
        <v>28.399453430019101</v>
      </c>
      <c r="S1425" s="1">
        <v>30.880518002839601</v>
      </c>
      <c r="T1425" s="1">
        <v>33.672232224560297</v>
      </c>
      <c r="U1425" s="1">
        <v>36.794890086681001</v>
      </c>
      <c r="V1425" s="1">
        <v>40.270885577405899</v>
      </c>
      <c r="W1425" s="1">
        <v>44.123649520350803</v>
      </c>
      <c r="X1425" s="1">
        <v>48.435479626361001</v>
      </c>
      <c r="Y1425" s="1">
        <v>53.237667585566797</v>
      </c>
      <c r="Z1425" s="1">
        <v>58.5847729208784</v>
      </c>
      <c r="AA1425" s="1">
        <v>64.493288236246201</v>
      </c>
      <c r="AB1425" s="1">
        <v>71.006549935450494</v>
      </c>
      <c r="AC1425" s="1">
        <v>71.006549935450494</v>
      </c>
    </row>
    <row r="1426" spans="1:29" x14ac:dyDescent="0.3">
      <c r="A1426" t="s">
        <v>208</v>
      </c>
      <c r="B1426" t="s">
        <v>211</v>
      </c>
      <c r="C1426" t="s">
        <v>209</v>
      </c>
      <c r="D1426" t="s">
        <v>167</v>
      </c>
      <c r="E1426" t="s">
        <v>159</v>
      </c>
      <c r="F1426" s="1"/>
      <c r="G1426" s="1"/>
      <c r="H1426" s="1"/>
      <c r="I1426" s="1">
        <v>24.1952584447607</v>
      </c>
      <c r="J1426" s="1">
        <v>24.1948887846345</v>
      </c>
      <c r="K1426" s="1">
        <v>24.1949047278211</v>
      </c>
      <c r="L1426" s="1">
        <v>24.272722851403302</v>
      </c>
      <c r="M1426" s="1">
        <v>24.6954410885747</v>
      </c>
      <c r="N1426" s="1">
        <v>26.210707366160101</v>
      </c>
      <c r="O1426" s="1">
        <v>25.967187908869398</v>
      </c>
      <c r="P1426" s="1">
        <v>25.667365431788799</v>
      </c>
      <c r="Q1426" s="1">
        <v>22.229093098630599</v>
      </c>
      <c r="R1426" s="1">
        <v>18.433612317558101</v>
      </c>
      <c r="S1426" s="1">
        <v>15.921517546002701</v>
      </c>
      <c r="T1426" s="1">
        <v>14.3819245374308</v>
      </c>
      <c r="U1426" s="1">
        <v>13.4662995766076</v>
      </c>
      <c r="V1426" s="1">
        <v>12.9305023403896</v>
      </c>
      <c r="W1426" s="1">
        <v>12.4883962168584</v>
      </c>
      <c r="X1426" s="1">
        <v>12.1508411531485</v>
      </c>
      <c r="Y1426" s="1">
        <v>11.915285729312901</v>
      </c>
      <c r="Z1426" s="1">
        <v>11.711092665356899</v>
      </c>
      <c r="AA1426" s="1">
        <v>11.540263993777</v>
      </c>
      <c r="AB1426" s="1">
        <v>11.391058346293001</v>
      </c>
      <c r="AC1426" s="1">
        <v>11.391058346293001</v>
      </c>
    </row>
    <row r="1427" spans="1:29" x14ac:dyDescent="0.3">
      <c r="A1427" t="s">
        <v>208</v>
      </c>
      <c r="B1427" t="s">
        <v>211</v>
      </c>
      <c r="C1427" t="s">
        <v>209</v>
      </c>
      <c r="D1427" t="s">
        <v>168</v>
      </c>
      <c r="E1427" t="s">
        <v>159</v>
      </c>
      <c r="F1427" s="1"/>
      <c r="G1427" s="1"/>
      <c r="H1427" s="1"/>
      <c r="I1427" s="1">
        <v>7.61383296647048</v>
      </c>
      <c r="J1427" s="1">
        <v>10.3146563859138</v>
      </c>
      <c r="K1427" s="1">
        <v>11.127819411865801</v>
      </c>
      <c r="L1427" s="1">
        <v>10.051548206893401</v>
      </c>
      <c r="M1427" s="1">
        <v>16.9044378509616</v>
      </c>
      <c r="N1427" s="1">
        <v>22.109098457982299</v>
      </c>
      <c r="O1427" s="1">
        <v>26.0622310234506</v>
      </c>
      <c r="P1427" s="1">
        <v>29.523452984564099</v>
      </c>
      <c r="Q1427" s="1">
        <v>32.718838694090699</v>
      </c>
      <c r="R1427" s="1">
        <v>35.245687297826798</v>
      </c>
      <c r="S1427" s="1">
        <v>38.281871666239198</v>
      </c>
      <c r="T1427" s="1">
        <v>41.609146505215598</v>
      </c>
      <c r="U1427" s="1">
        <v>45.315757568357</v>
      </c>
      <c r="V1427" s="1">
        <v>49.454104645066202</v>
      </c>
      <c r="W1427" s="1">
        <v>54.069674260984499</v>
      </c>
      <c r="X1427" s="1">
        <v>59.212261701246703</v>
      </c>
      <c r="Y1427" s="1">
        <v>64.811327579097707</v>
      </c>
      <c r="Z1427" s="1">
        <v>71.064624346207296</v>
      </c>
      <c r="AA1427" s="1">
        <v>78.367969400162295</v>
      </c>
      <c r="AB1427" s="1">
        <v>86.046622774019497</v>
      </c>
      <c r="AC1427" s="1">
        <v>86.046622774019497</v>
      </c>
    </row>
    <row r="1428" spans="1:29" x14ac:dyDescent="0.3">
      <c r="A1428" t="s">
        <v>208</v>
      </c>
      <c r="B1428" t="s">
        <v>211</v>
      </c>
      <c r="C1428" t="s">
        <v>209</v>
      </c>
      <c r="D1428" t="s">
        <v>177</v>
      </c>
      <c r="E1428" t="s">
        <v>159</v>
      </c>
      <c r="F1428" s="1"/>
      <c r="G1428" s="1"/>
      <c r="H1428" s="1"/>
      <c r="I1428" s="1">
        <v>3.0773098011699598E-5</v>
      </c>
      <c r="J1428" s="1">
        <v>3.0779812926059101E-5</v>
      </c>
      <c r="K1428" s="1">
        <v>1.2909948549488901</v>
      </c>
      <c r="L1428" s="1">
        <v>3.4032024568322399</v>
      </c>
      <c r="M1428" s="1">
        <v>1.7465070519341099</v>
      </c>
      <c r="N1428" s="1">
        <v>0.99207482194778396</v>
      </c>
      <c r="O1428" s="1">
        <v>3.8212960842175399</v>
      </c>
      <c r="P1428" s="1">
        <v>5.98693091997173</v>
      </c>
      <c r="Q1428" s="1">
        <v>7.9334566109467097</v>
      </c>
      <c r="R1428" s="1">
        <v>8.0275406169206107</v>
      </c>
      <c r="S1428" s="1">
        <v>8.1604236246434105</v>
      </c>
      <c r="T1428" s="1">
        <v>8.2830617958978898</v>
      </c>
      <c r="U1428" s="1">
        <v>8.39943838608108</v>
      </c>
      <c r="V1428" s="1">
        <v>8.5077974714354099</v>
      </c>
      <c r="W1428" s="1">
        <v>12.5927934607054</v>
      </c>
      <c r="X1428" s="1">
        <v>17.353073489961599</v>
      </c>
      <c r="Y1428" s="1">
        <v>17.166234043501198</v>
      </c>
      <c r="Z1428" s="1">
        <v>16.986769495368002</v>
      </c>
      <c r="AA1428" s="1">
        <v>16.728313457391799</v>
      </c>
      <c r="AB1428" s="1">
        <v>16.478866803479001</v>
      </c>
      <c r="AC1428" s="1">
        <v>16.478866803479001</v>
      </c>
    </row>
    <row r="1429" spans="1:29" x14ac:dyDescent="0.3">
      <c r="A1429" t="s">
        <v>208</v>
      </c>
      <c r="B1429" t="s">
        <v>211</v>
      </c>
      <c r="C1429" t="s">
        <v>209</v>
      </c>
      <c r="D1429" t="s">
        <v>160</v>
      </c>
      <c r="E1429" t="s">
        <v>159</v>
      </c>
      <c r="F1429" s="1"/>
      <c r="G1429" s="1"/>
      <c r="H1429" s="1"/>
      <c r="I1429" s="1">
        <v>3.2508514656896801</v>
      </c>
      <c r="J1429" s="1">
        <v>3.3140917427787699</v>
      </c>
      <c r="K1429" s="1">
        <v>3.3883390785994298</v>
      </c>
      <c r="L1429" s="1">
        <v>3.4642372308998999</v>
      </c>
      <c r="M1429" s="1">
        <v>14.2758455347191</v>
      </c>
      <c r="N1429" s="1">
        <v>21.590873629450101</v>
      </c>
      <c r="O1429" s="1">
        <v>27.0115928287813</v>
      </c>
      <c r="P1429" s="1">
        <v>31.477893405149999</v>
      </c>
      <c r="Q1429" s="1">
        <v>36.549750656246601</v>
      </c>
      <c r="R1429" s="1">
        <v>40.033548153767697</v>
      </c>
      <c r="S1429" s="1">
        <v>43.8427322507982</v>
      </c>
      <c r="T1429" s="1">
        <v>48.1285180122577</v>
      </c>
      <c r="U1429" s="1">
        <v>52.921757906479797</v>
      </c>
      <c r="V1429" s="1">
        <v>58.260431956526098</v>
      </c>
      <c r="W1429" s="1">
        <v>64.180108651323195</v>
      </c>
      <c r="X1429" s="1">
        <v>70.806298474278705</v>
      </c>
      <c r="Y1429" s="1">
        <v>78.196981849068294</v>
      </c>
      <c r="Z1429" s="1">
        <v>86.440121999505394</v>
      </c>
      <c r="AA1429" s="1">
        <v>95.560822678685298</v>
      </c>
      <c r="AB1429" s="1">
        <v>105.62595477042299</v>
      </c>
      <c r="AC1429" s="1">
        <v>105.62595477042299</v>
      </c>
    </row>
    <row r="1430" spans="1:29" hidden="1" x14ac:dyDescent="0.3">
      <c r="A1430" t="s">
        <v>208</v>
      </c>
      <c r="B1430" t="s">
        <v>211</v>
      </c>
      <c r="C1430" t="s">
        <v>209</v>
      </c>
      <c r="D1430" t="s">
        <v>119</v>
      </c>
      <c r="E1430" t="s">
        <v>159</v>
      </c>
      <c r="F1430" s="1"/>
      <c r="G1430" s="1"/>
      <c r="H1430" s="1"/>
      <c r="I1430" s="1">
        <v>3.0770555555555598E-5</v>
      </c>
      <c r="J1430" s="1">
        <v>3.0770555555555598E-5</v>
      </c>
      <c r="K1430" s="1">
        <v>1.2909949118747801</v>
      </c>
      <c r="L1430" s="1">
        <v>3.4032025308954599</v>
      </c>
      <c r="M1430" s="1">
        <v>1.74650710511448</v>
      </c>
      <c r="N1430" s="1">
        <v>0.99207485778412596</v>
      </c>
      <c r="O1430" s="1">
        <v>3.8212961475625602</v>
      </c>
      <c r="P1430" s="1">
        <v>5.9869309838896996</v>
      </c>
      <c r="Q1430" s="1">
        <v>7.9334566747773101</v>
      </c>
      <c r="R1430" s="1">
        <v>8.0275406788497694</v>
      </c>
      <c r="S1430" s="1">
        <v>8.1604236851027494</v>
      </c>
      <c r="T1430" s="1">
        <v>8.2830618549256307</v>
      </c>
      <c r="U1430" s="1">
        <v>8.3994384438256606</v>
      </c>
      <c r="V1430" s="1">
        <v>8.50779752793051</v>
      </c>
      <c r="W1430" s="1">
        <v>12.5927935346908</v>
      </c>
      <c r="X1430" s="1">
        <v>17.3530735770318</v>
      </c>
      <c r="Y1430" s="1">
        <v>17.1662341278873</v>
      </c>
      <c r="Z1430" s="1">
        <v>16.9867695772122</v>
      </c>
      <c r="AA1430" s="1">
        <v>16.7283135365441</v>
      </c>
      <c r="AB1430" s="1">
        <v>16.478866880075699</v>
      </c>
      <c r="AC1430" s="1">
        <v>16.478866880075699</v>
      </c>
    </row>
    <row r="1431" spans="1:29" hidden="1" x14ac:dyDescent="0.3">
      <c r="A1431" t="s">
        <v>208</v>
      </c>
      <c r="B1431" t="s">
        <v>211</v>
      </c>
      <c r="C1431" t="s">
        <v>209</v>
      </c>
      <c r="D1431" t="s">
        <v>121</v>
      </c>
      <c r="E1431" t="s">
        <v>159</v>
      </c>
      <c r="F1431" s="1"/>
      <c r="G1431" s="1"/>
      <c r="H1431" s="1"/>
      <c r="I1431" s="1">
        <v>3.2508514656896801</v>
      </c>
      <c r="J1431" s="1">
        <v>3.3140917427787699</v>
      </c>
      <c r="K1431" s="1">
        <v>3.3883390785994298</v>
      </c>
      <c r="L1431" s="1">
        <v>3.4642372308998999</v>
      </c>
      <c r="M1431" s="1">
        <v>3.5368241934565301</v>
      </c>
      <c r="N1431" s="1">
        <v>3.56833815322004</v>
      </c>
      <c r="O1431" s="1">
        <v>3.5925494032227498</v>
      </c>
      <c r="P1431" s="1">
        <v>3.6140661785790198</v>
      </c>
      <c r="Q1431" s="1">
        <v>3.6340168177827299</v>
      </c>
      <c r="R1431" s="1">
        <v>3.6526099745506402</v>
      </c>
      <c r="S1431" s="1">
        <v>3.6699205001416799</v>
      </c>
      <c r="T1431" s="1">
        <v>3.6860558720421799</v>
      </c>
      <c r="U1431" s="1">
        <v>3.7011555300921999</v>
      </c>
      <c r="V1431" s="1">
        <v>3.7152136719303899</v>
      </c>
      <c r="W1431" s="1">
        <v>3.7282598393873401</v>
      </c>
      <c r="X1431" s="1">
        <v>3.7404219427348799</v>
      </c>
      <c r="Y1431" s="1">
        <v>3.7517532594562399</v>
      </c>
      <c r="Z1431" s="1">
        <v>3.7622659813954802</v>
      </c>
      <c r="AA1431" s="1">
        <v>3.7720618204854102</v>
      </c>
      <c r="AB1431" s="1">
        <v>3.7811857376152398</v>
      </c>
      <c r="AC1431" s="1">
        <v>3.7811857376152398</v>
      </c>
    </row>
    <row r="1432" spans="1:29" hidden="1" x14ac:dyDescent="0.3">
      <c r="A1432" t="s">
        <v>208</v>
      </c>
      <c r="B1432" t="s">
        <v>211</v>
      </c>
      <c r="C1432" t="s">
        <v>209</v>
      </c>
      <c r="D1432" t="s">
        <v>123</v>
      </c>
      <c r="E1432" t="s">
        <v>159</v>
      </c>
      <c r="F1432" s="1"/>
      <c r="G1432" s="1"/>
      <c r="H1432" s="1"/>
      <c r="I1432" s="1">
        <v>4.4146576566946996</v>
      </c>
      <c r="J1432" s="1">
        <v>4.5201437449859903</v>
      </c>
      <c r="K1432" s="1">
        <v>4.6419426864574804</v>
      </c>
      <c r="L1432" s="1">
        <v>4.7722267544472201</v>
      </c>
      <c r="M1432" s="1">
        <v>4.9021682315497799</v>
      </c>
      <c r="N1432" s="1">
        <v>5.0000144858619198</v>
      </c>
      <c r="O1432" s="1">
        <v>5.0739899713999002</v>
      </c>
      <c r="P1432" s="1">
        <v>5.1413449474761697</v>
      </c>
      <c r="Q1432" s="1">
        <v>5.2079307137804802</v>
      </c>
      <c r="R1432" s="1">
        <v>5.2741440585873702</v>
      </c>
      <c r="S1432" s="1">
        <v>5.3449285829678699</v>
      </c>
      <c r="T1432" s="1">
        <v>5.4226669946088597</v>
      </c>
      <c r="U1432" s="1">
        <v>5.5081307459770796</v>
      </c>
      <c r="V1432" s="1">
        <v>5.5995683796508597</v>
      </c>
      <c r="W1432" s="1">
        <v>5.6978206160914802</v>
      </c>
      <c r="X1432" s="1">
        <v>5.80548653992195</v>
      </c>
      <c r="Y1432" s="1">
        <v>5.9170368233509496</v>
      </c>
      <c r="Z1432" s="1">
        <v>6.0311254814702302</v>
      </c>
      <c r="AA1432" s="1">
        <v>6.14835273156441</v>
      </c>
      <c r="AB1432" s="1">
        <v>6.2695775092939297</v>
      </c>
      <c r="AC1432" s="1">
        <v>6.2695775092939297</v>
      </c>
    </row>
    <row r="1433" spans="1:29" hidden="1" x14ac:dyDescent="0.3">
      <c r="A1433" t="s">
        <v>208</v>
      </c>
      <c r="B1433" t="s">
        <v>211</v>
      </c>
      <c r="C1433" t="s">
        <v>209</v>
      </c>
      <c r="D1433" t="s">
        <v>125</v>
      </c>
      <c r="E1433" t="s">
        <v>159</v>
      </c>
      <c r="F1433" s="1"/>
      <c r="G1433" s="1"/>
      <c r="H1433" s="1"/>
      <c r="I1433" s="1">
        <v>7.61383296647048</v>
      </c>
      <c r="J1433" s="1">
        <v>10.3146563859138</v>
      </c>
      <c r="K1433" s="1">
        <v>11.127819411865801</v>
      </c>
      <c r="L1433" s="1">
        <v>10.051548206893401</v>
      </c>
      <c r="M1433" s="1">
        <v>9.1106734389008093</v>
      </c>
      <c r="N1433" s="1">
        <v>9.0293781421243597</v>
      </c>
      <c r="O1433" s="1">
        <v>9.0660354284835805</v>
      </c>
      <c r="P1433" s="1">
        <v>9.3014887923663903</v>
      </c>
      <c r="Q1433" s="1">
        <v>8.8304910658585296</v>
      </c>
      <c r="R1433" s="1">
        <v>8.8424935385313201</v>
      </c>
      <c r="S1433" s="1">
        <v>9.1267540251494204</v>
      </c>
      <c r="T1433" s="1">
        <v>9.3553620302843594</v>
      </c>
      <c r="U1433" s="1">
        <v>9.5942735568370292</v>
      </c>
      <c r="V1433" s="1">
        <v>9.8683204655379502</v>
      </c>
      <c r="W1433" s="1">
        <v>10.197197157</v>
      </c>
      <c r="X1433" s="1">
        <v>10.539703451748499</v>
      </c>
      <c r="Y1433" s="1">
        <v>10.783259769966</v>
      </c>
      <c r="Z1433" s="1">
        <v>11.0617887597319</v>
      </c>
      <c r="AA1433" s="1">
        <v>11.7529627742709</v>
      </c>
      <c r="AB1433" s="1">
        <v>12.1335434329253</v>
      </c>
      <c r="AC1433" s="1">
        <v>12.1335434329253</v>
      </c>
    </row>
    <row r="1434" spans="1:29" hidden="1" x14ac:dyDescent="0.3">
      <c r="A1434" t="s">
        <v>208</v>
      </c>
      <c r="B1434" t="s">
        <v>211</v>
      </c>
      <c r="C1434" t="s">
        <v>209</v>
      </c>
      <c r="D1434" t="s">
        <v>127</v>
      </c>
      <c r="E1434" t="s">
        <v>159</v>
      </c>
      <c r="F1434" s="1"/>
      <c r="G1434" s="1"/>
      <c r="H1434" s="1"/>
      <c r="I1434" s="1">
        <v>11.6222063445716</v>
      </c>
      <c r="J1434" s="1">
        <v>12.9485229454631</v>
      </c>
      <c r="K1434" s="1">
        <v>14.3394598636072</v>
      </c>
      <c r="L1434" s="1">
        <v>14.6033970519116</v>
      </c>
      <c r="M1434" s="1">
        <v>17.457059625741199</v>
      </c>
      <c r="N1434" s="1">
        <v>14.217038226234999</v>
      </c>
      <c r="O1434" s="1">
        <v>11.603775925460599</v>
      </c>
      <c r="P1434" s="1">
        <v>10.5227483540425</v>
      </c>
      <c r="Q1434" s="1">
        <v>9.4103446223894398</v>
      </c>
      <c r="R1434" s="1">
        <v>8.7818347953327205</v>
      </c>
      <c r="S1434" s="1">
        <v>8.2383156290243793</v>
      </c>
      <c r="T1434" s="1">
        <v>8.0516403020710001</v>
      </c>
      <c r="U1434" s="1">
        <v>8.0349412383946106</v>
      </c>
      <c r="V1434" s="1">
        <v>7.9881234697108603</v>
      </c>
      <c r="W1434" s="1">
        <v>8.0017548092595892</v>
      </c>
      <c r="X1434" s="1">
        <v>8.0107105217174901</v>
      </c>
      <c r="Y1434" s="1">
        <v>7.9160985854690598</v>
      </c>
      <c r="Z1434" s="1">
        <v>7.81086147418086</v>
      </c>
      <c r="AA1434" s="1">
        <v>7.8270826266103803</v>
      </c>
      <c r="AB1434" s="1">
        <v>7.7473031038654803</v>
      </c>
      <c r="AC1434" s="1">
        <v>7.7473031038654803</v>
      </c>
    </row>
    <row r="1435" spans="1:29" hidden="1" x14ac:dyDescent="0.3">
      <c r="A1435" t="s">
        <v>208</v>
      </c>
      <c r="B1435" t="s">
        <v>211</v>
      </c>
      <c r="C1435" t="s">
        <v>209</v>
      </c>
      <c r="D1435" t="s">
        <v>161</v>
      </c>
      <c r="E1435" t="s">
        <v>159</v>
      </c>
      <c r="F1435" s="1"/>
      <c r="G1435" s="1"/>
      <c r="H1435" s="1"/>
      <c r="I1435" s="1">
        <v>4.4146576566946996</v>
      </c>
      <c r="J1435" s="1">
        <v>4.5201437449859903</v>
      </c>
      <c r="K1435" s="1">
        <v>4.6419426864574804</v>
      </c>
      <c r="L1435" s="1">
        <v>4.7722267544472201</v>
      </c>
      <c r="M1435" s="1">
        <v>11.7283580796437</v>
      </c>
      <c r="N1435" s="1">
        <v>16.4559232502904</v>
      </c>
      <c r="O1435" s="1">
        <v>19.960154306447599</v>
      </c>
      <c r="P1435" s="1">
        <v>22.8528075192323</v>
      </c>
      <c r="Q1435" s="1">
        <v>26.1306052323011</v>
      </c>
      <c r="R1435" s="1">
        <v>28.399453430019101</v>
      </c>
      <c r="S1435" s="1">
        <v>30.880518002839601</v>
      </c>
      <c r="T1435" s="1">
        <v>33.672232224560297</v>
      </c>
      <c r="U1435" s="1">
        <v>36.794890086681001</v>
      </c>
      <c r="V1435" s="1">
        <v>40.270885577405899</v>
      </c>
      <c r="W1435" s="1">
        <v>44.123649520350803</v>
      </c>
      <c r="X1435" s="1">
        <v>48.435479626361001</v>
      </c>
      <c r="Y1435" s="1">
        <v>53.237667585566797</v>
      </c>
      <c r="Z1435" s="1">
        <v>58.5847729208784</v>
      </c>
      <c r="AA1435" s="1">
        <v>64.493288236246201</v>
      </c>
      <c r="AB1435" s="1">
        <v>71.006549935450494</v>
      </c>
      <c r="AC1435" s="1">
        <v>71.006549935450494</v>
      </c>
    </row>
    <row r="1436" spans="1:29" hidden="1" x14ac:dyDescent="0.3">
      <c r="A1436" t="s">
        <v>208</v>
      </c>
      <c r="B1436" t="s">
        <v>211</v>
      </c>
      <c r="C1436" t="s">
        <v>209</v>
      </c>
      <c r="D1436" t="s">
        <v>131</v>
      </c>
      <c r="E1436" t="s">
        <v>159</v>
      </c>
      <c r="F1436" s="1"/>
      <c r="G1436" s="1"/>
      <c r="H1436" s="1"/>
      <c r="I1436" s="1">
        <v>24.1952584447607</v>
      </c>
      <c r="J1436" s="1">
        <v>24.1948887846345</v>
      </c>
      <c r="K1436" s="1">
        <v>24.1949047278211</v>
      </c>
      <c r="L1436" s="1">
        <v>24.272722851403302</v>
      </c>
      <c r="M1436" s="1">
        <v>24.6954410885747</v>
      </c>
      <c r="N1436" s="1">
        <v>26.210707366160101</v>
      </c>
      <c r="O1436" s="1">
        <v>25.967187908869398</v>
      </c>
      <c r="P1436" s="1">
        <v>25.667365431788799</v>
      </c>
      <c r="Q1436" s="1">
        <v>22.229093098630599</v>
      </c>
      <c r="R1436" s="1">
        <v>18.433612317558101</v>
      </c>
      <c r="S1436" s="1">
        <v>15.921517546002701</v>
      </c>
      <c r="T1436" s="1">
        <v>14.3819245374308</v>
      </c>
      <c r="U1436" s="1">
        <v>13.4662995766076</v>
      </c>
      <c r="V1436" s="1">
        <v>12.9305023403896</v>
      </c>
      <c r="W1436" s="1">
        <v>12.4883962168584</v>
      </c>
      <c r="X1436" s="1">
        <v>12.1508411531485</v>
      </c>
      <c r="Y1436" s="1">
        <v>11.915285729312901</v>
      </c>
      <c r="Z1436" s="1">
        <v>11.711092665356899</v>
      </c>
      <c r="AA1436" s="1">
        <v>11.540263993777</v>
      </c>
      <c r="AB1436" s="1">
        <v>11.391058346293001</v>
      </c>
      <c r="AC1436" s="1">
        <v>11.391058346293001</v>
      </c>
    </row>
    <row r="1437" spans="1:29" hidden="1" x14ac:dyDescent="0.3">
      <c r="A1437" t="s">
        <v>208</v>
      </c>
      <c r="B1437" t="s">
        <v>211</v>
      </c>
      <c r="C1437" t="s">
        <v>209</v>
      </c>
      <c r="D1437" t="s">
        <v>162</v>
      </c>
      <c r="E1437" t="s">
        <v>159</v>
      </c>
      <c r="F1437" s="1"/>
      <c r="G1437" s="1"/>
      <c r="H1437" s="1"/>
      <c r="I1437" s="1">
        <v>7.61383296647048</v>
      </c>
      <c r="J1437" s="1">
        <v>10.3146563859138</v>
      </c>
      <c r="K1437" s="1">
        <v>11.127819411865801</v>
      </c>
      <c r="L1437" s="1">
        <v>10.051548206893401</v>
      </c>
      <c r="M1437" s="1">
        <v>16.9044378509616</v>
      </c>
      <c r="N1437" s="1">
        <v>22.109098457982299</v>
      </c>
      <c r="O1437" s="1">
        <v>26.0622310234506</v>
      </c>
      <c r="P1437" s="1">
        <v>29.523452984564099</v>
      </c>
      <c r="Q1437" s="1">
        <v>32.718838694090699</v>
      </c>
      <c r="R1437" s="1">
        <v>35.245687297826798</v>
      </c>
      <c r="S1437" s="1">
        <v>38.281871666239198</v>
      </c>
      <c r="T1437" s="1">
        <v>41.609146505215598</v>
      </c>
      <c r="U1437" s="1">
        <v>45.315757568357</v>
      </c>
      <c r="V1437" s="1">
        <v>49.454104645066202</v>
      </c>
      <c r="W1437" s="1">
        <v>54.069674260984499</v>
      </c>
      <c r="X1437" s="1">
        <v>59.212261701246703</v>
      </c>
      <c r="Y1437" s="1">
        <v>64.811327579097707</v>
      </c>
      <c r="Z1437" s="1">
        <v>71.064624346207296</v>
      </c>
      <c r="AA1437" s="1">
        <v>78.367969400162295</v>
      </c>
      <c r="AB1437" s="1">
        <v>86.046622774019497</v>
      </c>
      <c r="AC1437" s="1">
        <v>86.046622774019497</v>
      </c>
    </row>
    <row r="1438" spans="1:29" hidden="1" x14ac:dyDescent="0.3">
      <c r="A1438" t="s">
        <v>208</v>
      </c>
      <c r="B1438" t="s">
        <v>211</v>
      </c>
      <c r="C1438" t="s">
        <v>209</v>
      </c>
      <c r="D1438" t="s">
        <v>164</v>
      </c>
      <c r="E1438" t="s">
        <v>159</v>
      </c>
      <c r="F1438" s="1"/>
      <c r="G1438" s="1"/>
      <c r="H1438" s="1"/>
      <c r="I1438" s="1">
        <v>3.2508514656896801</v>
      </c>
      <c r="J1438" s="1">
        <v>3.3140917427787699</v>
      </c>
      <c r="K1438" s="1">
        <v>3.3883390785994298</v>
      </c>
      <c r="L1438" s="1">
        <v>3.4642372308998999</v>
      </c>
      <c r="M1438" s="1">
        <v>14.2758455347191</v>
      </c>
      <c r="N1438" s="1">
        <v>21.590873629450101</v>
      </c>
      <c r="O1438" s="1">
        <v>27.0115928287813</v>
      </c>
      <c r="P1438" s="1">
        <v>31.477893405149999</v>
      </c>
      <c r="Q1438" s="1">
        <v>36.549750656246601</v>
      </c>
      <c r="R1438" s="1">
        <v>40.033548153767697</v>
      </c>
      <c r="S1438" s="1">
        <v>43.8427322507982</v>
      </c>
      <c r="T1438" s="1">
        <v>48.1285180122577</v>
      </c>
      <c r="U1438" s="1">
        <v>52.921757906479797</v>
      </c>
      <c r="V1438" s="1">
        <v>58.260431956526098</v>
      </c>
      <c r="W1438" s="1">
        <v>64.180108651323195</v>
      </c>
      <c r="X1438" s="1">
        <v>70.806298474278705</v>
      </c>
      <c r="Y1438" s="1">
        <v>78.196981849068294</v>
      </c>
      <c r="Z1438" s="1">
        <v>86.440121999505394</v>
      </c>
      <c r="AA1438" s="1">
        <v>95.560822678685298</v>
      </c>
      <c r="AB1438" s="1">
        <v>105.62595477042299</v>
      </c>
      <c r="AC1438" s="1">
        <v>105.62595477042299</v>
      </c>
    </row>
    <row r="1439" spans="1:29" hidden="1" x14ac:dyDescent="0.3">
      <c r="A1439" t="s">
        <v>208</v>
      </c>
      <c r="B1439" t="s">
        <v>181</v>
      </c>
      <c r="C1439" t="s">
        <v>149</v>
      </c>
      <c r="D1439" t="s">
        <v>154</v>
      </c>
      <c r="E1439" t="s">
        <v>155</v>
      </c>
      <c r="F1439" s="1"/>
      <c r="G1439" s="1"/>
      <c r="H1439" s="1"/>
      <c r="I1439" s="1">
        <v>1.0077983340000001</v>
      </c>
      <c r="J1439" s="1">
        <v>1.0077983340000001</v>
      </c>
      <c r="K1439" s="1">
        <v>0.99472622899999996</v>
      </c>
      <c r="L1439" s="1">
        <v>0.98516664256914199</v>
      </c>
      <c r="M1439" s="1">
        <v>1.23239386976312</v>
      </c>
      <c r="N1439" s="1">
        <v>1.2493358174265901</v>
      </c>
      <c r="O1439" s="1">
        <v>1.281765274789</v>
      </c>
      <c r="P1439" s="1">
        <v>1.3100779347315099</v>
      </c>
      <c r="Q1439" s="1">
        <v>1.3159094341797899</v>
      </c>
      <c r="R1439" s="1">
        <v>1.34984510172354</v>
      </c>
      <c r="S1439" s="1">
        <v>1.3667534596261599</v>
      </c>
      <c r="T1439" s="1">
        <v>1.3489625922757</v>
      </c>
      <c r="U1439" s="1">
        <v>1.33908064464089</v>
      </c>
      <c r="V1439" s="1">
        <v>1.3415188333113699</v>
      </c>
      <c r="W1439" s="1">
        <v>1.3360866988331901</v>
      </c>
      <c r="X1439" s="1">
        <v>1.3306545643550201</v>
      </c>
      <c r="Y1439" s="1">
        <v>1.32115156850412</v>
      </c>
      <c r="Z1439" s="1">
        <v>1.3116485726532101</v>
      </c>
      <c r="AA1439" s="1">
        <v>1.3034358343696799</v>
      </c>
      <c r="AB1439" s="1">
        <v>1.29522309608613</v>
      </c>
      <c r="AC1439" s="1">
        <v>1.29522309608613</v>
      </c>
    </row>
    <row r="1440" spans="1:29" hidden="1" x14ac:dyDescent="0.3">
      <c r="A1440" t="s">
        <v>208</v>
      </c>
      <c r="B1440" t="s">
        <v>181</v>
      </c>
      <c r="C1440" t="s">
        <v>149</v>
      </c>
      <c r="D1440" t="s">
        <v>156</v>
      </c>
      <c r="E1440" t="s">
        <v>155</v>
      </c>
      <c r="F1440" s="1"/>
      <c r="G1440" s="1"/>
      <c r="H1440" s="1"/>
      <c r="I1440" s="1">
        <v>1.014868288</v>
      </c>
      <c r="J1440" s="1">
        <v>1.014868288</v>
      </c>
      <c r="K1440" s="1">
        <v>0.99148701099999903</v>
      </c>
      <c r="L1440" s="1">
        <v>0.97366177588145997</v>
      </c>
      <c r="M1440" s="1">
        <v>1.1140174565679599</v>
      </c>
      <c r="N1440" s="1">
        <v>1.1113263697031699</v>
      </c>
      <c r="O1440" s="1">
        <v>1.1301896643123099</v>
      </c>
      <c r="P1440" s="1">
        <v>1.13890887879883</v>
      </c>
      <c r="Q1440" s="1">
        <v>1.1470626989391699</v>
      </c>
      <c r="R1440" s="1">
        <v>1.1770269230383801</v>
      </c>
      <c r="S1440" s="1">
        <v>1.18797348461317</v>
      </c>
      <c r="T1440" s="1">
        <v>1.17317619442568</v>
      </c>
      <c r="U1440" s="1">
        <v>1.15684961745668</v>
      </c>
      <c r="V1440" s="1">
        <v>1.1493022848927701</v>
      </c>
      <c r="W1440" s="1">
        <v>1.14084462345482</v>
      </c>
      <c r="X1440" s="1">
        <v>1.1323869620168701</v>
      </c>
      <c r="Y1440" s="1">
        <v>1.12579942521934</v>
      </c>
      <c r="Z1440" s="1">
        <v>1.1192118884218101</v>
      </c>
      <c r="AA1440" s="1">
        <v>1.11106238205204</v>
      </c>
      <c r="AB1440" s="1">
        <v>1.1029128756822799</v>
      </c>
      <c r="AC1440" s="1">
        <v>1.1029128756822799</v>
      </c>
    </row>
    <row r="1441" spans="1:29" hidden="1" x14ac:dyDescent="0.3">
      <c r="A1441" t="s">
        <v>208</v>
      </c>
      <c r="B1441" t="s">
        <v>181</v>
      </c>
      <c r="C1441" t="s">
        <v>149</v>
      </c>
      <c r="D1441" t="s">
        <v>117</v>
      </c>
      <c r="E1441" t="s">
        <v>157</v>
      </c>
      <c r="F1441" s="1"/>
      <c r="G1441" s="1"/>
      <c r="H1441" s="1"/>
      <c r="I1441" s="1"/>
      <c r="J1441" s="1"/>
      <c r="K1441" s="1"/>
      <c r="L1441" s="1"/>
      <c r="M1441" s="1">
        <v>199.608031228844</v>
      </c>
      <c r="N1441" s="1">
        <v>339.28817631091101</v>
      </c>
      <c r="O1441" s="1">
        <v>441.33950511132502</v>
      </c>
      <c r="P1441" s="1">
        <v>568.53497530412199</v>
      </c>
      <c r="Q1441" s="1">
        <v>658.25162490110301</v>
      </c>
      <c r="R1441" s="1">
        <v>721.60425502968303</v>
      </c>
      <c r="S1441" s="1">
        <v>799.23682094832202</v>
      </c>
      <c r="T1441" s="1">
        <v>716.56035856466201</v>
      </c>
      <c r="U1441" s="1">
        <v>599.767714397281</v>
      </c>
      <c r="V1441" s="1">
        <v>494.87206901396399</v>
      </c>
      <c r="W1441" s="1">
        <v>404.26574657440301</v>
      </c>
      <c r="X1441" s="1">
        <v>377.13078063872399</v>
      </c>
      <c r="Y1441" s="1">
        <v>385.02431412149599</v>
      </c>
      <c r="Z1441" s="1">
        <v>367.88035700233098</v>
      </c>
      <c r="AA1441" s="1">
        <v>371.42806828099901</v>
      </c>
      <c r="AB1441" s="1">
        <v>386.41040057847198</v>
      </c>
      <c r="AC1441" s="1">
        <v>386.41040057847198</v>
      </c>
    </row>
    <row r="1442" spans="1:29" x14ac:dyDescent="0.3">
      <c r="A1442" t="s">
        <v>208</v>
      </c>
      <c r="B1442" t="s">
        <v>181</v>
      </c>
      <c r="C1442" t="s">
        <v>149</v>
      </c>
      <c r="D1442" t="s">
        <v>158</v>
      </c>
      <c r="E1442" t="s">
        <v>159</v>
      </c>
      <c r="F1442" s="1"/>
      <c r="G1442" s="1"/>
      <c r="H1442" s="1"/>
      <c r="I1442" s="1">
        <v>11.613695313472199</v>
      </c>
      <c r="J1442" s="1">
        <v>12.936109578977399</v>
      </c>
      <c r="K1442" s="1">
        <v>14.3228753582769</v>
      </c>
      <c r="L1442" s="1">
        <v>14.5842595046096</v>
      </c>
      <c r="M1442" s="1">
        <v>17.668739504125899</v>
      </c>
      <c r="N1442" s="1">
        <v>14.522813643671901</v>
      </c>
      <c r="O1442" s="1">
        <v>11.42952007681</v>
      </c>
      <c r="P1442" s="1">
        <v>10.374996666559699</v>
      </c>
      <c r="Q1442" s="1">
        <v>9.4066739071522001</v>
      </c>
      <c r="R1442" s="1">
        <v>8.7261887604028097</v>
      </c>
      <c r="S1442" s="1">
        <v>8.1423939184104501</v>
      </c>
      <c r="T1442" s="1">
        <v>8.0225034248666507</v>
      </c>
      <c r="U1442" s="1">
        <v>8.0259651951868207</v>
      </c>
      <c r="V1442" s="1">
        <v>8.0043100439807198</v>
      </c>
      <c r="W1442" s="1">
        <v>8.1153456482863593</v>
      </c>
      <c r="X1442" s="1">
        <v>8.2792781470379104</v>
      </c>
      <c r="Y1442" s="1">
        <v>8.3852398996777406</v>
      </c>
      <c r="Z1442" s="1">
        <v>8.2262544683233205</v>
      </c>
      <c r="AA1442" s="1">
        <v>8.1911450142697397</v>
      </c>
      <c r="AB1442" s="1">
        <v>8.1182821461866599</v>
      </c>
      <c r="AC1442" s="1">
        <v>8.1182821461866599</v>
      </c>
    </row>
    <row r="1443" spans="1:29" hidden="1" x14ac:dyDescent="0.3">
      <c r="A1443" t="s">
        <v>208</v>
      </c>
      <c r="B1443" t="s">
        <v>181</v>
      </c>
      <c r="C1443" t="s">
        <v>149</v>
      </c>
      <c r="D1443" t="s">
        <v>119</v>
      </c>
      <c r="E1443" t="s">
        <v>159</v>
      </c>
      <c r="F1443" s="1"/>
      <c r="G1443" s="1"/>
      <c r="H1443" s="1"/>
      <c r="I1443" s="1">
        <v>3.0770555555555598E-5</v>
      </c>
      <c r="J1443" s="1">
        <v>3.0770555555555598E-5</v>
      </c>
      <c r="K1443" s="1">
        <v>1.2909949118747801</v>
      </c>
      <c r="L1443" s="1">
        <v>3.4032025308954599</v>
      </c>
      <c r="M1443" s="1">
        <v>1.77740697495267</v>
      </c>
      <c r="N1443" s="1">
        <v>3.52427921827924</v>
      </c>
      <c r="O1443" s="1">
        <v>6.3297086790251198</v>
      </c>
      <c r="P1443" s="1">
        <v>7.83085765201852</v>
      </c>
      <c r="Q1443" s="1">
        <v>7.9334566747773101</v>
      </c>
      <c r="R1443" s="1">
        <v>14.50661050035</v>
      </c>
      <c r="S1443" s="1">
        <v>17.245490464038401</v>
      </c>
      <c r="T1443" s="1">
        <v>13.3616391452807</v>
      </c>
      <c r="U1443" s="1">
        <v>9.3976378175681194</v>
      </c>
      <c r="V1443" s="1">
        <v>8.50779752793051</v>
      </c>
      <c r="W1443" s="1">
        <v>8.6020701057507303</v>
      </c>
      <c r="X1443" s="1">
        <v>8.6908417162683502</v>
      </c>
      <c r="Y1443" s="1">
        <v>8.7831939056761694</v>
      </c>
      <c r="Z1443" s="1">
        <v>8.8705416903292207</v>
      </c>
      <c r="AA1443" s="1">
        <v>8.9522696260379107</v>
      </c>
      <c r="AB1443" s="1">
        <v>9.0296604122998492</v>
      </c>
      <c r="AC1443" s="1">
        <v>9.0296604122998492</v>
      </c>
    </row>
    <row r="1444" spans="1:29" hidden="1" x14ac:dyDescent="0.3">
      <c r="A1444" t="s">
        <v>208</v>
      </c>
      <c r="B1444" t="s">
        <v>181</v>
      </c>
      <c r="C1444" t="s">
        <v>149</v>
      </c>
      <c r="D1444" t="s">
        <v>121</v>
      </c>
      <c r="E1444" t="s">
        <v>159</v>
      </c>
      <c r="F1444" s="1"/>
      <c r="G1444" s="1"/>
      <c r="H1444" s="1"/>
      <c r="I1444" s="1">
        <v>3.2508514656896801</v>
      </c>
      <c r="J1444" s="1">
        <v>3.3140917427787699</v>
      </c>
      <c r="K1444" s="1">
        <v>3.3883390785994298</v>
      </c>
      <c r="L1444" s="1">
        <v>3.4642372308998999</v>
      </c>
      <c r="M1444" s="1">
        <v>3.5368241934565301</v>
      </c>
      <c r="N1444" s="1">
        <v>3.5659620070541602</v>
      </c>
      <c r="O1444" s="1">
        <v>3.5890035239063098</v>
      </c>
      <c r="P1444" s="1">
        <v>3.61035035411579</v>
      </c>
      <c r="Q1444" s="1">
        <v>3.6302512782582399</v>
      </c>
      <c r="R1444" s="1">
        <v>3.6487037098081201</v>
      </c>
      <c r="S1444" s="1">
        <v>3.6657233771167799</v>
      </c>
      <c r="T1444" s="1">
        <v>3.68154120961051</v>
      </c>
      <c r="U1444" s="1">
        <v>3.6964893076359799</v>
      </c>
      <c r="V1444" s="1">
        <v>3.7105683342900999</v>
      </c>
      <c r="W1444" s="1">
        <v>3.72369047781799</v>
      </c>
      <c r="X1444" s="1">
        <v>3.7359602757303798</v>
      </c>
      <c r="Y1444" s="1">
        <v>3.7473794293052798</v>
      </c>
      <c r="Z1444" s="1">
        <v>3.75796793449907</v>
      </c>
      <c r="AA1444" s="1">
        <v>3.7678207017490699</v>
      </c>
      <c r="AB1444" s="1">
        <v>3.7769842614809099</v>
      </c>
      <c r="AC1444" s="1">
        <v>3.7769842614809099</v>
      </c>
    </row>
    <row r="1445" spans="1:29" hidden="1" x14ac:dyDescent="0.3">
      <c r="A1445" t="s">
        <v>208</v>
      </c>
      <c r="B1445" t="s">
        <v>181</v>
      </c>
      <c r="C1445" t="s">
        <v>149</v>
      </c>
      <c r="D1445" t="s">
        <v>123</v>
      </c>
      <c r="E1445" t="s">
        <v>159</v>
      </c>
      <c r="F1445" s="1"/>
      <c r="G1445" s="1"/>
      <c r="H1445" s="1"/>
      <c r="I1445" s="1">
        <v>4.4146576566946996</v>
      </c>
      <c r="J1445" s="1">
        <v>4.5201437449859903</v>
      </c>
      <c r="K1445" s="1">
        <v>4.6419426864574804</v>
      </c>
      <c r="L1445" s="1">
        <v>4.7722267544472201</v>
      </c>
      <c r="M1445" s="1">
        <v>4.9021682315497799</v>
      </c>
      <c r="N1445" s="1">
        <v>4.99823054667461</v>
      </c>
      <c r="O1445" s="1">
        <v>5.06813951372611</v>
      </c>
      <c r="P1445" s="1">
        <v>5.1241729215184098</v>
      </c>
      <c r="Q1445" s="1">
        <v>5.1778469731457797</v>
      </c>
      <c r="R1445" s="1">
        <v>5.2343009857204796</v>
      </c>
      <c r="S1445" s="1">
        <v>5.2966211752546997</v>
      </c>
      <c r="T1445" s="1">
        <v>5.3634650001520097</v>
      </c>
      <c r="U1445" s="1">
        <v>5.43950059243629</v>
      </c>
      <c r="V1445" s="1">
        <v>5.5271529190969</v>
      </c>
      <c r="W1445" s="1">
        <v>5.6290538193352004</v>
      </c>
      <c r="X1445" s="1">
        <v>5.74948322459365</v>
      </c>
      <c r="Y1445" s="1">
        <v>5.8755430707678702</v>
      </c>
      <c r="Z1445" s="1">
        <v>6.0014566386851902</v>
      </c>
      <c r="AA1445" s="1">
        <v>6.1311689526386202</v>
      </c>
      <c r="AB1445" s="1">
        <v>6.2654377767800398</v>
      </c>
      <c r="AC1445" s="1">
        <v>6.2654377767800398</v>
      </c>
    </row>
    <row r="1446" spans="1:29" hidden="1" x14ac:dyDescent="0.3">
      <c r="A1446" t="s">
        <v>208</v>
      </c>
      <c r="B1446" t="s">
        <v>181</v>
      </c>
      <c r="C1446" t="s">
        <v>149</v>
      </c>
      <c r="D1446" t="s">
        <v>125</v>
      </c>
      <c r="E1446" t="s">
        <v>159</v>
      </c>
      <c r="F1446" s="1"/>
      <c r="G1446" s="1"/>
      <c r="H1446" s="1"/>
      <c r="I1446" s="1">
        <v>7.61383296647048</v>
      </c>
      <c r="J1446" s="1">
        <v>10.3146563859138</v>
      </c>
      <c r="K1446" s="1">
        <v>11.127819411865801</v>
      </c>
      <c r="L1446" s="1">
        <v>10.051548206893401</v>
      </c>
      <c r="M1446" s="1">
        <v>9.5443608640322495</v>
      </c>
      <c r="N1446" s="1">
        <v>8.8503903521574898</v>
      </c>
      <c r="O1446" s="1">
        <v>8.0038989632813795</v>
      </c>
      <c r="P1446" s="1">
        <v>7.44988148194685</v>
      </c>
      <c r="Q1446" s="1">
        <v>8.2030226683557395</v>
      </c>
      <c r="R1446" s="1">
        <v>8.7017187442231094</v>
      </c>
      <c r="S1446" s="1">
        <v>8.7791889552352593</v>
      </c>
      <c r="T1446" s="1">
        <v>9.5600649436217005</v>
      </c>
      <c r="U1446" s="1">
        <v>9.8923263052921708</v>
      </c>
      <c r="V1446" s="1">
        <v>10.177793249193501</v>
      </c>
      <c r="W1446" s="1">
        <v>10.7678501563891</v>
      </c>
      <c r="X1446" s="1">
        <v>10.8513415465215</v>
      </c>
      <c r="Y1446" s="1">
        <v>10.936177753092499</v>
      </c>
      <c r="Z1446" s="1">
        <v>11.2595584748388</v>
      </c>
      <c r="AA1446" s="1">
        <v>11.78091863905</v>
      </c>
      <c r="AB1446" s="1">
        <v>12.1045271135993</v>
      </c>
      <c r="AC1446" s="1">
        <v>12.1045271135993</v>
      </c>
    </row>
    <row r="1447" spans="1:29" hidden="1" x14ac:dyDescent="0.3">
      <c r="A1447" t="s">
        <v>208</v>
      </c>
      <c r="B1447" t="s">
        <v>181</v>
      </c>
      <c r="C1447" t="s">
        <v>149</v>
      </c>
      <c r="D1447" t="s">
        <v>127</v>
      </c>
      <c r="E1447" t="s">
        <v>159</v>
      </c>
      <c r="F1447" s="1"/>
      <c r="G1447" s="1"/>
      <c r="H1447" s="1"/>
      <c r="I1447" s="1">
        <v>11.613695313472199</v>
      </c>
      <c r="J1447" s="1">
        <v>12.936109578977399</v>
      </c>
      <c r="K1447" s="1">
        <v>14.3228753582769</v>
      </c>
      <c r="L1447" s="1">
        <v>14.5842595046096</v>
      </c>
      <c r="M1447" s="1">
        <v>17.668739504125899</v>
      </c>
      <c r="N1447" s="1">
        <v>14.522813643671901</v>
      </c>
      <c r="O1447" s="1">
        <v>11.42952007681</v>
      </c>
      <c r="P1447" s="1">
        <v>10.374996666559699</v>
      </c>
      <c r="Q1447" s="1">
        <v>9.4066739071522001</v>
      </c>
      <c r="R1447" s="1">
        <v>8.7261887604028097</v>
      </c>
      <c r="S1447" s="1">
        <v>8.1423939184104501</v>
      </c>
      <c r="T1447" s="1">
        <v>8.0225034248666507</v>
      </c>
      <c r="U1447" s="1">
        <v>8.0259651951868207</v>
      </c>
      <c r="V1447" s="1">
        <v>8.0043100439807198</v>
      </c>
      <c r="W1447" s="1">
        <v>8.1153456482863593</v>
      </c>
      <c r="X1447" s="1">
        <v>8.2792781470379104</v>
      </c>
      <c r="Y1447" s="1">
        <v>8.3852398996777406</v>
      </c>
      <c r="Z1447" s="1">
        <v>8.2262544683233205</v>
      </c>
      <c r="AA1447" s="1">
        <v>8.1911450142697397</v>
      </c>
      <c r="AB1447" s="1">
        <v>8.1182821461866599</v>
      </c>
      <c r="AC1447" s="1">
        <v>8.1182821461866599</v>
      </c>
    </row>
    <row r="1448" spans="1:29" hidden="1" x14ac:dyDescent="0.3">
      <c r="A1448" t="s">
        <v>208</v>
      </c>
      <c r="B1448" t="s">
        <v>181</v>
      </c>
      <c r="C1448" t="s">
        <v>149</v>
      </c>
      <c r="D1448" t="s">
        <v>161</v>
      </c>
      <c r="E1448" t="s">
        <v>159</v>
      </c>
      <c r="F1448" s="1"/>
      <c r="G1448" s="1"/>
      <c r="H1448" s="1"/>
      <c r="I1448" s="1">
        <v>4.4146576566946996</v>
      </c>
      <c r="J1448" s="1">
        <v>4.5201437449859903</v>
      </c>
      <c r="K1448" s="1">
        <v>4.6419426864574804</v>
      </c>
      <c r="L1448" s="1">
        <v>4.7722267544472201</v>
      </c>
      <c r="M1448" s="1">
        <v>17.1908426629318</v>
      </c>
      <c r="N1448" s="1">
        <v>25.8861773463804</v>
      </c>
      <c r="O1448" s="1">
        <v>32.238777181117698</v>
      </c>
      <c r="P1448" s="1">
        <v>40.125476082292998</v>
      </c>
      <c r="Q1448" s="1">
        <v>45.702468465274002</v>
      </c>
      <c r="R1448" s="1">
        <v>49.659165575428801</v>
      </c>
      <c r="S1448" s="1">
        <v>54.500859229917602</v>
      </c>
      <c r="T1448" s="1">
        <v>49.477807006462101</v>
      </c>
      <c r="U1448" s="1">
        <v>42.363616978476799</v>
      </c>
      <c r="V1448" s="1">
        <v>35.993470851590097</v>
      </c>
      <c r="W1448" s="1">
        <v>30.5172815766486</v>
      </c>
      <c r="X1448" s="1">
        <v>28.967173178205702</v>
      </c>
      <c r="Y1448" s="1">
        <v>29.579190741040001</v>
      </c>
      <c r="Z1448" s="1">
        <v>28.6496532521737</v>
      </c>
      <c r="AA1448" s="1">
        <v>28.997776962761201</v>
      </c>
      <c r="AB1448" s="1">
        <v>30.054418512554001</v>
      </c>
      <c r="AC1448" s="1">
        <v>30.054418512554001</v>
      </c>
    </row>
    <row r="1449" spans="1:29" hidden="1" x14ac:dyDescent="0.3">
      <c r="A1449" t="s">
        <v>208</v>
      </c>
      <c r="B1449" t="s">
        <v>181</v>
      </c>
      <c r="C1449" t="s">
        <v>149</v>
      </c>
      <c r="D1449" t="s">
        <v>131</v>
      </c>
      <c r="E1449" t="s">
        <v>159</v>
      </c>
      <c r="F1449" s="1"/>
      <c r="G1449" s="1"/>
      <c r="H1449" s="1"/>
      <c r="I1449" s="1">
        <v>24.1952584447607</v>
      </c>
      <c r="J1449" s="1">
        <v>24.194888784634401</v>
      </c>
      <c r="K1449" s="1">
        <v>24.1949047278211</v>
      </c>
      <c r="L1449" s="1">
        <v>25.2322939940236</v>
      </c>
      <c r="M1449" s="1">
        <v>29.339541620734199</v>
      </c>
      <c r="N1449" s="1">
        <v>28.2086067103325</v>
      </c>
      <c r="O1449" s="1">
        <v>24.3258416876129</v>
      </c>
      <c r="P1449" s="1">
        <v>20.512083275193799</v>
      </c>
      <c r="Q1449" s="1">
        <v>17.973861602796099</v>
      </c>
      <c r="R1449" s="1">
        <v>16.0493447999274</v>
      </c>
      <c r="S1449" s="1">
        <v>15.0796505472569</v>
      </c>
      <c r="T1449" s="1">
        <v>14.245560874693901</v>
      </c>
      <c r="U1449" s="1">
        <v>13.5561350108981</v>
      </c>
      <c r="V1449" s="1">
        <v>12.885820918917799</v>
      </c>
      <c r="W1449" s="1">
        <v>12.2950145428446</v>
      </c>
      <c r="X1449" s="1">
        <v>11.8072778167999</v>
      </c>
      <c r="Y1449" s="1">
        <v>11.4357467400619</v>
      </c>
      <c r="Z1449" s="1">
        <v>11.099925752139301</v>
      </c>
      <c r="AA1449" s="1">
        <v>10.836384191509801</v>
      </c>
      <c r="AB1449" s="1">
        <v>10.6227958482144</v>
      </c>
      <c r="AC1449" s="1">
        <v>10.6227958482144</v>
      </c>
    </row>
    <row r="1450" spans="1:29" hidden="1" x14ac:dyDescent="0.3">
      <c r="A1450" t="s">
        <v>208</v>
      </c>
      <c r="B1450" t="s">
        <v>181</v>
      </c>
      <c r="C1450" t="s">
        <v>149</v>
      </c>
      <c r="D1450" t="s">
        <v>162</v>
      </c>
      <c r="E1450" t="s">
        <v>159</v>
      </c>
      <c r="F1450" s="1"/>
      <c r="G1450" s="1"/>
      <c r="H1450" s="1"/>
      <c r="I1450" s="1">
        <v>7.6138329664704703</v>
      </c>
      <c r="J1450" s="1">
        <v>10.3146563859138</v>
      </c>
      <c r="K1450" s="1">
        <v>11.127819411865801</v>
      </c>
      <c r="L1450" s="1">
        <v>10.051548206893401</v>
      </c>
      <c r="M1450" s="1">
        <v>23.5748867629638</v>
      </c>
      <c r="N1450" s="1">
        <v>32.699087799976503</v>
      </c>
      <c r="O1450" s="1">
        <v>39.025823875645699</v>
      </c>
      <c r="P1450" s="1">
        <v>47.412425305184698</v>
      </c>
      <c r="Q1450" s="1">
        <v>54.471784573032799</v>
      </c>
      <c r="R1450" s="1">
        <v>59.423561581126798</v>
      </c>
      <c r="S1450" s="1">
        <v>64.957854947081103</v>
      </c>
      <c r="T1450" s="1">
        <v>59.927370342586002</v>
      </c>
      <c r="U1450" s="1">
        <v>52.050231467667402</v>
      </c>
      <c r="V1450" s="1">
        <v>44.962542831729202</v>
      </c>
      <c r="W1450" s="1">
        <v>39.183846208473099</v>
      </c>
      <c r="X1450" s="1">
        <v>37.360010323328098</v>
      </c>
      <c r="Y1450" s="1">
        <v>37.999686058560997</v>
      </c>
      <c r="Z1450" s="1">
        <v>37.118011388047698</v>
      </c>
      <c r="AA1450" s="1">
        <v>37.888741553409901</v>
      </c>
      <c r="AB1450" s="1">
        <v>39.265463973485197</v>
      </c>
      <c r="AC1450" s="1">
        <v>39.265463973485197</v>
      </c>
    </row>
    <row r="1451" spans="1:29" hidden="1" x14ac:dyDescent="0.3">
      <c r="A1451" t="s">
        <v>208</v>
      </c>
      <c r="B1451" t="s">
        <v>181</v>
      </c>
      <c r="C1451" t="s">
        <v>149</v>
      </c>
      <c r="D1451" t="s">
        <v>164</v>
      </c>
      <c r="E1451" t="s">
        <v>159</v>
      </c>
      <c r="F1451" s="1"/>
      <c r="G1451" s="1"/>
      <c r="H1451" s="1"/>
      <c r="I1451" s="1">
        <v>3.2508514656896801</v>
      </c>
      <c r="J1451" s="1">
        <v>3.3140917427787602</v>
      </c>
      <c r="K1451" s="1">
        <v>3.3883390785994298</v>
      </c>
      <c r="L1451" s="1">
        <v>3.4642372308998999</v>
      </c>
      <c r="M1451" s="1">
        <v>22.8694738722943</v>
      </c>
      <c r="N1451" s="1">
        <v>36.427061895717998</v>
      </c>
      <c r="O1451" s="1">
        <v>46.334087422694303</v>
      </c>
      <c r="P1451" s="1">
        <v>58.674705430691297</v>
      </c>
      <c r="Q1451" s="1">
        <v>67.383938874871305</v>
      </c>
      <c r="R1451" s="1">
        <v>73.538287727866503</v>
      </c>
      <c r="S1451" s="1">
        <v>81.074259369876302</v>
      </c>
      <c r="T1451" s="1">
        <v>73.082608394081404</v>
      </c>
      <c r="U1451" s="1">
        <v>61.785830902445902</v>
      </c>
      <c r="V1451" s="1">
        <v>51.640445139297597</v>
      </c>
      <c r="W1451" s="1">
        <v>42.878067220888397</v>
      </c>
      <c r="X1451" s="1">
        <v>40.262232391686702</v>
      </c>
      <c r="Y1451" s="1">
        <v>41.038164458951101</v>
      </c>
      <c r="Z1451" s="1">
        <v>39.388308166140497</v>
      </c>
      <c r="AA1451" s="1">
        <v>39.741767645454701</v>
      </c>
      <c r="AB1451" s="1">
        <v>41.202016013226697</v>
      </c>
      <c r="AC1451" s="1">
        <v>41.202016013226697</v>
      </c>
    </row>
    <row r="1452" spans="1:29" hidden="1" x14ac:dyDescent="0.3">
      <c r="A1452" t="s">
        <v>208</v>
      </c>
      <c r="B1452" t="s">
        <v>181</v>
      </c>
      <c r="C1452" t="s">
        <v>209</v>
      </c>
      <c r="D1452" t="s">
        <v>154</v>
      </c>
      <c r="E1452" t="s">
        <v>155</v>
      </c>
      <c r="F1452" s="1"/>
      <c r="G1452" s="1"/>
      <c r="H1452" s="1"/>
      <c r="I1452" s="1">
        <v>1.0077983340000001</v>
      </c>
      <c r="J1452" s="1">
        <v>1.0077983340000001</v>
      </c>
      <c r="K1452" s="1">
        <v>0.99472622899999996</v>
      </c>
      <c r="L1452" s="1">
        <v>0.98516664256914199</v>
      </c>
      <c r="M1452" s="1">
        <v>1.23239386976312</v>
      </c>
      <c r="N1452" s="1">
        <v>1.2493358174265901</v>
      </c>
      <c r="O1452" s="1">
        <v>1.281765274789</v>
      </c>
      <c r="P1452" s="1">
        <v>1.3100779347315099</v>
      </c>
      <c r="Q1452" s="1">
        <v>1.3159094341797899</v>
      </c>
      <c r="R1452" s="1">
        <v>1.34984510172354</v>
      </c>
      <c r="S1452" s="1">
        <v>1.3667534596261599</v>
      </c>
      <c r="T1452" s="1">
        <v>1.3489625922757</v>
      </c>
      <c r="U1452" s="1">
        <v>1.33908064464089</v>
      </c>
      <c r="V1452" s="1">
        <v>1.3415188333113699</v>
      </c>
      <c r="W1452" s="1">
        <v>1.3360866988331901</v>
      </c>
      <c r="X1452" s="1">
        <v>1.33065456435503</v>
      </c>
      <c r="Y1452" s="1">
        <v>1.32115156850412</v>
      </c>
      <c r="Z1452" s="1">
        <v>1.3116485726532101</v>
      </c>
      <c r="AA1452" s="1">
        <v>1.3034358343696799</v>
      </c>
      <c r="AB1452" s="1">
        <v>1.29522309608613</v>
      </c>
      <c r="AC1452" s="1">
        <v>1.29522309608613</v>
      </c>
    </row>
    <row r="1453" spans="1:29" hidden="1" x14ac:dyDescent="0.3">
      <c r="A1453" t="s">
        <v>208</v>
      </c>
      <c r="B1453" t="s">
        <v>181</v>
      </c>
      <c r="C1453" t="s">
        <v>209</v>
      </c>
      <c r="D1453" t="s">
        <v>156</v>
      </c>
      <c r="E1453" t="s">
        <v>155</v>
      </c>
      <c r="F1453" s="1"/>
      <c r="G1453" s="1"/>
      <c r="H1453" s="1"/>
      <c r="I1453" s="1">
        <v>1.014868288</v>
      </c>
      <c r="J1453" s="1">
        <v>1.014868288</v>
      </c>
      <c r="K1453" s="1">
        <v>0.99148701099999903</v>
      </c>
      <c r="L1453" s="1">
        <v>0.97366177588145997</v>
      </c>
      <c r="M1453" s="1">
        <v>1.1140174565679599</v>
      </c>
      <c r="N1453" s="1">
        <v>1.1113263697031699</v>
      </c>
      <c r="O1453" s="1">
        <v>1.1301896643123099</v>
      </c>
      <c r="P1453" s="1">
        <v>1.13890887879883</v>
      </c>
      <c r="Q1453" s="1">
        <v>1.1470626989391699</v>
      </c>
      <c r="R1453" s="1">
        <v>1.1770269230383801</v>
      </c>
      <c r="S1453" s="1">
        <v>1.18797348461317</v>
      </c>
      <c r="T1453" s="1">
        <v>1.17317619442568</v>
      </c>
      <c r="U1453" s="1">
        <v>1.15684961745668</v>
      </c>
      <c r="V1453" s="1">
        <v>1.1493022848927701</v>
      </c>
      <c r="W1453" s="1">
        <v>1.14084462345482</v>
      </c>
      <c r="X1453" s="1">
        <v>1.1323869620168701</v>
      </c>
      <c r="Y1453" s="1">
        <v>1.12579942521934</v>
      </c>
      <c r="Z1453" s="1">
        <v>1.1192118884218101</v>
      </c>
      <c r="AA1453" s="1">
        <v>1.11106238205204</v>
      </c>
      <c r="AB1453" s="1">
        <v>1.1029128756822799</v>
      </c>
      <c r="AC1453" s="1">
        <v>1.1029128756822799</v>
      </c>
    </row>
    <row r="1454" spans="1:29" hidden="1" x14ac:dyDescent="0.3">
      <c r="A1454" t="s">
        <v>208</v>
      </c>
      <c r="B1454" t="s">
        <v>181</v>
      </c>
      <c r="C1454" t="s">
        <v>209</v>
      </c>
      <c r="D1454" t="s">
        <v>117</v>
      </c>
      <c r="E1454" t="s">
        <v>157</v>
      </c>
      <c r="F1454" s="1"/>
      <c r="G1454" s="1"/>
      <c r="H1454" s="1"/>
      <c r="I1454" s="1"/>
      <c r="J1454" s="1"/>
      <c r="K1454" s="1"/>
      <c r="L1454" s="1"/>
      <c r="M1454" s="1">
        <v>199.608031228844</v>
      </c>
      <c r="N1454" s="1">
        <v>339.28817631091101</v>
      </c>
      <c r="O1454" s="1">
        <v>441.33950511132502</v>
      </c>
      <c r="P1454" s="1">
        <v>568.53497530412199</v>
      </c>
      <c r="Q1454" s="1">
        <v>658.25162490110301</v>
      </c>
      <c r="R1454" s="1">
        <v>721.60425502968303</v>
      </c>
      <c r="S1454" s="1">
        <v>799.23682094832202</v>
      </c>
      <c r="T1454" s="1">
        <v>716.56035856466201</v>
      </c>
      <c r="U1454" s="1">
        <v>599.767714397281</v>
      </c>
      <c r="V1454" s="1">
        <v>494.87206901396502</v>
      </c>
      <c r="W1454" s="1">
        <v>404.26574657440301</v>
      </c>
      <c r="X1454" s="1">
        <v>377.13078063872399</v>
      </c>
      <c r="Y1454" s="1">
        <v>385.02431412149599</v>
      </c>
      <c r="Z1454" s="1">
        <v>367.88035700233098</v>
      </c>
      <c r="AA1454" s="1">
        <v>371.42806828099901</v>
      </c>
      <c r="AB1454" s="1">
        <v>386.41040057847198</v>
      </c>
      <c r="AC1454" s="1">
        <v>386.41040057847198</v>
      </c>
    </row>
    <row r="1455" spans="1:29" x14ac:dyDescent="0.3">
      <c r="A1455" t="s">
        <v>208</v>
      </c>
      <c r="B1455" t="s">
        <v>181</v>
      </c>
      <c r="C1455" t="s">
        <v>209</v>
      </c>
      <c r="D1455" t="s">
        <v>158</v>
      </c>
      <c r="E1455" t="s">
        <v>159</v>
      </c>
      <c r="F1455" s="1"/>
      <c r="G1455" s="1"/>
      <c r="H1455" s="1"/>
      <c r="I1455" s="1">
        <v>11.613695313472199</v>
      </c>
      <c r="J1455" s="1">
        <v>12.936109578977399</v>
      </c>
      <c r="K1455" s="1">
        <v>14.3228753582769</v>
      </c>
      <c r="L1455" s="1">
        <v>14.5842595046096</v>
      </c>
      <c r="M1455" s="1">
        <v>17.668739504125899</v>
      </c>
      <c r="N1455" s="1">
        <v>14.522813643671901</v>
      </c>
      <c r="O1455" s="1">
        <v>11.42952007681</v>
      </c>
      <c r="P1455" s="1">
        <v>10.374996666559699</v>
      </c>
      <c r="Q1455" s="1">
        <v>9.4066739071522001</v>
      </c>
      <c r="R1455" s="1">
        <v>8.7261887604028097</v>
      </c>
      <c r="S1455" s="1">
        <v>8.1423939184104501</v>
      </c>
      <c r="T1455" s="1">
        <v>8.0225034248666507</v>
      </c>
      <c r="U1455" s="1">
        <v>8.0259651951868207</v>
      </c>
      <c r="V1455" s="1">
        <v>8.0043100439807198</v>
      </c>
      <c r="W1455" s="1">
        <v>8.1153456482863593</v>
      </c>
      <c r="X1455" s="1">
        <v>8.2792781470379104</v>
      </c>
      <c r="Y1455" s="1">
        <v>8.3852398996777406</v>
      </c>
      <c r="Z1455" s="1">
        <v>8.2262544683233205</v>
      </c>
      <c r="AA1455" s="1">
        <v>8.1911450142697397</v>
      </c>
      <c r="AB1455" s="1">
        <v>8.1182821461866599</v>
      </c>
      <c r="AC1455" s="1">
        <v>8.1182821461866599</v>
      </c>
    </row>
    <row r="1456" spans="1:29" x14ac:dyDescent="0.3">
      <c r="A1456" t="s">
        <v>208</v>
      </c>
      <c r="B1456" t="s">
        <v>181</v>
      </c>
      <c r="C1456" t="s">
        <v>209</v>
      </c>
      <c r="D1456" t="s">
        <v>166</v>
      </c>
      <c r="E1456" t="s">
        <v>159</v>
      </c>
      <c r="F1456" s="1"/>
      <c r="G1456" s="1"/>
      <c r="H1456" s="1"/>
      <c r="I1456" s="1">
        <v>4.4146576566946996</v>
      </c>
      <c r="J1456" s="1">
        <v>4.5201437449859903</v>
      </c>
      <c r="K1456" s="1">
        <v>4.6419426864574804</v>
      </c>
      <c r="L1456" s="1">
        <v>4.7722267544472201</v>
      </c>
      <c r="M1456" s="1">
        <v>17.1908426629318</v>
      </c>
      <c r="N1456" s="1">
        <v>25.8861773463804</v>
      </c>
      <c r="O1456" s="1">
        <v>32.238777181117698</v>
      </c>
      <c r="P1456" s="1">
        <v>40.125476082292998</v>
      </c>
      <c r="Q1456" s="1">
        <v>45.702468465274002</v>
      </c>
      <c r="R1456" s="1">
        <v>49.659165575428801</v>
      </c>
      <c r="S1456" s="1">
        <v>54.500859229917602</v>
      </c>
      <c r="T1456" s="1">
        <v>49.477807006462101</v>
      </c>
      <c r="U1456" s="1">
        <v>42.363616978476799</v>
      </c>
      <c r="V1456" s="1">
        <v>35.993470851590097</v>
      </c>
      <c r="W1456" s="1">
        <v>30.5172815766486</v>
      </c>
      <c r="X1456" s="1">
        <v>28.967173178205702</v>
      </c>
      <c r="Y1456" s="1">
        <v>29.579190741040001</v>
      </c>
      <c r="Z1456" s="1">
        <v>28.6496532521737</v>
      </c>
      <c r="AA1456" s="1">
        <v>28.9977769627613</v>
      </c>
      <c r="AB1456" s="1">
        <v>30.054418512554001</v>
      </c>
      <c r="AC1456" s="1">
        <v>30.054418512554001</v>
      </c>
    </row>
    <row r="1457" spans="1:29" x14ac:dyDescent="0.3">
      <c r="A1457" t="s">
        <v>208</v>
      </c>
      <c r="B1457" t="s">
        <v>181</v>
      </c>
      <c r="C1457" t="s">
        <v>209</v>
      </c>
      <c r="D1457" t="s">
        <v>167</v>
      </c>
      <c r="E1457" t="s">
        <v>159</v>
      </c>
      <c r="F1457" s="1"/>
      <c r="G1457" s="1"/>
      <c r="H1457" s="1"/>
      <c r="I1457" s="1">
        <v>24.1952584447607</v>
      </c>
      <c r="J1457" s="1">
        <v>24.1948887846345</v>
      </c>
      <c r="K1457" s="1">
        <v>24.1949047278211</v>
      </c>
      <c r="L1457" s="1">
        <v>25.2322939940236</v>
      </c>
      <c r="M1457" s="1">
        <v>29.339541620734199</v>
      </c>
      <c r="N1457" s="1">
        <v>28.2086067103325</v>
      </c>
      <c r="O1457" s="1">
        <v>24.3258416876129</v>
      </c>
      <c r="P1457" s="1">
        <v>20.512083275193799</v>
      </c>
      <c r="Q1457" s="1">
        <v>17.973861602796099</v>
      </c>
      <c r="R1457" s="1">
        <v>16.0493447999274</v>
      </c>
      <c r="S1457" s="1">
        <v>15.0796505472569</v>
      </c>
      <c r="T1457" s="1">
        <v>14.245560874693901</v>
      </c>
      <c r="U1457" s="1">
        <v>13.5561350108981</v>
      </c>
      <c r="V1457" s="1">
        <v>12.885820918917799</v>
      </c>
      <c r="W1457" s="1">
        <v>12.2950145428446</v>
      </c>
      <c r="X1457" s="1">
        <v>11.8072778167999</v>
      </c>
      <c r="Y1457" s="1">
        <v>11.4357467400619</v>
      </c>
      <c r="Z1457" s="1">
        <v>11.099925752139301</v>
      </c>
      <c r="AA1457" s="1">
        <v>10.836384191509801</v>
      </c>
      <c r="AB1457" s="1">
        <v>10.6227958482144</v>
      </c>
      <c r="AC1457" s="1">
        <v>10.6227958482144</v>
      </c>
    </row>
    <row r="1458" spans="1:29" x14ac:dyDescent="0.3">
      <c r="A1458" t="s">
        <v>208</v>
      </c>
      <c r="B1458" t="s">
        <v>181</v>
      </c>
      <c r="C1458" t="s">
        <v>209</v>
      </c>
      <c r="D1458" t="s">
        <v>168</v>
      </c>
      <c r="E1458" t="s">
        <v>159</v>
      </c>
      <c r="F1458" s="1"/>
      <c r="G1458" s="1"/>
      <c r="H1458" s="1"/>
      <c r="I1458" s="1">
        <v>7.61383296647048</v>
      </c>
      <c r="J1458" s="1">
        <v>10.3146563859138</v>
      </c>
      <c r="K1458" s="1">
        <v>11.127819411865801</v>
      </c>
      <c r="L1458" s="1">
        <v>10.051548206893401</v>
      </c>
      <c r="M1458" s="1">
        <v>23.5748867629638</v>
      </c>
      <c r="N1458" s="1">
        <v>32.699087799976503</v>
      </c>
      <c r="O1458" s="1">
        <v>39.025823875645699</v>
      </c>
      <c r="P1458" s="1">
        <v>47.412425305184698</v>
      </c>
      <c r="Q1458" s="1">
        <v>54.471784573032799</v>
      </c>
      <c r="R1458" s="1">
        <v>59.423561581126798</v>
      </c>
      <c r="S1458" s="1">
        <v>64.957854947081103</v>
      </c>
      <c r="T1458" s="1">
        <v>59.927370342586002</v>
      </c>
      <c r="U1458" s="1">
        <v>52.050231467667402</v>
      </c>
      <c r="V1458" s="1">
        <v>44.962542831729202</v>
      </c>
      <c r="W1458" s="1">
        <v>39.183846208473099</v>
      </c>
      <c r="X1458" s="1">
        <v>37.360010323328098</v>
      </c>
      <c r="Y1458" s="1">
        <v>37.999686058560997</v>
      </c>
      <c r="Z1458" s="1">
        <v>37.118011388047698</v>
      </c>
      <c r="AA1458" s="1">
        <v>37.888741553409901</v>
      </c>
      <c r="AB1458" s="1">
        <v>39.265463973485197</v>
      </c>
      <c r="AC1458" s="1">
        <v>39.265463973485197</v>
      </c>
    </row>
    <row r="1459" spans="1:29" x14ac:dyDescent="0.3">
      <c r="A1459" t="s">
        <v>208</v>
      </c>
      <c r="B1459" t="s">
        <v>181</v>
      </c>
      <c r="C1459" t="s">
        <v>209</v>
      </c>
      <c r="D1459" t="s">
        <v>177</v>
      </c>
      <c r="E1459" t="s">
        <v>159</v>
      </c>
      <c r="F1459" s="1"/>
      <c r="G1459" s="1"/>
      <c r="H1459" s="1"/>
      <c r="I1459" s="1">
        <v>3.0773098011699598E-5</v>
      </c>
      <c r="J1459" s="1">
        <v>3.0779812926059101E-5</v>
      </c>
      <c r="K1459" s="1">
        <v>1.2909948549488901</v>
      </c>
      <c r="L1459" s="1">
        <v>3.4032024568322399</v>
      </c>
      <c r="M1459" s="1">
        <v>1.7774069213108801</v>
      </c>
      <c r="N1459" s="1">
        <v>3.5242791513115099</v>
      </c>
      <c r="O1459" s="1">
        <v>6.3297086148627999</v>
      </c>
      <c r="P1459" s="1">
        <v>7.83085758618813</v>
      </c>
      <c r="Q1459" s="1">
        <v>7.9334566109467097</v>
      </c>
      <c r="R1459" s="1">
        <v>14.5066104043891</v>
      </c>
      <c r="S1459" s="1">
        <v>17.245490362362101</v>
      </c>
      <c r="T1459" s="1">
        <v>13.361639060693401</v>
      </c>
      <c r="U1459" s="1">
        <v>9.3976377543156104</v>
      </c>
      <c r="V1459" s="1">
        <v>8.5077974714354099</v>
      </c>
      <c r="W1459" s="1">
        <v>8.6020700503293401</v>
      </c>
      <c r="X1459" s="1">
        <v>8.6908416618933693</v>
      </c>
      <c r="Y1459" s="1">
        <v>8.7831938522384192</v>
      </c>
      <c r="Z1459" s="1">
        <v>8.8705416378083299</v>
      </c>
      <c r="AA1459" s="1">
        <v>8.9522695744653191</v>
      </c>
      <c r="AB1459" s="1">
        <v>9.02966036165021</v>
      </c>
      <c r="AC1459" s="1">
        <v>9.02966036165021</v>
      </c>
    </row>
    <row r="1460" spans="1:29" x14ac:dyDescent="0.3">
      <c r="A1460" t="s">
        <v>208</v>
      </c>
      <c r="B1460" t="s">
        <v>181</v>
      </c>
      <c r="C1460" t="s">
        <v>209</v>
      </c>
      <c r="D1460" t="s">
        <v>160</v>
      </c>
      <c r="E1460" t="s">
        <v>159</v>
      </c>
      <c r="F1460" s="1"/>
      <c r="G1460" s="1"/>
      <c r="H1460" s="1"/>
      <c r="I1460" s="1">
        <v>3.2508514656896801</v>
      </c>
      <c r="J1460" s="1">
        <v>3.3140917427787699</v>
      </c>
      <c r="K1460" s="1">
        <v>3.3883390785994298</v>
      </c>
      <c r="L1460" s="1">
        <v>3.4642372308998999</v>
      </c>
      <c r="M1460" s="1">
        <v>22.8694738722943</v>
      </c>
      <c r="N1460" s="1">
        <v>36.427061895717998</v>
      </c>
      <c r="O1460" s="1">
        <v>46.334087422694303</v>
      </c>
      <c r="P1460" s="1">
        <v>58.674705430691297</v>
      </c>
      <c r="Q1460" s="1">
        <v>67.383938874871305</v>
      </c>
      <c r="R1460" s="1">
        <v>73.538287727866503</v>
      </c>
      <c r="S1460" s="1">
        <v>81.074259369876302</v>
      </c>
      <c r="T1460" s="1">
        <v>73.082608394081404</v>
      </c>
      <c r="U1460" s="1">
        <v>61.785830902445802</v>
      </c>
      <c r="V1460" s="1">
        <v>51.640445139297597</v>
      </c>
      <c r="W1460" s="1">
        <v>42.878067220888397</v>
      </c>
      <c r="X1460" s="1">
        <v>40.262232391686702</v>
      </c>
      <c r="Y1460" s="1">
        <v>41.038164458951101</v>
      </c>
      <c r="Z1460" s="1">
        <v>39.388308166140497</v>
      </c>
      <c r="AA1460" s="1">
        <v>39.741767645454701</v>
      </c>
      <c r="AB1460" s="1">
        <v>41.202016013226697</v>
      </c>
      <c r="AC1460" s="1">
        <v>41.202016013226697</v>
      </c>
    </row>
    <row r="1461" spans="1:29" hidden="1" x14ac:dyDescent="0.3">
      <c r="A1461" t="s">
        <v>208</v>
      </c>
      <c r="B1461" t="s">
        <v>181</v>
      </c>
      <c r="C1461" t="s">
        <v>209</v>
      </c>
      <c r="D1461" t="s">
        <v>119</v>
      </c>
      <c r="E1461" t="s">
        <v>159</v>
      </c>
      <c r="F1461" s="1"/>
      <c r="G1461" s="1"/>
      <c r="H1461" s="1"/>
      <c r="I1461" s="1">
        <v>3.0770555555555598E-5</v>
      </c>
      <c r="J1461" s="1">
        <v>3.0770555555555598E-5</v>
      </c>
      <c r="K1461" s="1">
        <v>1.2909949118747801</v>
      </c>
      <c r="L1461" s="1">
        <v>3.4032025308954599</v>
      </c>
      <c r="M1461" s="1">
        <v>1.77740697495267</v>
      </c>
      <c r="N1461" s="1">
        <v>3.52427921827924</v>
      </c>
      <c r="O1461" s="1">
        <v>6.3297086790251198</v>
      </c>
      <c r="P1461" s="1">
        <v>7.83085765201852</v>
      </c>
      <c r="Q1461" s="1">
        <v>7.9334566747773101</v>
      </c>
      <c r="R1461" s="1">
        <v>14.50661050035</v>
      </c>
      <c r="S1461" s="1">
        <v>17.245490464038401</v>
      </c>
      <c r="T1461" s="1">
        <v>13.3616391452807</v>
      </c>
      <c r="U1461" s="1">
        <v>9.3976378175681194</v>
      </c>
      <c r="V1461" s="1">
        <v>8.50779752793051</v>
      </c>
      <c r="W1461" s="1">
        <v>8.6020701057507303</v>
      </c>
      <c r="X1461" s="1">
        <v>8.6908417162683502</v>
      </c>
      <c r="Y1461" s="1">
        <v>8.7831939056761694</v>
      </c>
      <c r="Z1461" s="1">
        <v>8.8705416903292207</v>
      </c>
      <c r="AA1461" s="1">
        <v>8.9522696260379107</v>
      </c>
      <c r="AB1461" s="1">
        <v>9.0296604122998492</v>
      </c>
      <c r="AC1461" s="1">
        <v>9.0296604122998492</v>
      </c>
    </row>
    <row r="1462" spans="1:29" hidden="1" x14ac:dyDescent="0.3">
      <c r="A1462" t="s">
        <v>208</v>
      </c>
      <c r="B1462" t="s">
        <v>181</v>
      </c>
      <c r="C1462" t="s">
        <v>209</v>
      </c>
      <c r="D1462" t="s">
        <v>121</v>
      </c>
      <c r="E1462" t="s">
        <v>159</v>
      </c>
      <c r="F1462" s="1"/>
      <c r="G1462" s="1"/>
      <c r="H1462" s="1"/>
      <c r="I1462" s="1">
        <v>3.2508514656896801</v>
      </c>
      <c r="J1462" s="1">
        <v>3.3140917427787699</v>
      </c>
      <c r="K1462" s="1">
        <v>3.3883390785994298</v>
      </c>
      <c r="L1462" s="1">
        <v>3.4642372308998999</v>
      </c>
      <c r="M1462" s="1">
        <v>3.5368241934565301</v>
      </c>
      <c r="N1462" s="1">
        <v>3.5659620070541602</v>
      </c>
      <c r="O1462" s="1">
        <v>3.5890035239063098</v>
      </c>
      <c r="P1462" s="1">
        <v>3.61035035411579</v>
      </c>
      <c r="Q1462" s="1">
        <v>3.6302512782582399</v>
      </c>
      <c r="R1462" s="1">
        <v>3.6487037098081201</v>
      </c>
      <c r="S1462" s="1">
        <v>3.6657233771167799</v>
      </c>
      <c r="T1462" s="1">
        <v>3.68154120961051</v>
      </c>
      <c r="U1462" s="1">
        <v>3.6964893076359799</v>
      </c>
      <c r="V1462" s="1">
        <v>3.7105683342900999</v>
      </c>
      <c r="W1462" s="1">
        <v>3.72369047781799</v>
      </c>
      <c r="X1462" s="1">
        <v>3.73596027573039</v>
      </c>
      <c r="Y1462" s="1">
        <v>3.7473794293052798</v>
      </c>
      <c r="Z1462" s="1">
        <v>3.75796793449907</v>
      </c>
      <c r="AA1462" s="1">
        <v>3.7678207017490699</v>
      </c>
      <c r="AB1462" s="1">
        <v>3.7769842614809099</v>
      </c>
      <c r="AC1462" s="1">
        <v>3.7769842614809099</v>
      </c>
    </row>
    <row r="1463" spans="1:29" hidden="1" x14ac:dyDescent="0.3">
      <c r="A1463" t="s">
        <v>208</v>
      </c>
      <c r="B1463" t="s">
        <v>181</v>
      </c>
      <c r="C1463" t="s">
        <v>209</v>
      </c>
      <c r="D1463" t="s">
        <v>123</v>
      </c>
      <c r="E1463" t="s">
        <v>159</v>
      </c>
      <c r="F1463" s="1"/>
      <c r="G1463" s="1"/>
      <c r="H1463" s="1"/>
      <c r="I1463" s="1">
        <v>4.4146576566946996</v>
      </c>
      <c r="J1463" s="1">
        <v>4.5201437449859903</v>
      </c>
      <c r="K1463" s="1">
        <v>4.6419426864574804</v>
      </c>
      <c r="L1463" s="1">
        <v>4.7722267544472201</v>
      </c>
      <c r="M1463" s="1">
        <v>4.9021682315497799</v>
      </c>
      <c r="N1463" s="1">
        <v>4.99823054667461</v>
      </c>
      <c r="O1463" s="1">
        <v>5.06813951372611</v>
      </c>
      <c r="P1463" s="1">
        <v>5.1241729215184098</v>
      </c>
      <c r="Q1463" s="1">
        <v>5.1778469731457797</v>
      </c>
      <c r="R1463" s="1">
        <v>5.2343009857204796</v>
      </c>
      <c r="S1463" s="1">
        <v>5.2966211752546997</v>
      </c>
      <c r="T1463" s="1">
        <v>5.3634650001520097</v>
      </c>
      <c r="U1463" s="1">
        <v>5.43950059243629</v>
      </c>
      <c r="V1463" s="1">
        <v>5.5271529190969</v>
      </c>
      <c r="W1463" s="1">
        <v>5.6290538193352004</v>
      </c>
      <c r="X1463" s="1">
        <v>5.74948322459365</v>
      </c>
      <c r="Y1463" s="1">
        <v>5.8755430707678702</v>
      </c>
      <c r="Z1463" s="1">
        <v>6.0014566386851902</v>
      </c>
      <c r="AA1463" s="1">
        <v>6.1311689526386202</v>
      </c>
      <c r="AB1463" s="1">
        <v>6.2654377767800398</v>
      </c>
      <c r="AC1463" s="1">
        <v>6.2654377767800398</v>
      </c>
    </row>
    <row r="1464" spans="1:29" hidden="1" x14ac:dyDescent="0.3">
      <c r="A1464" t="s">
        <v>208</v>
      </c>
      <c r="B1464" t="s">
        <v>181</v>
      </c>
      <c r="C1464" t="s">
        <v>209</v>
      </c>
      <c r="D1464" t="s">
        <v>125</v>
      </c>
      <c r="E1464" t="s">
        <v>159</v>
      </c>
      <c r="F1464" s="1"/>
      <c r="G1464" s="1"/>
      <c r="H1464" s="1"/>
      <c r="I1464" s="1">
        <v>7.61383296647048</v>
      </c>
      <c r="J1464" s="1">
        <v>10.3146563859138</v>
      </c>
      <c r="K1464" s="1">
        <v>11.127819411865801</v>
      </c>
      <c r="L1464" s="1">
        <v>10.051548206893401</v>
      </c>
      <c r="M1464" s="1">
        <v>9.5443608640322495</v>
      </c>
      <c r="N1464" s="1">
        <v>8.8503903521574898</v>
      </c>
      <c r="O1464" s="1">
        <v>8.0038989632813795</v>
      </c>
      <c r="P1464" s="1">
        <v>7.44988148194685</v>
      </c>
      <c r="Q1464" s="1">
        <v>8.2030226683557395</v>
      </c>
      <c r="R1464" s="1">
        <v>8.7017187442231094</v>
      </c>
      <c r="S1464" s="1">
        <v>8.7791889552352593</v>
      </c>
      <c r="T1464" s="1">
        <v>9.5600649436217005</v>
      </c>
      <c r="U1464" s="1">
        <v>9.8923263052921708</v>
      </c>
      <c r="V1464" s="1">
        <v>10.177793249193501</v>
      </c>
      <c r="W1464" s="1">
        <v>10.7678501563891</v>
      </c>
      <c r="X1464" s="1">
        <v>10.8513415465215</v>
      </c>
      <c r="Y1464" s="1">
        <v>10.936177753092499</v>
      </c>
      <c r="Z1464" s="1">
        <v>11.2595584748388</v>
      </c>
      <c r="AA1464" s="1">
        <v>11.78091863905</v>
      </c>
      <c r="AB1464" s="1">
        <v>12.1045271135993</v>
      </c>
      <c r="AC1464" s="1">
        <v>12.1045271135993</v>
      </c>
    </row>
    <row r="1465" spans="1:29" hidden="1" x14ac:dyDescent="0.3">
      <c r="A1465" t="s">
        <v>208</v>
      </c>
      <c r="B1465" t="s">
        <v>181</v>
      </c>
      <c r="C1465" t="s">
        <v>209</v>
      </c>
      <c r="D1465" t="s">
        <v>127</v>
      </c>
      <c r="E1465" t="s">
        <v>159</v>
      </c>
      <c r="F1465" s="1"/>
      <c r="G1465" s="1"/>
      <c r="H1465" s="1"/>
      <c r="I1465" s="1">
        <v>11.613695313472199</v>
      </c>
      <c r="J1465" s="1">
        <v>12.936109578977399</v>
      </c>
      <c r="K1465" s="1">
        <v>14.3228753582769</v>
      </c>
      <c r="L1465" s="1">
        <v>14.5842595046096</v>
      </c>
      <c r="M1465" s="1">
        <v>17.668739504125899</v>
      </c>
      <c r="N1465" s="1">
        <v>14.522813643671901</v>
      </c>
      <c r="O1465" s="1">
        <v>11.42952007681</v>
      </c>
      <c r="P1465" s="1">
        <v>10.374996666559699</v>
      </c>
      <c r="Q1465" s="1">
        <v>9.4066739071522001</v>
      </c>
      <c r="R1465" s="1">
        <v>8.7261887604028097</v>
      </c>
      <c r="S1465" s="1">
        <v>8.1423939184104501</v>
      </c>
      <c r="T1465" s="1">
        <v>8.0225034248666507</v>
      </c>
      <c r="U1465" s="1">
        <v>8.0259651951868207</v>
      </c>
      <c r="V1465" s="1">
        <v>8.0043100439807198</v>
      </c>
      <c r="W1465" s="1">
        <v>8.1153456482863593</v>
      </c>
      <c r="X1465" s="1">
        <v>8.2792781470379104</v>
      </c>
      <c r="Y1465" s="1">
        <v>8.3852398996777406</v>
      </c>
      <c r="Z1465" s="1">
        <v>8.2262544683233205</v>
      </c>
      <c r="AA1465" s="1">
        <v>8.1911450142697397</v>
      </c>
      <c r="AB1465" s="1">
        <v>8.1182821461866599</v>
      </c>
      <c r="AC1465" s="1">
        <v>8.1182821461866599</v>
      </c>
    </row>
    <row r="1466" spans="1:29" hidden="1" x14ac:dyDescent="0.3">
      <c r="A1466" t="s">
        <v>208</v>
      </c>
      <c r="B1466" t="s">
        <v>181</v>
      </c>
      <c r="C1466" t="s">
        <v>209</v>
      </c>
      <c r="D1466" t="s">
        <v>161</v>
      </c>
      <c r="E1466" t="s">
        <v>159</v>
      </c>
      <c r="F1466" s="1"/>
      <c r="G1466" s="1"/>
      <c r="H1466" s="1"/>
      <c r="I1466" s="1">
        <v>4.4146576566946996</v>
      </c>
      <c r="J1466" s="1">
        <v>4.5201437449859903</v>
      </c>
      <c r="K1466" s="1">
        <v>4.6419426864574804</v>
      </c>
      <c r="L1466" s="1">
        <v>4.7722267544472201</v>
      </c>
      <c r="M1466" s="1">
        <v>17.1908426629318</v>
      </c>
      <c r="N1466" s="1">
        <v>25.8861773463804</v>
      </c>
      <c r="O1466" s="1">
        <v>32.238777181117698</v>
      </c>
      <c r="P1466" s="1">
        <v>40.125476082292998</v>
      </c>
      <c r="Q1466" s="1">
        <v>45.702468465274002</v>
      </c>
      <c r="R1466" s="1">
        <v>49.659165575428801</v>
      </c>
      <c r="S1466" s="1">
        <v>54.500859229917602</v>
      </c>
      <c r="T1466" s="1">
        <v>49.477807006462101</v>
      </c>
      <c r="U1466" s="1">
        <v>42.363616978476799</v>
      </c>
      <c r="V1466" s="1">
        <v>35.993470851590097</v>
      </c>
      <c r="W1466" s="1">
        <v>30.5172815766486</v>
      </c>
      <c r="X1466" s="1">
        <v>28.967173178205702</v>
      </c>
      <c r="Y1466" s="1">
        <v>29.579190741040001</v>
      </c>
      <c r="Z1466" s="1">
        <v>28.6496532521737</v>
      </c>
      <c r="AA1466" s="1">
        <v>28.9977769627613</v>
      </c>
      <c r="AB1466" s="1">
        <v>30.054418512554001</v>
      </c>
      <c r="AC1466" s="1">
        <v>30.054418512554001</v>
      </c>
    </row>
    <row r="1467" spans="1:29" hidden="1" x14ac:dyDescent="0.3">
      <c r="A1467" t="s">
        <v>208</v>
      </c>
      <c r="B1467" t="s">
        <v>181</v>
      </c>
      <c r="C1467" t="s">
        <v>209</v>
      </c>
      <c r="D1467" t="s">
        <v>131</v>
      </c>
      <c r="E1467" t="s">
        <v>159</v>
      </c>
      <c r="F1467" s="1"/>
      <c r="G1467" s="1"/>
      <c r="H1467" s="1"/>
      <c r="I1467" s="1">
        <v>24.1952584447607</v>
      </c>
      <c r="J1467" s="1">
        <v>24.1948887846345</v>
      </c>
      <c r="K1467" s="1">
        <v>24.1949047278211</v>
      </c>
      <c r="L1467" s="1">
        <v>25.2322939940236</v>
      </c>
      <c r="M1467" s="1">
        <v>29.339541620734199</v>
      </c>
      <c r="N1467" s="1">
        <v>28.2086067103325</v>
      </c>
      <c r="O1467" s="1">
        <v>24.3258416876129</v>
      </c>
      <c r="P1467" s="1">
        <v>20.512083275193799</v>
      </c>
      <c r="Q1467" s="1">
        <v>17.973861602796099</v>
      </c>
      <c r="R1467" s="1">
        <v>16.0493447999274</v>
      </c>
      <c r="S1467" s="1">
        <v>15.0796505472569</v>
      </c>
      <c r="T1467" s="1">
        <v>14.245560874693901</v>
      </c>
      <c r="U1467" s="1">
        <v>13.5561350108981</v>
      </c>
      <c r="V1467" s="1">
        <v>12.885820918917799</v>
      </c>
      <c r="W1467" s="1">
        <v>12.2950145428446</v>
      </c>
      <c r="X1467" s="1">
        <v>11.8072778167999</v>
      </c>
      <c r="Y1467" s="1">
        <v>11.4357467400619</v>
      </c>
      <c r="Z1467" s="1">
        <v>11.099925752139301</v>
      </c>
      <c r="AA1467" s="1">
        <v>10.836384191509801</v>
      </c>
      <c r="AB1467" s="1">
        <v>10.6227958482144</v>
      </c>
      <c r="AC1467" s="1">
        <v>10.6227958482144</v>
      </c>
    </row>
    <row r="1468" spans="1:29" hidden="1" x14ac:dyDescent="0.3">
      <c r="A1468" t="s">
        <v>208</v>
      </c>
      <c r="B1468" t="s">
        <v>181</v>
      </c>
      <c r="C1468" t="s">
        <v>209</v>
      </c>
      <c r="D1468" t="s">
        <v>162</v>
      </c>
      <c r="E1468" t="s">
        <v>159</v>
      </c>
      <c r="F1468" s="1"/>
      <c r="G1468" s="1"/>
      <c r="H1468" s="1"/>
      <c r="I1468" s="1">
        <v>7.61383296647048</v>
      </c>
      <c r="J1468" s="1">
        <v>10.3146563859138</v>
      </c>
      <c r="K1468" s="1">
        <v>11.127819411865801</v>
      </c>
      <c r="L1468" s="1">
        <v>10.051548206893401</v>
      </c>
      <c r="M1468" s="1">
        <v>23.5748867629638</v>
      </c>
      <c r="N1468" s="1">
        <v>32.699087799976503</v>
      </c>
      <c r="O1468" s="1">
        <v>39.025823875645699</v>
      </c>
      <c r="P1468" s="1">
        <v>47.412425305184698</v>
      </c>
      <c r="Q1468" s="1">
        <v>54.471784573032799</v>
      </c>
      <c r="R1468" s="1">
        <v>59.423561581126798</v>
      </c>
      <c r="S1468" s="1">
        <v>64.957854947081103</v>
      </c>
      <c r="T1468" s="1">
        <v>59.927370342586002</v>
      </c>
      <c r="U1468" s="1">
        <v>52.050231467667402</v>
      </c>
      <c r="V1468" s="1">
        <v>44.962542831729202</v>
      </c>
      <c r="W1468" s="1">
        <v>39.183846208473099</v>
      </c>
      <c r="X1468" s="1">
        <v>37.360010323328098</v>
      </c>
      <c r="Y1468" s="1">
        <v>37.999686058560997</v>
      </c>
      <c r="Z1468" s="1">
        <v>37.118011388047698</v>
      </c>
      <c r="AA1468" s="1">
        <v>37.888741553409901</v>
      </c>
      <c r="AB1468" s="1">
        <v>39.265463973485197</v>
      </c>
      <c r="AC1468" s="1">
        <v>39.265463973485197</v>
      </c>
    </row>
    <row r="1469" spans="1:29" hidden="1" x14ac:dyDescent="0.3">
      <c r="A1469" t="s">
        <v>208</v>
      </c>
      <c r="B1469" t="s">
        <v>181</v>
      </c>
      <c r="C1469" t="s">
        <v>209</v>
      </c>
      <c r="D1469" t="s">
        <v>164</v>
      </c>
      <c r="E1469" t="s">
        <v>159</v>
      </c>
      <c r="F1469" s="1"/>
      <c r="G1469" s="1"/>
      <c r="H1469" s="1"/>
      <c r="I1469" s="1">
        <v>3.2508514656896801</v>
      </c>
      <c r="J1469" s="1">
        <v>3.3140917427787699</v>
      </c>
      <c r="K1469" s="1">
        <v>3.3883390785994298</v>
      </c>
      <c r="L1469" s="1">
        <v>3.4642372308998999</v>
      </c>
      <c r="M1469" s="1">
        <v>22.8694738722943</v>
      </c>
      <c r="N1469" s="1">
        <v>36.427061895717998</v>
      </c>
      <c r="O1469" s="1">
        <v>46.334087422694303</v>
      </c>
      <c r="P1469" s="1">
        <v>58.674705430691297</v>
      </c>
      <c r="Q1469" s="1">
        <v>67.383938874871305</v>
      </c>
      <c r="R1469" s="1">
        <v>73.538287727866503</v>
      </c>
      <c r="S1469" s="1">
        <v>81.074259369876302</v>
      </c>
      <c r="T1469" s="1">
        <v>73.082608394081404</v>
      </c>
      <c r="U1469" s="1">
        <v>61.785830902445802</v>
      </c>
      <c r="V1469" s="1">
        <v>51.640445139297597</v>
      </c>
      <c r="W1469" s="1">
        <v>42.878067220888397</v>
      </c>
      <c r="X1469" s="1">
        <v>40.262232391686702</v>
      </c>
      <c r="Y1469" s="1">
        <v>41.038164458951101</v>
      </c>
      <c r="Z1469" s="1">
        <v>39.388308166140497</v>
      </c>
      <c r="AA1469" s="1">
        <v>39.741767645454701</v>
      </c>
      <c r="AB1469" s="1">
        <v>41.202016013226697</v>
      </c>
      <c r="AC1469" s="1">
        <v>41.202016013226697</v>
      </c>
    </row>
    <row r="1470" spans="1:29" hidden="1" x14ac:dyDescent="0.3">
      <c r="A1470" t="s">
        <v>208</v>
      </c>
      <c r="B1470" t="s">
        <v>192</v>
      </c>
      <c r="C1470" t="s">
        <v>149</v>
      </c>
      <c r="D1470" t="s">
        <v>154</v>
      </c>
      <c r="E1470" t="s">
        <v>155</v>
      </c>
      <c r="F1470" s="1"/>
      <c r="G1470" s="1"/>
      <c r="H1470" s="1"/>
      <c r="I1470" s="1">
        <v>1.0077983340000001</v>
      </c>
      <c r="J1470" s="1">
        <v>1.0077983340000001</v>
      </c>
      <c r="K1470" s="1">
        <v>0.99472622899999996</v>
      </c>
      <c r="L1470" s="1">
        <v>0.98516664256914199</v>
      </c>
      <c r="M1470" s="1">
        <v>1.1618705759730401</v>
      </c>
      <c r="N1470" s="1">
        <v>1.24437691953171</v>
      </c>
      <c r="O1470" s="1">
        <v>1.2629134259378301</v>
      </c>
      <c r="P1470" s="1">
        <v>1.2961265724015201</v>
      </c>
      <c r="Q1470" s="1">
        <v>1.3159094341797899</v>
      </c>
      <c r="R1470" s="1">
        <v>1.3217409336280601</v>
      </c>
      <c r="S1470" s="1">
        <v>1.32526606794964</v>
      </c>
      <c r="T1470" s="1">
        <v>1.32879120227124</v>
      </c>
      <c r="U1470" s="1">
        <v>1.3351550177913001</v>
      </c>
      <c r="V1470" s="1">
        <v>1.3415188333113699</v>
      </c>
      <c r="W1470" s="1">
        <v>1.3360866988331901</v>
      </c>
      <c r="X1470" s="1">
        <v>1.3306545643550201</v>
      </c>
      <c r="Y1470" s="1">
        <v>1.32115156850412</v>
      </c>
      <c r="Z1470" s="1">
        <v>1.3116485726532101</v>
      </c>
      <c r="AA1470" s="1">
        <v>1.3034358343696799</v>
      </c>
      <c r="AB1470" s="1">
        <v>1.29522309608613</v>
      </c>
      <c r="AC1470" s="1">
        <v>1.29522309608613</v>
      </c>
    </row>
    <row r="1471" spans="1:29" hidden="1" x14ac:dyDescent="0.3">
      <c r="A1471" t="s">
        <v>208</v>
      </c>
      <c r="B1471" t="s">
        <v>192</v>
      </c>
      <c r="C1471" t="s">
        <v>149</v>
      </c>
      <c r="D1471" t="s">
        <v>156</v>
      </c>
      <c r="E1471" t="s">
        <v>155</v>
      </c>
      <c r="F1471" s="1"/>
      <c r="G1471" s="1"/>
      <c r="H1471" s="1"/>
      <c r="I1471" s="1">
        <v>1.014868288</v>
      </c>
      <c r="J1471" s="1">
        <v>1.014868288</v>
      </c>
      <c r="K1471" s="1">
        <v>0.99148701099999903</v>
      </c>
      <c r="L1471" s="1">
        <v>0.97366177588145997</v>
      </c>
      <c r="M1471" s="1">
        <v>1.07073623222502</v>
      </c>
      <c r="N1471" s="1">
        <v>1.10671426584329</v>
      </c>
      <c r="O1471" s="1">
        <v>1.10912220127493</v>
      </c>
      <c r="P1471" s="1">
        <v>1.12728339819016</v>
      </c>
      <c r="Q1471" s="1">
        <v>1.1470626989391699</v>
      </c>
      <c r="R1471" s="1">
        <v>1.1552165190795001</v>
      </c>
      <c r="S1471" s="1">
        <v>1.1569515135314901</v>
      </c>
      <c r="T1471" s="1">
        <v>1.1586865079834801</v>
      </c>
      <c r="U1471" s="1">
        <v>1.1539943964381201</v>
      </c>
      <c r="V1471" s="1">
        <v>1.1493022848927701</v>
      </c>
      <c r="W1471" s="1">
        <v>1.14084462345482</v>
      </c>
      <c r="X1471" s="1">
        <v>1.1323869620168701</v>
      </c>
      <c r="Y1471" s="1">
        <v>1.12579942521934</v>
      </c>
      <c r="Z1471" s="1">
        <v>1.1192118884218101</v>
      </c>
      <c r="AA1471" s="1">
        <v>1.11106238205204</v>
      </c>
      <c r="AB1471" s="1">
        <v>1.1029128756822799</v>
      </c>
      <c r="AC1471" s="1">
        <v>1.1029128756822799</v>
      </c>
    </row>
    <row r="1472" spans="1:29" hidden="1" x14ac:dyDescent="0.3">
      <c r="A1472" t="s">
        <v>208</v>
      </c>
      <c r="B1472" t="s">
        <v>192</v>
      </c>
      <c r="C1472" t="s">
        <v>149</v>
      </c>
      <c r="D1472" t="s">
        <v>117</v>
      </c>
      <c r="E1472" t="s">
        <v>157</v>
      </c>
      <c r="F1472" s="1"/>
      <c r="G1472" s="1"/>
      <c r="H1472" s="1"/>
      <c r="I1472" s="1"/>
      <c r="J1472" s="1"/>
      <c r="K1472" s="1"/>
      <c r="L1472" s="1"/>
      <c r="M1472" s="1">
        <v>132.90455332768201</v>
      </c>
      <c r="N1472" s="1">
        <v>216.74966220335199</v>
      </c>
      <c r="O1472" s="1">
        <v>289.14469150537298</v>
      </c>
      <c r="P1472" s="1">
        <v>354.93810686383898</v>
      </c>
      <c r="Q1472" s="1">
        <v>439.77141010224199</v>
      </c>
      <c r="R1472" s="1">
        <v>500.78974684354699</v>
      </c>
      <c r="S1472" s="1">
        <v>544.92887333515898</v>
      </c>
      <c r="T1472" s="1">
        <v>593.79776927875798</v>
      </c>
      <c r="U1472" s="1">
        <v>629.88476202215304</v>
      </c>
      <c r="V1472" s="1">
        <v>503.877622099588</v>
      </c>
      <c r="W1472" s="1">
        <v>415.504121834839</v>
      </c>
      <c r="X1472" s="1">
        <v>387.826251513881</v>
      </c>
      <c r="Y1472" s="1">
        <v>388.15541998287</v>
      </c>
      <c r="Z1472" s="1">
        <v>374.67702627026</v>
      </c>
      <c r="AA1472" s="1">
        <v>368.413271843872</v>
      </c>
      <c r="AB1472" s="1">
        <v>378.50685342470399</v>
      </c>
      <c r="AC1472" s="1">
        <v>378.50685342470399</v>
      </c>
    </row>
    <row r="1473" spans="1:29" x14ac:dyDescent="0.3">
      <c r="A1473" t="s">
        <v>208</v>
      </c>
      <c r="B1473" t="s">
        <v>192</v>
      </c>
      <c r="C1473" t="s">
        <v>149</v>
      </c>
      <c r="D1473" t="s">
        <v>158</v>
      </c>
      <c r="E1473" t="s">
        <v>159</v>
      </c>
      <c r="F1473" s="1"/>
      <c r="G1473" s="1"/>
      <c r="H1473" s="1"/>
      <c r="I1473" s="1">
        <v>11.620252112782699</v>
      </c>
      <c r="J1473" s="1">
        <v>12.9455244776179</v>
      </c>
      <c r="K1473" s="1">
        <v>14.334864533373599</v>
      </c>
      <c r="L1473" s="1">
        <v>14.5969107484667</v>
      </c>
      <c r="M1473" s="1">
        <v>17.5256022667248</v>
      </c>
      <c r="N1473" s="1">
        <v>14.208759914458099</v>
      </c>
      <c r="O1473" s="1">
        <v>11.4656370113983</v>
      </c>
      <c r="P1473" s="1">
        <v>10.4451868270001</v>
      </c>
      <c r="Q1473" s="1">
        <v>9.4052062097498599</v>
      </c>
      <c r="R1473" s="1">
        <v>8.7605363067107795</v>
      </c>
      <c r="S1473" s="1">
        <v>8.27616792470325</v>
      </c>
      <c r="T1473" s="1">
        <v>8.0714795225349505</v>
      </c>
      <c r="U1473" s="1">
        <v>8.0506665412243592</v>
      </c>
      <c r="V1473" s="1">
        <v>8.0038386770675292</v>
      </c>
      <c r="W1473" s="1">
        <v>8.1178789187748404</v>
      </c>
      <c r="X1473" s="1">
        <v>8.2767720572360801</v>
      </c>
      <c r="Y1473" s="1">
        <v>8.3948643508684793</v>
      </c>
      <c r="Z1473" s="1">
        <v>8.2404190031022893</v>
      </c>
      <c r="AA1473" s="1">
        <v>8.1931409009078706</v>
      </c>
      <c r="AB1473" s="1">
        <v>8.1295546859491203</v>
      </c>
      <c r="AC1473" s="1">
        <v>8.1295546859491203</v>
      </c>
    </row>
    <row r="1474" spans="1:29" hidden="1" x14ac:dyDescent="0.3">
      <c r="A1474" t="s">
        <v>208</v>
      </c>
      <c r="B1474" t="s">
        <v>192</v>
      </c>
      <c r="C1474" t="s">
        <v>149</v>
      </c>
      <c r="D1474" t="s">
        <v>119</v>
      </c>
      <c r="E1474" t="s">
        <v>159</v>
      </c>
      <c r="F1474" s="1"/>
      <c r="G1474" s="1"/>
      <c r="H1474" s="1"/>
      <c r="I1474" s="1">
        <v>3.0770555555555598E-5</v>
      </c>
      <c r="J1474" s="1">
        <v>3.0770555555555598E-5</v>
      </c>
      <c r="K1474" s="1">
        <v>1.2909949118747801</v>
      </c>
      <c r="L1474" s="1">
        <v>3.4032025308954599</v>
      </c>
      <c r="M1474" s="1">
        <v>1.7017148959950299</v>
      </c>
      <c r="N1474" s="1">
        <v>1.00071752040315</v>
      </c>
      <c r="O1474" s="1">
        <v>3.88246154042726</v>
      </c>
      <c r="P1474" s="1">
        <v>6.1437262101508399</v>
      </c>
      <c r="Q1474" s="1">
        <v>7.9334566747773101</v>
      </c>
      <c r="R1474" s="1">
        <v>8.0275406788497694</v>
      </c>
      <c r="S1474" s="1">
        <v>8.1604236851027494</v>
      </c>
      <c r="T1474" s="1">
        <v>8.2830618549256307</v>
      </c>
      <c r="U1474" s="1">
        <v>8.3994384438256606</v>
      </c>
      <c r="V1474" s="1">
        <v>8.50779752793051</v>
      </c>
      <c r="W1474" s="1">
        <v>8.6020701057507303</v>
      </c>
      <c r="X1474" s="1">
        <v>8.6908417162683502</v>
      </c>
      <c r="Y1474" s="1">
        <v>8.7831939056761694</v>
      </c>
      <c r="Z1474" s="1">
        <v>8.8705416903292207</v>
      </c>
      <c r="AA1474" s="1">
        <v>8.9522696260379107</v>
      </c>
      <c r="AB1474" s="1">
        <v>9.0296604122998492</v>
      </c>
      <c r="AC1474" s="1">
        <v>9.0296604122998492</v>
      </c>
    </row>
    <row r="1475" spans="1:29" hidden="1" x14ac:dyDescent="0.3">
      <c r="A1475" t="s">
        <v>208</v>
      </c>
      <c r="B1475" t="s">
        <v>192</v>
      </c>
      <c r="C1475" t="s">
        <v>149</v>
      </c>
      <c r="D1475" t="s">
        <v>121</v>
      </c>
      <c r="E1475" t="s">
        <v>159</v>
      </c>
      <c r="F1475" s="1"/>
      <c r="G1475" s="1"/>
      <c r="H1475" s="1"/>
      <c r="I1475" s="1">
        <v>3.2508514656896801</v>
      </c>
      <c r="J1475" s="1">
        <v>3.3140917427787699</v>
      </c>
      <c r="K1475" s="1">
        <v>3.3883390785994298</v>
      </c>
      <c r="L1475" s="1">
        <v>3.4642372308998999</v>
      </c>
      <c r="M1475" s="1">
        <v>3.5368241934565301</v>
      </c>
      <c r="N1475" s="1">
        <v>3.5669900286622398</v>
      </c>
      <c r="O1475" s="1">
        <v>3.5909081949114001</v>
      </c>
      <c r="P1475" s="1">
        <v>3.6123388833691301</v>
      </c>
      <c r="Q1475" s="1">
        <v>3.6323588970149898</v>
      </c>
      <c r="R1475" s="1">
        <v>3.6510905496953101</v>
      </c>
      <c r="S1475" s="1">
        <v>3.6682864776145201</v>
      </c>
      <c r="T1475" s="1">
        <v>3.68440076251937</v>
      </c>
      <c r="U1475" s="1">
        <v>3.6995264753493702</v>
      </c>
      <c r="V1475" s="1">
        <v>3.7136505769219199</v>
      </c>
      <c r="W1475" s="1">
        <v>3.7268187429552202</v>
      </c>
      <c r="X1475" s="1">
        <v>3.7390845069401899</v>
      </c>
      <c r="Y1475" s="1">
        <v>3.7505090394057898</v>
      </c>
      <c r="Z1475" s="1">
        <v>3.7611480063244498</v>
      </c>
      <c r="AA1475" s="1">
        <v>3.7710522581711601</v>
      </c>
      <c r="AB1475" s="1">
        <v>3.7802682202483999</v>
      </c>
      <c r="AC1475" s="1">
        <v>3.7802682202483999</v>
      </c>
    </row>
    <row r="1476" spans="1:29" hidden="1" x14ac:dyDescent="0.3">
      <c r="A1476" t="s">
        <v>208</v>
      </c>
      <c r="B1476" t="s">
        <v>192</v>
      </c>
      <c r="C1476" t="s">
        <v>149</v>
      </c>
      <c r="D1476" t="s">
        <v>123</v>
      </c>
      <c r="E1476" t="s">
        <v>159</v>
      </c>
      <c r="F1476" s="1"/>
      <c r="G1476" s="1"/>
      <c r="H1476" s="1"/>
      <c r="I1476" s="1">
        <v>4.4146576566946996</v>
      </c>
      <c r="J1476" s="1">
        <v>4.5201437449859903</v>
      </c>
      <c r="K1476" s="1">
        <v>4.6419426864574804</v>
      </c>
      <c r="L1476" s="1">
        <v>4.7722267544472201</v>
      </c>
      <c r="M1476" s="1">
        <v>4.9021682315497799</v>
      </c>
      <c r="N1476" s="1">
        <v>4.9993524747165301</v>
      </c>
      <c r="O1476" s="1">
        <v>5.07172537050345</v>
      </c>
      <c r="P1476" s="1">
        <v>5.1345293534808896</v>
      </c>
      <c r="Q1476" s="1">
        <v>5.1969122250604398</v>
      </c>
      <c r="R1476" s="1">
        <v>5.2589565788621098</v>
      </c>
      <c r="S1476" s="1">
        <v>5.3273191369769997</v>
      </c>
      <c r="T1476" s="1">
        <v>5.4017215727283299</v>
      </c>
      <c r="U1476" s="1">
        <v>5.4813182363418598</v>
      </c>
      <c r="V1476" s="1">
        <v>5.5672065530164003</v>
      </c>
      <c r="W1476" s="1">
        <v>5.6682208281633404</v>
      </c>
      <c r="X1476" s="1">
        <v>5.7879895510916102</v>
      </c>
      <c r="Y1476" s="1">
        <v>5.91406335124148</v>
      </c>
      <c r="Z1476" s="1">
        <v>6.0410218481129601</v>
      </c>
      <c r="AA1476" s="1">
        <v>6.1715590175769197</v>
      </c>
      <c r="AB1476" s="1">
        <v>6.3075372187673802</v>
      </c>
      <c r="AC1476" s="1">
        <v>6.3075372187673802</v>
      </c>
    </row>
    <row r="1477" spans="1:29" hidden="1" x14ac:dyDescent="0.3">
      <c r="A1477" t="s">
        <v>208</v>
      </c>
      <c r="B1477" t="s">
        <v>192</v>
      </c>
      <c r="C1477" t="s">
        <v>149</v>
      </c>
      <c r="D1477" t="s">
        <v>125</v>
      </c>
      <c r="E1477" t="s">
        <v>159</v>
      </c>
      <c r="F1477" s="1"/>
      <c r="G1477" s="1"/>
      <c r="H1477" s="1"/>
      <c r="I1477" s="1">
        <v>7.61383296647048</v>
      </c>
      <c r="J1477" s="1">
        <v>10.3146563859138</v>
      </c>
      <c r="K1477" s="1">
        <v>11.127819411865801</v>
      </c>
      <c r="L1477" s="1">
        <v>10.051548206893401</v>
      </c>
      <c r="M1477" s="1">
        <v>9.2812849788970997</v>
      </c>
      <c r="N1477" s="1">
        <v>9.2610419714406103</v>
      </c>
      <c r="O1477" s="1">
        <v>9.2758575239894601</v>
      </c>
      <c r="P1477" s="1">
        <v>9.12073788853934</v>
      </c>
      <c r="Q1477" s="1">
        <v>8.8889072351758003</v>
      </c>
      <c r="R1477" s="1">
        <v>9.1750053641078804</v>
      </c>
      <c r="S1477" s="1">
        <v>9.6876283173052595</v>
      </c>
      <c r="T1477" s="1">
        <v>9.8188879301329592</v>
      </c>
      <c r="U1477" s="1">
        <v>9.8500833582924496</v>
      </c>
      <c r="V1477" s="1">
        <v>10.7880083648409</v>
      </c>
      <c r="W1477" s="1">
        <v>11.134225081277799</v>
      </c>
      <c r="X1477" s="1">
        <v>11.237716998201</v>
      </c>
      <c r="Y1477" s="1">
        <v>11.359875132738299</v>
      </c>
      <c r="Z1477" s="1">
        <v>11.887660617352701</v>
      </c>
      <c r="AA1477" s="1">
        <v>12.004177864588099</v>
      </c>
      <c r="AB1477" s="1">
        <v>12.173816484757801</v>
      </c>
      <c r="AC1477" s="1">
        <v>12.173816484757801</v>
      </c>
    </row>
    <row r="1478" spans="1:29" hidden="1" x14ac:dyDescent="0.3">
      <c r="A1478" t="s">
        <v>208</v>
      </c>
      <c r="B1478" t="s">
        <v>192</v>
      </c>
      <c r="C1478" t="s">
        <v>149</v>
      </c>
      <c r="D1478" t="s">
        <v>127</v>
      </c>
      <c r="E1478" t="s">
        <v>159</v>
      </c>
      <c r="F1478" s="1"/>
      <c r="G1478" s="1"/>
      <c r="H1478" s="1"/>
      <c r="I1478" s="1">
        <v>11.620252112782699</v>
      </c>
      <c r="J1478" s="1">
        <v>12.9455244776178</v>
      </c>
      <c r="K1478" s="1">
        <v>14.334864533373599</v>
      </c>
      <c r="L1478" s="1">
        <v>14.5969107484667</v>
      </c>
      <c r="M1478" s="1">
        <v>17.5256022667248</v>
      </c>
      <c r="N1478" s="1">
        <v>14.208759914458099</v>
      </c>
      <c r="O1478" s="1">
        <v>11.4656370113983</v>
      </c>
      <c r="P1478" s="1">
        <v>10.4451868270001</v>
      </c>
      <c r="Q1478" s="1">
        <v>9.4052062097498599</v>
      </c>
      <c r="R1478" s="1">
        <v>8.7605363067107795</v>
      </c>
      <c r="S1478" s="1">
        <v>8.27616792470325</v>
      </c>
      <c r="T1478" s="1">
        <v>8.0714795225349505</v>
      </c>
      <c r="U1478" s="1">
        <v>8.0506665412243592</v>
      </c>
      <c r="V1478" s="1">
        <v>8.0038386770675292</v>
      </c>
      <c r="W1478" s="1">
        <v>8.1178789187748404</v>
      </c>
      <c r="X1478" s="1">
        <v>8.2767720572360801</v>
      </c>
      <c r="Y1478" s="1">
        <v>8.3948643508684793</v>
      </c>
      <c r="Z1478" s="1">
        <v>8.2404190031022893</v>
      </c>
      <c r="AA1478" s="1">
        <v>8.1931409009078706</v>
      </c>
      <c r="AB1478" s="1">
        <v>8.1295546859491203</v>
      </c>
      <c r="AC1478" s="1">
        <v>8.1295546859491203</v>
      </c>
    </row>
    <row r="1479" spans="1:29" hidden="1" x14ac:dyDescent="0.3">
      <c r="A1479" t="s">
        <v>208</v>
      </c>
      <c r="B1479" t="s">
        <v>192</v>
      </c>
      <c r="C1479" t="s">
        <v>149</v>
      </c>
      <c r="D1479" t="s">
        <v>161</v>
      </c>
      <c r="E1479" t="s">
        <v>159</v>
      </c>
      <c r="F1479" s="1"/>
      <c r="G1479" s="1"/>
      <c r="H1479" s="1"/>
      <c r="I1479" s="1">
        <v>4.4146576566946996</v>
      </c>
      <c r="J1479" s="1">
        <v>4.5201437449859903</v>
      </c>
      <c r="K1479" s="1">
        <v>4.6419426864574804</v>
      </c>
      <c r="L1479" s="1">
        <v>4.7722267544472201</v>
      </c>
      <c r="M1479" s="1">
        <v>13.0843078791259</v>
      </c>
      <c r="N1479" s="1">
        <v>18.343334756047302</v>
      </c>
      <c r="O1479" s="1">
        <v>22.872637265667802</v>
      </c>
      <c r="P1479" s="1">
        <v>26.9859489165555</v>
      </c>
      <c r="Q1479" s="1">
        <v>32.271011647344999</v>
      </c>
      <c r="R1479" s="1">
        <v>36.089590595181498</v>
      </c>
      <c r="S1479" s="1">
        <v>38.875335574242797</v>
      </c>
      <c r="T1479" s="1">
        <v>41.958304090100697</v>
      </c>
      <c r="U1479" s="1">
        <v>44.259561386811797</v>
      </c>
      <c r="V1479" s="1">
        <v>36.587942608179603</v>
      </c>
      <c r="W1479" s="1">
        <v>31.248328235123001</v>
      </c>
      <c r="X1479" s="1">
        <v>29.664135773551902</v>
      </c>
      <c r="Y1479" s="1">
        <v>29.8104745105563</v>
      </c>
      <c r="Z1479" s="1">
        <v>29.107648798983998</v>
      </c>
      <c r="AA1479" s="1">
        <v>28.852564015312499</v>
      </c>
      <c r="AB1479" s="1">
        <v>29.6099437559592</v>
      </c>
      <c r="AC1479" s="1">
        <v>29.6099437559592</v>
      </c>
    </row>
    <row r="1480" spans="1:29" hidden="1" x14ac:dyDescent="0.3">
      <c r="A1480" t="s">
        <v>208</v>
      </c>
      <c r="B1480" t="s">
        <v>192</v>
      </c>
      <c r="C1480" t="s">
        <v>149</v>
      </c>
      <c r="D1480" t="s">
        <v>131</v>
      </c>
      <c r="E1480" t="s">
        <v>159</v>
      </c>
      <c r="F1480" s="1"/>
      <c r="G1480" s="1"/>
      <c r="H1480" s="1"/>
      <c r="I1480" s="1">
        <v>24.1952584447607</v>
      </c>
      <c r="J1480" s="1">
        <v>24.194888784634401</v>
      </c>
      <c r="K1480" s="1">
        <v>24.1949047278211</v>
      </c>
      <c r="L1480" s="1">
        <v>24.3463561192006</v>
      </c>
      <c r="M1480" s="1">
        <v>25.157199372487099</v>
      </c>
      <c r="N1480" s="1">
        <v>27.807128780544101</v>
      </c>
      <c r="O1480" s="1">
        <v>26.305929705393101</v>
      </c>
      <c r="P1480" s="1">
        <v>24.536907061293601</v>
      </c>
      <c r="Q1480" s="1">
        <v>20.760275824992199</v>
      </c>
      <c r="R1480" s="1">
        <v>17.5959312517796</v>
      </c>
      <c r="S1480" s="1">
        <v>15.5934720030656</v>
      </c>
      <c r="T1480" s="1">
        <v>14.5966630818808</v>
      </c>
      <c r="U1480" s="1">
        <v>13.880132848644999</v>
      </c>
      <c r="V1480" s="1">
        <v>13.163709402511101</v>
      </c>
      <c r="W1480" s="1">
        <v>12.5381845708614</v>
      </c>
      <c r="X1480" s="1">
        <v>12.034868554861101</v>
      </c>
      <c r="Y1480" s="1">
        <v>11.630693967672901</v>
      </c>
      <c r="Z1480" s="1">
        <v>11.272452397755499</v>
      </c>
      <c r="AA1480" s="1">
        <v>10.969098960694399</v>
      </c>
      <c r="AB1480" s="1">
        <v>10.7125724688244</v>
      </c>
      <c r="AC1480" s="1">
        <v>10.7125724688244</v>
      </c>
    </row>
    <row r="1481" spans="1:29" hidden="1" x14ac:dyDescent="0.3">
      <c r="A1481" t="s">
        <v>208</v>
      </c>
      <c r="B1481" t="s">
        <v>192</v>
      </c>
      <c r="C1481" t="s">
        <v>149</v>
      </c>
      <c r="D1481" t="s">
        <v>162</v>
      </c>
      <c r="E1481" t="s">
        <v>159</v>
      </c>
      <c r="F1481" s="1"/>
      <c r="G1481" s="1"/>
      <c r="H1481" s="1"/>
      <c r="I1481" s="1">
        <v>7.6138329664704703</v>
      </c>
      <c r="J1481" s="1">
        <v>10.3146563859138</v>
      </c>
      <c r="K1481" s="1">
        <v>11.127819411865801</v>
      </c>
      <c r="L1481" s="1">
        <v>10.051548206893401</v>
      </c>
      <c r="M1481" s="1">
        <v>18.6231975566137</v>
      </c>
      <c r="N1481" s="1">
        <v>24.496459757021899</v>
      </c>
      <c r="O1481" s="1">
        <v>29.599949985247498</v>
      </c>
      <c r="P1481" s="1">
        <v>34.069475022074201</v>
      </c>
      <c r="Q1481" s="1">
        <v>39.800610141434198</v>
      </c>
      <c r="R1481" s="1">
        <v>44.375710815444698</v>
      </c>
      <c r="S1481" s="1">
        <v>47.990890081552998</v>
      </c>
      <c r="T1481" s="1">
        <v>51.557163335704402</v>
      </c>
      <c r="U1481" s="1">
        <v>54.124927473969002</v>
      </c>
      <c r="V1481" s="1">
        <v>46.205761765029401</v>
      </c>
      <c r="W1481" s="1">
        <v>40.340170887300602</v>
      </c>
      <c r="X1481" s="1">
        <v>38.498174569232702</v>
      </c>
      <c r="Y1481" s="1">
        <v>38.643470083066802</v>
      </c>
      <c r="Z1481" s="1">
        <v>38.2238540483308</v>
      </c>
      <c r="AA1481" s="1">
        <v>37.900089568608998</v>
      </c>
      <c r="AB1481" s="1">
        <v>38.779209951165697</v>
      </c>
      <c r="AC1481" s="1">
        <v>38.779209951165697</v>
      </c>
    </row>
    <row r="1482" spans="1:29" hidden="1" x14ac:dyDescent="0.3">
      <c r="A1482" t="s">
        <v>208</v>
      </c>
      <c r="B1482" t="s">
        <v>192</v>
      </c>
      <c r="C1482" t="s">
        <v>149</v>
      </c>
      <c r="D1482" t="s">
        <v>164</v>
      </c>
      <c r="E1482" t="s">
        <v>159</v>
      </c>
      <c r="F1482" s="1"/>
      <c r="G1482" s="1"/>
      <c r="H1482" s="1"/>
      <c r="I1482" s="1">
        <v>3.2508514656896801</v>
      </c>
      <c r="J1482" s="1">
        <v>3.3140917427787602</v>
      </c>
      <c r="K1482" s="1">
        <v>3.3883390785994298</v>
      </c>
      <c r="L1482" s="1">
        <v>3.4642372308998999</v>
      </c>
      <c r="M1482" s="1">
        <v>16.409037572790599</v>
      </c>
      <c r="N1482" s="1">
        <v>24.559859211264101</v>
      </c>
      <c r="O1482" s="1">
        <v>31.595457876383399</v>
      </c>
      <c r="P1482" s="1">
        <v>37.989182517488899</v>
      </c>
      <c r="Q1482" s="1">
        <v>46.225567987524599</v>
      </c>
      <c r="R1482" s="1">
        <v>52.154112591831897</v>
      </c>
      <c r="S1482" s="1">
        <v>56.446318219205203</v>
      </c>
      <c r="T1482" s="1">
        <v>61.195534873052502</v>
      </c>
      <c r="U1482" s="1">
        <v>64.705796449784501</v>
      </c>
      <c r="V1482" s="1">
        <v>52.515742802805597</v>
      </c>
      <c r="W1482" s="1">
        <v>43.969666578755501</v>
      </c>
      <c r="X1482" s="1">
        <v>41.301245761758601</v>
      </c>
      <c r="Y1482" s="1">
        <v>41.344551269439002</v>
      </c>
      <c r="Z1482" s="1">
        <v>40.0497664902529</v>
      </c>
      <c r="AA1482" s="1">
        <v>39.453006925748703</v>
      </c>
      <c r="AB1482" s="1">
        <v>40.439817203574002</v>
      </c>
      <c r="AC1482" s="1">
        <v>40.439817203574002</v>
      </c>
    </row>
    <row r="1483" spans="1:29" hidden="1" x14ac:dyDescent="0.3">
      <c r="A1483" t="s">
        <v>208</v>
      </c>
      <c r="B1483" t="s">
        <v>192</v>
      </c>
      <c r="C1483" t="s">
        <v>209</v>
      </c>
      <c r="D1483" t="s">
        <v>154</v>
      </c>
      <c r="E1483" t="s">
        <v>155</v>
      </c>
      <c r="F1483" s="1"/>
      <c r="G1483" s="1"/>
      <c r="H1483" s="1"/>
      <c r="I1483" s="1">
        <v>1.0077983340000001</v>
      </c>
      <c r="J1483" s="1">
        <v>1.0077983340000001</v>
      </c>
      <c r="K1483" s="1">
        <v>0.99472622899999996</v>
      </c>
      <c r="L1483" s="1">
        <v>0.98516664256914199</v>
      </c>
      <c r="M1483" s="1">
        <v>1.1618705759730401</v>
      </c>
      <c r="N1483" s="1">
        <v>1.24437691953171</v>
      </c>
      <c r="O1483" s="1">
        <v>1.2629134259378301</v>
      </c>
      <c r="P1483" s="1">
        <v>1.2961265724015201</v>
      </c>
      <c r="Q1483" s="1">
        <v>1.3159094341797899</v>
      </c>
      <c r="R1483" s="1">
        <v>1.3217409336280601</v>
      </c>
      <c r="S1483" s="1">
        <v>1.32526606794964</v>
      </c>
      <c r="T1483" s="1">
        <v>1.32879120227124</v>
      </c>
      <c r="U1483" s="1">
        <v>1.3351550177913001</v>
      </c>
      <c r="V1483" s="1">
        <v>1.3415188333113699</v>
      </c>
      <c r="W1483" s="1">
        <v>1.3360866988331901</v>
      </c>
      <c r="X1483" s="1">
        <v>1.33065456435503</v>
      </c>
      <c r="Y1483" s="1">
        <v>1.32115156850412</v>
      </c>
      <c r="Z1483" s="1">
        <v>1.3116485726532101</v>
      </c>
      <c r="AA1483" s="1">
        <v>1.3034358343696799</v>
      </c>
      <c r="AB1483" s="1">
        <v>1.29522309608613</v>
      </c>
      <c r="AC1483" s="1">
        <v>1.29522309608613</v>
      </c>
    </row>
    <row r="1484" spans="1:29" hidden="1" x14ac:dyDescent="0.3">
      <c r="A1484" t="s">
        <v>208</v>
      </c>
      <c r="B1484" t="s">
        <v>192</v>
      </c>
      <c r="C1484" t="s">
        <v>209</v>
      </c>
      <c r="D1484" t="s">
        <v>156</v>
      </c>
      <c r="E1484" t="s">
        <v>155</v>
      </c>
      <c r="F1484" s="1"/>
      <c r="G1484" s="1"/>
      <c r="H1484" s="1"/>
      <c r="I1484" s="1">
        <v>1.014868288</v>
      </c>
      <c r="J1484" s="1">
        <v>1.014868288</v>
      </c>
      <c r="K1484" s="1">
        <v>0.99148701099999903</v>
      </c>
      <c r="L1484" s="1">
        <v>0.97366177588145997</v>
      </c>
      <c r="M1484" s="1">
        <v>1.07073623222502</v>
      </c>
      <c r="N1484" s="1">
        <v>1.10671426584329</v>
      </c>
      <c r="O1484" s="1">
        <v>1.10912220127493</v>
      </c>
      <c r="P1484" s="1">
        <v>1.12728339819016</v>
      </c>
      <c r="Q1484" s="1">
        <v>1.1470626989391699</v>
      </c>
      <c r="R1484" s="1">
        <v>1.1552165190795001</v>
      </c>
      <c r="S1484" s="1">
        <v>1.1569515135314901</v>
      </c>
      <c r="T1484" s="1">
        <v>1.1586865079834801</v>
      </c>
      <c r="U1484" s="1">
        <v>1.1539943964381201</v>
      </c>
      <c r="V1484" s="1">
        <v>1.1493022848927701</v>
      </c>
      <c r="W1484" s="1">
        <v>1.14084462345482</v>
      </c>
      <c r="X1484" s="1">
        <v>1.1323869620168701</v>
      </c>
      <c r="Y1484" s="1">
        <v>1.12579942521934</v>
      </c>
      <c r="Z1484" s="1">
        <v>1.1192118884218101</v>
      </c>
      <c r="AA1484" s="1">
        <v>1.11106238205204</v>
      </c>
      <c r="AB1484" s="1">
        <v>1.1029128756822799</v>
      </c>
      <c r="AC1484" s="1">
        <v>1.1029128756822799</v>
      </c>
    </row>
    <row r="1485" spans="1:29" hidden="1" x14ac:dyDescent="0.3">
      <c r="A1485" t="s">
        <v>208</v>
      </c>
      <c r="B1485" t="s">
        <v>192</v>
      </c>
      <c r="C1485" t="s">
        <v>209</v>
      </c>
      <c r="D1485" t="s">
        <v>117</v>
      </c>
      <c r="E1485" t="s">
        <v>157</v>
      </c>
      <c r="F1485" s="1"/>
      <c r="G1485" s="1"/>
      <c r="H1485" s="1"/>
      <c r="I1485" s="1"/>
      <c r="J1485" s="1"/>
      <c r="K1485" s="1"/>
      <c r="L1485" s="1"/>
      <c r="M1485" s="1">
        <v>132.90455332768201</v>
      </c>
      <c r="N1485" s="1">
        <v>216.74966220335199</v>
      </c>
      <c r="O1485" s="1">
        <v>289.14469150537298</v>
      </c>
      <c r="P1485" s="1">
        <v>354.93810686383898</v>
      </c>
      <c r="Q1485" s="1">
        <v>439.77141010224199</v>
      </c>
      <c r="R1485" s="1">
        <v>500.78974684354699</v>
      </c>
      <c r="S1485" s="1">
        <v>544.92887333515898</v>
      </c>
      <c r="T1485" s="1">
        <v>593.79776927875798</v>
      </c>
      <c r="U1485" s="1">
        <v>629.88476202215304</v>
      </c>
      <c r="V1485" s="1">
        <v>503.877622099588</v>
      </c>
      <c r="W1485" s="1">
        <v>415.504121834839</v>
      </c>
      <c r="X1485" s="1">
        <v>387.826251513881</v>
      </c>
      <c r="Y1485" s="1">
        <v>388.15541998287</v>
      </c>
      <c r="Z1485" s="1">
        <v>374.67702627026</v>
      </c>
      <c r="AA1485" s="1">
        <v>368.413271843872</v>
      </c>
      <c r="AB1485" s="1">
        <v>378.50685342470399</v>
      </c>
      <c r="AC1485" s="1">
        <v>378.50685342470399</v>
      </c>
    </row>
    <row r="1486" spans="1:29" x14ac:dyDescent="0.3">
      <c r="A1486" t="s">
        <v>208</v>
      </c>
      <c r="B1486" t="s">
        <v>192</v>
      </c>
      <c r="C1486" t="s">
        <v>209</v>
      </c>
      <c r="D1486" t="s">
        <v>158</v>
      </c>
      <c r="E1486" t="s">
        <v>159</v>
      </c>
      <c r="F1486" s="1"/>
      <c r="G1486" s="1"/>
      <c r="H1486" s="1"/>
      <c r="I1486" s="1">
        <v>11.620252112782699</v>
      </c>
      <c r="J1486" s="1">
        <v>12.9455244776179</v>
      </c>
      <c r="K1486" s="1">
        <v>14.334864533373599</v>
      </c>
      <c r="L1486" s="1">
        <v>14.5969107484667</v>
      </c>
      <c r="M1486" s="1">
        <v>17.5256022667248</v>
      </c>
      <c r="N1486" s="1">
        <v>14.208759914458099</v>
      </c>
      <c r="O1486" s="1">
        <v>11.4656370113983</v>
      </c>
      <c r="P1486" s="1">
        <v>10.4451868270001</v>
      </c>
      <c r="Q1486" s="1">
        <v>9.4052062097498599</v>
      </c>
      <c r="R1486" s="1">
        <v>8.7605363067107795</v>
      </c>
      <c r="S1486" s="1">
        <v>8.27616792470325</v>
      </c>
      <c r="T1486" s="1">
        <v>8.0714795225349505</v>
      </c>
      <c r="U1486" s="1">
        <v>8.0506665412243592</v>
      </c>
      <c r="V1486" s="1">
        <v>8.0038386770675292</v>
      </c>
      <c r="W1486" s="1">
        <v>8.1178789187748404</v>
      </c>
      <c r="X1486" s="1">
        <v>8.2767720572360801</v>
      </c>
      <c r="Y1486" s="1">
        <v>8.3948643508684793</v>
      </c>
      <c r="Z1486" s="1">
        <v>8.2404190031022893</v>
      </c>
      <c r="AA1486" s="1">
        <v>8.1931409009078706</v>
      </c>
      <c r="AB1486" s="1">
        <v>8.1295546859491203</v>
      </c>
      <c r="AC1486" s="1">
        <v>8.1295546859491203</v>
      </c>
    </row>
    <row r="1487" spans="1:29" x14ac:dyDescent="0.3">
      <c r="A1487" t="s">
        <v>208</v>
      </c>
      <c r="B1487" t="s">
        <v>192</v>
      </c>
      <c r="C1487" t="s">
        <v>209</v>
      </c>
      <c r="D1487" t="s">
        <v>166</v>
      </c>
      <c r="E1487" t="s">
        <v>159</v>
      </c>
      <c r="F1487" s="1"/>
      <c r="G1487" s="1"/>
      <c r="H1487" s="1"/>
      <c r="I1487" s="1">
        <v>4.4146576566946996</v>
      </c>
      <c r="J1487" s="1">
        <v>4.5201437449859903</v>
      </c>
      <c r="K1487" s="1">
        <v>4.6419426864574804</v>
      </c>
      <c r="L1487" s="1">
        <v>4.7722267544472201</v>
      </c>
      <c r="M1487" s="1">
        <v>13.0843078791259</v>
      </c>
      <c r="N1487" s="1">
        <v>18.343334756047302</v>
      </c>
      <c r="O1487" s="1">
        <v>22.872637265667802</v>
      </c>
      <c r="P1487" s="1">
        <v>26.9859489165555</v>
      </c>
      <c r="Q1487" s="1">
        <v>32.271011647344999</v>
      </c>
      <c r="R1487" s="1">
        <v>36.089590595181498</v>
      </c>
      <c r="S1487" s="1">
        <v>38.875335574242797</v>
      </c>
      <c r="T1487" s="1">
        <v>41.958304090100697</v>
      </c>
      <c r="U1487" s="1">
        <v>44.259561386811797</v>
      </c>
      <c r="V1487" s="1">
        <v>36.587942608179603</v>
      </c>
      <c r="W1487" s="1">
        <v>31.248328235123001</v>
      </c>
      <c r="X1487" s="1">
        <v>29.664135773551902</v>
      </c>
      <c r="Y1487" s="1">
        <v>29.8104745105563</v>
      </c>
      <c r="Z1487" s="1">
        <v>29.107648798983998</v>
      </c>
      <c r="AA1487" s="1">
        <v>28.852564015312499</v>
      </c>
      <c r="AB1487" s="1">
        <v>29.6099437559592</v>
      </c>
      <c r="AC1487" s="1">
        <v>29.6099437559592</v>
      </c>
    </row>
    <row r="1488" spans="1:29" x14ac:dyDescent="0.3">
      <c r="A1488" t="s">
        <v>208</v>
      </c>
      <c r="B1488" t="s">
        <v>192</v>
      </c>
      <c r="C1488" t="s">
        <v>209</v>
      </c>
      <c r="D1488" t="s">
        <v>167</v>
      </c>
      <c r="E1488" t="s">
        <v>159</v>
      </c>
      <c r="F1488" s="1"/>
      <c r="G1488" s="1"/>
      <c r="H1488" s="1"/>
      <c r="I1488" s="1">
        <v>24.1952584447607</v>
      </c>
      <c r="J1488" s="1">
        <v>24.1948887846345</v>
      </c>
      <c r="K1488" s="1">
        <v>24.1949047278211</v>
      </c>
      <c r="L1488" s="1">
        <v>24.3463561192006</v>
      </c>
      <c r="M1488" s="1">
        <v>25.157199372487099</v>
      </c>
      <c r="N1488" s="1">
        <v>27.807128780544101</v>
      </c>
      <c r="O1488" s="1">
        <v>26.305929705393101</v>
      </c>
      <c r="P1488" s="1">
        <v>24.536907061293601</v>
      </c>
      <c r="Q1488" s="1">
        <v>20.760275824992199</v>
      </c>
      <c r="R1488" s="1">
        <v>17.5959312517796</v>
      </c>
      <c r="S1488" s="1">
        <v>15.5934720030656</v>
      </c>
      <c r="T1488" s="1">
        <v>14.5966630818808</v>
      </c>
      <c r="U1488" s="1">
        <v>13.880132848644999</v>
      </c>
      <c r="V1488" s="1">
        <v>13.163709402511101</v>
      </c>
      <c r="W1488" s="1">
        <v>12.5381845708614</v>
      </c>
      <c r="X1488" s="1">
        <v>12.034868554861101</v>
      </c>
      <c r="Y1488" s="1">
        <v>11.630693967672901</v>
      </c>
      <c r="Z1488" s="1">
        <v>11.272452397755499</v>
      </c>
      <c r="AA1488" s="1">
        <v>10.969098960694399</v>
      </c>
      <c r="AB1488" s="1">
        <v>10.7125724688244</v>
      </c>
      <c r="AC1488" s="1">
        <v>10.7125724688244</v>
      </c>
    </row>
    <row r="1489" spans="1:29" x14ac:dyDescent="0.3">
      <c r="A1489" t="s">
        <v>208</v>
      </c>
      <c r="B1489" t="s">
        <v>192</v>
      </c>
      <c r="C1489" t="s">
        <v>209</v>
      </c>
      <c r="D1489" t="s">
        <v>168</v>
      </c>
      <c r="E1489" t="s">
        <v>159</v>
      </c>
      <c r="F1489" s="1"/>
      <c r="G1489" s="1"/>
      <c r="H1489" s="1"/>
      <c r="I1489" s="1">
        <v>7.61383296647048</v>
      </c>
      <c r="J1489" s="1">
        <v>10.3146563859138</v>
      </c>
      <c r="K1489" s="1">
        <v>11.127819411865801</v>
      </c>
      <c r="L1489" s="1">
        <v>10.051548206893401</v>
      </c>
      <c r="M1489" s="1">
        <v>18.6231975566137</v>
      </c>
      <c r="N1489" s="1">
        <v>24.496459757021899</v>
      </c>
      <c r="O1489" s="1">
        <v>29.599949985247498</v>
      </c>
      <c r="P1489" s="1">
        <v>34.069475022074201</v>
      </c>
      <c r="Q1489" s="1">
        <v>39.800610141434198</v>
      </c>
      <c r="R1489" s="1">
        <v>44.375710815444698</v>
      </c>
      <c r="S1489" s="1">
        <v>47.990890081552998</v>
      </c>
      <c r="T1489" s="1">
        <v>51.557163335704402</v>
      </c>
      <c r="U1489" s="1">
        <v>54.124927473969002</v>
      </c>
      <c r="V1489" s="1">
        <v>46.205761765029401</v>
      </c>
      <c r="W1489" s="1">
        <v>40.340170887300602</v>
      </c>
      <c r="X1489" s="1">
        <v>38.498174569232702</v>
      </c>
      <c r="Y1489" s="1">
        <v>38.643470083066802</v>
      </c>
      <c r="Z1489" s="1">
        <v>38.2238540483308</v>
      </c>
      <c r="AA1489" s="1">
        <v>37.900089568608998</v>
      </c>
      <c r="AB1489" s="1">
        <v>38.779209951165697</v>
      </c>
      <c r="AC1489" s="1">
        <v>38.779209951165697</v>
      </c>
    </row>
    <row r="1490" spans="1:29" x14ac:dyDescent="0.3">
      <c r="A1490" t="s">
        <v>208</v>
      </c>
      <c r="B1490" t="s">
        <v>192</v>
      </c>
      <c r="C1490" t="s">
        <v>209</v>
      </c>
      <c r="D1490" t="s">
        <v>177</v>
      </c>
      <c r="E1490" t="s">
        <v>159</v>
      </c>
      <c r="F1490" s="1"/>
      <c r="G1490" s="1"/>
      <c r="H1490" s="1"/>
      <c r="I1490" s="1">
        <v>3.0773098011699598E-5</v>
      </c>
      <c r="J1490" s="1">
        <v>3.0779812926059101E-5</v>
      </c>
      <c r="K1490" s="1">
        <v>1.2909948549488901</v>
      </c>
      <c r="L1490" s="1">
        <v>3.4032024568322399</v>
      </c>
      <c r="M1490" s="1">
        <v>1.7017148431912299</v>
      </c>
      <c r="N1490" s="1">
        <v>1.0007174842600099</v>
      </c>
      <c r="O1490" s="1">
        <v>3.8824614766372898</v>
      </c>
      <c r="P1490" s="1">
        <v>6.1437261470349602</v>
      </c>
      <c r="Q1490" s="1">
        <v>7.9334566109467097</v>
      </c>
      <c r="R1490" s="1">
        <v>8.0275406169206107</v>
      </c>
      <c r="S1490" s="1">
        <v>8.1604236246434105</v>
      </c>
      <c r="T1490" s="1">
        <v>8.2830617958978898</v>
      </c>
      <c r="U1490" s="1">
        <v>8.39943838608108</v>
      </c>
      <c r="V1490" s="1">
        <v>8.5077974714354099</v>
      </c>
      <c r="W1490" s="1">
        <v>8.6020700503293401</v>
      </c>
      <c r="X1490" s="1">
        <v>8.6908416618933693</v>
      </c>
      <c r="Y1490" s="1">
        <v>8.7831938522384192</v>
      </c>
      <c r="Z1490" s="1">
        <v>8.8705416378083299</v>
      </c>
      <c r="AA1490" s="1">
        <v>8.9522695744653191</v>
      </c>
      <c r="AB1490" s="1">
        <v>9.02966036165021</v>
      </c>
      <c r="AC1490" s="1">
        <v>9.02966036165021</v>
      </c>
    </row>
    <row r="1491" spans="1:29" x14ac:dyDescent="0.3">
      <c r="A1491" t="s">
        <v>208</v>
      </c>
      <c r="B1491" t="s">
        <v>192</v>
      </c>
      <c r="C1491" t="s">
        <v>209</v>
      </c>
      <c r="D1491" t="s">
        <v>160</v>
      </c>
      <c r="E1491" t="s">
        <v>159</v>
      </c>
      <c r="F1491" s="1"/>
      <c r="G1491" s="1"/>
      <c r="H1491" s="1"/>
      <c r="I1491" s="1">
        <v>3.2508514656896801</v>
      </c>
      <c r="J1491" s="1">
        <v>3.3140917427787699</v>
      </c>
      <c r="K1491" s="1">
        <v>3.3883390785994298</v>
      </c>
      <c r="L1491" s="1">
        <v>3.4642372308998999</v>
      </c>
      <c r="M1491" s="1">
        <v>16.409037572790599</v>
      </c>
      <c r="N1491" s="1">
        <v>24.559859211264101</v>
      </c>
      <c r="O1491" s="1">
        <v>31.595457876383399</v>
      </c>
      <c r="P1491" s="1">
        <v>37.989182517488899</v>
      </c>
      <c r="Q1491" s="1">
        <v>46.225567987524599</v>
      </c>
      <c r="R1491" s="1">
        <v>52.154112591831897</v>
      </c>
      <c r="S1491" s="1">
        <v>56.446318219205203</v>
      </c>
      <c r="T1491" s="1">
        <v>61.195534873052502</v>
      </c>
      <c r="U1491" s="1">
        <v>64.705796449784501</v>
      </c>
      <c r="V1491" s="1">
        <v>52.515742802805597</v>
      </c>
      <c r="W1491" s="1">
        <v>43.969666578755501</v>
      </c>
      <c r="X1491" s="1">
        <v>41.301245761758601</v>
      </c>
      <c r="Y1491" s="1">
        <v>41.344551269439002</v>
      </c>
      <c r="Z1491" s="1">
        <v>40.0497664902529</v>
      </c>
      <c r="AA1491" s="1">
        <v>39.453006925748703</v>
      </c>
      <c r="AB1491" s="1">
        <v>40.439817203574002</v>
      </c>
      <c r="AC1491" s="1">
        <v>40.439817203574002</v>
      </c>
    </row>
    <row r="1492" spans="1:29" hidden="1" x14ac:dyDescent="0.3">
      <c r="A1492" t="s">
        <v>208</v>
      </c>
      <c r="B1492" t="s">
        <v>192</v>
      </c>
      <c r="C1492" t="s">
        <v>209</v>
      </c>
      <c r="D1492" t="s">
        <v>119</v>
      </c>
      <c r="E1492" t="s">
        <v>159</v>
      </c>
      <c r="F1492" s="1"/>
      <c r="G1492" s="1"/>
      <c r="H1492" s="1"/>
      <c r="I1492" s="1">
        <v>3.0770555555555598E-5</v>
      </c>
      <c r="J1492" s="1">
        <v>3.0770555555555598E-5</v>
      </c>
      <c r="K1492" s="1">
        <v>1.2909949118747801</v>
      </c>
      <c r="L1492" s="1">
        <v>3.4032025308954599</v>
      </c>
      <c r="M1492" s="1">
        <v>1.7017148959950299</v>
      </c>
      <c r="N1492" s="1">
        <v>1.00071752040315</v>
      </c>
      <c r="O1492" s="1">
        <v>3.88246154042726</v>
      </c>
      <c r="P1492" s="1">
        <v>6.1437262101508399</v>
      </c>
      <c r="Q1492" s="1">
        <v>7.9334566747773101</v>
      </c>
      <c r="R1492" s="1">
        <v>8.0275406788497694</v>
      </c>
      <c r="S1492" s="1">
        <v>8.1604236851027494</v>
      </c>
      <c r="T1492" s="1">
        <v>8.2830618549256307</v>
      </c>
      <c r="U1492" s="1">
        <v>8.3994384438256606</v>
      </c>
      <c r="V1492" s="1">
        <v>8.50779752793051</v>
      </c>
      <c r="W1492" s="1">
        <v>8.6020701057507303</v>
      </c>
      <c r="X1492" s="1">
        <v>8.6908417162683502</v>
      </c>
      <c r="Y1492" s="1">
        <v>8.7831939056761694</v>
      </c>
      <c r="Z1492" s="1">
        <v>8.8705416903292207</v>
      </c>
      <c r="AA1492" s="1">
        <v>8.9522696260379107</v>
      </c>
      <c r="AB1492" s="1">
        <v>9.0296604122998492</v>
      </c>
      <c r="AC1492" s="1">
        <v>9.0296604122998492</v>
      </c>
    </row>
    <row r="1493" spans="1:29" hidden="1" x14ac:dyDescent="0.3">
      <c r="A1493" t="s">
        <v>208</v>
      </c>
      <c r="B1493" t="s">
        <v>192</v>
      </c>
      <c r="C1493" t="s">
        <v>209</v>
      </c>
      <c r="D1493" t="s">
        <v>121</v>
      </c>
      <c r="E1493" t="s">
        <v>159</v>
      </c>
      <c r="F1493" s="1"/>
      <c r="G1493" s="1"/>
      <c r="H1493" s="1"/>
      <c r="I1493" s="1">
        <v>3.2508514656896801</v>
      </c>
      <c r="J1493" s="1">
        <v>3.3140917427787699</v>
      </c>
      <c r="K1493" s="1">
        <v>3.3883390785994298</v>
      </c>
      <c r="L1493" s="1">
        <v>3.4642372308998999</v>
      </c>
      <c r="M1493" s="1">
        <v>3.5368241934565301</v>
      </c>
      <c r="N1493" s="1">
        <v>3.56699002866225</v>
      </c>
      <c r="O1493" s="1">
        <v>3.5909081949114001</v>
      </c>
      <c r="P1493" s="1">
        <v>3.6123388833691301</v>
      </c>
      <c r="Q1493" s="1">
        <v>3.6323588970149898</v>
      </c>
      <c r="R1493" s="1">
        <v>3.6510905496953101</v>
      </c>
      <c r="S1493" s="1">
        <v>3.6682864776145299</v>
      </c>
      <c r="T1493" s="1">
        <v>3.68440076251937</v>
      </c>
      <c r="U1493" s="1">
        <v>3.6995264753493702</v>
      </c>
      <c r="V1493" s="1">
        <v>3.7136505769219301</v>
      </c>
      <c r="W1493" s="1">
        <v>3.7268187429552202</v>
      </c>
      <c r="X1493" s="1">
        <v>3.7390845069401899</v>
      </c>
      <c r="Y1493" s="1">
        <v>3.7505090394057898</v>
      </c>
      <c r="Z1493" s="1">
        <v>3.7611480063244498</v>
      </c>
      <c r="AA1493" s="1">
        <v>3.7710522581711601</v>
      </c>
      <c r="AB1493" s="1">
        <v>3.7802682202483999</v>
      </c>
      <c r="AC1493" s="1">
        <v>3.7802682202483999</v>
      </c>
    </row>
    <row r="1494" spans="1:29" hidden="1" x14ac:dyDescent="0.3">
      <c r="A1494" t="s">
        <v>208</v>
      </c>
      <c r="B1494" t="s">
        <v>192</v>
      </c>
      <c r="C1494" t="s">
        <v>209</v>
      </c>
      <c r="D1494" t="s">
        <v>123</v>
      </c>
      <c r="E1494" t="s">
        <v>159</v>
      </c>
      <c r="F1494" s="1"/>
      <c r="G1494" s="1"/>
      <c r="H1494" s="1"/>
      <c r="I1494" s="1">
        <v>4.4146576566946996</v>
      </c>
      <c r="J1494" s="1">
        <v>4.5201437449859903</v>
      </c>
      <c r="K1494" s="1">
        <v>4.6419426864574804</v>
      </c>
      <c r="L1494" s="1">
        <v>4.7722267544472201</v>
      </c>
      <c r="M1494" s="1">
        <v>4.9021682315497799</v>
      </c>
      <c r="N1494" s="1">
        <v>4.9993524747165301</v>
      </c>
      <c r="O1494" s="1">
        <v>5.07172537050345</v>
      </c>
      <c r="P1494" s="1">
        <v>5.1345293534808896</v>
      </c>
      <c r="Q1494" s="1">
        <v>5.1969122250604398</v>
      </c>
      <c r="R1494" s="1">
        <v>5.2589565788621098</v>
      </c>
      <c r="S1494" s="1">
        <v>5.3273191369769997</v>
      </c>
      <c r="T1494" s="1">
        <v>5.4017215727283299</v>
      </c>
      <c r="U1494" s="1">
        <v>5.4813182363418598</v>
      </c>
      <c r="V1494" s="1">
        <v>5.5672065530164003</v>
      </c>
      <c r="W1494" s="1">
        <v>5.6682208281633404</v>
      </c>
      <c r="X1494" s="1">
        <v>5.7879895510916102</v>
      </c>
      <c r="Y1494" s="1">
        <v>5.91406335124148</v>
      </c>
      <c r="Z1494" s="1">
        <v>6.0410218481129601</v>
      </c>
      <c r="AA1494" s="1">
        <v>6.1715590175769197</v>
      </c>
      <c r="AB1494" s="1">
        <v>6.3075372187673802</v>
      </c>
      <c r="AC1494" s="1">
        <v>6.3075372187673802</v>
      </c>
    </row>
    <row r="1495" spans="1:29" hidden="1" x14ac:dyDescent="0.3">
      <c r="A1495" t="s">
        <v>208</v>
      </c>
      <c r="B1495" t="s">
        <v>192</v>
      </c>
      <c r="C1495" t="s">
        <v>209</v>
      </c>
      <c r="D1495" t="s">
        <v>125</v>
      </c>
      <c r="E1495" t="s">
        <v>159</v>
      </c>
      <c r="F1495" s="1"/>
      <c r="G1495" s="1"/>
      <c r="H1495" s="1"/>
      <c r="I1495" s="1">
        <v>7.61383296647048</v>
      </c>
      <c r="J1495" s="1">
        <v>10.3146563859138</v>
      </c>
      <c r="K1495" s="1">
        <v>11.127819411865801</v>
      </c>
      <c r="L1495" s="1">
        <v>10.051548206893401</v>
      </c>
      <c r="M1495" s="1">
        <v>9.2812849788970997</v>
      </c>
      <c r="N1495" s="1">
        <v>9.2610419714406103</v>
      </c>
      <c r="O1495" s="1">
        <v>9.2758575239894601</v>
      </c>
      <c r="P1495" s="1">
        <v>9.12073788853934</v>
      </c>
      <c r="Q1495" s="1">
        <v>8.8889072351758003</v>
      </c>
      <c r="R1495" s="1">
        <v>9.1750053641078804</v>
      </c>
      <c r="S1495" s="1">
        <v>9.6876283173052595</v>
      </c>
      <c r="T1495" s="1">
        <v>9.8188879301329592</v>
      </c>
      <c r="U1495" s="1">
        <v>9.8500833582924496</v>
      </c>
      <c r="V1495" s="1">
        <v>10.7880083648409</v>
      </c>
      <c r="W1495" s="1">
        <v>11.134225081277799</v>
      </c>
      <c r="X1495" s="1">
        <v>11.237716998201</v>
      </c>
      <c r="Y1495" s="1">
        <v>11.359875132738299</v>
      </c>
      <c r="Z1495" s="1">
        <v>11.887660617352701</v>
      </c>
      <c r="AA1495" s="1">
        <v>12.004177864588099</v>
      </c>
      <c r="AB1495" s="1">
        <v>12.173816484757801</v>
      </c>
      <c r="AC1495" s="1">
        <v>12.173816484757801</v>
      </c>
    </row>
    <row r="1496" spans="1:29" hidden="1" x14ac:dyDescent="0.3">
      <c r="A1496" t="s">
        <v>208</v>
      </c>
      <c r="B1496" t="s">
        <v>192</v>
      </c>
      <c r="C1496" t="s">
        <v>209</v>
      </c>
      <c r="D1496" t="s">
        <v>127</v>
      </c>
      <c r="E1496" t="s">
        <v>159</v>
      </c>
      <c r="F1496" s="1"/>
      <c r="G1496" s="1"/>
      <c r="H1496" s="1"/>
      <c r="I1496" s="1">
        <v>11.620252112782699</v>
      </c>
      <c r="J1496" s="1">
        <v>12.9455244776179</v>
      </c>
      <c r="K1496" s="1">
        <v>14.334864533373599</v>
      </c>
      <c r="L1496" s="1">
        <v>14.5969107484667</v>
      </c>
      <c r="M1496" s="1">
        <v>17.5256022667248</v>
      </c>
      <c r="N1496" s="1">
        <v>14.208759914458099</v>
      </c>
      <c r="O1496" s="1">
        <v>11.4656370113983</v>
      </c>
      <c r="P1496" s="1">
        <v>10.4451868270001</v>
      </c>
      <c r="Q1496" s="1">
        <v>9.4052062097498599</v>
      </c>
      <c r="R1496" s="1">
        <v>8.7605363067107795</v>
      </c>
      <c r="S1496" s="1">
        <v>8.27616792470325</v>
      </c>
      <c r="T1496" s="1">
        <v>8.0714795225349505</v>
      </c>
      <c r="U1496" s="1">
        <v>8.0506665412243592</v>
      </c>
      <c r="V1496" s="1">
        <v>8.0038386770675292</v>
      </c>
      <c r="W1496" s="1">
        <v>8.1178789187748404</v>
      </c>
      <c r="X1496" s="1">
        <v>8.2767720572360801</v>
      </c>
      <c r="Y1496" s="1">
        <v>8.3948643508684793</v>
      </c>
      <c r="Z1496" s="1">
        <v>8.2404190031022893</v>
      </c>
      <c r="AA1496" s="1">
        <v>8.1931409009078706</v>
      </c>
      <c r="AB1496" s="1">
        <v>8.1295546859491203</v>
      </c>
      <c r="AC1496" s="1">
        <v>8.1295546859491203</v>
      </c>
    </row>
    <row r="1497" spans="1:29" hidden="1" x14ac:dyDescent="0.3">
      <c r="A1497" t="s">
        <v>208</v>
      </c>
      <c r="B1497" t="s">
        <v>192</v>
      </c>
      <c r="C1497" t="s">
        <v>209</v>
      </c>
      <c r="D1497" t="s">
        <v>161</v>
      </c>
      <c r="E1497" t="s">
        <v>159</v>
      </c>
      <c r="F1497" s="1"/>
      <c r="G1497" s="1"/>
      <c r="H1497" s="1"/>
      <c r="I1497" s="1">
        <v>4.4146576566946996</v>
      </c>
      <c r="J1497" s="1">
        <v>4.5201437449859903</v>
      </c>
      <c r="K1497" s="1">
        <v>4.6419426864574804</v>
      </c>
      <c r="L1497" s="1">
        <v>4.7722267544472201</v>
      </c>
      <c r="M1497" s="1">
        <v>13.0843078791259</v>
      </c>
      <c r="N1497" s="1">
        <v>18.343334756047302</v>
      </c>
      <c r="O1497" s="1">
        <v>22.872637265667802</v>
      </c>
      <c r="P1497" s="1">
        <v>26.9859489165555</v>
      </c>
      <c r="Q1497" s="1">
        <v>32.271011647344999</v>
      </c>
      <c r="R1497" s="1">
        <v>36.089590595181498</v>
      </c>
      <c r="S1497" s="1">
        <v>38.875335574242797</v>
      </c>
      <c r="T1497" s="1">
        <v>41.958304090100697</v>
      </c>
      <c r="U1497" s="1">
        <v>44.259561386811797</v>
      </c>
      <c r="V1497" s="1">
        <v>36.587942608179603</v>
      </c>
      <c r="W1497" s="1">
        <v>31.248328235123001</v>
      </c>
      <c r="X1497" s="1">
        <v>29.664135773551902</v>
      </c>
      <c r="Y1497" s="1">
        <v>29.8104745105563</v>
      </c>
      <c r="Z1497" s="1">
        <v>29.107648798983998</v>
      </c>
      <c r="AA1497" s="1">
        <v>28.852564015312499</v>
      </c>
      <c r="AB1497" s="1">
        <v>29.6099437559592</v>
      </c>
      <c r="AC1497" s="1">
        <v>29.6099437559592</v>
      </c>
    </row>
    <row r="1498" spans="1:29" hidden="1" x14ac:dyDescent="0.3">
      <c r="A1498" t="s">
        <v>208</v>
      </c>
      <c r="B1498" t="s">
        <v>192</v>
      </c>
      <c r="C1498" t="s">
        <v>209</v>
      </c>
      <c r="D1498" t="s">
        <v>131</v>
      </c>
      <c r="E1498" t="s">
        <v>159</v>
      </c>
      <c r="F1498" s="1"/>
      <c r="G1498" s="1"/>
      <c r="H1498" s="1"/>
      <c r="I1498" s="1">
        <v>24.1952584447607</v>
      </c>
      <c r="J1498" s="1">
        <v>24.1948887846345</v>
      </c>
      <c r="K1498" s="1">
        <v>24.1949047278211</v>
      </c>
      <c r="L1498" s="1">
        <v>24.3463561192006</v>
      </c>
      <c r="M1498" s="1">
        <v>25.157199372487099</v>
      </c>
      <c r="N1498" s="1">
        <v>27.807128780544101</v>
      </c>
      <c r="O1498" s="1">
        <v>26.305929705393101</v>
      </c>
      <c r="P1498" s="1">
        <v>24.536907061293601</v>
      </c>
      <c r="Q1498" s="1">
        <v>20.760275824992199</v>
      </c>
      <c r="R1498" s="1">
        <v>17.5959312517796</v>
      </c>
      <c r="S1498" s="1">
        <v>15.5934720030656</v>
      </c>
      <c r="T1498" s="1">
        <v>14.5966630818808</v>
      </c>
      <c r="U1498" s="1">
        <v>13.880132848644999</v>
      </c>
      <c r="V1498" s="1">
        <v>13.163709402511101</v>
      </c>
      <c r="W1498" s="1">
        <v>12.5381845708614</v>
      </c>
      <c r="X1498" s="1">
        <v>12.034868554861101</v>
      </c>
      <c r="Y1498" s="1">
        <v>11.630693967672901</v>
      </c>
      <c r="Z1498" s="1">
        <v>11.272452397755499</v>
      </c>
      <c r="AA1498" s="1">
        <v>10.969098960694399</v>
      </c>
      <c r="AB1498" s="1">
        <v>10.7125724688244</v>
      </c>
      <c r="AC1498" s="1">
        <v>10.7125724688244</v>
      </c>
    </row>
    <row r="1499" spans="1:29" hidden="1" x14ac:dyDescent="0.3">
      <c r="A1499" t="s">
        <v>208</v>
      </c>
      <c r="B1499" t="s">
        <v>192</v>
      </c>
      <c r="C1499" t="s">
        <v>209</v>
      </c>
      <c r="D1499" t="s">
        <v>162</v>
      </c>
      <c r="E1499" t="s">
        <v>159</v>
      </c>
      <c r="F1499" s="1"/>
      <c r="G1499" s="1"/>
      <c r="H1499" s="1"/>
      <c r="I1499" s="1">
        <v>7.61383296647048</v>
      </c>
      <c r="J1499" s="1">
        <v>10.3146563859138</v>
      </c>
      <c r="K1499" s="1">
        <v>11.127819411865801</v>
      </c>
      <c r="L1499" s="1">
        <v>10.051548206893401</v>
      </c>
      <c r="M1499" s="1">
        <v>18.6231975566137</v>
      </c>
      <c r="N1499" s="1">
        <v>24.496459757021899</v>
      </c>
      <c r="O1499" s="1">
        <v>29.599949985247498</v>
      </c>
      <c r="P1499" s="1">
        <v>34.069475022074201</v>
      </c>
      <c r="Q1499" s="1">
        <v>39.800610141434198</v>
      </c>
      <c r="R1499" s="1">
        <v>44.375710815444698</v>
      </c>
      <c r="S1499" s="1">
        <v>47.990890081552998</v>
      </c>
      <c r="T1499" s="1">
        <v>51.557163335704402</v>
      </c>
      <c r="U1499" s="1">
        <v>54.124927473969002</v>
      </c>
      <c r="V1499" s="1">
        <v>46.205761765029401</v>
      </c>
      <c r="W1499" s="1">
        <v>40.340170887300602</v>
      </c>
      <c r="X1499" s="1">
        <v>38.498174569232702</v>
      </c>
      <c r="Y1499" s="1">
        <v>38.643470083066802</v>
      </c>
      <c r="Z1499" s="1">
        <v>38.2238540483308</v>
      </c>
      <c r="AA1499" s="1">
        <v>37.900089568608998</v>
      </c>
      <c r="AB1499" s="1">
        <v>38.779209951165697</v>
      </c>
      <c r="AC1499" s="1">
        <v>38.779209951165697</v>
      </c>
    </row>
    <row r="1500" spans="1:29" hidden="1" x14ac:dyDescent="0.3">
      <c r="A1500" t="s">
        <v>208</v>
      </c>
      <c r="B1500" t="s">
        <v>192</v>
      </c>
      <c r="C1500" t="s">
        <v>209</v>
      </c>
      <c r="D1500" t="s">
        <v>164</v>
      </c>
      <c r="E1500" t="s">
        <v>159</v>
      </c>
      <c r="F1500" s="1"/>
      <c r="G1500" s="1"/>
      <c r="H1500" s="1"/>
      <c r="I1500" s="1">
        <v>3.2508514656896801</v>
      </c>
      <c r="J1500" s="1">
        <v>3.3140917427787699</v>
      </c>
      <c r="K1500" s="1">
        <v>3.3883390785994298</v>
      </c>
      <c r="L1500" s="1">
        <v>3.4642372308998999</v>
      </c>
      <c r="M1500" s="1">
        <v>16.409037572790599</v>
      </c>
      <c r="N1500" s="1">
        <v>24.559859211264101</v>
      </c>
      <c r="O1500" s="1">
        <v>31.595457876383399</v>
      </c>
      <c r="P1500" s="1">
        <v>37.989182517488899</v>
      </c>
      <c r="Q1500" s="1">
        <v>46.225567987524599</v>
      </c>
      <c r="R1500" s="1">
        <v>52.154112591831897</v>
      </c>
      <c r="S1500" s="1">
        <v>56.446318219205203</v>
      </c>
      <c r="T1500" s="1">
        <v>61.195534873052502</v>
      </c>
      <c r="U1500" s="1">
        <v>64.705796449784501</v>
      </c>
      <c r="V1500" s="1">
        <v>52.515742802805597</v>
      </c>
      <c r="W1500" s="1">
        <v>43.969666578755501</v>
      </c>
      <c r="X1500" s="1">
        <v>41.301245761758601</v>
      </c>
      <c r="Y1500" s="1">
        <v>41.344551269439002</v>
      </c>
      <c r="Z1500" s="1">
        <v>40.0497664902529</v>
      </c>
      <c r="AA1500" s="1">
        <v>39.453006925748703</v>
      </c>
      <c r="AB1500" s="1">
        <v>40.439817203574002</v>
      </c>
      <c r="AC1500" s="1">
        <v>40.439817203574002</v>
      </c>
    </row>
  </sheetData>
  <autoFilter ref="A1:E1500" xr:uid="{00000000-0009-0000-0000-000009000000}">
    <filterColumn colId="3">
      <filters>
        <filter val="Price|Final Energy|Residential|Electricity"/>
        <filter val="Price|Final Energy|Residential|Gases|Natural Gas"/>
        <filter val="Price|Final Energy|Residential|Liquids|Biomass"/>
        <filter val="Price|Final Energy|Residential|Liquids|Oil"/>
        <filter val="Price|Final Energy|Residential|Solids|Biomass"/>
        <filter val="Price|Final Energy|Residential|Solids|Coal"/>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Explanation</vt:lpstr>
      <vt:lpstr>Discussion</vt:lpstr>
      <vt:lpstr>Price markups</vt:lpstr>
      <vt:lpstr>Price input to models</vt:lpstr>
      <vt:lpstr>Raw prices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Pietzcker, PIK - FF3 Sustainable Solutions (J. Neuhaus Until 12/11)</dc:creator>
  <cp:keywords/>
  <dc:description/>
  <cp:lastModifiedBy>Robin Hasse</cp:lastModifiedBy>
  <cp:revision/>
  <dcterms:created xsi:type="dcterms:W3CDTF">2022-04-14T16:25:35Z</dcterms:created>
  <dcterms:modified xsi:type="dcterms:W3CDTF">2023-06-27T14:53:19Z</dcterms:modified>
  <cp:category/>
  <cp:contentStatus/>
</cp:coreProperties>
</file>