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65 - HR5, RNCFAC2, RNCNOM2, AECCON5, Jose Chavez_AG\Compras\"/>
    </mc:Choice>
  </mc:AlternateContent>
  <xr:revisionPtr revIDLastSave="0" documentId="13_ncr:1_{8185CE2E-2D5C-4152-8936-A702AEE267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<sst xmlns="http://schemas.openxmlformats.org/spreadsheetml/2006/main" count="164" uniqueCount="128">
  <si>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</si>
  <si>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</si>
  <si>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</si>
  <si>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</si>
  <si>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</si>
  <si>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</si>
  <si>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</si>
  <si>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</si>
  <si>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</si>
  <si>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</si>
  <si>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</si>
  <si>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</si>
  <si>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</si>
  <si>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</si>
  <si>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</si>
  <si>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</si>
  <si>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</si>
  <si>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</si>
  <si>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</si>
  <si>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</si>
  <si>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</si>
  <si>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</si>
  <si>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</si>
  <si>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</si>
  <si>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</si>
  <si>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</si>
  <si>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</si>
  <si>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</si>
  <si>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</si>
  <si>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</si>
  <si>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</si>
  <si>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</si>
  <si>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</si>
  <si>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</si>
  <si>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</si>
  <si>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</si>
  <si>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</si>
  <si>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</si>
  <si>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</si>
  <si>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</si>
  <si>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</si>
  <si>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</si>
  <si>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</si>
  <si>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</si>
  <si>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</si>
  <si>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</si>
  <si>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</si>
  <si>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</si>
  <si>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</si>
  <si>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</si>
  <si>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</si>
  <si>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</si>
  <si>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</si>
  <si>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</si>
  <si>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</si>
  <si>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</si>
  <si>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</si>
  <si>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</si>
  <si>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</si>
  <si>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</si>
  <si>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</si>
  <si>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</si>
  <si>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</si>
  <si>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</si>
  <si>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</si>
  <si>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</si>
  <si>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</si>
  <si>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</si>
  <si>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</si>
  <si>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</si>
  <si>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</si>
  <si>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</si>
  <si>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</si>
  <si>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</si>
  <si>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</si>
  <si>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</si>
  <si>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</si>
  <si>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</si>
  <si>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</si>
  <si>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</si>
  <si>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</si>
  <si>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</si>
  <si>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</si>
  <si>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</si>
  <si>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</si>
  <si>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</si>
  <si>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</si>
  <si>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</si>
  <si>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</si>
  <si>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</si>
  <si>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</si>
  <si>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</si>
  <si>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</si>
  <si>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</si>
  <si>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</si>
  <si>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</si>
  <si>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</si>
  <si>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</si>
  <si>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</si>
  <si>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</si>
  <si>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</si>
  <si>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</si>
  <si>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</si>
  <si>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</si>
  <si>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</si>
  <si>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</si>
  <si>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</si>
  <si>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</si>
  <si>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P4465</t>
  </si>
  <si>
    <t>5</t>
  </si>
  <si>
    <t>6</t>
  </si>
  <si>
    <t>9A89</t>
  </si>
  <si>
    <t>D5AD</t>
  </si>
  <si>
    <t>D508</t>
  </si>
  <si>
    <t>5B3B</t>
  </si>
  <si>
    <t>NOMINA  ANUAL</t>
  </si>
  <si>
    <t>2</t>
  </si>
  <si>
    <t>1</t>
  </si>
  <si>
    <t>628A</t>
  </si>
  <si>
    <t>D86B</t>
  </si>
  <si>
    <t>14FA</t>
  </si>
  <si>
    <t>3090</t>
  </si>
  <si>
    <t>FACT ELECTRONICA ANUAL</t>
  </si>
  <si>
    <t>3</t>
  </si>
  <si>
    <t>4AD0</t>
  </si>
  <si>
    <t>5438</t>
  </si>
  <si>
    <t>947B</t>
  </si>
  <si>
    <t>30F5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</si>
</sst>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7" sqref="S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 t="s">
        <v>27</v>
      </c>
      <c r="K23" s="41"/>
      <c r="L23" s="80"/>
      <c r="M23" s="78"/>
      <c r="N23" s="78"/>
      <c r="O23" s="81"/>
      <c r="P23" s="44">
        <v>1790</v>
      </c>
      <c r="Q23" s="71">
        <v>0.15</v>
      </c>
      <c r="R23" s="42">
        <f t="shared" ref="R23:R32" si="0">(P23*B23)*(1-Q23)</f>
        <v>1521.5</v>
      </c>
      <c r="S23" s="73">
        <v>0.25</v>
      </c>
      <c r="T23" s="43">
        <f>R23*(1-S23)</f>
        <v>1141.125</v>
      </c>
      <c r="U23" s="205"/>
    </row>
    <row r="24" spans="1:22" ht="42" x14ac:dyDescent="0.2">
      <c r="A24" s="137"/>
      <c r="B24" s="69">
        <v>1</v>
      </c>
      <c r="C24" s="88" t="s">
        <v>21</v>
      </c>
      <c r="D24" s="89" t="s">
        <v>22</v>
      </c>
      <c r="E24" s="40" t="s">
        <v>85</v>
      </c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0" t="s">
        <v>111</v>
      </c>
      <c r="M24" s="78" t="s">
        <v>112</v>
      </c>
      <c r="N24" s="78" t="s">
        <v>113</v>
      </c>
      <c r="O24" s="81" t="s">
        <v>114</v>
      </c>
      <c r="P24" s="44">
        <v>8250</v>
      </c>
      <c r="Q24" s="71">
        <v>0.15</v>
      </c>
      <c r="R24" s="42">
        <f t="shared" si="0"/>
        <v>7012.5</v>
      </c>
      <c r="S24" s="73">
        <v>0.25</v>
      </c>
      <c r="T24" s="43">
        <f t="shared" ref="T24:T32" si="1">R24*(1-S24)</f>
        <v>5259.375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115</v>
      </c>
      <c r="E25" s="40" t="s">
        <v>31</v>
      </c>
      <c r="F25" s="40" t="s">
        <v>31</v>
      </c>
      <c r="G25" s="40" t="s">
        <v>31</v>
      </c>
      <c r="H25" s="40" t="s">
        <v>116</v>
      </c>
      <c r="I25" s="40" t="s">
        <v>117</v>
      </c>
      <c r="J25" s="40"/>
      <c r="K25" s="41" t="s">
        <v>27</v>
      </c>
      <c r="L25" s="80" t="s">
        <v>118</v>
      </c>
      <c r="M25" s="78" t="s">
        <v>119</v>
      </c>
      <c r="N25" s="78" t="s">
        <v>120</v>
      </c>
      <c r="O25" s="81" t="s">
        <v>121</v>
      </c>
      <c r="P25" s="44">
        <v>4390</v>
      </c>
      <c r="Q25" s="71">
        <v>0.15</v>
      </c>
      <c r="R25" s="42">
        <f t="shared" si="0"/>
        <v>3731.5</v>
      </c>
      <c r="S25" s="73">
        <v>0.3</v>
      </c>
      <c r="T25" s="43">
        <f t="shared" si="1"/>
        <v>2612.0499999999997</v>
      </c>
      <c r="U25" s="205"/>
    </row>
    <row r="26" spans="1:22" ht="36" x14ac:dyDescent="0.2">
      <c r="A26" s="137"/>
      <c r="B26" s="69">
        <v>1</v>
      </c>
      <c r="C26" s="88" t="s">
        <v>47</v>
      </c>
      <c r="D26" s="89" t="s">
        <v>122</v>
      </c>
      <c r="E26" s="40" t="s">
        <v>85</v>
      </c>
      <c r="F26" s="40" t="s">
        <v>26</v>
      </c>
      <c r="G26" s="40" t="s">
        <v>26</v>
      </c>
      <c r="H26" s="40" t="s">
        <v>123</v>
      </c>
      <c r="I26" s="40" t="s">
        <v>123</v>
      </c>
      <c r="J26" s="40"/>
      <c r="K26" s="41" t="s">
        <v>27</v>
      </c>
      <c r="L26" s="80" t="s">
        <v>124</v>
      </c>
      <c r="M26" s="78" t="s">
        <v>125</v>
      </c>
      <c r="N26" s="78" t="s">
        <v>126</v>
      </c>
      <c r="O26" s="81" t="s">
        <v>127</v>
      </c>
      <c r="P26" s="44">
        <v>4120</v>
      </c>
      <c r="Q26" s="71">
        <v>0.15</v>
      </c>
      <c r="R26" s="42">
        <f t="shared" si="0"/>
        <v>3502</v>
      </c>
      <c r="S26" s="73">
        <v>0.3</v>
      </c>
      <c r="T26" s="43">
        <f t="shared" si="1"/>
        <v>2451.3999999999996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18550</v>
      </c>
      <c r="Q36" s="52"/>
      <c r="R36" s="154" t="s">
        <v>11</v>
      </c>
      <c r="S36" s="155"/>
      <c r="T36" s="53">
        <f>SUM(T23:T35)</f>
        <v>11463.949999999999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15767.5</v>
      </c>
      <c r="Q37" s="77" t="s">
        <v>46</v>
      </c>
      <c r="R37" s="154" t="s">
        <v>14</v>
      </c>
      <c r="S37" s="155"/>
      <c r="T37" s="56">
        <f>T36*0.16</f>
        <v>1834.232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13298.181999999999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2020-09-08T21:50:48Z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