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19\9\P3947 - AEAPAQ2, AECNOM4, Rodolfo Giron_MO\Compras\"/>
    </mc:Choice>
  </mc:AlternateContent>
  <xr:revisionPtr revIDLastSave="0" documentId="13_ncr:1_{CF0DC368-162A-498C-9A18-8A53ED7AB5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<sst xmlns="http://schemas.openxmlformats.org/spreadsheetml/2006/main" count="144" uniqueCount="123">
  <si>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</si>
  <si>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</si>
  <si>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</si>
  <si>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</si>
  <si>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</si>
  <si>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</si>
  <si>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</si>
  <si>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</si>
  <si>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</si>
  <si>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</si>
  <si>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</si>
  <si>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</si>
  <si>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</si>
  <si>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</si>
  <si>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</si>
  <si>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</si>
  <si>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</si>
  <si>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</si>
  <si>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</si>
  <si>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</si>
  <si>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</si>
  <si>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</si>
  <si>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</si>
  <si>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</si>
  <si>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</si>
  <si>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</si>
  <si>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</si>
  <si>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</si>
  <si>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</si>
  <si>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</si>
  <si>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</si>
  <si>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</si>
  <si>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</si>
  <si>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</si>
  <si>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</si>
  <si>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</si>
  <si>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</si>
  <si>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</si>
  <si>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</si>
  <si>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</si>
  <si>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</si>
  <si>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</si>
  <si>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</si>
  <si>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</si>
  <si>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</si>
  <si>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</si>
  <si>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</si>
  <si>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</si>
  <si>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</si>
  <si>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</si>
  <si>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</si>
  <si>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</si>
  <si>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</si>
  <si>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</si>
  <si>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</si>
  <si>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</si>
  <si>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</si>
  <si>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</si>
  <si>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</si>
  <si>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</si>
  <si>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</si>
  <si>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</si>
  <si>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</si>
  <si>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</si>
  <si>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</si>
  <si>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</si>
  <si>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</si>
  <si>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</si>
  <si>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</si>
  <si>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</si>
  <si>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</si>
  <si>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</si>
  <si>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</si>
  <si>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</si>
  <si>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</si>
  <si>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</si>
  <si>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</si>
  <si>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</si>
  <si>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</si>
  <si>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</si>
  <si>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</si>
  <si>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</si>
  <si>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</si>
  <si>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</si>
  <si>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</si>
  <si>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</si>
  <si>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</si>
  <si>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</si>
  <si>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</si>
  <si>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</si>
  <si>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</si>
  <si>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</si>
  <si>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</si>
  <si>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</si>
  <si>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</si>
  <si>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</si>
  <si>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</si>
  <si>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</si>
  <si>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</si>
  <si>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</si>
  <si>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</si>
  <si>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</si>
  <si>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</si>
  <si>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</si>
  <si>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</si>
  <si>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</si>
  <si>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</si>
  <si>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</si>
  <si>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</si>
  <si>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P3947</t>
  </si>
  <si>
    <t>si</t>
  </si>
  <si>
    <t>5</t>
  </si>
  <si>
    <t>A217</t>
  </si>
  <si>
    <t>AD9A</t>
  </si>
  <si>
    <t>E252</t>
  </si>
  <si>
    <t>23C5</t>
  </si>
  <si>
    <t>no</t>
  </si>
  <si>
    <t>4</t>
  </si>
  <si>
    <t>x</t>
  </si>
  <si>
    <t>631b</t>
  </si>
  <si>
    <t>9503</t>
  </si>
  <si>
    <t>bdad</t>
  </si>
  <si>
    <t xml:space="preserve"> 06a9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</si>
</sst>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T39" sqref="T3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375" customWidth="1"/>
    <col min="17" max="17" width="7.125" customWidth="1"/>
    <col min="18" max="18" width="14.375" bestFit="1" customWidth="1"/>
    <col min="19" max="19" width="6.75" customWidth="1"/>
    <col min="20" max="20" width="17.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43738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21</v>
      </c>
      <c r="D23" s="89" t="s">
        <v>67</v>
      </c>
      <c r="E23" s="40" t="s">
        <v>110</v>
      </c>
      <c r="F23" s="40"/>
      <c r="G23" s="40"/>
      <c r="H23" s="40" t="s">
        <v>111</v>
      </c>
      <c r="I23" s="40" t="s">
        <v>108</v>
      </c>
      <c r="J23" s="40"/>
      <c r="K23" s="41" t="s">
        <v>27</v>
      </c>
      <c r="L23" s="80" t="s">
        <v>115</v>
      </c>
      <c r="M23" s="78" t="s">
        <v>114</v>
      </c>
      <c r="N23" s="78" t="s">
        <v>113</v>
      </c>
      <c r="O23" s="81" t="s">
        <v>112</v>
      </c>
      <c r="P23" s="44">
        <v>8580</v>
      </c>
      <c r="Q23" s="71">
        <v>0.15</v>
      </c>
      <c r="R23" s="42">
        <f t="shared" ref="R23:R32" si="0">(P23*B23)*(1-Q23)</f>
        <v>7293</v>
      </c>
      <c r="S23" s="73">
        <v>0.25</v>
      </c>
      <c r="T23" s="43">
        <f>R23*(1-S23)</f>
        <v>5469.75</v>
      </c>
      <c r="U23" s="205"/>
    </row>
    <row r="24" spans="1:22" ht="21" x14ac:dyDescent="0.2">
      <c r="A24" s="137"/>
      <c r="B24" s="69">
        <v>1</v>
      </c>
      <c r="C24" s="88" t="s">
        <v>21</v>
      </c>
      <c r="D24" s="89" t="s">
        <v>68</v>
      </c>
      <c r="E24" s="40" t="s">
        <v>116</v>
      </c>
      <c r="F24" s="40"/>
      <c r="G24" s="40"/>
      <c r="H24" s="40" t="s">
        <v>108</v>
      </c>
      <c r="I24" s="40" t="s">
        <v>117</v>
      </c>
      <c r="J24" s="40"/>
      <c r="K24" s="41" t="s">
        <v>118</v>
      </c>
      <c r="L24" s="80" t="s">
        <v>122</v>
      </c>
      <c r="M24" s="78" t="s">
        <v>121</v>
      </c>
      <c r="N24" s="78" t="s">
        <v>120</v>
      </c>
      <c r="O24" s="81" t="s">
        <v>119</v>
      </c>
      <c r="P24" s="44">
        <v>8660</v>
      </c>
      <c r="Q24" s="71">
        <v>0.15</v>
      </c>
      <c r="R24" s="42">
        <f t="shared" si="0"/>
        <v>7361</v>
      </c>
      <c r="S24" s="73">
        <v>0.25</v>
      </c>
      <c r="T24" s="43">
        <f t="shared" ref="T24:T32" si="1">R24*(1-S24)</f>
        <v>5520.75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17240</v>
      </c>
      <c r="Q36" s="52"/>
      <c r="R36" s="154" t="s">
        <v>11</v>
      </c>
      <c r="S36" s="155"/>
      <c r="T36" s="53">
        <f>SUM(T23:T35)</f>
        <v>10990.5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14654</v>
      </c>
      <c r="Q37" s="77" t="s">
        <v>46</v>
      </c>
      <c r="R37" s="154" t="s">
        <v>14</v>
      </c>
      <c r="S37" s="155"/>
      <c r="T37" s="56">
        <f>T36*0.16</f>
        <v>1758.48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12748.98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2019-09-30T20:23:37Z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