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<sst xmlns="http://schemas.openxmlformats.org/spreadsheetml/2006/main" count="155" uniqueCount="125">
  <si>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</si>
  <si>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</si>
  <si>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</si>
  <si>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</si>
  <si>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</si>
  <si>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</si>
  <si>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</si>
  <si>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</si>
  <si>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</si>
  <si>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</si>
  <si>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</si>
  <si>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</si>
  <si>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</si>
  <si>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</si>
  <si>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</si>
  <si>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</si>
  <si>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</si>
  <si>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</si>
  <si>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</si>
  <si>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</si>
  <si>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</si>
  <si>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</si>
  <si>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</si>
  <si>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</si>
  <si>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</si>
  <si>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</si>
  <si>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</si>
  <si>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</si>
  <si>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</si>
  <si>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</si>
  <si>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</si>
  <si>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</si>
  <si>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</si>
  <si>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</si>
  <si>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</si>
  <si>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</si>
  <si>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</si>
  <si>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</si>
  <si>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</si>
  <si>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</si>
  <si>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</si>
  <si>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</si>
  <si>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</si>
  <si>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</si>
  <si>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</si>
  <si>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</si>
  <si>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</si>
  <si>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</si>
  <si>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</si>
  <si>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</si>
  <si>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</si>
  <si>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</si>
  <si>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</si>
  <si>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</si>
  <si>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</si>
  <si>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</si>
  <si>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</si>
  <si>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</si>
  <si>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</si>
  <si>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</si>
  <si>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</si>
  <si>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</si>
  <si>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</si>
  <si>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</si>
  <si>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</si>
  <si>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</si>
  <si>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</si>
  <si>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</si>
  <si>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</si>
  <si>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</si>
  <si>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</si>
  <si>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</si>
  <si>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</si>
  <si>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</si>
  <si>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</si>
  <si>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</si>
  <si>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</si>
  <si>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</si>
  <si>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</si>
  <si>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</si>
  <si>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</si>
  <si>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</si>
  <si>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</si>
  <si>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</si>
  <si>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</si>
  <si>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</si>
  <si>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</si>
  <si>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</si>
  <si>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</si>
  <si>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</si>
  <si>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</si>
  <si>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</si>
  <si>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</si>
  <si>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</si>
  <si>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</si>
  <si>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</si>
  <si>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</si>
  <si>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</si>
  <si>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</si>
  <si>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</si>
  <si>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</si>
  <si>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</si>
  <si>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</si>
  <si>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</si>
  <si>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</si>
  <si>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</si>
  <si>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</si>
  <si>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</si>
  <si>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P2158</t>
  </si>
  <si>
    <t>FACT ELECTRONICA ANUAL</t>
  </si>
  <si>
    <t>2</t>
  </si>
  <si>
    <t>F3EE</t>
  </si>
  <si>
    <t>3270</t>
  </si>
  <si>
    <t>A581</t>
  </si>
  <si>
    <t>79CB</t>
  </si>
  <si>
    <t>NOMINA  ANUAL</t>
  </si>
  <si>
    <t>EBC5</t>
  </si>
  <si>
    <t>3063</t>
  </si>
  <si>
    <t>B31C</t>
  </si>
  <si>
    <t>B067</t>
  </si>
  <si>
    <t>3</t>
  </si>
  <si>
    <t>E267</t>
  </si>
  <si>
    <t>BE94</t>
  </si>
  <si>
    <t>7D43</t>
  </si>
  <si>
    <t>5981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</si>
</sst>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5" sqref="T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42753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3380</v>
      </c>
      <c r="Q23" s="71">
        <v>0.15</v>
      </c>
      <c r="R23" s="42">
        <f t="shared" ref="R23:R32" si="0">(P23*B23)*(1-Q23)</f>
        <v>2873</v>
      </c>
      <c r="S23" s="73">
        <v>0.3</v>
      </c>
      <c r="T23" s="43">
        <f>R23*(1-S23)</f>
        <v>2011.1</v>
      </c>
      <c r="U23" s="208"/>
    </row>
    <row r="24" spans="1:22" ht="21" x14ac:dyDescent="0.2">
      <c r="A24" s="140"/>
      <c r="B24" s="69">
        <v>1</v>
      </c>
      <c r="C24" s="92" t="s">
        <v>47</v>
      </c>
      <c r="D24" s="93" t="s">
        <v>115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4" t="s">
        <v>116</v>
      </c>
      <c r="M24" s="79" t="s">
        <v>117</v>
      </c>
      <c r="N24" s="79" t="s">
        <v>118</v>
      </c>
      <c r="O24" s="85" t="s">
        <v>119</v>
      </c>
      <c r="P24" s="44">
        <v>4280</v>
      </c>
      <c r="Q24" s="71">
        <v>0.15</v>
      </c>
      <c r="R24" s="42">
        <f t="shared" si="0"/>
        <v>3638</v>
      </c>
      <c r="S24" s="73">
        <v>0.3</v>
      </c>
      <c r="T24" s="43">
        <f t="shared" ref="T24:T32" si="1">R24*(1-S24)</f>
        <v>2546.6</v>
      </c>
      <c r="U24" s="208"/>
    </row>
    <row r="25" spans="1:22" ht="21" x14ac:dyDescent="0.2">
      <c r="A25" s="140"/>
      <c r="B25" s="69">
        <v>1</v>
      </c>
      <c r="C25" s="92" t="s">
        <v>21</v>
      </c>
      <c r="D25" s="93" t="s">
        <v>22</v>
      </c>
      <c r="E25" s="40" t="s">
        <v>85</v>
      </c>
      <c r="F25" s="40"/>
      <c r="G25" s="40"/>
      <c r="H25" s="40" t="s">
        <v>110</v>
      </c>
      <c r="I25" s="40" t="s">
        <v>120</v>
      </c>
      <c r="J25" s="40" t="s">
        <v>27</v>
      </c>
      <c r="K25" s="41"/>
      <c r="L25" s="84" t="s">
        <v>121</v>
      </c>
      <c r="M25" s="79" t="s">
        <v>122</v>
      </c>
      <c r="N25" s="79" t="s">
        <v>123</v>
      </c>
      <c r="O25" s="85" t="s">
        <v>124</v>
      </c>
      <c r="P25" s="44">
        <v>5220</v>
      </c>
      <c r="Q25" s="71">
        <v>0</v>
      </c>
      <c r="R25" s="42">
        <f t="shared" si="0"/>
        <v>5220</v>
      </c>
      <c r="S25" s="73">
        <v>0.25</v>
      </c>
      <c r="T25" s="43">
        <f t="shared" si="1"/>
        <v>3915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12880</v>
      </c>
      <c r="Q36" s="52"/>
      <c r="R36" s="157" t="s">
        <v>11</v>
      </c>
      <c r="S36" s="158"/>
      <c r="T36" s="53">
        <f>SUM(T23:T35)</f>
        <v>8472.7000000000007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11731</v>
      </c>
      <c r="Q37" s="78" t="s">
        <v>46</v>
      </c>
      <c r="R37" s="157" t="s">
        <v>14</v>
      </c>
      <c r="S37" s="158"/>
      <c r="T37" s="56">
        <f>T36*0.16</f>
        <v>1355.6320000000001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9828.3320000000003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2017-01-18T20:09:06Z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