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7\9\P2597 - ANAPAQ, Josue Garcia Hernandez_EM\Compras\"/>
    </mc:Choice>
  </mc:AlternateContent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S14" i="1" l="1"/>
  <c r="T23" i="1" l="1"/>
  <c r="T24" i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<sst xmlns="http://schemas.openxmlformats.org/spreadsheetml/2006/main" count="143" uniqueCount="118">
  <si>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</si>
  <si>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</si>
  <si>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</si>
  <si>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</si>
  <si>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</si>
  <si>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</si>
  <si>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</si>
  <si>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</si>
  <si>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</si>
  <si>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</si>
  <si>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</si>
  <si>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</si>
  <si>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</si>
  <si>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</si>
  <si>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</si>
  <si>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</si>
  <si>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</si>
  <si>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</si>
  <si>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</si>
  <si>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</si>
  <si>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</si>
  <si>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</si>
  <si>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</si>
  <si>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</si>
  <si>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</si>
  <si>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</si>
  <si>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</si>
  <si>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</si>
  <si>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</si>
  <si>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</si>
  <si>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</si>
  <si>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</si>
  <si>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</si>
  <si>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</si>
  <si>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</si>
  <si>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</si>
  <si>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</si>
  <si>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</si>
  <si>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</si>
  <si>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</si>
  <si>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</si>
  <si>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</si>
  <si>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</si>
  <si>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</si>
  <si>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</si>
  <si>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</si>
  <si>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</si>
  <si>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</si>
  <si>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</si>
  <si>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</si>
  <si>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</si>
  <si>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</si>
  <si>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</si>
  <si>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</si>
  <si>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</si>
  <si>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</si>
  <si>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</si>
  <si>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</si>
  <si>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</si>
  <si>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</si>
  <si>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</si>
  <si>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</si>
  <si>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</si>
  <si>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</si>
  <si>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</si>
  <si>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</si>
  <si>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</si>
  <si>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</si>
  <si>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</si>
  <si>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</si>
  <si>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</si>
  <si>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</si>
  <si>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</si>
  <si>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</si>
  <si>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</si>
  <si>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</si>
  <si>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</si>
  <si>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</si>
  <si>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</si>
  <si>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</si>
  <si>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</si>
  <si>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</si>
  <si>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</si>
  <si>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</si>
  <si>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</si>
  <si>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</si>
  <si>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</si>
  <si>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</si>
  <si>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</si>
  <si>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</si>
  <si>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</si>
  <si>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</si>
  <si>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</si>
  <si>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</si>
  <si>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</si>
  <si>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</si>
  <si>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</si>
  <si>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</si>
  <si>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</si>
  <si>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</si>
  <si>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</si>
  <si>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</si>
  <si>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</si>
  <si>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</si>
  <si>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</si>
  <si>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</si>
  <si>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</si>
  <si>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</si>
  <si>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</si>
  <si>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A091</t>
  </si>
  <si>
    <t>7061</t>
  </si>
  <si>
    <t>35CD</t>
  </si>
  <si>
    <t>6188</t>
  </si>
  <si>
    <t xml:space="preserve"> BB40</t>
  </si>
  <si>
    <t>6084</t>
  </si>
  <si>
    <t>5A67</t>
  </si>
  <si>
    <t>P2597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</si>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</sst>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T21" sqref="T21:T22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116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43017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0</v>
      </c>
      <c r="C23" s="91" t="s">
        <v>21</v>
      </c>
      <c r="D23" s="92" t="s">
        <v>67</v>
      </c>
      <c r="E23" s="40" t="s">
        <v>85</v>
      </c>
      <c r="F23" s="40"/>
      <c r="G23" s="40"/>
      <c r="H23" s="40" t="s">
        <v>108</v>
      </c>
      <c r="I23" s="40" t="s">
        <v>117</v>
      </c>
      <c r="J23" s="40" t="s">
        <v>27</v>
      </c>
      <c r="K23" s="41"/>
      <c r="L23" s="80" t="s">
        <v>113</v>
      </c>
      <c r="M23" s="81" t="s">
        <v>114</v>
      </c>
      <c r="N23" s="81" t="s">
        <v>115</v>
      </c>
      <c r="O23" s="82" t="s">
        <v>115</v>
      </c>
      <c r="P23" s="44">
        <v>9833</v>
      </c>
      <c r="Q23" s="71">
        <v>0.15</v>
      </c>
      <c r="R23" s="42">
        <v>9833</v>
      </c>
      <c r="S23" s="73">
        <v>0.25</v>
      </c>
      <c r="T23" s="43">
        <f>R23*(1-S23)</f>
        <v>7374.75</v>
      </c>
      <c r="U23" s="208"/>
    </row>
    <row r="24" spans="1:22" ht="36" x14ac:dyDescent="0.2">
      <c r="A24" s="140"/>
      <c r="B24" s="69">
        <v>0</v>
      </c>
      <c r="C24" s="91" t="s">
        <v>21</v>
      </c>
      <c r="D24" s="92" t="s">
        <v>67</v>
      </c>
      <c r="E24" s="40" t="s">
        <v>85</v>
      </c>
      <c r="F24" s="40"/>
      <c r="G24" s="40"/>
      <c r="H24" s="40" t="s">
        <v>108</v>
      </c>
      <c r="I24" s="40" t="s">
        <v>108</v>
      </c>
      <c r="J24" s="40" t="s">
        <v>27</v>
      </c>
      <c r="K24" s="41"/>
      <c r="L24" s="83" t="s">
        <v>109</v>
      </c>
      <c r="M24" s="78" t="s">
        <v>110</v>
      </c>
      <c r="N24" s="78" t="s">
        <v>111</v>
      </c>
      <c r="O24" s="84" t="s">
        <v>112</v>
      </c>
      <c r="P24" s="44">
        <v>7190</v>
      </c>
      <c r="Q24" s="71">
        <v>0.15</v>
      </c>
      <c r="R24" s="42">
        <v>7190</v>
      </c>
      <c r="S24" s="73">
        <v>0.25</v>
      </c>
      <c r="T24" s="43">
        <f t="shared" ref="T24:T32" si="0">R24*(1-S24)</f>
        <v>5392.5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/>
      <c r="I25" s="40"/>
      <c r="J25" s="40"/>
      <c r="K25" s="41"/>
      <c r="L25" s="83"/>
      <c r="M25" s="78"/>
      <c r="N25" s="78"/>
      <c r="O25" s="84"/>
      <c r="P25" s="44"/>
      <c r="Q25" s="71">
        <v>0</v>
      </c>
      <c r="R25" s="42">
        <f t="shared" ref="R25:R32" si="1">(P25*B25)*(1-Q25)</f>
        <v>0</v>
      </c>
      <c r="S25" s="73">
        <v>0</v>
      </c>
      <c r="T25" s="43">
        <f t="shared" si="0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1"/>
        <v>0</v>
      </c>
      <c r="S26" s="73">
        <v>0</v>
      </c>
      <c r="T26" s="43">
        <f t="shared" si="0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1"/>
        <v>0</v>
      </c>
      <c r="S27" s="73">
        <v>0</v>
      </c>
      <c r="T27" s="43">
        <f t="shared" si="0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1"/>
        <v>0</v>
      </c>
      <c r="S28" s="73">
        <v>0</v>
      </c>
      <c r="T28" s="43">
        <f t="shared" si="0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1"/>
        <v>0</v>
      </c>
      <c r="S29" s="73">
        <v>0</v>
      </c>
      <c r="T29" s="43">
        <f t="shared" si="0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1"/>
        <v>0</v>
      </c>
      <c r="S30" s="73">
        <v>0</v>
      </c>
      <c r="T30" s="43">
        <f t="shared" si="0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1"/>
        <v>0</v>
      </c>
      <c r="S31" s="73">
        <v>0</v>
      </c>
      <c r="T31" s="43">
        <f t="shared" si="0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1"/>
        <v>0</v>
      </c>
      <c r="S32" s="73">
        <v>0</v>
      </c>
      <c r="T32" s="43">
        <f t="shared" si="0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17023</v>
      </c>
      <c r="Q36" s="52"/>
      <c r="R36" s="157" t="s">
        <v>11</v>
      </c>
      <c r="S36" s="158"/>
      <c r="T36" s="53">
        <f>SUM(T23:T35)</f>
        <v>12767.25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17023</v>
      </c>
      <c r="Q37" s="77" t="s">
        <v>46</v>
      </c>
      <c r="R37" s="157" t="s">
        <v>14</v>
      </c>
      <c r="S37" s="158"/>
      <c r="T37" s="56">
        <f>T36*0.16</f>
        <v>2042.76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14810.01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2017-10-09T15:36:22Z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