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Desviacion de esfuerzo" sheetId="1" r:id="rId1"/>
    <sheet name="Desviacion de costos" sheetId="2" r:id="rId2"/>
    <sheet name="Apego a Procesos" sheetId="3" r:id="rId3"/>
    <sheet name="Apego a Productos" sheetId="4" r:id="rId4"/>
    <sheet name="Física" sheetId="5" r:id="rId5"/>
    <sheet name="Funcional" sheetId="6" r:id="rId6"/>
    <sheet name="Crecimiento anual de ventas" sheetId="7" r:id="rId7"/>
    <sheet name="Indice de Satisfacción" sheetId="8" r:id="rId8"/>
  </sheets>
  <calcPr calcId="144525"/>
</workbook>
</file>

<file path=xl/calcChain.xml><?xml version="1.0" encoding="utf-8"?>
<calcChain xmlns="http://schemas.openxmlformats.org/spreadsheetml/2006/main">
  <c r="C15" i="7" l="1"/>
  <c r="D15" i="7" s="1"/>
  <c r="G8" i="4"/>
  <c r="G7" i="4"/>
  <c r="B17" i="7"/>
  <c r="D17" i="7" s="1"/>
  <c r="B16" i="7"/>
  <c r="D16" i="7" s="1"/>
  <c r="G6" i="6"/>
  <c r="G5" i="6"/>
  <c r="G4" i="6"/>
  <c r="G6" i="5"/>
  <c r="G5" i="5"/>
  <c r="G4" i="5"/>
  <c r="G14" i="4"/>
  <c r="G13" i="4"/>
  <c r="G12" i="4"/>
  <c r="G6" i="4"/>
  <c r="G5" i="4"/>
  <c r="G4" i="4"/>
  <c r="G15" i="3"/>
  <c r="G14" i="3"/>
  <c r="G13" i="3"/>
  <c r="G9" i="3"/>
  <c r="G8" i="3"/>
  <c r="G7" i="3"/>
  <c r="G6" i="3"/>
  <c r="G5" i="3"/>
  <c r="G4" i="3"/>
  <c r="E25" i="2"/>
  <c r="E24" i="2"/>
  <c r="E23" i="2"/>
  <c r="E22" i="2"/>
  <c r="E21" i="2"/>
  <c r="E20" i="2"/>
  <c r="E25" i="1"/>
  <c r="E24" i="1"/>
  <c r="E23" i="1"/>
  <c r="E22" i="1"/>
  <c r="E21" i="1"/>
  <c r="E20" i="1"/>
  <c r="H15" i="7" l="1"/>
  <c r="I15" i="7" s="1"/>
</calcChain>
</file>

<file path=xl/sharedStrings.xml><?xml version="1.0" encoding="utf-8"?>
<sst xmlns="http://schemas.openxmlformats.org/spreadsheetml/2006/main" count="106" uniqueCount="42">
  <si>
    <t>Versión 1.0</t>
  </si>
  <si>
    <t>&lt;Periodo&gt;</t>
  </si>
  <si>
    <t>Planeado</t>
  </si>
  <si>
    <t>Real</t>
  </si>
  <si>
    <t>Desviación</t>
  </si>
  <si>
    <t>Prospectación</t>
  </si>
  <si>
    <t>Ventas</t>
  </si>
  <si>
    <t>Planeación</t>
  </si>
  <si>
    <t>Implementación</t>
  </si>
  <si>
    <t>Cierre</t>
  </si>
  <si>
    <t>Garantia</t>
  </si>
  <si>
    <t>Soporte</t>
  </si>
  <si>
    <t>Nivel de Apego</t>
  </si>
  <si>
    <t>Procesos</t>
  </si>
  <si>
    <t>&lt;aammdd&gt;</t>
  </si>
  <si>
    <t>Garantía</t>
  </si>
  <si>
    <t>Organizacional</t>
  </si>
  <si>
    <t>Metricas</t>
  </si>
  <si>
    <t>Calidad</t>
  </si>
  <si>
    <t>Cambios</t>
  </si>
  <si>
    <t>Plan de Proyecto</t>
  </si>
  <si>
    <t>Estimación</t>
  </si>
  <si>
    <t>Carta de aceptación</t>
  </si>
  <si>
    <t>Febrero</t>
  </si>
  <si>
    <t>Plan de métricas</t>
  </si>
  <si>
    <t>Plan de configuración</t>
  </si>
  <si>
    <t>Plan de Calidad</t>
  </si>
  <si>
    <t>Fisicas</t>
  </si>
  <si>
    <t>Elementos de Configuración</t>
  </si>
  <si>
    <t>Línea Base</t>
  </si>
  <si>
    <t>Funcional</t>
  </si>
  <si>
    <t>Entregables</t>
  </si>
  <si>
    <t>Control de Cambios</t>
  </si>
  <si>
    <t>Monto Total</t>
  </si>
  <si>
    <t>Apegó</t>
  </si>
  <si>
    <t>Periodo</t>
  </si>
  <si>
    <t>Oriana</t>
  </si>
  <si>
    <t>Marisol</t>
  </si>
  <si>
    <t>&lt;cliente&gt;</t>
  </si>
  <si>
    <t>Noviembre</t>
  </si>
  <si>
    <t>Tickets de Servicio</t>
  </si>
  <si>
    <t>Reporte de Monitoreo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</si>
</sst>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_-\$* #,##0.00_-;&quot;-$&quot;* #,##0.00_-;_-\$* \-??_-;_-@_-"/>
  </numFmts>
  <fonts count="6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BEEF3"/>
        <bgColor rgb="FFE5E0EC"/>
      </patternFill>
    </fill>
    <fill>
      <patternFill patternType="solid">
        <fgColor rgb="FFE5E0EC"/>
        <bgColor rgb="FFE6E0EC"/>
      </patternFill>
    </fill>
    <fill>
      <patternFill patternType="solid">
        <fgColor rgb="FFF2F2F2"/>
        <bgColor rgb="FFDBEEF3"/>
      </patternFill>
    </fill>
    <fill>
      <patternFill patternType="solid">
        <fgColor rgb="FFE6E0EC"/>
        <bgColor rgb="FFE5E0EC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04A7B"/>
      </left>
      <right style="thin">
        <color rgb="FF604A7B"/>
      </right>
      <top style="thin">
        <color rgb="FF604A7B"/>
      </top>
      <bottom/>
      <diagonal/>
    </border>
    <border>
      <left style="thin">
        <color rgb="FF604A7B"/>
      </left>
      <right style="thin">
        <color rgb="FF604A7B"/>
      </right>
      <top style="thin">
        <color rgb="FF604A7B"/>
      </top>
      <bottom style="thin">
        <color rgb="FF604A7B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604A7B"/>
      </right>
      <top/>
      <bottom/>
      <diagonal/>
    </border>
    <border>
      <left style="thin">
        <color rgb="FF604A7B"/>
      </left>
      <right style="thin">
        <color rgb="FF604A7B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604A7B"/>
      </right>
      <top style="thin">
        <color rgb="FF604A7B"/>
      </top>
      <bottom style="thin">
        <color rgb="FF604A7B"/>
      </bottom>
      <diagonal/>
    </border>
    <border>
      <left/>
      <right style="thin">
        <color rgb="FF604A7B"/>
      </right>
      <top style="thin">
        <color rgb="FF604A7B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4" fillId="0" borderId="0" applyBorder="0" applyProtection="0"/>
    <xf numFmtId="9" fontId="4" fillId="0" borderId="0" applyBorder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2" borderId="0" xfId="0" applyFill="1"/>
    <xf numFmtId="0" fontId="0" fillId="3" borderId="1" xfId="0" applyFont="1" applyFill="1" applyBorder="1"/>
    <xf numFmtId="0" fontId="0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9" fontId="2" fillId="5" borderId="1" xfId="2" applyFont="1" applyFill="1" applyBorder="1" applyAlignment="1" applyProtection="1"/>
    <xf numFmtId="0" fontId="0" fillId="6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9" fontId="2" fillId="5" borderId="1" xfId="0" applyNumberFormat="1" applyFont="1" applyFill="1" applyBorder="1" applyAlignment="1">
      <alignment horizontal="right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64" fontId="0" fillId="4" borderId="3" xfId="1" applyFont="1" applyFill="1" applyBorder="1" applyAlignment="1" applyProtection="1">
      <alignment horizontal="center"/>
    </xf>
    <xf numFmtId="9" fontId="2" fillId="5" borderId="3" xfId="2" applyFont="1" applyFill="1" applyBorder="1" applyAlignment="1" applyProtection="1">
      <alignment horizontal="center"/>
    </xf>
    <xf numFmtId="9" fontId="0" fillId="5" borderId="3" xfId="2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0" fontId="3" fillId="4" borderId="4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10" fontId="0" fillId="5" borderId="1" xfId="0" applyNumberFormat="1" applyFill="1" applyBorder="1" applyAlignment="1">
      <alignment horizontal="center" vertical="center"/>
    </xf>
    <xf numFmtId="9" fontId="0" fillId="5" borderId="1" xfId="2" applyFont="1" applyFill="1" applyBorder="1" applyAlignment="1" applyProtection="1">
      <alignment horizont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/>
    <xf numFmtId="9" fontId="0" fillId="4" borderId="1" xfId="2" applyFont="1" applyFill="1" applyBorder="1" applyAlignment="1" applyProtection="1">
      <alignment horizont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2" borderId="0" xfId="0" applyFill="1" applyAlignment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 applyProtection="1">
      <alignment horizontal="center"/>
    </xf>
    <xf numFmtId="0" fontId="0" fillId="2" borderId="0" xfId="0" applyFill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16" fontId="0" fillId="4" borderId="8" xfId="0" applyNumberFormat="1" applyFont="1" applyFill="1" applyBorder="1" applyAlignment="1">
      <alignment horizontal="left" vertical="center"/>
    </xf>
    <xf numFmtId="164" fontId="0" fillId="4" borderId="2" xfId="1" applyFont="1" applyFill="1" applyBorder="1" applyAlignment="1" applyProtection="1">
      <alignment horizontal="center"/>
    </xf>
    <xf numFmtId="0" fontId="2" fillId="5" borderId="2" xfId="2" applyNumberFormat="1" applyFont="1" applyFill="1" applyBorder="1" applyAlignment="1" applyProtection="1">
      <alignment horizontal="center"/>
    </xf>
    <xf numFmtId="0" fontId="0" fillId="0" borderId="0" xfId="0" applyBorder="1" applyAlignment="1">
      <alignment horizontal="left" vertical="center"/>
    </xf>
    <xf numFmtId="164" fontId="0" fillId="4" borderId="1" xfId="1" applyFont="1" applyFill="1" applyBorder="1" applyAlignment="1" applyProtection="1">
      <alignment horizontal="center"/>
    </xf>
    <xf numFmtId="164" fontId="0" fillId="4" borderId="9" xfId="1" applyFont="1" applyFill="1" applyBorder="1" applyAlignment="1" applyProtection="1">
      <alignment horizontal="center"/>
    </xf>
    <xf numFmtId="0" fontId="2" fillId="5" borderId="3" xfId="2" applyNumberFormat="1" applyFont="1" applyFill="1" applyBorder="1" applyAlignment="1" applyProtection="1">
      <alignment horizontal="center"/>
    </xf>
    <xf numFmtId="164" fontId="0" fillId="0" borderId="0" xfId="1" applyFont="1" applyBorder="1" applyAlignment="1" applyProtection="1">
      <alignment horizontal="center"/>
    </xf>
    <xf numFmtId="0" fontId="2" fillId="0" borderId="0" xfId="2" applyNumberFormat="1" applyFont="1" applyBorder="1" applyAlignment="1" applyProtection="1">
      <alignment horizontal="center"/>
    </xf>
    <xf numFmtId="0" fontId="2" fillId="5" borderId="10" xfId="2" applyNumberFormat="1" applyFont="1" applyFill="1" applyBorder="1" applyAlignment="1" applyProtection="1">
      <alignment horizontal="center"/>
    </xf>
    <xf numFmtId="0" fontId="2" fillId="5" borderId="11" xfId="2" applyNumberFormat="1" applyFont="1" applyFill="1" applyBorder="1" applyAlignment="1" applyProtection="1">
      <alignment horizontal="center"/>
    </xf>
    <xf numFmtId="8" fontId="5" fillId="7" borderId="1" xfId="0" applyNumberFormat="1" applyFont="1" applyFill="1" applyBorder="1"/>
    <xf numFmtId="17" fontId="1" fillId="3" borderId="1" xfId="0" applyNumberFormat="1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36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2F2F2"/>
      <rgbColor rgb="FFDBEEF3"/>
      <rgbColor rgb="FF660066"/>
      <rgbColor rgb="FFFF8080"/>
      <rgbColor rgb="FF0066CC"/>
      <rgbColor rgb="FFE5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esfuerzo'!$D$18:$D$19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esfuerzo'!$C$20:$C$25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esfuerzo'!$E$18:$E$19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esfuerzo'!$D$20:$D$25</c:f>
              <c:numCache>
                <c:formatCode>General</c:formatCode>
                <c:ptCount val="6"/>
                <c:pt idx="0">
                  <c:v>195</c:v>
                </c:pt>
                <c:pt idx="1">
                  <c:v>0</c:v>
                </c:pt>
                <c:pt idx="2">
                  <c:v>45</c:v>
                </c:pt>
                <c:pt idx="3">
                  <c:v>147</c:v>
                </c:pt>
                <c:pt idx="4">
                  <c:v>0</c:v>
                </c:pt>
                <c:pt idx="5">
                  <c:v>124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237120"/>
        <c:axId val="187239808"/>
      </c:barChart>
      <c:catAx>
        <c:axId val="18723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7239808"/>
        <c:crosses val="autoZero"/>
        <c:auto val="1"/>
        <c:lblAlgn val="ctr"/>
        <c:lblOffset val="100"/>
        <c:noMultiLvlLbl val="1"/>
      </c:catAx>
      <c:valAx>
        <c:axId val="1872398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72371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Funcional!$G$4:$G$6</c:f>
              <c:numCache>
                <c:formatCode>0%</c:formatCode>
                <c:ptCount val="3"/>
                <c:pt idx="0">
                  <c:v>0.67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47360"/>
        <c:axId val="204857344"/>
      </c:barChart>
      <c:catAx>
        <c:axId val="20484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4857344"/>
        <c:crosses val="autoZero"/>
        <c:auto val="1"/>
        <c:lblAlgn val="ctr"/>
        <c:lblOffset val="100"/>
        <c:noMultiLvlLbl val="1"/>
      </c:catAx>
      <c:valAx>
        <c:axId val="2048573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484736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Planeado</c:v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ventas'!$A$14</c:f>
              <c:strCache>
                <c:ptCount val="1"/>
                <c:pt idx="0">
                  <c:v>Noviembre</c:v>
                </c:pt>
              </c:strCache>
            </c:strRef>
          </c:cat>
          <c:val>
            <c:numRef>
              <c:f>'Crecimiento anual de ventas'!$B$15</c:f>
              <c:numCache>
                <c:formatCode>_-\$* #,##0.00_-;"-$"* #,##0.00_-;_-\$* \-??_-;_-@_-</c:formatCode>
                <c:ptCount val="1"/>
                <c:pt idx="0">
                  <c:v>202000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v>Real</c:v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ventas'!$A$14</c:f>
              <c:strCache>
                <c:ptCount val="1"/>
                <c:pt idx="0">
                  <c:v>Noviembre</c:v>
                </c:pt>
              </c:strCache>
            </c:strRef>
          </c:cat>
          <c:val>
            <c:numRef>
              <c:f>'Crecimiento anual de ventas'!$C$15</c:f>
              <c:numCache>
                <c:formatCode>_-\$* #,##0.00_-;"-$"* #,##0.00_-;_-\$* \-??_-;_-@_-</c:formatCode>
                <c:ptCount val="1"/>
                <c:pt idx="0">
                  <c:v>130775.29999999999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73088"/>
        <c:axId val="204907648"/>
      </c:barChart>
      <c:catAx>
        <c:axId val="20487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4907648"/>
        <c:crosses val="autoZero"/>
        <c:auto val="1"/>
        <c:lblAlgn val="ctr"/>
        <c:lblOffset val="100"/>
        <c:noMultiLvlLbl val="1"/>
      </c:catAx>
      <c:valAx>
        <c:axId val="2049076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 sz="1000" b="1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  <c:overlay val="1"/>
        </c:title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48730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ventas'!$G$14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ventas'!$G$13:$I$13</c:f>
              <c:strCache>
                <c:ptCount val="1"/>
                <c:pt idx="0">
                  <c:v>Monto Total</c:v>
                </c:pt>
              </c:strCache>
            </c:strRef>
          </c:cat>
          <c:val>
            <c:numRef>
              <c:f>'Crecimiento anual de ventas'!$G$15</c:f>
              <c:numCache>
                <c:formatCode>_-\$* #,##0.00_-;"-$"* #,##0.00_-;_-\$* \-??_-;_-@_-</c:formatCode>
                <c:ptCount val="1"/>
                <c:pt idx="0">
                  <c:v>2424000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'Crecimiento anual de ventas'!$H$14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ventas'!$G$13:$I$13</c:f>
              <c:strCache>
                <c:ptCount val="1"/>
                <c:pt idx="0">
                  <c:v>Monto Total</c:v>
                </c:pt>
              </c:strCache>
            </c:strRef>
          </c:cat>
          <c:val>
            <c:numRef>
              <c:f>'Crecimiento anual de ventas'!$H$15</c:f>
              <c:numCache>
                <c:formatCode>_-\$* #,##0.00_-;"-$"* #,##0.00_-;_-\$* \-??_-;_-@_-</c:formatCode>
                <c:ptCount val="1"/>
                <c:pt idx="0">
                  <c:v>392325.89999999997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29664"/>
        <c:axId val="208802176"/>
      </c:barChart>
      <c:catAx>
        <c:axId val="20492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8802176"/>
        <c:crosses val="autoZero"/>
        <c:auto val="1"/>
        <c:lblAlgn val="ctr"/>
        <c:lblOffset val="100"/>
        <c:noMultiLvlLbl val="1"/>
      </c:catAx>
      <c:valAx>
        <c:axId val="2088021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 sz="1000" b="1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  <c:overlay val="1"/>
        </c:title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49296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ventas'!$A$16</c:f>
              <c:strCache>
                <c:ptCount val="1"/>
                <c:pt idx="0">
                  <c:v>Oriana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ventas'!$B$14:$C$14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ventas'!$B$16:$C$16</c:f>
              <c:numCache>
                <c:formatCode>"$"#,##0.00_);[Red]\("$"#,##0.00\)</c:formatCode>
                <c:ptCount val="2"/>
                <c:pt idx="0" formatCode="_-\$* #,##0.00_-;&quot;-$&quot;* #,##0.00_-;_-\$* \-??_-;_-@_-">
                  <c:v>101000</c:v>
                </c:pt>
                <c:pt idx="1">
                  <c:v>54818.400000000001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'Crecimiento anual de ventas'!$A$17</c:f>
              <c:strCache>
                <c:ptCount val="1"/>
                <c:pt idx="0">
                  <c:v>Marisol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ventas'!$B$14:$C$14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ventas'!$B$17:$C$17</c:f>
              <c:numCache>
                <c:formatCode>"$"#,##0.00_);[Red]\("$"#,##0.00\)</c:formatCode>
                <c:ptCount val="2"/>
                <c:pt idx="0" formatCode="_-\$* #,##0.00_-;&quot;-$&quot;* #,##0.00_-;_-\$* \-??_-;_-@_-">
                  <c:v>101000</c:v>
                </c:pt>
                <c:pt idx="1">
                  <c:v>75956.899999999994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8848768"/>
        <c:axId val="208850304"/>
      </c:barChart>
      <c:catAx>
        <c:axId val="20884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8850304"/>
        <c:crosses val="autoZero"/>
        <c:auto val="1"/>
        <c:lblAlgn val="ctr"/>
        <c:lblOffset val="100"/>
        <c:noMultiLvlLbl val="1"/>
      </c:catAx>
      <c:valAx>
        <c:axId val="2088503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noFill/>
          </a:ln>
        </c:spPr>
        <c:crossAx val="20884876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'Indice de Satisfacción'!$E$2</c:f>
              <c:strCache>
                <c:ptCount val="1"/>
                <c:pt idx="0">
                  <c:v>Noviembre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'Indice de Satisfacción'!$D$4:$D$6</c:f>
              <c:strCache>
                <c:ptCount val="3"/>
                <c:pt idx="0">
                  <c:v>&lt;cliente&gt;</c:v>
                </c:pt>
                <c:pt idx="1">
                  <c:v>&lt;cliente&gt;</c:v>
                </c:pt>
                <c:pt idx="2">
                  <c:v>&lt;cliente&gt;</c:v>
                </c:pt>
              </c:strCache>
            </c:strRef>
          </c:cat>
          <c:val>
            <c:numRef>
              <c:f>'Indice de Satisfacción'!$E$4:$E$6</c:f>
              <c:numCache>
                <c:formatCode>0.00%</c:formatCode>
                <c:ptCount val="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25056"/>
        <c:axId val="208926592"/>
      </c:barChart>
      <c:catAx>
        <c:axId val="20892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8926592"/>
        <c:crosses val="autoZero"/>
        <c:auto val="1"/>
        <c:lblAlgn val="ctr"/>
        <c:lblOffset val="100"/>
        <c:noMultiLvlLbl val="1"/>
      </c:catAx>
      <c:valAx>
        <c:axId val="20892659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8925056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esfuerzo'!$F$18:$F$19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esfuerzo'!$E$20:$E$25</c:f>
              <c:numCache>
                <c:formatCode>0%</c:formatCode>
                <c:ptCount val="6"/>
                <c:pt idx="0">
                  <c:v>-2.8235294117647061</c:v>
                </c:pt>
                <c:pt idx="1">
                  <c:v>1</c:v>
                </c:pt>
                <c:pt idx="2">
                  <c:v>0.4375</c:v>
                </c:pt>
                <c:pt idx="3">
                  <c:v>-5.3913043478260869</c:v>
                </c:pt>
                <c:pt idx="4">
                  <c:v>1</c:v>
                </c:pt>
                <c:pt idx="5">
                  <c:v>0.12676056338028169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398144"/>
        <c:axId val="201399680"/>
      </c:barChart>
      <c:catAx>
        <c:axId val="2013981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1399680"/>
        <c:crosses val="autoZero"/>
        <c:auto val="1"/>
        <c:lblAlgn val="ctr"/>
        <c:lblOffset val="100"/>
        <c:noMultiLvlLbl val="1"/>
      </c:catAx>
      <c:valAx>
        <c:axId val="201399680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13981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costos'!$C$18:$C$19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costos'!$C$20:$C$25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costos'!$D$18:$D$19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costos'!$D$20:$D$25</c:f>
              <c:numCache>
                <c:formatCode>_-\$* #,##0.00_-;"-$"* #,##0.00_-;_-\$* \-??_-;_-@_-</c:formatCode>
                <c:ptCount val="6"/>
                <c:pt idx="0">
                  <c:v>47.4</c:v>
                </c:pt>
                <c:pt idx="1">
                  <c:v>0</c:v>
                </c:pt>
                <c:pt idx="2">
                  <c:v>10.94</c:v>
                </c:pt>
                <c:pt idx="3">
                  <c:v>35.700000000000003</c:v>
                </c:pt>
                <c:pt idx="4">
                  <c:v>0</c:v>
                </c:pt>
                <c:pt idx="5">
                  <c:v>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98336"/>
        <c:axId val="202404224"/>
      </c:barChart>
      <c:catAx>
        <c:axId val="20239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2404224"/>
        <c:crosses val="autoZero"/>
        <c:auto val="1"/>
        <c:lblAlgn val="ctr"/>
        <c:lblOffset val="100"/>
        <c:noMultiLvlLbl val="1"/>
      </c:catAx>
      <c:valAx>
        <c:axId val="2024042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23983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costos'!$E$18:$E$19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costos'!$E$20:$E$25</c:f>
              <c:numCache>
                <c:formatCode>0%</c:formatCode>
                <c:ptCount val="6"/>
                <c:pt idx="0">
                  <c:v>-1.1227048813255711</c:v>
                </c:pt>
                <c:pt idx="1">
                  <c:v>1</c:v>
                </c:pt>
                <c:pt idx="2">
                  <c:v>0.43608247422680413</c:v>
                </c:pt>
                <c:pt idx="3">
                  <c:v>-5.4909090909090912</c:v>
                </c:pt>
                <c:pt idx="4">
                  <c:v>1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29184"/>
        <c:axId val="202430720"/>
      </c:barChart>
      <c:catAx>
        <c:axId val="202429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2430720"/>
        <c:crosses val="autoZero"/>
        <c:auto val="1"/>
        <c:lblAlgn val="ctr"/>
        <c:lblOffset val="100"/>
        <c:noMultiLvlLbl val="1"/>
      </c:catAx>
      <c:valAx>
        <c:axId val="202430720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24291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Procesos'!$C$4:$C$9</c:f>
              <c:strCache>
                <c:ptCount val="6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Implementación</c:v>
                </c:pt>
                <c:pt idx="4">
                  <c:v>Cierre</c:v>
                </c:pt>
                <c:pt idx="5">
                  <c:v>Garantía</c:v>
                </c:pt>
              </c:strCache>
            </c:strRef>
          </c:cat>
          <c:val>
            <c:numRef>
              <c:f>'Apego a Procesos'!$G$4:$G$9</c:f>
              <c:numCache>
                <c:formatCode>0%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0.33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91552"/>
        <c:axId val="202797440"/>
      </c:barChart>
      <c:catAx>
        <c:axId val="20279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2797440"/>
        <c:crosses val="autoZero"/>
        <c:auto val="1"/>
        <c:lblAlgn val="ctr"/>
        <c:lblOffset val="100"/>
        <c:noMultiLvlLbl val="1"/>
      </c:catAx>
      <c:valAx>
        <c:axId val="2027974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279155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Procesos'!$C$13:$C$15</c:f>
              <c:strCache>
                <c:ptCount val="3"/>
                <c:pt idx="0">
                  <c:v>Metricas</c:v>
                </c:pt>
                <c:pt idx="1">
                  <c:v>Calidad</c:v>
                </c:pt>
                <c:pt idx="2">
                  <c:v>Cambios</c:v>
                </c:pt>
              </c:strCache>
            </c:strRef>
          </c:cat>
          <c:val>
            <c:numRef>
              <c:f>'Apego a Procesos'!$G$13:$G$15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31744"/>
        <c:axId val="202833280"/>
      </c:barChart>
      <c:catAx>
        <c:axId val="20283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2833280"/>
        <c:crosses val="autoZero"/>
        <c:auto val="1"/>
        <c:lblAlgn val="ctr"/>
        <c:lblOffset val="100"/>
        <c:noMultiLvlLbl val="1"/>
      </c:catAx>
      <c:valAx>
        <c:axId val="20283328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283174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Productos'!$C$4:$C$8</c:f>
              <c:strCache>
                <c:ptCount val="5"/>
                <c:pt idx="0">
                  <c:v>Plan de Proyecto</c:v>
                </c:pt>
                <c:pt idx="1">
                  <c:v>Estimación</c:v>
                </c:pt>
                <c:pt idx="2">
                  <c:v>Tickets de Servicio</c:v>
                </c:pt>
                <c:pt idx="3">
                  <c:v>Carta de aceptación</c:v>
                </c:pt>
                <c:pt idx="4">
                  <c:v>Reporte de Monitoreo</c:v>
                </c:pt>
              </c:strCache>
            </c:strRef>
          </c:cat>
          <c:val>
            <c:numRef>
              <c:f>'Apego a Productos'!$G$4:$G$8</c:f>
              <c:numCache>
                <c:formatCode>0%</c:formatCode>
                <c:ptCount val="5"/>
                <c:pt idx="0">
                  <c:v>0.85699999999999998</c:v>
                </c:pt>
                <c:pt idx="1">
                  <c:v>0.6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59200"/>
        <c:axId val="203060736"/>
      </c:barChart>
      <c:catAx>
        <c:axId val="20305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3060736"/>
        <c:crosses val="autoZero"/>
        <c:auto val="1"/>
        <c:lblAlgn val="ctr"/>
        <c:lblOffset val="100"/>
        <c:noMultiLvlLbl val="1"/>
      </c:catAx>
      <c:valAx>
        <c:axId val="20306073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305920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Productos'!$C$12:$C$14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Calidad</c:v>
                </c:pt>
              </c:strCache>
            </c:strRef>
          </c:cat>
          <c:val>
            <c:numRef>
              <c:f>'Apego a Productos'!$G$12:$G$14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74560"/>
        <c:axId val="203088640"/>
      </c:barChart>
      <c:catAx>
        <c:axId val="20307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3088640"/>
        <c:crosses val="autoZero"/>
        <c:auto val="1"/>
        <c:lblAlgn val="ctr"/>
        <c:lblOffset val="100"/>
        <c:noMultiLvlLbl val="1"/>
      </c:catAx>
      <c:valAx>
        <c:axId val="20308864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307456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Física!$G$4:$G$6</c:f>
              <c:numCache>
                <c:formatCode>0%</c:formatCode>
                <c:ptCount val="3"/>
                <c:pt idx="0">
                  <c:v>1</c:v>
                </c:pt>
                <c:pt idx="1">
                  <c:v>0.67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27968"/>
        <c:axId val="205037952"/>
      </c:barChart>
      <c:catAx>
        <c:axId val="20502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5037952"/>
        <c:crosses val="autoZero"/>
        <c:auto val="1"/>
        <c:lblAlgn val="ctr"/>
        <c:lblOffset val="100"/>
        <c:noMultiLvlLbl val="1"/>
      </c:catAx>
      <c:valAx>
        <c:axId val="20503795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5027968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663480</xdr:colOff>
      <xdr:row>1</xdr:row>
      <xdr:rowOff>20160</xdr:rowOff>
    </xdr:from>
    <xdr:to>
      <xdr:col>9</xdr:col>
      <xdr:colOff>381240</xdr:colOff>
      <xdr:row>15</xdr:row>
      <xdr:rowOff>97920</xdr:rowOff>
    </xdr:to>
    <xdr:graphicFrame macro="">
      <xdr:nvGraphicFramePr>
        <xdr:cNvPr id="2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253080</xdr:colOff>
      <xdr:row>16</xdr:row>
      <xdr:rowOff>159840</xdr:rowOff>
    </xdr:from>
    <xdr:to>
      <xdr:col>14</xdr:col>
      <xdr:colOff>497880</xdr:colOff>
      <xdr:row>30</xdr:row>
      <xdr:rowOff>235370</xdr:rowOff>
    </xdr:to>
    <xdr:graphicFrame macro="">
      <xdr:nvGraphicFramePr>
        <xdr:cNvPr id="3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73080</xdr:colOff>
      <xdr:row>1</xdr:row>
      <xdr:rowOff>20160</xdr:rowOff>
    </xdr:from>
    <xdr:to>
      <xdr:col>5</xdr:col>
      <xdr:colOff>167760</xdr:colOff>
      <xdr:row>15</xdr:row>
      <xdr:rowOff>171720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263520</xdr:colOff>
      <xdr:row>1</xdr:row>
      <xdr:rowOff>1080</xdr:rowOff>
    </xdr:from>
    <xdr:to>
      <xdr:col>11</xdr:col>
      <xdr:colOff>415080</xdr:colOff>
      <xdr:row>15</xdr:row>
      <xdr:rowOff>133560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282600</xdr:colOff>
      <xdr:row>15</xdr:row>
      <xdr:rowOff>115200</xdr:rowOff>
    </xdr:from>
    <xdr:to>
      <xdr:col>8</xdr:col>
      <xdr:colOff>1129680</xdr:colOff>
      <xdr:row>30</xdr:row>
      <xdr:rowOff>38160</xdr:rowOff>
    </xdr:to>
    <xdr:graphicFrame macro="">
      <xdr:nvGraphicFramePr>
        <xdr:cNvPr id="4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1225440</xdr:colOff>
      <xdr:row>15</xdr:row>
      <xdr:rowOff>86760</xdr:rowOff>
    </xdr:from>
    <xdr:to>
      <xdr:col>12</xdr:col>
      <xdr:colOff>91080</xdr:colOff>
      <xdr:row>30</xdr:row>
      <xdr:rowOff>300</xdr:rowOff>
    </xdr:to>
    <xdr:graphicFrame macro="">
      <xdr:nvGraphicFramePr>
        <xdr:cNvPr id="5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282600</xdr:colOff>
      <xdr:row>14</xdr:row>
      <xdr:rowOff>29520</xdr:rowOff>
    </xdr:from>
    <xdr:to>
      <xdr:col>6</xdr:col>
      <xdr:colOff>186480</xdr:colOff>
      <xdr:row>29</xdr:row>
      <xdr:rowOff>28800</xdr:rowOff>
    </xdr:to>
    <xdr:graphicFrame macro="">
      <xdr:nvGraphicFramePr>
        <xdr:cNvPr id="6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330120</xdr:colOff>
      <xdr:row>13</xdr:row>
      <xdr:rowOff>153360</xdr:rowOff>
    </xdr:from>
    <xdr:to>
      <xdr:col>13</xdr:col>
      <xdr:colOff>291240</xdr:colOff>
      <xdr:row>28</xdr:row>
      <xdr:rowOff>152640</xdr:rowOff>
    </xdr:to>
    <xdr:graphicFrame macro="">
      <xdr:nvGraphicFramePr>
        <xdr:cNvPr id="7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54000</xdr:colOff>
      <xdr:row>7</xdr:row>
      <xdr:rowOff>29520</xdr:rowOff>
    </xdr:from>
    <xdr:to>
      <xdr:col>5</xdr:col>
      <xdr:colOff>510480</xdr:colOff>
      <xdr:row>22</xdr:row>
      <xdr:rowOff>28800</xdr:rowOff>
    </xdr:to>
    <xdr:graphicFrame macro="">
      <xdr:nvGraphicFramePr>
        <xdr:cNvPr id="8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275040</xdr:colOff>
      <xdr:row>7</xdr:row>
      <xdr:rowOff>60120</xdr:rowOff>
    </xdr:from>
    <xdr:to>
      <xdr:col>5</xdr:col>
      <xdr:colOff>495360</xdr:colOff>
      <xdr:row>22</xdr:row>
      <xdr:rowOff>59400</xdr:rowOff>
    </xdr:to>
    <xdr:graphicFrame macro="">
      <xdr:nvGraphicFramePr>
        <xdr:cNvPr id="9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54000</xdr:colOff>
      <xdr:row>0</xdr:row>
      <xdr:rowOff>58320</xdr:rowOff>
    </xdr:from>
    <xdr:to>
      <xdr:col>4</xdr:col>
      <xdr:colOff>462750</xdr:colOff>
      <xdr:row>12</xdr:row>
      <xdr:rowOff>172080</xdr:rowOff>
    </xdr:to>
    <xdr:graphicFrame macro="">
      <xdr:nvGraphicFramePr>
        <xdr:cNvPr id="10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63360</xdr:colOff>
      <xdr:row>15</xdr:row>
      <xdr:rowOff>144000</xdr:rowOff>
    </xdr:from>
    <xdr:to>
      <xdr:col>10</xdr:col>
      <xdr:colOff>700680</xdr:colOff>
      <xdr:row>30</xdr:row>
      <xdr:rowOff>29160</xdr:rowOff>
    </xdr:to>
    <xdr:graphicFrame macro="">
      <xdr:nvGraphicFramePr>
        <xdr:cNvPr id="11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1054080</xdr:colOff>
      <xdr:row>0</xdr:row>
      <xdr:rowOff>67680</xdr:rowOff>
    </xdr:from>
    <xdr:to>
      <xdr:col>11</xdr:col>
      <xdr:colOff>567720</xdr:colOff>
      <xdr:row>11</xdr:row>
      <xdr:rowOff>57600</xdr:rowOff>
    </xdr:to>
    <xdr:graphicFrame macro="">
      <xdr:nvGraphicFramePr>
        <xdr:cNvPr id="12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0.70232</cdr:x>
      <cdr:y>0.82165</cdr:y>
    </cdr:from>
    <cdr:to>
      <cdr:x>0.94169</cdr:x>
      <cdr:y>0.93584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2822594" y="1713495"/>
          <a:ext cx="9620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100"/>
            <a:t>Noviembre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107280</xdr:colOff>
      <xdr:row>7</xdr:row>
      <xdr:rowOff>100080</xdr:rowOff>
    </xdr:from>
    <xdr:to>
      <xdr:col>7</xdr:col>
      <xdr:colOff>716040</xdr:colOff>
      <xdr:row>22</xdr:row>
      <xdr:rowOff>99360</xdr:rowOff>
    </xdr:to>
    <xdr:graphicFrame macro="">
      <xdr:nvGraphicFramePr>
        <xdr:cNvPr id="13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7" zoomScale="90" zoomScaleNormal="90" workbookViewId="0">
      <selection activeCell="C33" sqref="C33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0.140625"/>
    <col min="4" max="4" width="9.7109375"/>
    <col min="5" max="5" width="10.140625"/>
    <col min="6" max="6" width="8.5703125"/>
    <col min="7" max="7" width="10.140625"/>
    <col min="8" max="8" width="9.7109375"/>
    <col min="9" max="10" width="11.42578125"/>
    <col min="11" max="16" width="10.7109375"/>
    <col min="17" max="17" width="13"/>
    <col min="18" max="1025" width="11.42578125"/>
  </cols>
  <sheetData>
    <row r="1" s="2" customFormat="1" x14ac:dyDescent="0.25"/>
    <row r="2" s="2" customFormat="1" x14ac:dyDescent="0.25"/>
    <row r="3" s="2" customFormat="1" x14ac:dyDescent="0.25"/>
    <row r="4" s="2" customFormat="1" x14ac:dyDescent="0.25"/>
    <row r="5" s="2" customFormat="1" x14ac:dyDescent="0.25"/>
    <row r="6" s="2" customFormat="1" x14ac:dyDescent="0.25"/>
    <row r="7" s="2" customFormat="1" x14ac:dyDescent="0.25"/>
    <row r="8" s="2" customFormat="1" x14ac:dyDescent="0.25"/>
    <row r="9" s="2" customFormat="1" x14ac:dyDescent="0.25"/>
    <row r="10" s="2" customFormat="1" x14ac:dyDescent="0.25"/>
    <row r="11" s="2" customFormat="1" x14ac:dyDescent="0.25"/>
    <row r="12" s="2" customFormat="1" x14ac:dyDescent="0.25"/>
    <row r="13" s="2" customFormat="1" x14ac:dyDescent="0.25"/>
    <row r="14" s="2" customFormat="1" x14ac:dyDescent="0.25"/>
    <row r="15" s="2" customFormat="1" x14ac:dyDescent="0.25"/>
    <row r="16" s="2" customFormat="1" x14ac:dyDescent="0.25"/>
    <row r="17" spans="1:5" s="2" customFormat="1" x14ac:dyDescent="0.25">
      <c r="B17" s="2" t="s">
        <v>0</v>
      </c>
    </row>
    <row r="18" spans="1:5" s="2" customFormat="1" ht="14.45" customHeight="1" x14ac:dyDescent="0.25"/>
    <row r="19" spans="1:5" s="2" customFormat="1" ht="18.75" customHeight="1" x14ac:dyDescent="0.25">
      <c r="B19" s="48">
        <v>46692</v>
      </c>
      <c r="C19" s="3" t="s">
        <v>2</v>
      </c>
      <c r="D19" s="3" t="s">
        <v>3</v>
      </c>
      <c r="E19" s="3" t="s">
        <v>4</v>
      </c>
    </row>
    <row r="20" spans="1:5" x14ac:dyDescent="0.25">
      <c r="A20" s="2"/>
      <c r="B20" s="4" t="s">
        <v>6</v>
      </c>
      <c r="C20" s="5">
        <v>51</v>
      </c>
      <c r="D20" s="5">
        <v>195</v>
      </c>
      <c r="E20" s="6">
        <f t="shared" ref="E20:E25" si="0">(C20-D20)/C20</f>
        <v>-2.8235294117647061</v>
      </c>
    </row>
    <row r="21" spans="1:5" x14ac:dyDescent="0.25">
      <c r="A21" s="2"/>
      <c r="B21" s="7" t="s">
        <v>7</v>
      </c>
      <c r="C21" s="8">
        <v>35</v>
      </c>
      <c r="D21" s="8">
        <v>0</v>
      </c>
      <c r="E21" s="9">
        <f t="shared" si="0"/>
        <v>1</v>
      </c>
    </row>
    <row r="22" spans="1:5" x14ac:dyDescent="0.25">
      <c r="A22" s="2"/>
      <c r="B22" s="7" t="s">
        <v>8</v>
      </c>
      <c r="C22" s="8">
        <v>80</v>
      </c>
      <c r="D22" s="8">
        <v>45</v>
      </c>
      <c r="E22" s="9">
        <f t="shared" si="0"/>
        <v>0.4375</v>
      </c>
    </row>
    <row r="23" spans="1:5" x14ac:dyDescent="0.25">
      <c r="A23" s="2"/>
      <c r="B23" s="7" t="s">
        <v>9</v>
      </c>
      <c r="C23" s="8">
        <v>23</v>
      </c>
      <c r="D23" s="8">
        <v>147</v>
      </c>
      <c r="E23" s="9">
        <f t="shared" si="0"/>
        <v>-5.3913043478260869</v>
      </c>
    </row>
    <row r="24" spans="1:5" x14ac:dyDescent="0.25">
      <c r="A24" s="2"/>
      <c r="B24" s="7" t="s">
        <v>10</v>
      </c>
      <c r="C24" s="8">
        <v>90</v>
      </c>
      <c r="D24" s="8">
        <v>0</v>
      </c>
      <c r="E24" s="9">
        <f t="shared" si="0"/>
        <v>1</v>
      </c>
    </row>
    <row r="25" spans="1:5" x14ac:dyDescent="0.25">
      <c r="A25" s="2"/>
      <c r="B25" s="7" t="s">
        <v>11</v>
      </c>
      <c r="C25" s="8">
        <v>142</v>
      </c>
      <c r="D25" s="8">
        <v>124</v>
      </c>
      <c r="E25" s="9">
        <f t="shared" si="0"/>
        <v>0.12676056338028169</v>
      </c>
    </row>
    <row r="26" spans="1:5" x14ac:dyDescent="0.25">
      <c r="A26" s="2"/>
    </row>
    <row r="27" spans="1:5" x14ac:dyDescent="0.25">
      <c r="A27" s="2"/>
    </row>
    <row r="30" spans="1:5" ht="32.25" customHeight="1" x14ac:dyDescent="0.25"/>
    <row r="31" spans="1:5" ht="18.75" customHeight="1" x14ac:dyDescent="0.25"/>
    <row r="32" spans="1:5" ht="18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2" zoomScale="90" zoomScaleNormal="90" workbookViewId="0">
      <selection activeCell="H25" sqref="H25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2.140625"/>
    <col min="4" max="4" width="11.140625"/>
    <col min="5" max="5" width="8.5703125"/>
    <col min="6" max="6" width="10.140625"/>
    <col min="7" max="7" width="9.7109375"/>
    <col min="8" max="15" width="11.5703125"/>
    <col min="16" max="16" width="13"/>
    <col min="17" max="1025" width="11.5703125"/>
  </cols>
  <sheetData>
    <row r="1" s="2" customFormat="1" x14ac:dyDescent="0.25"/>
    <row r="2" s="2" customFormat="1" x14ac:dyDescent="0.25"/>
    <row r="3" s="2" customFormat="1" x14ac:dyDescent="0.25"/>
    <row r="4" s="2" customFormat="1" x14ac:dyDescent="0.25"/>
    <row r="5" s="2" customFormat="1" x14ac:dyDescent="0.25"/>
    <row r="6" s="2" customFormat="1" x14ac:dyDescent="0.25"/>
    <row r="7" s="2" customFormat="1" x14ac:dyDescent="0.25"/>
    <row r="8" s="2" customFormat="1" x14ac:dyDescent="0.25"/>
    <row r="9" s="2" customFormat="1" x14ac:dyDescent="0.25"/>
    <row r="10" s="2" customFormat="1" x14ac:dyDescent="0.25"/>
    <row r="11" s="2" customFormat="1" x14ac:dyDescent="0.25"/>
    <row r="12" s="2" customFormat="1" x14ac:dyDescent="0.25"/>
    <row r="13" s="2" customFormat="1" x14ac:dyDescent="0.25"/>
    <row r="14" s="2" customFormat="1" x14ac:dyDescent="0.25"/>
    <row r="15" s="2" customFormat="1" x14ac:dyDescent="0.25"/>
    <row r="16" s="2" customFormat="1" x14ac:dyDescent="0.25"/>
    <row r="17" spans="1:5" s="2" customFormat="1" x14ac:dyDescent="0.25"/>
    <row r="18" spans="1:5" s="2" customFormat="1" ht="8.25" customHeight="1" x14ac:dyDescent="0.25"/>
    <row r="19" spans="1:5" ht="17.25" customHeight="1" x14ac:dyDescent="0.25">
      <c r="A19" s="2"/>
      <c r="B19" s="48">
        <v>46692</v>
      </c>
      <c r="C19" s="11" t="s">
        <v>2</v>
      </c>
      <c r="D19" s="11" t="s">
        <v>3</v>
      </c>
      <c r="E19" s="11" t="s">
        <v>4</v>
      </c>
    </row>
    <row r="20" spans="1:5" x14ac:dyDescent="0.25">
      <c r="A20" s="2"/>
      <c r="B20" s="4" t="s">
        <v>6</v>
      </c>
      <c r="C20" s="12">
        <v>22.33</v>
      </c>
      <c r="D20" s="12">
        <v>47.4</v>
      </c>
      <c r="E20" s="14">
        <f t="shared" ref="E20:E25" si="0">(C20-D20)/C20</f>
        <v>-1.1227048813255711</v>
      </c>
    </row>
    <row r="21" spans="1:5" x14ac:dyDescent="0.25">
      <c r="A21" s="2"/>
      <c r="B21" s="7" t="s">
        <v>7</v>
      </c>
      <c r="C21" s="12">
        <v>3.96</v>
      </c>
      <c r="D21" s="12">
        <v>0</v>
      </c>
      <c r="E21" s="13">
        <f t="shared" si="0"/>
        <v>1</v>
      </c>
    </row>
    <row r="22" spans="1:5" x14ac:dyDescent="0.25">
      <c r="A22" s="2"/>
      <c r="B22" s="7" t="s">
        <v>8</v>
      </c>
      <c r="C22" s="12">
        <v>19.399999999999999</v>
      </c>
      <c r="D22" s="12">
        <v>10.94</v>
      </c>
      <c r="E22" s="13">
        <f t="shared" si="0"/>
        <v>0.43608247422680413</v>
      </c>
    </row>
    <row r="23" spans="1:5" x14ac:dyDescent="0.25">
      <c r="A23" s="2"/>
      <c r="B23" s="7" t="s">
        <v>9</v>
      </c>
      <c r="C23" s="12">
        <v>5.5</v>
      </c>
      <c r="D23" s="12">
        <v>35.700000000000003</v>
      </c>
      <c r="E23" s="14">
        <f t="shared" si="0"/>
        <v>-5.4909090909090912</v>
      </c>
    </row>
    <row r="24" spans="1:5" x14ac:dyDescent="0.25">
      <c r="A24" s="2"/>
      <c r="B24" s="7" t="s">
        <v>10</v>
      </c>
      <c r="C24" s="12">
        <v>29</v>
      </c>
      <c r="D24" s="12">
        <v>0</v>
      </c>
      <c r="E24" s="13">
        <f t="shared" si="0"/>
        <v>1</v>
      </c>
    </row>
    <row r="25" spans="1:5" x14ac:dyDescent="0.25">
      <c r="A25" s="2"/>
      <c r="B25" s="7" t="s">
        <v>11</v>
      </c>
      <c r="C25" s="12">
        <v>22.5</v>
      </c>
      <c r="D25" s="12">
        <v>18</v>
      </c>
      <c r="E25" s="14">
        <f t="shared" si="0"/>
        <v>0.2</v>
      </c>
    </row>
    <row r="26" spans="1:5" x14ac:dyDescent="0.25">
      <c r="A26" s="2"/>
    </row>
    <row r="27" spans="1:5" ht="32.25" customHeight="1" x14ac:dyDescent="0.25"/>
    <row r="28" spans="1:5" ht="18.75" customHeight="1" x14ac:dyDescent="0.25"/>
    <row r="29" spans="1:5" ht="18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zoomScaleNormal="100" workbookViewId="0">
      <selection activeCell="D3" sqref="D3"/>
    </sheetView>
  </sheetViews>
  <sheetFormatPr baseColWidth="10" defaultColWidth="9.140625" defaultRowHeight="15" x14ac:dyDescent="0.25"/>
  <cols>
    <col min="1" max="1" width="3.42578125"/>
    <col min="2" max="2" width="4.42578125"/>
    <col min="3" max="3" width="19.7109375"/>
    <col min="4" max="4" width="13.42578125" style="15"/>
    <col min="5" max="5" width="13.42578125"/>
    <col min="6" max="6" width="13.7109375"/>
    <col min="7" max="7" width="23.28515625"/>
    <col min="8" max="8" width="5.140625"/>
    <col min="9" max="9" width="19.140625"/>
    <col min="10" max="11" width="21.42578125"/>
    <col min="12" max="12" width="21.7109375"/>
    <col min="13" max="1025" width="11.5703125"/>
  </cols>
  <sheetData>
    <row r="1" spans="2:15" x14ac:dyDescent="0.25">
      <c r="D1"/>
    </row>
    <row r="2" spans="2:15" x14ac:dyDescent="0.25">
      <c r="D2" s="16" t="s">
        <v>39</v>
      </c>
      <c r="E2" s="16" t="s">
        <v>1</v>
      </c>
      <c r="F2" s="16" t="s">
        <v>1</v>
      </c>
      <c r="G2" s="16" t="s">
        <v>12</v>
      </c>
    </row>
    <row r="3" spans="2:15" x14ac:dyDescent="0.25">
      <c r="B3" s="17"/>
      <c r="C3" s="18" t="s">
        <v>13</v>
      </c>
      <c r="D3" s="19" t="s">
        <v>14</v>
      </c>
      <c r="E3" s="20" t="s">
        <v>14</v>
      </c>
      <c r="F3" s="20" t="s">
        <v>14</v>
      </c>
      <c r="G3" s="21"/>
    </row>
    <row r="4" spans="2:15" x14ac:dyDescent="0.25">
      <c r="B4" s="20">
        <v>1</v>
      </c>
      <c r="C4" s="18" t="s">
        <v>5</v>
      </c>
      <c r="D4" s="22"/>
      <c r="E4" s="22"/>
      <c r="F4" s="22"/>
      <c r="G4" s="23" t="e">
        <f t="shared" ref="G4:G9" si="0">AVERAGE(D4:F4)</f>
        <v>#DIV/0!</v>
      </c>
    </row>
    <row r="5" spans="2:15" x14ac:dyDescent="0.25">
      <c r="B5" s="20">
        <v>2</v>
      </c>
      <c r="C5" s="18" t="s">
        <v>6</v>
      </c>
      <c r="D5" s="22">
        <v>1</v>
      </c>
      <c r="E5" s="22"/>
      <c r="F5" s="22"/>
      <c r="G5" s="23">
        <f t="shared" si="0"/>
        <v>1</v>
      </c>
    </row>
    <row r="6" spans="2:15" x14ac:dyDescent="0.25">
      <c r="B6" s="20">
        <v>3</v>
      </c>
      <c r="C6" s="18" t="s">
        <v>7</v>
      </c>
      <c r="D6" s="22">
        <v>1</v>
      </c>
      <c r="E6" s="22"/>
      <c r="F6" s="22"/>
      <c r="G6" s="23">
        <f t="shared" si="0"/>
        <v>1</v>
      </c>
    </row>
    <row r="7" spans="2:15" x14ac:dyDescent="0.25">
      <c r="B7" s="20">
        <v>5</v>
      </c>
      <c r="C7" s="18" t="s">
        <v>8</v>
      </c>
      <c r="D7" s="22">
        <v>1</v>
      </c>
      <c r="E7" s="22"/>
      <c r="F7" s="22"/>
      <c r="G7" s="23">
        <f t="shared" si="0"/>
        <v>1</v>
      </c>
    </row>
    <row r="8" spans="2:15" x14ac:dyDescent="0.25">
      <c r="B8" s="20">
        <v>6</v>
      </c>
      <c r="C8" s="18" t="s">
        <v>9</v>
      </c>
      <c r="D8" s="22">
        <v>0.33</v>
      </c>
      <c r="E8" s="22"/>
      <c r="F8" s="22"/>
      <c r="G8" s="23">
        <f t="shared" si="0"/>
        <v>0.33</v>
      </c>
    </row>
    <row r="9" spans="2:15" x14ac:dyDescent="0.25">
      <c r="B9" s="20">
        <v>7</v>
      </c>
      <c r="C9" s="18" t="s">
        <v>15</v>
      </c>
      <c r="D9" s="22"/>
      <c r="E9" s="22"/>
      <c r="F9" s="22"/>
      <c r="G9" s="23" t="e">
        <f t="shared" si="0"/>
        <v>#DIV/0!</v>
      </c>
    </row>
    <row r="10" spans="2:15" x14ac:dyDescent="0.25">
      <c r="D10" s="24"/>
      <c r="O10" s="25"/>
    </row>
    <row r="11" spans="2:15" x14ac:dyDescent="0.25">
      <c r="C11" s="16" t="s">
        <v>16</v>
      </c>
      <c r="D11" s="16" t="s">
        <v>39</v>
      </c>
      <c r="E11" s="16" t="s">
        <v>1</v>
      </c>
      <c r="F11" s="16" t="s">
        <v>1</v>
      </c>
      <c r="G11" s="16" t="s">
        <v>12</v>
      </c>
      <c r="O11" s="25"/>
    </row>
    <row r="12" spans="2:15" x14ac:dyDescent="0.25">
      <c r="B12" s="18"/>
      <c r="C12" s="18"/>
      <c r="D12" s="19" t="s">
        <v>14</v>
      </c>
      <c r="E12" s="20" t="s">
        <v>14</v>
      </c>
      <c r="F12" s="20" t="s">
        <v>14</v>
      </c>
      <c r="G12" s="26"/>
      <c r="O12" s="25"/>
    </row>
    <row r="13" spans="2:15" x14ac:dyDescent="0.25">
      <c r="B13" s="20">
        <v>1</v>
      </c>
      <c r="C13" s="18" t="s">
        <v>17</v>
      </c>
      <c r="D13" s="27"/>
      <c r="E13" s="27"/>
      <c r="F13" s="27"/>
      <c r="G13" s="23" t="e">
        <f>AVERAGE(D13:F13)</f>
        <v>#DIV/0!</v>
      </c>
    </row>
    <row r="14" spans="2:15" x14ac:dyDescent="0.25">
      <c r="B14" s="20">
        <v>2</v>
      </c>
      <c r="C14" s="18" t="s">
        <v>18</v>
      </c>
      <c r="D14" s="27"/>
      <c r="E14" s="27"/>
      <c r="F14" s="27"/>
      <c r="G14" s="23" t="e">
        <f>AVERAGE(D14:F14)</f>
        <v>#DIV/0!</v>
      </c>
    </row>
    <row r="15" spans="2:15" x14ac:dyDescent="0.25">
      <c r="B15" s="20">
        <v>3</v>
      </c>
      <c r="C15" s="18" t="s">
        <v>19</v>
      </c>
      <c r="D15" s="27"/>
      <c r="E15" s="27"/>
      <c r="F15" s="27"/>
      <c r="G15" s="23" t="e">
        <f>AVERAGE(D15:F15)</f>
        <v>#DIV/0!</v>
      </c>
    </row>
    <row r="28" ht="21" customHeight="1" x14ac:dyDescent="0.25"/>
  </sheetData>
  <conditionalFormatting sqref="D11:E11">
    <cfRule type="cellIs" dxfId="32" priority="2" operator="notEqual">
      <formula>INDIRECT("Dummy_for_Comparison1!"&amp;ADDRESS(ROW(),COLUMN()))</formula>
    </cfRule>
  </conditionalFormatting>
  <conditionalFormatting sqref="C11">
    <cfRule type="cellIs" dxfId="31" priority="3" operator="notEqual">
      <formula>INDIRECT("Dummy_for_Comparison1!"&amp;ADDRESS(ROW(),COLUMN()))</formula>
    </cfRule>
  </conditionalFormatting>
  <conditionalFormatting sqref="G11">
    <cfRule type="cellIs" dxfId="30" priority="4" operator="notEqual">
      <formula>INDIRECT("Dummy_for_Comparison1!"&amp;ADDRESS(ROW(),COLUMN()))</formula>
    </cfRule>
  </conditionalFormatting>
  <conditionalFormatting sqref="F11">
    <cfRule type="cellIs" dxfId="29" priority="5" operator="notEqual">
      <formula>INDIRECT("Dummy_for_Comparison1!"&amp;ADDRESS(ROW(),COLUMN()))</formula>
    </cfRule>
  </conditionalFormatting>
  <conditionalFormatting sqref="D13:F15">
    <cfRule type="cellIs" dxfId="28" priority="6" operator="notEqual">
      <formula>INDIRECT("Dummy_for_Comparison1!"&amp;ADDRESS(ROW(),COLUMN()))</formula>
    </cfRule>
  </conditionalFormatting>
  <conditionalFormatting sqref="B12:C15">
    <cfRule type="cellIs" dxfId="27" priority="7" operator="notEqual">
      <formula>INDIRECT("Dummy_for_Comparison1!"&amp;ADDRESS(ROW(),COLUMN()))</formula>
    </cfRule>
  </conditionalFormatting>
  <conditionalFormatting sqref="E3:F3">
    <cfRule type="cellIs" dxfId="26" priority="8" operator="notEqual">
      <formula>INDIRECT("Dummy_for_Comparison1!"&amp;ADDRESS(ROW(),COLUMN()))</formula>
    </cfRule>
  </conditionalFormatting>
  <conditionalFormatting sqref="E12:F12">
    <cfRule type="cellIs" dxfId="25" priority="9" operator="notEqual">
      <formula>INDIRECT("Dummy_for_Comparison1!"&amp;ADDRESS(ROW(),COLUMN()))</formula>
    </cfRule>
  </conditionalFormatting>
  <conditionalFormatting sqref="D3">
    <cfRule type="cellIs" dxfId="24" priority="10" operator="notEqual">
      <formula>INDIRECT("Dummy_for_Comparison1!"&amp;ADDRESS(ROW(),COLUMN()))</formula>
    </cfRule>
  </conditionalFormatting>
  <conditionalFormatting sqref="D12">
    <cfRule type="cellIs" dxfId="23" priority="11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zoomScaleNormal="100" workbookViewId="0">
      <selection activeCell="D2" sqref="D2:D3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1.7109375" style="15"/>
    <col min="5" max="5" width="11.7109375"/>
    <col min="6" max="6" width="12.42578125"/>
    <col min="7" max="7" width="19.42578125"/>
    <col min="8" max="8" width="11.5703125"/>
    <col min="9" max="9" width="15.7109375"/>
    <col min="10" max="1025" width="11.5703125"/>
  </cols>
  <sheetData>
    <row r="1" spans="2:9" x14ac:dyDescent="0.25">
      <c r="D1"/>
    </row>
    <row r="2" spans="2:9" ht="15" customHeight="1" x14ac:dyDescent="0.25">
      <c r="D2" s="16" t="s">
        <v>39</v>
      </c>
      <c r="E2" s="16" t="s">
        <v>1</v>
      </c>
      <c r="F2" s="16" t="s">
        <v>1</v>
      </c>
      <c r="G2" s="16" t="s">
        <v>12</v>
      </c>
      <c r="H2" s="28"/>
      <c r="I2" s="28"/>
    </row>
    <row r="3" spans="2:9" x14ac:dyDescent="0.25">
      <c r="B3" s="18"/>
      <c r="C3" s="18" t="s">
        <v>13</v>
      </c>
      <c r="D3" s="19">
        <v>20151127</v>
      </c>
      <c r="E3" s="18" t="s">
        <v>14</v>
      </c>
      <c r="F3" s="18" t="s">
        <v>14</v>
      </c>
      <c r="G3" s="21"/>
      <c r="H3" s="28"/>
      <c r="I3" s="28"/>
    </row>
    <row r="4" spans="2:9" x14ac:dyDescent="0.25">
      <c r="B4" s="18">
        <v>1</v>
      </c>
      <c r="C4" s="18" t="s">
        <v>20</v>
      </c>
      <c r="D4" s="27">
        <v>0.85699999999999998</v>
      </c>
      <c r="E4" s="27"/>
      <c r="F4" s="27"/>
      <c r="G4" s="23">
        <f>AVERAGE(D4:F4)</f>
        <v>0.85699999999999998</v>
      </c>
      <c r="H4" s="28"/>
      <c r="I4" s="28"/>
    </row>
    <row r="5" spans="2:9" x14ac:dyDescent="0.25">
      <c r="B5" s="18">
        <v>2</v>
      </c>
      <c r="C5" s="18" t="s">
        <v>21</v>
      </c>
      <c r="D5" s="27">
        <v>0.6</v>
      </c>
      <c r="E5" s="27"/>
      <c r="F5" s="27"/>
      <c r="G5" s="23">
        <f>AVERAGE(D5:F5)</f>
        <v>0.6</v>
      </c>
      <c r="H5" s="28"/>
      <c r="I5" s="28"/>
    </row>
    <row r="6" spans="2:9" x14ac:dyDescent="0.25">
      <c r="B6" s="18">
        <v>3</v>
      </c>
      <c r="C6" s="18" t="s">
        <v>40</v>
      </c>
      <c r="D6" s="27"/>
      <c r="E6" s="27"/>
      <c r="F6" s="27"/>
      <c r="G6" s="23" t="e">
        <f>AVERAGE(D6:F6)</f>
        <v>#DIV/0!</v>
      </c>
      <c r="H6" s="28"/>
      <c r="I6" s="28"/>
    </row>
    <row r="7" spans="2:9" x14ac:dyDescent="0.25">
      <c r="B7" s="18">
        <v>4</v>
      </c>
      <c r="C7" s="18" t="s">
        <v>22</v>
      </c>
      <c r="D7" s="27">
        <v>1</v>
      </c>
      <c r="E7" s="27"/>
      <c r="F7" s="27"/>
      <c r="G7" s="23">
        <f>AVERAGE(D7:F7)</f>
        <v>1</v>
      </c>
      <c r="H7" s="28"/>
      <c r="I7" s="28"/>
    </row>
    <row r="8" spans="2:9" x14ac:dyDescent="0.25">
      <c r="B8" s="18">
        <v>5</v>
      </c>
      <c r="C8" s="18" t="s">
        <v>41</v>
      </c>
      <c r="D8" s="27"/>
      <c r="E8" s="27"/>
      <c r="F8" s="27"/>
      <c r="G8" s="23" t="e">
        <f>AVERAGE(D8:F8)</f>
        <v>#DIV/0!</v>
      </c>
      <c r="H8" s="28"/>
      <c r="I8" s="28"/>
    </row>
    <row r="9" spans="2:9" x14ac:dyDescent="0.25">
      <c r="D9" s="24"/>
      <c r="H9" s="28"/>
      <c r="I9" s="28"/>
    </row>
    <row r="10" spans="2:9" ht="14.25" customHeight="1" x14ac:dyDescent="0.25">
      <c r="C10" s="16" t="s">
        <v>16</v>
      </c>
      <c r="D10" s="16" t="s">
        <v>23</v>
      </c>
      <c r="E10" s="16" t="s">
        <v>1</v>
      </c>
      <c r="F10" s="16" t="s">
        <v>1</v>
      </c>
      <c r="G10" s="16" t="s">
        <v>12</v>
      </c>
      <c r="H10" s="28"/>
      <c r="I10" s="28"/>
    </row>
    <row r="11" spans="2:9" x14ac:dyDescent="0.25">
      <c r="B11" s="18"/>
      <c r="C11" s="18"/>
      <c r="D11" s="19" t="s">
        <v>14</v>
      </c>
      <c r="E11" s="18" t="s">
        <v>14</v>
      </c>
      <c r="F11" s="18" t="s">
        <v>14</v>
      </c>
      <c r="G11" s="26"/>
      <c r="H11" s="28"/>
      <c r="I11" s="28"/>
    </row>
    <row r="12" spans="2:9" x14ac:dyDescent="0.25">
      <c r="B12" s="18">
        <v>1</v>
      </c>
      <c r="C12" s="18" t="s">
        <v>24</v>
      </c>
      <c r="D12" s="22"/>
      <c r="E12" s="22"/>
      <c r="F12" s="22"/>
      <c r="G12" s="23" t="e">
        <f>AVERAGE(D12:F12)</f>
        <v>#DIV/0!</v>
      </c>
      <c r="H12" s="28"/>
      <c r="I12" s="28"/>
    </row>
    <row r="13" spans="2:9" x14ac:dyDescent="0.25">
      <c r="B13" s="18">
        <v>2</v>
      </c>
      <c r="C13" s="18" t="s">
        <v>25</v>
      </c>
      <c r="D13" s="22"/>
      <c r="E13" s="22"/>
      <c r="F13" s="22"/>
      <c r="G13" s="23" t="e">
        <f>AVERAGE(D13:F13)</f>
        <v>#DIV/0!</v>
      </c>
      <c r="H13" s="29"/>
      <c r="I13" s="30"/>
    </row>
    <row r="14" spans="2:9" x14ac:dyDescent="0.25">
      <c r="B14" s="18">
        <v>3</v>
      </c>
      <c r="C14" s="18" t="s">
        <v>26</v>
      </c>
      <c r="D14" s="22"/>
      <c r="E14" s="22"/>
      <c r="F14" s="22"/>
      <c r="G14" s="23" t="e">
        <f>AVERAGE(D14:F14)</f>
        <v>#DIV/0!</v>
      </c>
    </row>
    <row r="15" spans="2:9" x14ac:dyDescent="0.25">
      <c r="C15" s="31"/>
      <c r="D15" s="24"/>
    </row>
    <row r="33" ht="21" customHeight="1" x14ac:dyDescent="0.25"/>
  </sheetData>
  <conditionalFormatting sqref="C10">
    <cfRule type="cellIs" dxfId="22" priority="2" operator="notEqual">
      <formula>INDIRECT("Dummy_for_Comparison1!"&amp;ADDRESS(ROW(),COLUMN()))</formula>
    </cfRule>
  </conditionalFormatting>
  <conditionalFormatting sqref="D10:E10">
    <cfRule type="cellIs" dxfId="21" priority="3" operator="notEqual">
      <formula>INDIRECT("Dummy_for_Comparison1!"&amp;ADDRESS(ROW(),COLUMN()))</formula>
    </cfRule>
  </conditionalFormatting>
  <conditionalFormatting sqref="F10">
    <cfRule type="cellIs" dxfId="20" priority="4" operator="notEqual">
      <formula>INDIRECT("Dummy_for_Comparison1!"&amp;ADDRESS(ROW(),COLUMN()))</formula>
    </cfRule>
  </conditionalFormatting>
  <conditionalFormatting sqref="G10">
    <cfRule type="cellIs" dxfId="19" priority="5" operator="notEqual">
      <formula>INDIRECT("Dummy_for_Comparison1!"&amp;ADDRESS(ROW(),COLUMN()))</formula>
    </cfRule>
  </conditionalFormatting>
  <conditionalFormatting sqref="D12:D14">
    <cfRule type="cellIs" dxfId="18" priority="6" operator="notEqual">
      <formula>INDIRECT("Dummy_for_Comparison1!"&amp;ADDRESS(ROW(),COLUMN()))</formula>
    </cfRule>
  </conditionalFormatting>
  <conditionalFormatting sqref="C11">
    <cfRule type="cellIs" dxfId="17" priority="7" operator="notEqual">
      <formula>INDIRECT("Dummy_for_Comparison1!"&amp;ADDRESS(ROW(),COLUMN()))</formula>
    </cfRule>
  </conditionalFormatting>
  <conditionalFormatting sqref="C12:C14">
    <cfRule type="cellIs" dxfId="16" priority="8" operator="notEqual">
      <formula>INDIRECT("Dummy_for_Comparison1!"&amp;ADDRESS(ROW(),COLUMN()))</formula>
    </cfRule>
  </conditionalFormatting>
  <conditionalFormatting sqref="B3:B8">
    <cfRule type="cellIs" dxfId="15" priority="9" operator="notEqual">
      <formula>INDIRECT("Dummy_for_Comparison1!"&amp;ADDRESS(ROW(),COLUMN()))</formula>
    </cfRule>
  </conditionalFormatting>
  <conditionalFormatting sqref="B11:B14">
    <cfRule type="cellIs" dxfId="14" priority="10" operator="notEqual">
      <formula>INDIRECT("Dummy_for_Comparison1!"&amp;ADDRESS(ROW(),COLUMN()))</formula>
    </cfRule>
  </conditionalFormatting>
  <conditionalFormatting sqref="E3:F3">
    <cfRule type="cellIs" dxfId="13" priority="11" operator="notEqual">
      <formula>INDIRECT("Dummy_for_Comparison1!"&amp;ADDRESS(ROW(),COLUMN()))</formula>
    </cfRule>
  </conditionalFormatting>
  <conditionalFormatting sqref="E11:F11">
    <cfRule type="cellIs" dxfId="12" priority="12" operator="notEqual">
      <formula>INDIRECT("Dummy_for_Comparison1!"&amp;ADDRESS(ROW(),COLUMN()))</formula>
    </cfRule>
  </conditionalFormatting>
  <conditionalFormatting sqref="E12:F14">
    <cfRule type="cellIs" dxfId="11" priority="13" operator="notEqual">
      <formula>INDIRECT("Dummy_for_Comparison1!"&amp;ADDRESS(ROW(),COLUMN()))</formula>
    </cfRule>
  </conditionalFormatting>
  <conditionalFormatting sqref="D3">
    <cfRule type="cellIs" dxfId="10" priority="14" operator="notEqual">
      <formula>INDIRECT("Dummy_for_Comparison1!"&amp;ADDRESS(ROW(),COLUMN()))</formula>
    </cfRule>
  </conditionalFormatting>
  <conditionalFormatting sqref="D11">
    <cfRule type="cellIs" dxfId="9" priority="15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zoomScaleNormal="100" workbookViewId="0">
      <selection activeCell="I16" sqref="I16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1.7109375" style="15"/>
    <col min="5" max="5" width="11.7109375"/>
    <col min="6" max="6" width="12.42578125"/>
    <col min="7" max="7" width="18.7109375"/>
    <col min="8" max="8" width="11.5703125"/>
    <col min="9" max="9" width="15.7109375"/>
    <col min="10" max="1025" width="11.5703125"/>
  </cols>
  <sheetData>
    <row r="1" spans="2:9" x14ac:dyDescent="0.25">
      <c r="D1"/>
    </row>
    <row r="2" spans="2:9" ht="15" customHeight="1" x14ac:dyDescent="0.25">
      <c r="D2" s="16" t="s">
        <v>39</v>
      </c>
      <c r="E2" s="16" t="s">
        <v>1</v>
      </c>
      <c r="F2" s="16" t="s">
        <v>1</v>
      </c>
      <c r="G2" s="16" t="s">
        <v>12</v>
      </c>
      <c r="H2" s="28"/>
      <c r="I2" s="28"/>
    </row>
    <row r="3" spans="2:9" x14ac:dyDescent="0.25">
      <c r="B3" s="18"/>
      <c r="C3" s="18" t="s">
        <v>27</v>
      </c>
      <c r="D3" s="19">
        <v>20151127</v>
      </c>
      <c r="E3" s="18" t="s">
        <v>14</v>
      </c>
      <c r="F3" s="18" t="s">
        <v>14</v>
      </c>
      <c r="G3" s="21"/>
      <c r="H3" s="28"/>
      <c r="I3" s="28"/>
    </row>
    <row r="4" spans="2:9" x14ac:dyDescent="0.25">
      <c r="B4" s="18">
        <v>1</v>
      </c>
      <c r="C4" s="18" t="s">
        <v>28</v>
      </c>
      <c r="D4" s="27">
        <v>1</v>
      </c>
      <c r="E4" s="27"/>
      <c r="F4" s="27"/>
      <c r="G4" s="23">
        <f>AVERAGE(D4:F4)</f>
        <v>1</v>
      </c>
      <c r="H4" s="28"/>
      <c r="I4" s="28"/>
    </row>
    <row r="5" spans="2:9" x14ac:dyDescent="0.25">
      <c r="B5" s="18">
        <v>2</v>
      </c>
      <c r="C5" s="18" t="s">
        <v>29</v>
      </c>
      <c r="D5" s="27">
        <v>0.67</v>
      </c>
      <c r="E5" s="27"/>
      <c r="F5" s="27"/>
      <c r="G5" s="23">
        <f>AVERAGE(D5:F5)</f>
        <v>0.67</v>
      </c>
      <c r="H5" s="28"/>
      <c r="I5" s="28"/>
    </row>
    <row r="6" spans="2:9" x14ac:dyDescent="0.25">
      <c r="B6" s="18">
        <v>3</v>
      </c>
      <c r="C6" s="18" t="s">
        <v>19</v>
      </c>
      <c r="D6" s="27"/>
      <c r="E6" s="27"/>
      <c r="F6" s="27"/>
      <c r="G6" s="23" t="e">
        <f>AVERAGE(D6:F6)</f>
        <v>#DIV/0!</v>
      </c>
      <c r="H6" s="28"/>
      <c r="I6" s="28"/>
    </row>
    <row r="7" spans="2:9" x14ac:dyDescent="0.25">
      <c r="D7" s="24"/>
      <c r="H7" s="28"/>
      <c r="I7" s="28"/>
    </row>
    <row r="8" spans="2:9" x14ac:dyDescent="0.25">
      <c r="C8" s="31"/>
      <c r="D8" s="24"/>
    </row>
    <row r="26" ht="21" customHeight="1" x14ac:dyDescent="0.25"/>
  </sheetData>
  <conditionalFormatting sqref="B3:B6">
    <cfRule type="cellIs" dxfId="8" priority="3" operator="notEqual">
      <formula>INDIRECT("Dummy_for_Comparison1!"&amp;ADDRESS(ROW(),COLUMN()))</formula>
    </cfRule>
  </conditionalFormatting>
  <conditionalFormatting sqref="E3:F3">
    <cfRule type="cellIs" dxfId="7" priority="4" operator="notEqual">
      <formula>INDIRECT("Dummy_for_Comparison1!"&amp;ADDRESS(ROW(),COLUMN()))</formula>
    </cfRule>
  </conditionalFormatting>
  <conditionalFormatting sqref="D3">
    <cfRule type="cellIs" dxfId="6" priority="1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D2" sqref="D2:D3"/>
    </sheetView>
  </sheetViews>
  <sheetFormatPr baseColWidth="10" defaultColWidth="9.140625" defaultRowHeight="15" x14ac:dyDescent="0.25"/>
  <cols>
    <col min="1" max="1" width="3.42578125" style="2"/>
    <col min="2" max="2" width="4.42578125" style="2"/>
    <col min="3" max="3" width="32.140625" style="2"/>
    <col min="4" max="4" width="11.7109375" style="15"/>
    <col min="5" max="5" width="11.7109375" style="2"/>
    <col min="6" max="6" width="12.42578125" style="2"/>
    <col min="7" max="7" width="19.140625" style="2"/>
    <col min="8" max="8" width="11.5703125" style="2"/>
    <col min="9" max="9" width="15.7109375" style="2"/>
    <col min="10" max="1025" width="11.5703125" style="2"/>
  </cols>
  <sheetData>
    <row r="1" spans="2:9" x14ac:dyDescent="0.25">
      <c r="B1"/>
      <c r="C1"/>
      <c r="D1"/>
      <c r="E1"/>
      <c r="F1"/>
      <c r="G1"/>
      <c r="H1"/>
      <c r="I1"/>
    </row>
    <row r="2" spans="2:9" ht="15" customHeight="1" x14ac:dyDescent="0.25">
      <c r="B2"/>
      <c r="C2"/>
      <c r="D2" s="16" t="s">
        <v>39</v>
      </c>
      <c r="E2" s="16" t="s">
        <v>1</v>
      </c>
      <c r="F2" s="16" t="s">
        <v>1</v>
      </c>
      <c r="G2" s="16" t="s">
        <v>12</v>
      </c>
      <c r="H2" s="28"/>
      <c r="I2" s="28"/>
    </row>
    <row r="3" spans="2:9" x14ac:dyDescent="0.25">
      <c r="B3" s="18"/>
      <c r="C3" s="18" t="s">
        <v>30</v>
      </c>
      <c r="D3" s="19">
        <v>20151127</v>
      </c>
      <c r="E3" s="18" t="s">
        <v>14</v>
      </c>
      <c r="F3" s="18" t="s">
        <v>14</v>
      </c>
      <c r="G3" s="21"/>
      <c r="H3" s="28"/>
      <c r="I3" s="28"/>
    </row>
    <row r="4" spans="2:9" x14ac:dyDescent="0.25">
      <c r="B4" s="18">
        <v>1</v>
      </c>
      <c r="C4" s="18" t="s">
        <v>29</v>
      </c>
      <c r="D4" s="27">
        <v>0.67</v>
      </c>
      <c r="E4" s="27"/>
      <c r="F4" s="27"/>
      <c r="G4" s="23">
        <f>AVERAGE(D4:F4)</f>
        <v>0.67</v>
      </c>
      <c r="H4" s="28"/>
      <c r="I4" s="28"/>
    </row>
    <row r="5" spans="2:9" x14ac:dyDescent="0.25">
      <c r="B5" s="18">
        <v>2</v>
      </c>
      <c r="C5" s="18" t="s">
        <v>31</v>
      </c>
      <c r="D5" s="27">
        <v>1</v>
      </c>
      <c r="E5" s="27"/>
      <c r="F5" s="27"/>
      <c r="G5" s="23">
        <f>AVERAGE(D5:F5)</f>
        <v>1</v>
      </c>
      <c r="H5" s="28"/>
      <c r="I5" s="28"/>
    </row>
    <row r="6" spans="2:9" x14ac:dyDescent="0.25">
      <c r="B6" s="18">
        <v>3</v>
      </c>
      <c r="C6" s="18" t="s">
        <v>32</v>
      </c>
      <c r="D6" s="27"/>
      <c r="E6" s="27"/>
      <c r="F6" s="27"/>
      <c r="G6" s="23" t="e">
        <f>AVERAGE(D6:F6)</f>
        <v>#DIV/0!</v>
      </c>
      <c r="H6" s="28"/>
      <c r="I6" s="28"/>
    </row>
    <row r="7" spans="2:9" x14ac:dyDescent="0.25">
      <c r="C7"/>
      <c r="D7" s="24"/>
      <c r="H7" s="28"/>
      <c r="I7" s="28"/>
    </row>
    <row r="8" spans="2:9" x14ac:dyDescent="0.25">
      <c r="C8" s="31"/>
      <c r="D8" s="24"/>
    </row>
    <row r="26" ht="21" customHeight="1" x14ac:dyDescent="0.25"/>
  </sheetData>
  <conditionalFormatting sqref="B3:B6">
    <cfRule type="cellIs" dxfId="5" priority="3" operator="notEqual">
      <formula>INDIRECT("Dummy_for_Comparison1!"&amp;ADDRESS(ROW(),COLUMN()))</formula>
    </cfRule>
  </conditionalFormatting>
  <conditionalFormatting sqref="E3:F3">
    <cfRule type="cellIs" dxfId="4" priority="4" operator="notEqual">
      <formula>INDIRECT("Dummy_for_Comparison1!"&amp;ADDRESS(ROW(),COLUMN()))</formula>
    </cfRule>
  </conditionalFormatting>
  <conditionalFormatting sqref="D3">
    <cfRule type="cellIs" dxfId="3" priority="1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I17"/>
  <sheetViews>
    <sheetView topLeftCell="A10" zoomScaleNormal="100" workbookViewId="0">
      <selection activeCell="M14" sqref="M14"/>
    </sheetView>
  </sheetViews>
  <sheetFormatPr baseColWidth="10" defaultColWidth="9.140625" defaultRowHeight="15" x14ac:dyDescent="0.25"/>
  <cols>
    <col min="1" max="1" width="23.5703125"/>
    <col min="2" max="2" width="15.28515625"/>
    <col min="3" max="3" width="14.140625" customWidth="1"/>
    <col min="4" max="5" width="10.5703125"/>
    <col min="6" max="6" width="20.5703125"/>
    <col min="7" max="7" width="16"/>
    <col min="8" max="8" width="15.42578125"/>
    <col min="9" max="9" width="15"/>
    <col min="10" max="1025" width="10.5703125"/>
  </cols>
  <sheetData>
    <row r="13" spans="1:9" ht="21" customHeight="1" x14ac:dyDescent="0.35">
      <c r="G13" s="1" t="s">
        <v>33</v>
      </c>
      <c r="H13" s="1"/>
      <c r="I13" s="1"/>
    </row>
    <row r="14" spans="1:9" ht="21" x14ac:dyDescent="0.25">
      <c r="A14" s="10" t="s">
        <v>39</v>
      </c>
      <c r="B14" s="11" t="s">
        <v>2</v>
      </c>
      <c r="C14" s="11" t="s">
        <v>3</v>
      </c>
      <c r="D14" s="11" t="s">
        <v>34</v>
      </c>
      <c r="F14" s="32"/>
      <c r="G14" s="33" t="s">
        <v>2</v>
      </c>
      <c r="H14" s="34" t="s">
        <v>3</v>
      </c>
      <c r="I14" s="35" t="s">
        <v>34</v>
      </c>
    </row>
    <row r="15" spans="1:9" x14ac:dyDescent="0.25">
      <c r="A15" s="36" t="s">
        <v>35</v>
      </c>
      <c r="B15" s="37">
        <v>202000</v>
      </c>
      <c r="C15" s="37">
        <f>SUM(C16:C17)</f>
        <v>130775.29999999999</v>
      </c>
      <c r="D15" s="38">
        <f>(C15 * 100)/B15</f>
        <v>64.740247524752462</v>
      </c>
      <c r="F15" s="39"/>
      <c r="G15" s="40">
        <v>2424000</v>
      </c>
      <c r="H15" s="41">
        <f>C15+SUM(C:C)</f>
        <v>392325.89999999997</v>
      </c>
      <c r="I15" s="42">
        <f>(H15 * 100)/G15</f>
        <v>16.185061881188119</v>
      </c>
    </row>
    <row r="16" spans="1:9" x14ac:dyDescent="0.25">
      <c r="A16" s="4" t="s">
        <v>36</v>
      </c>
      <c r="B16" s="40">
        <f>B15/2</f>
        <v>101000</v>
      </c>
      <c r="C16" s="47">
        <v>54818.400000000001</v>
      </c>
      <c r="D16" s="45">
        <f>(C16 * 100)/B16</f>
        <v>54.275643564356436</v>
      </c>
      <c r="F16" s="39"/>
      <c r="G16" s="43"/>
      <c r="H16" s="43"/>
      <c r="I16" s="44"/>
    </row>
    <row r="17" spans="1:9" x14ac:dyDescent="0.25">
      <c r="A17" s="4" t="s">
        <v>37</v>
      </c>
      <c r="B17" s="40">
        <f>B15/2</f>
        <v>101000</v>
      </c>
      <c r="C17" s="47">
        <v>75956.899999999994</v>
      </c>
      <c r="D17" s="46">
        <f>(C17 * 100)/B17</f>
        <v>75.204851485148509</v>
      </c>
      <c r="F17" s="39"/>
      <c r="G17" s="43"/>
      <c r="H17" s="43"/>
      <c r="I17" s="44"/>
    </row>
  </sheetData>
  <mergeCells count="1">
    <mergeCell ref="G13:I13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L14" sqref="L14"/>
    </sheetView>
  </sheetViews>
  <sheetFormatPr baseColWidth="10" defaultColWidth="9.140625" defaultRowHeight="15" x14ac:dyDescent="0.25"/>
  <cols>
    <col min="1" max="1" width="3" style="2"/>
    <col min="2" max="2" width="4" style="2"/>
    <col min="3" max="1025" width="11.5703125" style="2"/>
  </cols>
  <sheetData>
    <row r="1" spans="3:7" x14ac:dyDescent="0.25">
      <c r="C1"/>
      <c r="D1"/>
      <c r="E1"/>
      <c r="F1"/>
      <c r="G1"/>
    </row>
    <row r="2" spans="3:7" x14ac:dyDescent="0.25">
      <c r="C2"/>
      <c r="D2"/>
      <c r="E2" s="16" t="s">
        <v>39</v>
      </c>
      <c r="F2" s="16" t="s">
        <v>1</v>
      </c>
      <c r="G2" s="16" t="s">
        <v>1</v>
      </c>
    </row>
    <row r="3" spans="3:7" x14ac:dyDescent="0.25">
      <c r="C3" s="18"/>
      <c r="D3" s="18"/>
      <c r="E3" s="19">
        <v>20151127</v>
      </c>
      <c r="F3" s="18" t="s">
        <v>14</v>
      </c>
      <c r="G3" s="18" t="s">
        <v>14</v>
      </c>
    </row>
    <row r="4" spans="3:7" x14ac:dyDescent="0.25">
      <c r="C4" s="19">
        <v>1</v>
      </c>
      <c r="D4" s="18" t="s">
        <v>38</v>
      </c>
      <c r="E4" s="27"/>
      <c r="F4" s="27"/>
      <c r="G4" s="27"/>
    </row>
    <row r="5" spans="3:7" x14ac:dyDescent="0.25">
      <c r="C5" s="19">
        <v>2</v>
      </c>
      <c r="D5" s="18" t="s">
        <v>38</v>
      </c>
      <c r="E5" s="27"/>
      <c r="F5" s="27"/>
      <c r="G5" s="27"/>
    </row>
    <row r="6" spans="3:7" x14ac:dyDescent="0.25">
      <c r="C6" s="19">
        <v>3</v>
      </c>
      <c r="D6" s="18" t="s">
        <v>38</v>
      </c>
      <c r="E6" s="27"/>
      <c r="F6" s="27"/>
      <c r="G6" s="27"/>
    </row>
  </sheetData>
  <conditionalFormatting sqref="C3:C6">
    <cfRule type="cellIs" dxfId="2" priority="3" operator="notEqual">
      <formula>INDIRECT("Dummy_for_Comparison1!"&amp;ADDRESS(ROW(),COLUMN()))</formula>
    </cfRule>
  </conditionalFormatting>
  <conditionalFormatting sqref="F3:G3">
    <cfRule type="cellIs" dxfId="1" priority="4" operator="notEqual">
      <formula>INDIRECT("Dummy_for_Comparison1!"&amp;ADDRESS(ROW(),COLUMN()))</formula>
    </cfRule>
  </conditionalFormatting>
  <conditionalFormatting sqref="E3">
    <cfRule type="cellIs" dxfId="0" priority="1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1157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Crecimiento anual de ventas</vt:lpstr>
      <vt:lpstr>Indice de Satisfacción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HP</cp:lastModifiedBy>
  <cp:revision>2</cp:revision>
  <dcterms:created xsi:type="dcterms:W3CDTF">2011-07-18T21:22:38Z</dcterms:created>
  <dcterms:modified xsi:type="dcterms:W3CDTF">2015-11-27T18:31:32Z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