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78 - RNCNOM3, RNCCON12, RNCBAN7, RNXML, María Eugenia Hernandez_MO\"/>
    </mc:Choice>
  </mc:AlternateContent>
  <xr:revisionPtr revIDLastSave="0" documentId="13_ncr:1_{060EA722-BF0E-4B1C-806F-EC7749EA9F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<sst xmlns="http://schemas.openxmlformats.org/spreadsheetml/2006/main" count="162" uniqueCount="132">
  <si>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</si>
  <si>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</si>
  <si>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</si>
  <si>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</si>
  <si>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</si>
  <si>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</si>
  <si>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</si>
  <si>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</si>
  <si>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</si>
  <si>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</si>
  <si>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</si>
  <si>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</si>
  <si>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</si>
  <si>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</si>
  <si>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</si>
  <si>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</si>
  <si>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</si>
  <si>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</si>
  <si>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</si>
  <si>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</si>
  <si>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</si>
  <si>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</si>
  <si>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</si>
  <si>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</si>
  <si>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</si>
  <si>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</si>
  <si>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</si>
  <si>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</si>
  <si>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</si>
  <si>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</si>
  <si>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</si>
  <si>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</si>
  <si>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</si>
  <si>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</si>
  <si>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</si>
  <si>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</si>
  <si>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</si>
  <si>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</si>
  <si>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</si>
  <si>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</si>
  <si>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</si>
  <si>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</si>
  <si>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</si>
  <si>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</si>
  <si>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</si>
  <si>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</si>
  <si>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</si>
  <si>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</si>
  <si>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</si>
  <si>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</si>
  <si>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</si>
  <si>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</si>
  <si>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</si>
  <si>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</si>
  <si>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</si>
  <si>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</si>
  <si>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</si>
  <si>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</si>
  <si>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</si>
  <si>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</si>
  <si>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</si>
  <si>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</si>
  <si>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</si>
  <si>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</si>
  <si>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</si>
  <si>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</si>
  <si>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</si>
  <si>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</si>
  <si>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</si>
  <si>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</si>
  <si>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</si>
  <si>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</si>
  <si>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</si>
  <si>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</si>
  <si>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</si>
  <si>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</si>
  <si>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</si>
  <si>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</si>
  <si>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</si>
  <si>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</si>
  <si>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</si>
  <si>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</si>
  <si>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</si>
  <si>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</si>
  <si>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</si>
  <si>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</si>
  <si>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</si>
  <si>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</si>
  <si>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</si>
  <si>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</si>
  <si>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</si>
  <si>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</si>
  <si>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</si>
  <si>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</si>
  <si>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</si>
  <si>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</si>
  <si>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</si>
  <si>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</si>
  <si>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</si>
  <si>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</si>
  <si>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</si>
  <si>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</si>
  <si>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</si>
  <si>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</si>
  <si>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</si>
  <si>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</si>
  <si>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</si>
  <si>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</si>
  <si>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</si>
  <si>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</si>
  <si>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</si>
  <si>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P4378</t>
  </si>
  <si>
    <t>NOMINA  ANUAL</t>
  </si>
  <si>
    <t>12</t>
  </si>
  <si>
    <t>69C6</t>
  </si>
  <si>
    <t>01E6</t>
  </si>
  <si>
    <t>42CF</t>
  </si>
  <si>
    <t>B268</t>
  </si>
  <si>
    <t>E1A6</t>
  </si>
  <si>
    <t>11FA</t>
  </si>
  <si>
    <t>E89D</t>
  </si>
  <si>
    <t>906A</t>
  </si>
  <si>
    <t>3C01</t>
  </si>
  <si>
    <t>A7EC</t>
  </si>
  <si>
    <t>28D5</t>
  </si>
  <si>
    <t>648B</t>
  </si>
  <si>
    <t>3</t>
  </si>
  <si>
    <t>7</t>
  </si>
  <si>
    <t>8BBE</t>
  </si>
  <si>
    <t>E0EB</t>
  </si>
  <si>
    <t>2600</t>
  </si>
  <si>
    <t>045D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</si>
</sst>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31" sqref="S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109</v>
      </c>
      <c r="F23" s="40"/>
      <c r="G23" s="40"/>
      <c r="H23" s="40" t="s">
        <v>113</v>
      </c>
      <c r="I23" s="40" t="s">
        <v>113</v>
      </c>
      <c r="J23" s="40"/>
      <c r="K23" s="41" t="s">
        <v>108</v>
      </c>
      <c r="L23" s="80" t="s">
        <v>117</v>
      </c>
      <c r="M23" s="78" t="s">
        <v>116</v>
      </c>
      <c r="N23" s="78" t="s">
        <v>115</v>
      </c>
      <c r="O23" s="81" t="s">
        <v>114</v>
      </c>
      <c r="P23" s="44">
        <v>15880</v>
      </c>
      <c r="Q23" s="71">
        <v>0.15</v>
      </c>
      <c r="R23" s="42">
        <f t="shared" ref="R23:R32" si="0">(P23*B23)*(1-Q23)</f>
        <v>13498</v>
      </c>
      <c r="S23" s="73">
        <v>0.3</v>
      </c>
      <c r="T23" s="43">
        <f>R23*(1-S23)</f>
        <v>9448.5999999999985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112</v>
      </c>
      <c r="E24" s="40" t="s">
        <v>109</v>
      </c>
      <c r="F24" s="40"/>
      <c r="G24" s="40"/>
      <c r="H24" s="40" t="s">
        <v>126</v>
      </c>
      <c r="I24" s="40" t="s">
        <v>126</v>
      </c>
      <c r="J24" s="40"/>
      <c r="K24" s="41" t="s">
        <v>108</v>
      </c>
      <c r="L24" s="80" t="s">
        <v>118</v>
      </c>
      <c r="M24" s="78" t="s">
        <v>119</v>
      </c>
      <c r="N24" s="78" t="s">
        <v>120</v>
      </c>
      <c r="O24" s="81" t="s">
        <v>121</v>
      </c>
      <c r="P24" s="44">
        <v>6570</v>
      </c>
      <c r="Q24" s="71">
        <v>0.15</v>
      </c>
      <c r="R24" s="42">
        <f t="shared" si="0"/>
        <v>5584.5</v>
      </c>
      <c r="S24" s="73">
        <v>0.3</v>
      </c>
      <c r="T24" s="43">
        <f t="shared" ref="T24:T32" si="1">R24*(1-S24)</f>
        <v>3909.1499999999996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23</v>
      </c>
      <c r="E25" s="40" t="s">
        <v>109</v>
      </c>
      <c r="F25" s="40"/>
      <c r="G25" s="40"/>
      <c r="H25" s="40" t="s">
        <v>127</v>
      </c>
      <c r="I25" s="40" t="s">
        <v>127</v>
      </c>
      <c r="J25" s="40"/>
      <c r="K25" s="41" t="s">
        <v>108</v>
      </c>
      <c r="L25" s="80" t="s">
        <v>122</v>
      </c>
      <c r="M25" s="78" t="s">
        <v>125</v>
      </c>
      <c r="N25" s="78" t="s">
        <v>124</v>
      </c>
      <c r="O25" s="81" t="s">
        <v>123</v>
      </c>
      <c r="P25" s="44">
        <v>9330</v>
      </c>
      <c r="Q25" s="71">
        <v>0.15</v>
      </c>
      <c r="R25" s="42">
        <f t="shared" si="0"/>
        <v>7930.5</v>
      </c>
      <c r="S25" s="73">
        <v>0.3</v>
      </c>
      <c r="T25" s="43">
        <f t="shared" si="1"/>
        <v>5551.3499999999995</v>
      </c>
      <c r="U25" s="205"/>
    </row>
    <row r="26" spans="1:22" ht="21" x14ac:dyDescent="0.2">
      <c r="A26" s="137"/>
      <c r="B26" s="69">
        <v>1</v>
      </c>
      <c r="C26" s="88" t="s">
        <v>47</v>
      </c>
      <c r="D26" s="89" t="s">
        <v>65</v>
      </c>
      <c r="E26" s="40" t="s">
        <v>109</v>
      </c>
      <c r="F26" s="40"/>
      <c r="G26" s="40"/>
      <c r="H26" s="40" t="s">
        <v>110</v>
      </c>
      <c r="I26" s="40" t="s">
        <v>110</v>
      </c>
      <c r="J26" s="40"/>
      <c r="K26" s="41" t="s">
        <v>108</v>
      </c>
      <c r="L26" s="80" t="s">
        <v>128</v>
      </c>
      <c r="M26" s="78" t="s">
        <v>129</v>
      </c>
      <c r="N26" s="78" t="s">
        <v>130</v>
      </c>
      <c r="O26" s="81" t="s">
        <v>131</v>
      </c>
      <c r="P26" s="44">
        <v>1490</v>
      </c>
      <c r="Q26" s="71">
        <v>0</v>
      </c>
      <c r="R26" s="42">
        <f t="shared" si="0"/>
        <v>1490</v>
      </c>
      <c r="S26" s="73">
        <v>0.3</v>
      </c>
      <c r="T26" s="43">
        <f t="shared" si="1"/>
        <v>1043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33270</v>
      </c>
      <c r="Q36" s="52"/>
      <c r="R36" s="154" t="s">
        <v>11</v>
      </c>
      <c r="S36" s="155"/>
      <c r="T36" s="53">
        <f>SUM(T23:T35)</f>
        <v>19952.099999999999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28503</v>
      </c>
      <c r="Q37" s="77" t="s">
        <v>46</v>
      </c>
      <c r="R37" s="154" t="s">
        <v>14</v>
      </c>
      <c r="S37" s="155"/>
      <c r="T37" s="56">
        <f>T36*0.16</f>
        <v>3192.3359999999998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23144.435999999998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2020-06-30T22:21:10Z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