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90.xml" ContentType="application/vnd.openxmlformats-officedocument.drawingml.chart+xml"/>
  <Override PartName="/xl/charts/chart89.xml" ContentType="application/vnd.openxmlformats-officedocument.drawingml.chart+xml"/>
  <Override PartName="/xl/charts/chart88.xml" ContentType="application/vnd.openxmlformats-officedocument.drawingml.chart+xml"/>
  <Override PartName="/xl/charts/chart83.xml" ContentType="application/vnd.openxmlformats-officedocument.drawingml.chart+xml"/>
  <Override PartName="/xl/charts/chart86.xml" ContentType="application/vnd.openxmlformats-officedocument.drawingml.chart+xml"/>
  <Override PartName="/xl/charts/chart82.xml" ContentType="application/vnd.openxmlformats-officedocument.drawingml.chart+xml"/>
  <Override PartName="/xl/charts/chart81.xml" ContentType="application/vnd.openxmlformats-officedocument.drawingml.chart+xml"/>
  <Override PartName="/xl/charts/chart79.xml" ContentType="application/vnd.openxmlformats-officedocument.drawingml.chart+xml"/>
  <Override PartName="/xl/charts/chart78.xml" ContentType="application/vnd.openxmlformats-officedocument.drawingml.chart+xml"/>
  <Override PartName="/xl/charts/chart76.xml" ContentType="application/vnd.openxmlformats-officedocument.drawingml.chart+xml"/>
  <Override PartName="/xl/charts/chart75.xml" ContentType="application/vnd.openxmlformats-officedocument.drawingml.chart+xml"/>
  <Override PartName="/xl/charts/chart74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73.xml" ContentType="application/vnd.openxmlformats-officedocument.drawingml.chart+xml"/>
  <Override PartName="/xl/charts/chart80.xml" ContentType="application/vnd.openxmlformats-officedocument.drawingml.chart+xml"/>
  <Override PartName="/xl/charts/chart87.xml" ContentType="application/vnd.openxmlformats-officedocument.drawingml.chart+xml"/>
  <Override PartName="/xl/charts/chart77.xml" ContentType="application/vnd.openxmlformats-officedocument.drawingml.chart+xml"/>
  <Override PartName="/xl/charts/chart72.xml" ContentType="application/vnd.openxmlformats-officedocument.drawingml.chart+xml"/>
  <Override PartName="/xl/charts/chart71.xml" ContentType="application/vnd.openxmlformats-officedocument.drawingml.chart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_rels/drawing11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9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Desviacion de esfuerzo" sheetId="1" state="visible" r:id="rId2"/>
    <sheet name="Desviacion de costos" sheetId="2" state="visible" r:id="rId3"/>
    <sheet name="Apego a Procesos" sheetId="3" state="visible" r:id="rId4"/>
    <sheet name="Apego a Productos" sheetId="4" state="visible" r:id="rId5"/>
    <sheet name="Física" sheetId="5" state="visible" r:id="rId6"/>
    <sheet name="Funcional" sheetId="6" state="visible" r:id="rId7"/>
    <sheet name="Crecimiento anual de ventas" sheetId="7" state="visible" r:id="rId8"/>
    <sheet name="Indice de Satisfacción" sheetId="8" state="visible" r:id="rId9"/>
    <sheet name="Producto" sheetId="9" state="visible" r:id="rId10"/>
    <sheet name="Actividades" sheetId="10" state="visible" r:id="rId11"/>
    <sheet name="Monitoreo de Actividades" sheetId="11" state="visible" r:id="rId12"/>
  </sheets>
  <calcPr iterateCount="100" refMode="A1" iterate="false" iterateDelta="0.0001"/>
</workbook>
</file>

<file path=xl/sharedStrings.xml><?xml version="1.0" encoding="utf-8"?>
<sst xmlns="http://schemas.openxmlformats.org/spreadsheetml/2006/main" count="290" uniqueCount="126">
  <si>
    <t>Desviación de esfuerzo por proyectos planificados/reales</t>
  </si>
  <si>
    <t>Periodo</t>
  </si>
  <si>
    <t>Área</t>
  </si>
  <si>
    <t>Ventas</t>
  </si>
  <si>
    <t>Tickets de Soporte</t>
  </si>
  <si>
    <t>Planeados</t>
  </si>
  <si>
    <t>Reales</t>
  </si>
  <si>
    <t>Desviación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</si>
  <si>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</si>
  <si>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</si>
  <si>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</si>
  <si>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</si>
  <si>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</si>
  <si>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</si>
  <si>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</si>
  <si>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</si>
  <si>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</si>
  <si>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</si>
  <si>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</si>
  <si>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</si>
  <si>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Desviación de gastos planificados/reales</t>
  </si>
  <si>
    <t>Tipo de gasto</t>
  </si>
  <si>
    <t>Gastos Totales planeados</t>
  </si>
  <si>
    <t>Gastos Reales</t>
  </si>
  <si>
    <t>Desviación de Gastos real vs planeada</t>
  </si>
  <si>
    <t>Gastos para productos</t>
  </si>
  <si>
    <t>Gasto total mensual</t>
  </si>
  <si>
    <t>Sueldos</t>
  </si>
  <si>
    <t>Gastos</t>
  </si>
  <si>
    <t>Procesos Internos</t>
  </si>
  <si>
    <t>Prospectación</t>
  </si>
  <si>
    <t>Implementación</t>
  </si>
  <si>
    <t>Garantía</t>
  </si>
  <si>
    <t>Nivel de apego</t>
  </si>
  <si>
    <t>Procesos Organizacionales</t>
  </si>
  <si>
    <t>Calidad</t>
  </si>
  <si>
    <t>Planeación anual</t>
  </si>
  <si>
    <t>Seguimiento</t>
  </si>
  <si>
    <t>Cambios</t>
  </si>
  <si>
    <t>Productos de proceso</t>
  </si>
  <si>
    <t>Cotización</t>
  </si>
  <si>
    <t>Solicitud de compra</t>
  </si>
  <si>
    <t>Carta de aceptación</t>
  </si>
  <si>
    <t>Tickets de servicio</t>
  </si>
  <si>
    <t>Productos Organizacionales</t>
  </si>
  <si>
    <t>Catalogo de servicios</t>
  </si>
  <si>
    <t>Plan de calidad</t>
  </si>
  <si>
    <t>Plan de Métricas</t>
  </si>
  <si>
    <t>Plan de Configuración</t>
  </si>
  <si>
    <t>Plan de proyecto</t>
  </si>
  <si>
    <t>Reporte de Monitoreo</t>
  </si>
  <si>
    <t>Física Ejecución</t>
  </si>
  <si>
    <t>Física Organizacional</t>
  </si>
  <si>
    <t>Elementos de configuración física</t>
  </si>
  <si>
    <t>Control de cambios organizacional</t>
  </si>
  <si>
    <t>Línea base</t>
  </si>
  <si>
    <t>Elementos de Configuración</t>
  </si>
  <si>
    <t>Funcional Ejecución</t>
  </si>
  <si>
    <t>Funcional Organizacional</t>
  </si>
  <si>
    <t>Entregables</t>
  </si>
  <si>
    <t>Control de cambios</t>
  </si>
  <si>
    <t>Ventas por personal</t>
  </si>
  <si>
    <t>Ventas  planeadas</t>
  </si>
  <si>
    <t>Ventas Reales de Ejecutivos</t>
  </si>
  <si>
    <t>Ventas Reales (Todas las transferencias del mes)</t>
  </si>
  <si>
    <t>Desviación de ventas</t>
  </si>
  <si>
    <t>Ingresos Vs Egresos</t>
  </si>
  <si>
    <t>Adriana</t>
  </si>
  <si>
    <t>Marisol Ornelas</t>
  </si>
  <si>
    <t>Alma Yesenia</t>
  </si>
  <si>
    <t>Planeados(Meta)</t>
  </si>
  <si>
    <t>Planeados(meta)</t>
  </si>
  <si>
    <t>Totales</t>
  </si>
  <si>
    <t>Ventas totales</t>
  </si>
  <si>
    <t>Planeadas</t>
  </si>
  <si>
    <t>Apegó</t>
  </si>
  <si>
    <t>Promedio Mensual</t>
  </si>
  <si>
    <t>Total</t>
  </si>
  <si>
    <t>Producto</t>
  </si>
  <si>
    <t>Contpaq i® Nominas U. Base Renovación Renta</t>
  </si>
  <si>
    <t>Contpaq i® Factura Electrónica U. Base Monoempresa Renovación Renta</t>
  </si>
  <si>
    <t>Contpaq i® Factura Electrónica U. Base Multiempresa Renovación Renta</t>
  </si>
  <si>
    <t>Paquete de 2 horas de Asesoría y Soporte Técnico Contpaq i®, Servicio vía Remota (Incluye 2 horas gratis por ser cliente distinguido)</t>
  </si>
  <si>
    <t>Servicio de Asesoría y Soporte Técnico Vía Remota</t>
  </si>
  <si>
    <t>Contpaq i® CFDI en linea+ Producto Nuevo Monoempresa Renta</t>
  </si>
  <si>
    <t>Contpaq i® Contabilidad U. Base Actualización Especial Tradicional</t>
  </si>
  <si>
    <t>Contpaq i® Comercial U. Base Renovación Renta</t>
  </si>
  <si>
    <t>Contpaq i® Contabilidad U. Base Actualización Normal Tradicional</t>
  </si>
  <si>
    <t>Contpaq i® Nominas U. Base Actualización Especial Tradicional</t>
  </si>
  <si>
    <t>Paquete de 5 horas de Asesoría y Soporte Técnico Contpaq i®, Servicio vía Remota</t>
  </si>
  <si>
    <t>Contpaq i® Comercial U. Base Producto Nuevo Renta</t>
  </si>
  <si>
    <t>Contpaq i® Contabilidad U. Adicional Producto Nuevo Tradicional</t>
  </si>
  <si>
    <t>Contpaq i® Nominas U. Adicional Renovación Renta</t>
  </si>
  <si>
    <t>Contpaq i® Contabilidad U. Base Producto Nuevo Tradicional</t>
  </si>
  <si>
    <t>Paquete de 10 horas de Asesoría y Soporte Técnico Contpaq i®, Servicio vía Remota</t>
  </si>
  <si>
    <t>Contpaq i® Bancos U. Base Actualización Especial Tradicional</t>
  </si>
  <si>
    <t>Servicio Presencial</t>
  </si>
  <si>
    <t>Contpaq i® Contabilidad U. Adicional Actualización Especial Tradicional</t>
  </si>
  <si>
    <t>Contpaq i® Comercial U. Adicional Renovación Renta</t>
  </si>
  <si>
    <t>Contpaq i® Bancos U. Base Producto Nuevo Renta</t>
  </si>
  <si>
    <t>Contpaq i® Nominas U. Base Producto Nuevo Renta</t>
  </si>
  <si>
    <t>Contpaq i® Nominas U. Adicional Actualización Especial Tradicional</t>
  </si>
  <si>
    <t>Contpaq i® Factura Electrónica U. Base Multiempresa Producto Nuevo Renta</t>
  </si>
  <si>
    <t>Contpaq i® Factura Electrónica U. Base Actualización Especial Tradicional</t>
  </si>
  <si>
    <t>Contpaq i® Comercial U. Adicional Producto Nuevo Renta</t>
  </si>
  <si>
    <t>Paquete de 500 timbres Contpaq i®</t>
  </si>
  <si>
    <t>Contpaq i® Factura Electrónica U. Adicional Multiempresa Renovación Renta</t>
  </si>
  <si>
    <t>Contpaq i® Contabilidad U. Adicional Producto Nuevo Renta</t>
  </si>
  <si>
    <t>Servicio por hora de Desarrollo Personalizado de JoinData</t>
  </si>
  <si>
    <t>Contpaq i® XML Línea + Multiempresa, Multiusuario Renta</t>
  </si>
  <si>
    <t>Contpaq i® Bancos U. Adicional Actualización Especial Tradicional</t>
  </si>
  <si>
    <t>XP/VS Terminal Server Lite Conexión a 1 servidor</t>
  </si>
  <si>
    <t>Contpaq i® CFDI Nóminas+ Producto Nuevo Monoempresa Renta</t>
  </si>
  <si>
    <t>Contpaq i® Nominas U. Adicional Producto Nuevo Tradicional</t>
  </si>
  <si>
    <t>Contpaq i® Factura Electrónica U. Adicional Monoempresa Renovación Renta</t>
  </si>
  <si>
    <t>Servicio de Implementación, Activación y Capacitación de CFDI Facturación en linea +</t>
  </si>
  <si>
    <t>Servicio de Asesoría y Soporte Contpaqi Contabilidad Vía Remota</t>
  </si>
  <si>
    <t>Cargo por gastos administrativos por cancelación de pedido</t>
  </si>
  <si>
    <t>Paquete de 20 horas de Asesoría y Soporte Técnico Contpaq i®, Servicio vía Remota</t>
  </si>
  <si>
    <t>Porcentaje de Cumplimiento</t>
  </si>
  <si>
    <t>Actividades en tiempo</t>
  </si>
  <si>
    <t>Actividades fuera de tiempo</t>
  </si>
  <si>
    <t>Área Revisada</t>
  </si>
  <si>
    <t>Planeación Anual</t>
  </si>
  <si>
    <t>Organizacionales</t>
  </si>
  <si>
    <t>Compras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</si>
</sst>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#,##0.00"/>
    <numFmt numFmtId="167" formatCode="[$$-80A]#,##0.00;[RED]\-[$$-80A]#,##0.00"/>
    <numFmt numFmtId="168" formatCode="0%"/>
    <numFmt numFmtId="169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DDDDDD"/>
        <bgColor rgb="FFD9D9D9"/>
      </patternFill>
    </fill>
    <fill>
      <patternFill patternType="solid">
        <fgColor rgb="FFFFFF99"/>
        <bgColor rgb="FFEEEEEE"/>
      </patternFill>
    </fill>
    <fill>
      <patternFill patternType="solid">
        <fgColor rgb="FF70AD47"/>
        <bgColor rgb="FF339966"/>
      </patternFill>
    </fill>
    <fill>
      <patternFill patternType="solid">
        <fgColor rgb="FFFF0000"/>
        <bgColor rgb="FFFF3333"/>
      </patternFill>
    </fill>
    <fill>
      <patternFill patternType="solid">
        <fgColor rgb="FFFFFFFF"/>
        <bgColor rgb="FFEEEEEE"/>
      </patternFill>
    </fill>
    <fill>
      <patternFill patternType="solid">
        <fgColor rgb="FFFF3333"/>
        <bgColor rgb="FFFF420E"/>
      </patternFill>
    </fill>
    <fill>
      <patternFill patternType="solid">
        <fgColor rgb="FF006600"/>
        <bgColor rgb="FF00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19" applyFont="false" applyBorder="true" applyAlignment="true" applyProtection="true">
      <alignment horizontal="center" vertical="top" textRotation="0" wrapText="tru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1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1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6" fillId="0" borderId="1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5" borderId="1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5" borderId="1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6" borderId="1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6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8" fillId="8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8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9" borderId="1" xfId="19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3B3B3"/>
      <rgbColor rgb="FF808080"/>
      <rgbColor rgb="FF5B9BD5"/>
      <rgbColor rgb="FFFF3333"/>
      <rgbColor rgb="FFEEEEEE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4586"/>
      <rgbColor rgb="FF339966"/>
      <rgbColor rgb="FF003300"/>
      <rgbColor rgb="FF333300"/>
      <rgbColor rgb="FFFF420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Esfuerzo Area de Ventas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esfuerzo'!$C$6</c:f>
              <c:strCache>
                <c:ptCount val="1"/>
                <c:pt idx="0">
                  <c:v>Planeados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esfuerzo'!$C$7:$C$18</c:f>
              <c:numCache>
                <c:formatCode>General</c:formatCode>
                <c:ptCount val="1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ser>
          <c:idx val="1"/>
          <c:order val="1"/>
          <c:tx>
            <c:strRef>
              <c:f>'Desviacion de esfuerzo'!$D$6</c:f>
              <c:strCache>
                <c:ptCount val="1"/>
                <c:pt idx="0">
                  <c:v>Reales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esfuerzo'!$D$7:$D$18</c:f>
              <c:numCache>
                <c:formatCode>General</c:formatCode>
                <c:ptCount val="12"/>
                <c:pt idx="0">
                  <c:v>54</c:v>
                </c:pt>
                <c:pt idx="1">
                  <c:v>47</c:v>
                </c:pt>
                <c:pt idx="2">
                  <c:v>41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gapWidth val="100"/>
        <c:overlap val="0"/>
        <c:axId val="83608227"/>
        <c:axId val="70359509"/>
      </c:barChart>
      <c:catAx>
        <c:axId val="836082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0359509"/>
        <c:crosses val="autoZero"/>
        <c:auto val="1"/>
        <c:lblAlgn val="ctr"/>
        <c:lblOffset val="100"/>
      </c:catAx>
      <c:valAx>
        <c:axId val="703595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360822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Tickets de Soporte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esfuerzo'!$F$6</c:f>
              <c:strCache>
                <c:ptCount val="1"/>
                <c:pt idx="0">
                  <c:v>Planeados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esfuerzo'!$F$7:$F$18</c:f>
              <c:numCache>
                <c:formatCode>General</c:formatCode>
                <c:ptCount val="12"/>
                <c:pt idx="0">
                  <c:v>63</c:v>
                </c:pt>
                <c:pt idx="1">
                  <c:v>126</c:v>
                </c:pt>
                <c:pt idx="2">
                  <c:v>126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ser>
          <c:idx val="1"/>
          <c:order val="1"/>
          <c:tx>
            <c:strRef>
              <c:f>'Desviacion de esfuerzo'!$G$6</c:f>
              <c:strCache>
                <c:ptCount val="1"/>
                <c:pt idx="0">
                  <c:v>Reales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esfuerzo'!$G$7:$G$18</c:f>
              <c:numCache>
                <c:formatCode>General</c:formatCode>
                <c:ptCount val="12"/>
                <c:pt idx="0">
                  <c:v>76</c:v>
                </c:pt>
                <c:pt idx="1">
                  <c:v>128</c:v>
                </c:pt>
                <c:pt idx="2">
                  <c:v>74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gapWidth val="100"/>
        <c:overlap val="0"/>
        <c:axId val="63813599"/>
        <c:axId val="22954217"/>
      </c:barChart>
      <c:catAx>
        <c:axId val="6381359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2954217"/>
        <c:crosses val="autoZero"/>
        <c:auto val="1"/>
        <c:lblAlgn val="ctr"/>
        <c:lblOffset val="100"/>
      </c:catAx>
      <c:valAx>
        <c:axId val="229542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381359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Desviación Ventas Esfuerzo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esfuerzo'!$E$6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esfuerzo'!$E$7:$E$18</c:f>
              <c:numCache>
                <c:formatCode>General</c:formatCode>
                <c:ptCount val="12"/>
                <c:pt idx="0">
                  <c:v>-0.325</c:v>
                </c:pt>
                <c:pt idx="1">
                  <c:v>-0.4125</c:v>
                </c:pt>
                <c:pt idx="2">
                  <c:v>-0.4875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gapWidth val="100"/>
        <c:overlap val="0"/>
        <c:axId val="73814135"/>
        <c:axId val="99773105"/>
      </c:barChart>
      <c:catAx>
        <c:axId val="738141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9773105"/>
        <c:crosses val="autoZero"/>
        <c:auto val="1"/>
        <c:lblAlgn val="ctr"/>
        <c:lblOffset val="100"/>
      </c:catAx>
      <c:valAx>
        <c:axId val="997731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381413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Desviacion Esfuerzo Soporte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esfuerzo'!$H$6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esfuerzo'!$H$7:$H$18</c:f>
              <c:numCache>
                <c:formatCode>General</c:formatCode>
                <c:ptCount val="12"/>
                <c:pt idx="0">
                  <c:v>0.206349206349206</c:v>
                </c:pt>
                <c:pt idx="1">
                  <c:v>0.0158730158730158</c:v>
                </c:pt>
                <c:pt idx="2">
                  <c:v>-0.412698412698413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gapWidth val="100"/>
        <c:overlap val="0"/>
        <c:axId val="31027127"/>
        <c:axId val="31609572"/>
      </c:barChart>
      <c:catAx>
        <c:axId val="310271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609572"/>
        <c:crosses val="autoZero"/>
        <c:auto val="1"/>
        <c:lblAlgn val="ctr"/>
        <c:lblOffset val="100"/>
      </c:catAx>
      <c:valAx>
        <c:axId val="316095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02712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costos'!$G$4:$G$6</c:f>
              <c:strCache>
                <c:ptCount val="1"/>
                <c:pt idx="0">
                  <c:v>Gastos Totales planeados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costos'!$G$7:$G$18</c:f>
              <c:numCache>
                <c:formatCode>General</c:formatCode>
                <c:ptCount val="12"/>
                <c:pt idx="0">
                  <c:v>140990.82</c:v>
                </c:pt>
                <c:pt idx="1">
                  <c:v>140990.82</c:v>
                </c:pt>
                <c:pt idx="2">
                  <c:v>154239.88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'Desviacion de costos'!$H$4:$H$6</c:f>
              <c:strCache>
                <c:ptCount val="1"/>
                <c:pt idx="0">
                  <c:v>Gastos Reales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costos'!$H$7:$H$18</c:f>
              <c:numCache>
                <c:formatCode>General</c:formatCode>
                <c:ptCount val="12"/>
                <c:pt idx="0">
                  <c:v>91828.107</c:v>
                </c:pt>
                <c:pt idx="1">
                  <c:v>81057.95</c:v>
                </c:pt>
                <c:pt idx="2">
                  <c:v>71919.82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219"/>
        <c:overlap val="-27"/>
        <c:axId val="31235635"/>
        <c:axId val="90843795"/>
      </c:barChart>
      <c:catAx>
        <c:axId val="312356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90843795"/>
        <c:crosses val="autoZero"/>
        <c:auto val="1"/>
        <c:lblAlgn val="ctr"/>
        <c:lblOffset val="100"/>
      </c:catAx>
      <c:valAx>
        <c:axId val="908437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31235635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costos'!$I$7:$I$18</c:f>
              <c:numCache>
                <c:formatCode>General</c:formatCode>
                <c:ptCount val="12"/>
                <c:pt idx="0">
                  <c:v>-0.348694425637073</c:v>
                </c:pt>
                <c:pt idx="1">
                  <c:v>-0.425083491251416</c:v>
                </c:pt>
                <c:pt idx="2">
                  <c:v>-0.533714497184515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gapWidth val="219"/>
        <c:overlap val="-27"/>
        <c:axId val="1037796"/>
        <c:axId val="64969534"/>
      </c:barChart>
      <c:catAx>
        <c:axId val="10377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64969534"/>
        <c:crosses val="autoZero"/>
        <c:auto val="1"/>
        <c:lblAlgn val="ctr"/>
        <c:lblOffset val="100"/>
      </c:catAx>
      <c:valAx>
        <c:axId val="649695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1037796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'Apego a Procesos'!$D$2</c:f>
              <c:strCache>
                <c:ptCount val="1"/>
                <c:pt idx="0">
                  <c:v>Procesos Internos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'Apego a Procesos'!$D$4:$G$4</c:f>
              <c:strCache>
                <c:ptCount val="4"/>
                <c:pt idx="0">
                  <c:v>Prospectación</c:v>
                </c:pt>
                <c:pt idx="1">
                  <c:v>Ventas</c:v>
                </c:pt>
                <c:pt idx="2">
                  <c:v>Implementación</c:v>
                </c:pt>
                <c:pt idx="3">
                  <c:v>Garantía</c:v>
                </c:pt>
              </c:strCache>
            </c:strRef>
          </c:cat>
          <c:val>
            <c:numRef>
              <c:f>'Apego a Procesos'!$D$17:$G$17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0.8095</c:v>
                </c:pt>
                <c:pt idx="3">
                  <c:v>1</c:v>
                </c:pt>
              </c:numCache>
            </c:numRef>
          </c:val>
        </c:ser>
        <c:gapWidth val="100"/>
        <c:overlap val="0"/>
        <c:axId val="90178700"/>
        <c:axId val="29711994"/>
      </c:barChart>
      <c:catAx>
        <c:axId val="901787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711994"/>
        <c:crosses val="autoZero"/>
        <c:auto val="1"/>
        <c:lblAlgn val="ctr"/>
        <c:lblOffset val="100"/>
      </c:catAx>
      <c:valAx>
        <c:axId val="297119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017870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'Apego a Procesos'!$D$25:$G$25</c:f>
              <c:strCache>
                <c:ptCount val="4"/>
                <c:pt idx="0">
                  <c:v>Calidad</c:v>
                </c:pt>
                <c:pt idx="1">
                  <c:v>Planeación anual</c:v>
                </c:pt>
                <c:pt idx="2">
                  <c:v>Seguimiento</c:v>
                </c:pt>
                <c:pt idx="3">
                  <c:v>Cambios</c:v>
                </c:pt>
              </c:strCache>
            </c:strRef>
          </c:cat>
          <c:val>
            <c:numRef>
              <c:f>'Apego a Procesos'!$D$38:$G$38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gapWidth val="100"/>
        <c:overlap val="0"/>
        <c:axId val="55247589"/>
        <c:axId val="49895277"/>
      </c:barChart>
      <c:catAx>
        <c:axId val="5524758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895277"/>
        <c:crosses val="autoZero"/>
        <c:auto val="1"/>
        <c:lblAlgn val="ctr"/>
        <c:lblOffset val="100"/>
      </c:catAx>
      <c:valAx>
        <c:axId val="498952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524758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'Apego a Productos'!$D$2</c:f>
              <c:strCache>
                <c:ptCount val="1"/>
                <c:pt idx="0">
                  <c:v>Productos de proceso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'Apego a Productos'!$D$4:$G$4</c:f>
              <c:strCache>
                <c:ptCount val="4"/>
                <c:pt idx="0">
                  <c:v>Cotización</c:v>
                </c:pt>
                <c:pt idx="1">
                  <c:v>Solicitud de compra</c:v>
                </c:pt>
                <c:pt idx="2">
                  <c:v>Carta de aceptación</c:v>
                </c:pt>
                <c:pt idx="3">
                  <c:v>Tickets de servicio</c:v>
                </c:pt>
              </c:strCache>
            </c:strRef>
          </c:cat>
          <c:val>
            <c:numRef>
              <c:f>'Apego a Productos'!$D$17:$G$17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0.666666666666667</c:v>
                </c:pt>
                <c:pt idx="3">
                  <c:v>0.933333333333333</c:v>
                </c:pt>
              </c:numCache>
            </c:numRef>
          </c:val>
        </c:ser>
        <c:gapWidth val="100"/>
        <c:overlap val="0"/>
        <c:axId val="43725350"/>
        <c:axId val="64449001"/>
      </c:barChart>
      <c:catAx>
        <c:axId val="4372535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4449001"/>
        <c:crosses val="autoZero"/>
        <c:auto val="1"/>
        <c:lblAlgn val="ctr"/>
        <c:lblOffset val="100"/>
      </c:catAx>
      <c:valAx>
        <c:axId val="644490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372535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'Apego a Productos'!$D$24</c:f>
              <c:strCache>
                <c:ptCount val="1"/>
                <c:pt idx="0">
                  <c:v>Productos Organizacionales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'Apego a Productos'!$D$26:$I$26</c:f>
              <c:strCache>
                <c:ptCount val="6"/>
                <c:pt idx="0">
                  <c:v>Catalogo de servicios</c:v>
                </c:pt>
                <c:pt idx="1">
                  <c:v>Plan de calidad</c:v>
                </c:pt>
                <c:pt idx="2">
                  <c:v>Plan de Métricas</c:v>
                </c:pt>
                <c:pt idx="3">
                  <c:v>Plan de Configuración</c:v>
                </c:pt>
                <c:pt idx="4">
                  <c:v>Plan de proyecto</c:v>
                </c:pt>
                <c:pt idx="5">
                  <c:v>Reporte de Monitoreo</c:v>
                </c:pt>
              </c:strCache>
            </c:strRef>
          </c:cat>
          <c:val>
            <c:numRef>
              <c:f>'Apego a Productos'!$D$39:$I$39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0.963</c:v>
                </c:pt>
              </c:numCache>
            </c:numRef>
          </c:val>
        </c:ser>
        <c:gapWidth val="100"/>
        <c:overlap val="0"/>
        <c:axId val="82608297"/>
        <c:axId val="1170742"/>
      </c:barChart>
      <c:catAx>
        <c:axId val="8260829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70742"/>
        <c:crosses val="autoZero"/>
        <c:auto val="1"/>
        <c:lblAlgn val="ctr"/>
        <c:lblOffset val="100"/>
      </c:catAx>
      <c:valAx>
        <c:axId val="11707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260829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Física!$E$4</c:f>
              <c:strCache>
                <c:ptCount val="1"/>
                <c:pt idx="0">
                  <c:v>Física Organizacional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Física!$E$6:$G$6</c:f>
              <c:strCache>
                <c:ptCount val="3"/>
                <c:pt idx="0">
                  <c:v>Control de cambios organizacional</c:v>
                </c:pt>
                <c:pt idx="1">
                  <c:v>Línea base</c:v>
                </c:pt>
                <c:pt idx="2">
                  <c:v>Elementos de Configuración</c:v>
                </c:pt>
              </c:strCache>
            </c:strRef>
          </c:cat>
          <c:val>
            <c:numRef>
              <c:f>Física!$E$19:$G$19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gapWidth val="100"/>
        <c:overlap val="0"/>
        <c:axId val="60792959"/>
        <c:axId val="46405184"/>
      </c:barChart>
      <c:catAx>
        <c:axId val="607929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6405184"/>
        <c:crosses val="autoZero"/>
        <c:auto val="1"/>
        <c:lblAlgn val="ctr"/>
        <c:lblOffset val="100"/>
      </c:catAx>
      <c:valAx>
        <c:axId val="464051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79295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Física!$D$6</c:f>
              <c:strCache>
                <c:ptCount val="1"/>
                <c:pt idx="0">
                  <c:v>Elementos de configuración física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Física!$D$6</c:f>
              <c:strCache>
                <c:ptCount val="1"/>
                <c:pt idx="0">
                  <c:v>Elementos de configuración física</c:v>
                </c:pt>
              </c:strCache>
            </c:strRef>
          </c:cat>
          <c:val>
            <c:numRef>
              <c:f>Física!$D$19</c:f>
              <c:numCache>
                <c:formatCode>General</c:formatCode>
                <c:ptCount val="1"/>
                <c:pt idx="0">
                  <c:v>0.5</c:v>
                </c:pt>
              </c:numCache>
            </c:numRef>
          </c:val>
        </c:ser>
        <c:gapWidth val="100"/>
        <c:overlap val="0"/>
        <c:axId val="85944030"/>
        <c:axId val="67095593"/>
      </c:barChart>
      <c:catAx>
        <c:axId val="8594403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095593"/>
        <c:crosses val="autoZero"/>
        <c:auto val="1"/>
        <c:lblAlgn val="ctr"/>
        <c:lblOffset val="100"/>
      </c:catAx>
      <c:valAx>
        <c:axId val="670955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594403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Auditorías Funcionales ORganizacionales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Funcional!$E$2</c:f>
              <c:strCache>
                <c:ptCount val="1"/>
                <c:pt idx="0">
                  <c:v>Funcional Organizacional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Funcional!$E$4:$F$4</c:f>
              <c:strCache>
                <c:ptCount val="2"/>
                <c:pt idx="0">
                  <c:v>Control de cambios</c:v>
                </c:pt>
                <c:pt idx="1">
                  <c:v>Línea base</c:v>
                </c:pt>
              </c:strCache>
            </c:strRef>
          </c:cat>
          <c:val>
            <c:numRef>
              <c:f>Funcional!$E$17:$F$17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gapWidth val="100"/>
        <c:overlap val="0"/>
        <c:axId val="60503938"/>
        <c:axId val="63134880"/>
      </c:barChart>
      <c:catAx>
        <c:axId val="6050393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3134880"/>
        <c:crosses val="autoZero"/>
        <c:auto val="1"/>
        <c:lblAlgn val="ctr"/>
        <c:lblOffset val="100"/>
      </c:catAx>
      <c:valAx>
        <c:axId val="631348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50393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Auditorías Internas Funcionales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Funcional!$D$2</c:f>
              <c:strCache>
                <c:ptCount val="1"/>
                <c:pt idx="0">
                  <c:v>Funcional Ejecución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Funcional!$D$4</c:f>
              <c:strCache>
                <c:ptCount val="1"/>
                <c:pt idx="0">
                  <c:v>Entregables</c:v>
                </c:pt>
              </c:strCache>
            </c:strRef>
          </c:cat>
          <c:val>
            <c:numRef>
              <c:f>Funcional!$D$17</c:f>
              <c:numCache>
                <c:formatCode>General</c:formatCode>
                <c:ptCount val="1"/>
                <c:pt idx="0">
                  <c:v>0.89</c:v>
                </c:pt>
              </c:numCache>
            </c:numRef>
          </c:val>
        </c:ser>
        <c:gapWidth val="100"/>
        <c:overlap val="0"/>
        <c:axId val="44955864"/>
        <c:axId val="24963501"/>
      </c:barChart>
      <c:catAx>
        <c:axId val="44955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4963501"/>
        <c:crosses val="autoZero"/>
        <c:auto val="1"/>
        <c:lblAlgn val="ctr"/>
        <c:lblOffset val="100"/>
      </c:catAx>
      <c:valAx>
        <c:axId val="249635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495586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'Crecimiento anual de ventas'!$H$1:$H$3</c:f>
              <c:strCache>
                <c:ptCount val="1"/>
                <c:pt idx="0">
                  <c:v>Ventas  planeadas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'Crecimiento anual de ventas'!$H$4:$H$15</c:f>
              <c:numCache>
                <c:formatCode>General</c:formatCode>
                <c:ptCount val="12"/>
                <c:pt idx="0">
                  <c:v>275000</c:v>
                </c:pt>
                <c:pt idx="1">
                  <c:v>275000.01</c:v>
                </c:pt>
                <c:pt idx="2">
                  <c:v>275000.01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"Ingresos Reales"</c:f>
              <c:strCache>
                <c:ptCount val="1"/>
                <c:pt idx="0">
                  <c:v>Ingresos Reales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'Crecimiento anual de ventas'!$J$4:$J$15</c:f>
              <c:numCache>
                <c:formatCode>General</c:formatCode>
                <c:ptCount val="12"/>
                <c:pt idx="0">
                  <c:v>179572.48</c:v>
                </c:pt>
                <c:pt idx="1">
                  <c:v>134033.44</c:v>
                </c:pt>
                <c:pt idx="2">
                  <c:v>110127.63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gapWidth val="219"/>
        <c:overlap val="-27"/>
        <c:axId val="26035889"/>
        <c:axId val="95607143"/>
      </c:barChart>
      <c:catAx>
        <c:axId val="260358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95607143"/>
        <c:crosses val="autoZero"/>
        <c:auto val="1"/>
        <c:lblAlgn val="ctr"/>
        <c:lblOffset val="100"/>
      </c:catAx>
      <c:valAx>
        <c:axId val="956071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26035889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'Indice de Satisfacción'!$C$5:$C$16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'Indice de Satisfacción'!$D$5:$D$16</c:f>
              <c:numCache>
                <c:formatCode>General</c:formatCode>
                <c:ptCount val="12"/>
                <c:pt idx="0">
                  <c:v>0.988</c:v>
                </c:pt>
                <c:pt idx="1">
                  <c:v>0.9257</c:v>
                </c:pt>
                <c:pt idx="2">
                  <c:v>0.97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gapWidth val="219"/>
        <c:overlap val="-27"/>
        <c:axId val="62333310"/>
        <c:axId val="27820112"/>
      </c:barChart>
      <c:catAx>
        <c:axId val="623333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7820112"/>
        <c:crosses val="autoZero"/>
        <c:auto val="1"/>
        <c:lblAlgn val="ctr"/>
        <c:lblOffset val="100"/>
      </c:catAx>
      <c:valAx>
        <c:axId val="27820112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62333310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Producto!$A$2:$A$40</c:f>
              <c:strCache>
                <c:ptCount val="39"/>
                <c:pt idx="0">
                  <c:v>Contpaq i® Nominas U. Base Renovación Renta</c:v>
                </c:pt>
                <c:pt idx="1">
                  <c:v>Contpaq i® Factura Electrónica U. Base Monoempresa Renovación Renta</c:v>
                </c:pt>
                <c:pt idx="2">
                  <c:v>Contpaq i® Factura Electrónica U. Base Multiempresa Renovación Renta</c:v>
                </c:pt>
                <c:pt idx="3">
                  <c:v>Paquete de 2 horas de Asesoría y Soporte Técnico Contpaq i®, Servicio vía Remota (Incluye 2 horas gratis por ser cliente distinguido)</c:v>
                </c:pt>
                <c:pt idx="4">
                  <c:v>Servicio de Asesoría y Soporte Técnico Vía Remota</c:v>
                </c:pt>
                <c:pt idx="5">
                  <c:v>Contpaq i® CFDI en linea+ Producto Nuevo Monoempresa Renta</c:v>
                </c:pt>
                <c:pt idx="6">
                  <c:v>Contpaq i® Contabilidad U. Base Actualización Especial Tradicional</c:v>
                </c:pt>
                <c:pt idx="7">
                  <c:v>Contpaq i® Comercial U. Base Renovación Renta</c:v>
                </c:pt>
                <c:pt idx="8">
                  <c:v>Contpaq i® Contabilidad U. Base Actualización Normal Tradicional</c:v>
                </c:pt>
                <c:pt idx="9">
                  <c:v>Contpaq i® Nominas U. Base Actualización Especial Tradicional</c:v>
                </c:pt>
                <c:pt idx="10">
                  <c:v>Paquete de 5 horas de Asesoría y Soporte Técnico Contpaq i®, Servicio vía Remota</c:v>
                </c:pt>
                <c:pt idx="11">
                  <c:v>Contpaq i® Comercial U. Base Producto Nuevo Renta</c:v>
                </c:pt>
                <c:pt idx="12">
                  <c:v>Contpaq i® Contabilidad U. Adicional Producto Nuevo Tradicional</c:v>
                </c:pt>
                <c:pt idx="13">
                  <c:v>Contpaq i® Nominas U. Adicional Renovación Renta</c:v>
                </c:pt>
                <c:pt idx="14">
                  <c:v>Contpaq i® Contabilidad U. Base Producto Nuevo Tradicional</c:v>
                </c:pt>
                <c:pt idx="15">
                  <c:v>Paquete de 10 horas de Asesoría y Soporte Técnico Contpaq i®, Servicio vía Remota</c:v>
                </c:pt>
                <c:pt idx="16">
                  <c:v>Contpaq i® Bancos U. Base Actualización Especial Tradicional</c:v>
                </c:pt>
                <c:pt idx="17">
                  <c:v>Servicio Presencial</c:v>
                </c:pt>
                <c:pt idx="18">
                  <c:v>Contpaq i® Contabilidad U. Adicional Actualización Especial Tradicional</c:v>
                </c:pt>
                <c:pt idx="19">
                  <c:v>Contpaq i® Comercial U. Adicional Renovación Renta</c:v>
                </c:pt>
                <c:pt idx="20">
                  <c:v>Contpaq i® Bancos U. Base Producto Nuevo Renta</c:v>
                </c:pt>
                <c:pt idx="21">
                  <c:v>Contpaq i® Nominas U. Base Producto Nuevo Renta</c:v>
                </c:pt>
                <c:pt idx="22">
                  <c:v>Contpaq i® Nominas U. Adicional Actualización Especial Tradicional</c:v>
                </c:pt>
                <c:pt idx="23">
                  <c:v>Contpaq i® Factura Electrónica U. Base Multiempresa Producto Nuevo Renta</c:v>
                </c:pt>
                <c:pt idx="24">
                  <c:v>Contpaq i® Factura Electrónica U. Base Actualización Especial Tradicional</c:v>
                </c:pt>
                <c:pt idx="25">
                  <c:v>Contpaq i® Comercial U. Adicional Producto Nuevo Renta</c:v>
                </c:pt>
                <c:pt idx="26">
                  <c:v>Paquete de 500 timbres Contpaq i®</c:v>
                </c:pt>
                <c:pt idx="27">
                  <c:v>Contpaq i® Factura Electrónica U. Adicional Multiempresa Renovación Renta</c:v>
                </c:pt>
                <c:pt idx="28">
                  <c:v>Contpaq i® Contabilidad U. Adicional Producto Nuevo Renta</c:v>
                </c:pt>
                <c:pt idx="29">
                  <c:v>Servicio por hora de Desarrollo Personalizado de JoinData</c:v>
                </c:pt>
                <c:pt idx="30">
                  <c:v>Contpaq i® XML Línea + Multiempresa, Multiusuario Renta</c:v>
                </c:pt>
                <c:pt idx="31">
                  <c:v>Contpaq i® Bancos U. Adicional Actualización Especial Tradicional</c:v>
                </c:pt>
                <c:pt idx="32">
                  <c:v>XP/VS Terminal Server Lite Conexión a 1 servidor</c:v>
                </c:pt>
                <c:pt idx="33">
                  <c:v>Contpaq i® CFDI Nóminas+ Producto Nuevo Monoempresa Renta</c:v>
                </c:pt>
                <c:pt idx="34">
                  <c:v>Contpaq i® Nominas U. Adicional Producto Nuevo Tradicional</c:v>
                </c:pt>
                <c:pt idx="35">
                  <c:v>Contpaq i® Factura Electrónica U. Adicional Monoempresa Renovación Renta</c:v>
                </c:pt>
                <c:pt idx="36">
                  <c:v>Servicio de Implementación, Activación y Capacitación de CFDI Facturación en linea +</c:v>
                </c:pt>
                <c:pt idx="37">
                  <c:v>Servicio de Asesoría y Soporte Contpaqi Contabilidad Vía Remota</c:v>
                </c:pt>
                <c:pt idx="38">
                  <c:v>Cargo por gastos administrativos por cancelación de pedido</c:v>
                </c:pt>
              </c:strCache>
            </c:strRef>
          </c:cat>
          <c:val>
            <c:numRef>
              <c:f>Producto!$B$2:$B$40</c:f>
              <c:numCache>
                <c:formatCode>General</c:formatCode>
                <c:ptCount val="39"/>
                <c:pt idx="0">
                  <c:v>31</c:v>
                </c:pt>
                <c:pt idx="1">
                  <c:v>28</c:v>
                </c:pt>
                <c:pt idx="2">
                  <c:v>20</c:v>
                </c:pt>
                <c:pt idx="3">
                  <c:v>40</c:v>
                </c:pt>
                <c:pt idx="4">
                  <c:v>64</c:v>
                </c:pt>
                <c:pt idx="5">
                  <c:v>25</c:v>
                </c:pt>
                <c:pt idx="6">
                  <c:v>8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  <c:pt idx="12">
                  <c:v>5</c:v>
                </c:pt>
                <c:pt idx="13">
                  <c:v>8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7</c:v>
                </c:pt>
                <c:pt idx="18">
                  <c:v>11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7</c:v>
                </c:pt>
                <c:pt idx="30">
                  <c:v>3</c:v>
                </c:pt>
                <c:pt idx="31">
                  <c:v>4</c:v>
                </c:pt>
                <c:pt idx="32">
                  <c:v>1</c:v>
                </c:pt>
                <c:pt idx="33">
                  <c:v>5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</c:ser>
        <c:gapWidth val="219"/>
        <c:overlap val="-27"/>
        <c:axId val="97278312"/>
        <c:axId val="99312559"/>
      </c:barChart>
      <c:catAx>
        <c:axId val="97278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99312559"/>
        <c:crosses val="autoZero"/>
        <c:auto val="1"/>
        <c:lblAlgn val="ctr"/>
        <c:lblOffset val="100"/>
      </c:catAx>
      <c:valAx>
        <c:axId val="993125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97278312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Actividades!$B$2:$C$2</c:f>
              <c:strCache>
                <c:ptCount val="2"/>
                <c:pt idx="0">
                  <c:v>Actividades en tiempo</c:v>
                </c:pt>
                <c:pt idx="1">
                  <c:v>Actividades fuera de tiempo</c:v>
                </c:pt>
              </c:strCache>
            </c:strRef>
          </c:cat>
          <c:val>
            <c:numRef>
              <c:f>Actividades!$B$3:$C$3</c:f>
              <c:numCache>
                <c:formatCode>General</c:formatCode>
                <c:ptCount val="2"/>
                <c:pt idx="0">
                  <c:v>5</c:v>
                </c:pt>
                <c:pt idx="1">
                  <c:v>14</c:v>
                </c:pt>
              </c:numCache>
            </c:numRef>
          </c:val>
        </c:ser>
        <c:gapWidth val="219"/>
        <c:overlap val="-27"/>
        <c:axId val="30937790"/>
        <c:axId val="83258305"/>
      </c:barChart>
      <c:catAx>
        <c:axId val="309377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83258305"/>
        <c:crosses val="autoZero"/>
        <c:auto val="1"/>
        <c:lblAlgn val="ctr"/>
        <c:lblOffset val="100"/>
      </c:catAx>
      <c:valAx>
        <c:axId val="832583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30937790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Actividades!$A$2</c:f>
              <c:strCache>
                <c:ptCount val="1"/>
                <c:pt idx="0">
                  <c:v>Porcentaje de Cumplimiento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val>
            <c:numRef>
              <c:f>Actividades!$A$3</c:f>
              <c:numCache>
                <c:formatCode>General</c:formatCode>
                <c:ptCount val="1"/>
                <c:pt idx="0">
                  <c:v>0.263157894736842</c:v>
                </c:pt>
              </c:numCache>
            </c:numRef>
          </c:val>
        </c:ser>
        <c:ser>
          <c:idx val="1"/>
          <c:order val="1"/>
          <c:spPr>
            <a:solidFill>
              <a:srgbClr val="ffffff"/>
            </a:solidFill>
            <a:ln>
              <a:noFill/>
            </a:ln>
          </c:spPr>
        </c:ser>
        <c:ser>
          <c:idx val="2"/>
          <c:order val="2"/>
          <c:spPr>
            <a:noFill/>
            <a:ln>
              <a:noFill/>
            </a:ln>
          </c:spPr>
        </c:ser>
        <c:ser>
          <c:idx val="3"/>
          <c:order val="3"/>
          <c:spPr>
            <a:noFill/>
            <a:ln>
              <a:noFill/>
            </a:ln>
          </c:spPr>
        </c:ser>
        <c:ser>
          <c:idx val="4"/>
          <c:order val="4"/>
          <c:spPr>
            <a:noFill/>
            <a:ln>
              <a:noFill/>
            </a:ln>
          </c:spPr>
        </c:ser>
        <c:ser>
          <c:idx val="5"/>
          <c:order val="5"/>
          <c:spPr>
            <a:noFill/>
            <a:ln>
              <a:noFill/>
            </a:ln>
          </c:spPr>
        </c:ser>
        <c:gapWidth val="219"/>
        <c:overlap val="-27"/>
        <c:axId val="99452712"/>
        <c:axId val="32144828"/>
      </c:barChart>
      <c:catAx>
        <c:axId val="99452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32144828"/>
        <c:crosses val="autoZero"/>
        <c:auto val="1"/>
        <c:lblAlgn val="ctr"/>
        <c:lblOffset val="100"/>
      </c:catAx>
      <c:valAx>
        <c:axId val="3214482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99452712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'Monitoreo de Actividades'!$B$3:$E$3</c:f>
              <c:strCache>
                <c:ptCount val="4"/>
                <c:pt idx="0">
                  <c:v>Ventas</c:v>
                </c:pt>
                <c:pt idx="1">
                  <c:v>Planeación Anual</c:v>
                </c:pt>
                <c:pt idx="2">
                  <c:v>Organizacionales</c:v>
                </c:pt>
                <c:pt idx="3">
                  <c:v>Compras</c:v>
                </c:pt>
              </c:strCache>
            </c:strRef>
          </c:cat>
          <c:val>
            <c:numRef>
              <c:f>'Monitoreo de Actividades'!$B$16:$E$16</c:f>
              <c:numCache>
                <c:formatCode>General</c:formatCode>
                <c:ptCount val="4"/>
                <c:pt idx="0">
                  <c:v>0.25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</c:numCache>
            </c:numRef>
          </c:val>
        </c:ser>
        <c:gapWidth val="100"/>
        <c:overlap val="0"/>
        <c:axId val="55728048"/>
        <c:axId val="79659580"/>
      </c:barChart>
      <c:catAx>
        <c:axId val="557280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9659580"/>
        <c:crosses val="autoZero"/>
        <c:auto val="1"/>
        <c:lblAlgn val="ctr"/>
        <c:lblOffset val="100"/>
      </c:catAx>
      <c:valAx>
        <c:axId val="796595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572804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1.xml"/><Relationship Id="rId2" Type="http://schemas.openxmlformats.org/officeDocument/2006/relationships/chart" Target="../charts/chart72.xml"/><Relationship Id="rId3" Type="http://schemas.openxmlformats.org/officeDocument/2006/relationships/chart" Target="../charts/chart73.xml"/><Relationship Id="rId4" Type="http://schemas.openxmlformats.org/officeDocument/2006/relationships/chart" Target="../charts/chart74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88.xml"/><Relationship Id="rId2" Type="http://schemas.openxmlformats.org/officeDocument/2006/relationships/chart" Target="../charts/chart89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9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5.xml"/><Relationship Id="rId2" Type="http://schemas.openxmlformats.org/officeDocument/2006/relationships/chart" Target="../charts/chart7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7.xml"/><Relationship Id="rId2" Type="http://schemas.openxmlformats.org/officeDocument/2006/relationships/chart" Target="../charts/chart7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9.xml"/><Relationship Id="rId2" Type="http://schemas.openxmlformats.org/officeDocument/2006/relationships/chart" Target="../charts/chart8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81.xml"/><Relationship Id="rId2" Type="http://schemas.openxmlformats.org/officeDocument/2006/relationships/chart" Target="../charts/chart8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83.xml"/><Relationship Id="rId2" Type="http://schemas.openxmlformats.org/officeDocument/2006/relationships/chart" Target="../charts/chart84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85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86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8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70560</xdr:colOff>
      <xdr:row>19</xdr:row>
      <xdr:rowOff>54720</xdr:rowOff>
    </xdr:from>
    <xdr:to>
      <xdr:col>5</xdr:col>
      <xdr:colOff>97920</xdr:colOff>
      <xdr:row>37</xdr:row>
      <xdr:rowOff>143280</xdr:rowOff>
    </xdr:to>
    <xdr:graphicFrame>
      <xdr:nvGraphicFramePr>
        <xdr:cNvPr id="0" name=""/>
        <xdr:cNvGraphicFramePr/>
      </xdr:nvGraphicFramePr>
      <xdr:xfrm>
        <a:off x="273600" y="3462120"/>
        <a:ext cx="5755680" cy="324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819720</xdr:colOff>
      <xdr:row>18</xdr:row>
      <xdr:rowOff>131760</xdr:rowOff>
    </xdr:from>
    <xdr:to>
      <xdr:col>13</xdr:col>
      <xdr:colOff>515880</xdr:colOff>
      <xdr:row>37</xdr:row>
      <xdr:rowOff>44640</xdr:rowOff>
    </xdr:to>
    <xdr:graphicFrame>
      <xdr:nvGraphicFramePr>
        <xdr:cNvPr id="1" name=""/>
        <xdr:cNvGraphicFramePr/>
      </xdr:nvGraphicFramePr>
      <xdr:xfrm>
        <a:off x="8414640" y="3363840"/>
        <a:ext cx="5766840" cy="324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30960</xdr:colOff>
      <xdr:row>39</xdr:row>
      <xdr:rowOff>114120</xdr:rowOff>
    </xdr:from>
    <xdr:to>
      <xdr:col>5</xdr:col>
      <xdr:colOff>62280</xdr:colOff>
      <xdr:row>58</xdr:row>
      <xdr:rowOff>23760</xdr:rowOff>
    </xdr:to>
    <xdr:graphicFrame>
      <xdr:nvGraphicFramePr>
        <xdr:cNvPr id="2" name=""/>
        <xdr:cNvGraphicFramePr/>
      </xdr:nvGraphicFramePr>
      <xdr:xfrm>
        <a:off x="234000" y="7026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148320</xdr:colOff>
      <xdr:row>0</xdr:row>
      <xdr:rowOff>0</xdr:rowOff>
    </xdr:from>
    <xdr:to>
      <xdr:col>14</xdr:col>
      <xdr:colOff>129600</xdr:colOff>
      <xdr:row>18</xdr:row>
      <xdr:rowOff>7560</xdr:rowOff>
    </xdr:to>
    <xdr:graphicFrame>
      <xdr:nvGraphicFramePr>
        <xdr:cNvPr id="3" name=""/>
        <xdr:cNvGraphicFramePr/>
      </xdr:nvGraphicFramePr>
      <xdr:xfrm>
        <a:off x="8988120" y="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367920</xdr:colOff>
      <xdr:row>4</xdr:row>
      <xdr:rowOff>22680</xdr:rowOff>
    </xdr:from>
    <xdr:to>
      <xdr:col>13</xdr:col>
      <xdr:colOff>164880</xdr:colOff>
      <xdr:row>18</xdr:row>
      <xdr:rowOff>111960</xdr:rowOff>
    </xdr:to>
    <xdr:graphicFrame>
      <xdr:nvGraphicFramePr>
        <xdr:cNvPr id="17" name="Gráfico 1"/>
        <xdr:cNvGraphicFramePr/>
      </xdr:nvGraphicFramePr>
      <xdr:xfrm>
        <a:off x="6400080" y="974880"/>
        <a:ext cx="6299640" cy="275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230400</xdr:colOff>
      <xdr:row>4</xdr:row>
      <xdr:rowOff>22680</xdr:rowOff>
    </xdr:from>
    <xdr:to>
      <xdr:col>5</xdr:col>
      <xdr:colOff>260280</xdr:colOff>
      <xdr:row>18</xdr:row>
      <xdr:rowOff>97200</xdr:rowOff>
    </xdr:to>
    <xdr:graphicFrame>
      <xdr:nvGraphicFramePr>
        <xdr:cNvPr id="18" name="Gráfico 2"/>
        <xdr:cNvGraphicFramePr/>
      </xdr:nvGraphicFramePr>
      <xdr:xfrm>
        <a:off x="230400" y="974880"/>
        <a:ext cx="606204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102240</xdr:colOff>
      <xdr:row>3</xdr:row>
      <xdr:rowOff>84600</xdr:rowOff>
    </xdr:from>
    <xdr:to>
      <xdr:col>12</xdr:col>
      <xdr:colOff>172080</xdr:colOff>
      <xdr:row>22</xdr:row>
      <xdr:rowOff>70560</xdr:rowOff>
    </xdr:to>
    <xdr:graphicFrame>
      <xdr:nvGraphicFramePr>
        <xdr:cNvPr id="19" name=""/>
        <xdr:cNvGraphicFramePr/>
      </xdr:nvGraphicFramePr>
      <xdr:xfrm>
        <a:off x="7920720" y="794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182520</xdr:colOff>
      <xdr:row>18</xdr:row>
      <xdr:rowOff>203040</xdr:rowOff>
    </xdr:from>
    <xdr:to>
      <xdr:col>5</xdr:col>
      <xdr:colOff>720360</xdr:colOff>
      <xdr:row>34</xdr:row>
      <xdr:rowOff>80280</xdr:rowOff>
    </xdr:to>
    <xdr:graphicFrame>
      <xdr:nvGraphicFramePr>
        <xdr:cNvPr id="4" name="Gráfico 3"/>
        <xdr:cNvGraphicFramePr/>
      </xdr:nvGraphicFramePr>
      <xdr:xfrm>
        <a:off x="385560" y="3635640"/>
        <a:ext cx="6583680" cy="368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325440</xdr:colOff>
      <xdr:row>19</xdr:row>
      <xdr:rowOff>44280</xdr:rowOff>
    </xdr:from>
    <xdr:to>
      <xdr:col>11</xdr:col>
      <xdr:colOff>1005480</xdr:colOff>
      <xdr:row>35</xdr:row>
      <xdr:rowOff>1080</xdr:rowOff>
    </xdr:to>
    <xdr:graphicFrame>
      <xdr:nvGraphicFramePr>
        <xdr:cNvPr id="5" name="Gráfico 4"/>
        <xdr:cNvGraphicFramePr/>
      </xdr:nvGraphicFramePr>
      <xdr:xfrm>
        <a:off x="7476120" y="3715200"/>
        <a:ext cx="7304400" cy="376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352080</xdr:colOff>
      <xdr:row>3</xdr:row>
      <xdr:rowOff>102960</xdr:rowOff>
    </xdr:from>
    <xdr:to>
      <xdr:col>10</xdr:col>
      <xdr:colOff>1565280</xdr:colOff>
      <xdr:row>20</xdr:row>
      <xdr:rowOff>27720</xdr:rowOff>
    </xdr:to>
    <xdr:graphicFrame>
      <xdr:nvGraphicFramePr>
        <xdr:cNvPr id="6" name=""/>
        <xdr:cNvGraphicFramePr/>
      </xdr:nvGraphicFramePr>
      <xdr:xfrm>
        <a:off x="8645040" y="674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549360</xdr:colOff>
      <xdr:row>23</xdr:row>
      <xdr:rowOff>1080</xdr:rowOff>
    </xdr:from>
    <xdr:to>
      <xdr:col>10</xdr:col>
      <xdr:colOff>1762560</xdr:colOff>
      <xdr:row>39</xdr:row>
      <xdr:rowOff>2160</xdr:rowOff>
    </xdr:to>
    <xdr:graphicFrame>
      <xdr:nvGraphicFramePr>
        <xdr:cNvPr id="7" name=""/>
        <xdr:cNvGraphicFramePr/>
      </xdr:nvGraphicFramePr>
      <xdr:xfrm>
        <a:off x="8842320" y="4458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339120</xdr:colOff>
      <xdr:row>2</xdr:row>
      <xdr:rowOff>77040</xdr:rowOff>
    </xdr:from>
    <xdr:to>
      <xdr:col>12</xdr:col>
      <xdr:colOff>587160</xdr:colOff>
      <xdr:row>18</xdr:row>
      <xdr:rowOff>2160</xdr:rowOff>
    </xdr:to>
    <xdr:graphicFrame>
      <xdr:nvGraphicFramePr>
        <xdr:cNvPr id="8" name=""/>
        <xdr:cNvGraphicFramePr/>
      </xdr:nvGraphicFramePr>
      <xdr:xfrm>
        <a:off x="8810640" y="457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213480</xdr:colOff>
      <xdr:row>23</xdr:row>
      <xdr:rowOff>13320</xdr:rowOff>
    </xdr:from>
    <xdr:to>
      <xdr:col>14</xdr:col>
      <xdr:colOff>829800</xdr:colOff>
      <xdr:row>39</xdr:row>
      <xdr:rowOff>14400</xdr:rowOff>
    </xdr:to>
    <xdr:graphicFrame>
      <xdr:nvGraphicFramePr>
        <xdr:cNvPr id="9" name=""/>
        <xdr:cNvGraphicFramePr/>
      </xdr:nvGraphicFramePr>
      <xdr:xfrm>
        <a:off x="11110680" y="4661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339120</xdr:colOff>
      <xdr:row>15</xdr:row>
      <xdr:rowOff>46080</xdr:rowOff>
    </xdr:from>
    <xdr:to>
      <xdr:col>12</xdr:col>
      <xdr:colOff>955440</xdr:colOff>
      <xdr:row>32</xdr:row>
      <xdr:rowOff>47160</xdr:rowOff>
    </xdr:to>
    <xdr:graphicFrame>
      <xdr:nvGraphicFramePr>
        <xdr:cNvPr id="10" name=""/>
        <xdr:cNvGraphicFramePr/>
      </xdr:nvGraphicFramePr>
      <xdr:xfrm>
        <a:off x="9484920" y="30798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1071360</xdr:colOff>
      <xdr:row>21</xdr:row>
      <xdr:rowOff>49680</xdr:rowOff>
    </xdr:from>
    <xdr:to>
      <xdr:col>5</xdr:col>
      <xdr:colOff>669600</xdr:colOff>
      <xdr:row>38</xdr:row>
      <xdr:rowOff>50760</xdr:rowOff>
    </xdr:to>
    <xdr:graphicFrame>
      <xdr:nvGraphicFramePr>
        <xdr:cNvPr id="11" name=""/>
        <xdr:cNvGraphicFramePr/>
      </xdr:nvGraphicFramePr>
      <xdr:xfrm>
        <a:off x="1769760" y="4226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787320</xdr:colOff>
      <xdr:row>3</xdr:row>
      <xdr:rowOff>178560</xdr:rowOff>
    </xdr:from>
    <xdr:to>
      <xdr:col>12</xdr:col>
      <xdr:colOff>6480</xdr:colOff>
      <xdr:row>19</xdr:row>
      <xdr:rowOff>225360</xdr:rowOff>
    </xdr:to>
    <xdr:graphicFrame>
      <xdr:nvGraphicFramePr>
        <xdr:cNvPr id="12" name=""/>
        <xdr:cNvGraphicFramePr/>
      </xdr:nvGraphicFramePr>
      <xdr:xfrm>
        <a:off x="7836120" y="735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1315440</xdr:colOff>
      <xdr:row>17</xdr:row>
      <xdr:rowOff>13680</xdr:rowOff>
    </xdr:from>
    <xdr:to>
      <xdr:col>6</xdr:col>
      <xdr:colOff>724680</xdr:colOff>
      <xdr:row>33</xdr:row>
      <xdr:rowOff>144360</xdr:rowOff>
    </xdr:to>
    <xdr:graphicFrame>
      <xdr:nvGraphicFramePr>
        <xdr:cNvPr id="13" name=""/>
        <xdr:cNvGraphicFramePr/>
      </xdr:nvGraphicFramePr>
      <xdr:xfrm>
        <a:off x="2013840" y="3398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552240</xdr:colOff>
      <xdr:row>16</xdr:row>
      <xdr:rowOff>156600</xdr:rowOff>
    </xdr:from>
    <xdr:to>
      <xdr:col>8</xdr:col>
      <xdr:colOff>240840</xdr:colOff>
      <xdr:row>31</xdr:row>
      <xdr:rowOff>40320</xdr:rowOff>
    </xdr:to>
    <xdr:graphicFrame>
      <xdr:nvGraphicFramePr>
        <xdr:cNvPr id="14" name="Gráfico 1"/>
        <xdr:cNvGraphicFramePr/>
      </xdr:nvGraphicFramePr>
      <xdr:xfrm>
        <a:off x="4909320" y="3211920"/>
        <a:ext cx="621648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354240</xdr:colOff>
      <xdr:row>3</xdr:row>
      <xdr:rowOff>154800</xdr:rowOff>
    </xdr:from>
    <xdr:to>
      <xdr:col>10</xdr:col>
      <xdr:colOff>295200</xdr:colOff>
      <xdr:row>18</xdr:row>
      <xdr:rowOff>38880</xdr:rowOff>
    </xdr:to>
    <xdr:graphicFrame>
      <xdr:nvGraphicFramePr>
        <xdr:cNvPr id="15" name="Gráfico 1"/>
        <xdr:cNvGraphicFramePr/>
      </xdr:nvGraphicFramePr>
      <xdr:xfrm>
        <a:off x="3859200" y="712080"/>
        <a:ext cx="611316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43</xdr:row>
      <xdr:rowOff>34200</xdr:rowOff>
    </xdr:from>
    <xdr:to>
      <xdr:col>15</xdr:col>
      <xdr:colOff>320760</xdr:colOff>
      <xdr:row>76</xdr:row>
      <xdr:rowOff>64440</xdr:rowOff>
    </xdr:to>
    <xdr:graphicFrame>
      <xdr:nvGraphicFramePr>
        <xdr:cNvPr id="16" name="Gráfico 2"/>
        <xdr:cNvGraphicFramePr/>
      </xdr:nvGraphicFramePr>
      <xdr:xfrm>
        <a:off x="54000" y="16776360"/>
        <a:ext cx="14945760" cy="581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18"/>
  <sheetViews>
    <sheetView windowProtection="false" showFormulas="false" showGridLines="true" showRowColHeaders="true" showZeros="true" rightToLeft="false" tabSelected="false" showOutlineSymbols="true" defaultGridColor="true" view="normal" topLeftCell="A11" colorId="64" zoomScale="75" zoomScaleNormal="75" zoomScalePageLayoutView="100" workbookViewId="0">
      <selection pane="topLeft" activeCell="C16" activeCellId="0" sqref="C16"/>
    </sheetView>
  </sheetViews>
  <sheetFormatPr defaultRowHeight="13.8"/>
  <cols>
    <col collapsed="false" hidden="false" max="1" min="1" style="0" width="2.2834008097166"/>
    <col collapsed="false" hidden="false" max="2" min="2" style="0" width="34.4291497975709"/>
    <col collapsed="false" hidden="false" max="3" min="3" style="0" width="10.1417004048583"/>
    <col collapsed="false" hidden="false" max="4" min="4" style="0" width="9.71255060728745"/>
    <col collapsed="false" hidden="false" max="6" min="5" style="0" width="10.1417004048583"/>
    <col collapsed="false" hidden="false" max="7" min="7" style="0" width="8.57085020242915"/>
    <col collapsed="false" hidden="false" max="8" min="8" style="0" width="13.9959514170041"/>
    <col collapsed="false" hidden="false" max="9" min="9" style="0" width="11.4251012145749"/>
    <col collapsed="false" hidden="false" max="15" min="10" style="0" width="10.7125506072875"/>
    <col collapsed="false" hidden="false" max="16" min="16" style="0" width="12.995951417004"/>
    <col collapsed="false" hidden="false" max="1025" min="17" style="0" width="11.4251012145749"/>
  </cols>
  <sheetData>
    <row r="1" customFormat="false" ht="13.8" hidden="false" customHeight="false" outlineLevel="0" collapsed="false">
      <c r="C1" s="1" t="s">
        <v>0</v>
      </c>
      <c r="D1" s="1"/>
      <c r="E1" s="1"/>
      <c r="F1" s="1"/>
      <c r="G1" s="1"/>
      <c r="H1" s="1"/>
    </row>
    <row r="2" customFormat="false" ht="13.8" hidden="false" customHeight="false" outlineLevel="0" collapsed="false">
      <c r="C2" s="1"/>
      <c r="D2" s="1"/>
      <c r="E2" s="1"/>
      <c r="F2" s="1"/>
      <c r="G2" s="1"/>
      <c r="H2" s="1"/>
    </row>
    <row r="4" customFormat="false" ht="19.9" hidden="false" customHeight="true" outlineLevel="0" collapsed="false">
      <c r="B4" s="2" t="s">
        <v>1</v>
      </c>
      <c r="C4" s="2" t="s">
        <v>2</v>
      </c>
      <c r="D4" s="2"/>
      <c r="E4" s="2"/>
      <c r="F4" s="2"/>
      <c r="G4" s="2"/>
      <c r="H4" s="2"/>
    </row>
    <row r="5" customFormat="false" ht="13.8" hidden="false" customHeight="false" outlineLevel="0" collapsed="false">
      <c r="B5" s="2"/>
      <c r="C5" s="2" t="s">
        <v>3</v>
      </c>
      <c r="D5" s="2"/>
      <c r="E5" s="2"/>
      <c r="F5" s="2" t="s">
        <v>4</v>
      </c>
      <c r="G5" s="2"/>
      <c r="H5" s="2"/>
    </row>
    <row r="6" customFormat="false" ht="13.8" hidden="false" customHeight="false" outlineLevel="0" collapsed="false">
      <c r="B6" s="2"/>
      <c r="C6" s="2" t="s">
        <v>5</v>
      </c>
      <c r="D6" s="2" t="s">
        <v>6</v>
      </c>
      <c r="E6" s="2" t="s">
        <v>7</v>
      </c>
      <c r="F6" s="2" t="s">
        <v>5</v>
      </c>
      <c r="G6" s="2" t="s">
        <v>6</v>
      </c>
      <c r="H6" s="2" t="s">
        <v>7</v>
      </c>
    </row>
    <row r="7" customFormat="false" ht="13.8" hidden="false" customHeight="false" outlineLevel="0" collapsed="false">
      <c r="B7" s="3" t="s">
        <v>8</v>
      </c>
      <c r="C7" s="4" t="n">
        <v>80</v>
      </c>
      <c r="D7" s="5" t="n">
        <v>54</v>
      </c>
      <c r="E7" s="6" t="n">
        <f aca="false">(D7 /C7)-1</f>
        <v>-0.325</v>
      </c>
      <c r="F7" s="5" t="n">
        <v>63</v>
      </c>
      <c r="G7" s="5" t="n">
        <v>76</v>
      </c>
      <c r="H7" s="6" t="n">
        <f aca="false">(G7 /F7)-1</f>
        <v>0.206349206349206</v>
      </c>
    </row>
    <row r="8" customFormat="false" ht="13.8" hidden="false" customHeight="false" outlineLevel="0" collapsed="false">
      <c r="B8" s="3" t="s">
        <v>9</v>
      </c>
      <c r="C8" s="4" t="n">
        <v>80</v>
      </c>
      <c r="D8" s="5" t="n">
        <v>47</v>
      </c>
      <c r="E8" s="6" t="n">
        <f aca="false">(D8 /C8)-1</f>
        <v>-0.4125</v>
      </c>
      <c r="F8" s="5" t="n">
        <f aca="false">63 * 2</f>
        <v>126</v>
      </c>
      <c r="G8" s="5" t="n">
        <v>128</v>
      </c>
      <c r="H8" s="6" t="n">
        <f aca="false">(G8 /F8)-1</f>
        <v>0.0158730158730158</v>
      </c>
    </row>
    <row r="9" customFormat="false" ht="13.8" hidden="false" customHeight="false" outlineLevel="0" collapsed="false">
      <c r="B9" s="3" t="s">
        <v>10</v>
      </c>
      <c r="C9" s="4" t="n">
        <v>80</v>
      </c>
      <c r="D9" s="5" t="n">
        <v>41</v>
      </c>
      <c r="E9" s="6" t="n">
        <f aca="false">(D9 /C9)-1</f>
        <v>-0.4875</v>
      </c>
      <c r="F9" s="5" t="n">
        <f aca="false">63 * 2</f>
        <v>126</v>
      </c>
      <c r="G9" s="5" t="n">
        <v>74</v>
      </c>
      <c r="H9" s="6" t="n">
        <f aca="false">(G9 /F9)-1</f>
        <v>-0.412698412698413</v>
      </c>
    </row>
    <row r="10" customFormat="false" ht="13.8" hidden="false" customHeight="false" outlineLevel="0" collapsed="false">
      <c r="B10" s="3" t="s">
        <v>11</v>
      </c>
      <c r="C10" s="4"/>
      <c r="D10" s="4"/>
      <c r="E10" s="6" t="e">
        <f aca="false">(D10 /C10)-1</f>
        <v>#DIV/0!</v>
      </c>
      <c r="F10" s="4"/>
      <c r="G10" s="4"/>
      <c r="H10" s="6" t="e">
        <f aca="false">(G10 /F10)-1</f>
        <v>#DIV/0!</v>
      </c>
    </row>
    <row r="11" customFormat="false" ht="13.8" hidden="false" customHeight="false" outlineLevel="0" collapsed="false">
      <c r="B11" s="3" t="s">
        <v>12</v>
      </c>
      <c r="C11" s="4"/>
      <c r="D11" s="4"/>
      <c r="E11" s="6" t="e">
        <f aca="false">(D11 /C11)-1</f>
        <v>#DIV/0!</v>
      </c>
      <c r="F11" s="4"/>
      <c r="G11" s="4"/>
      <c r="H11" s="6" t="e">
        <f aca="false">(G11 /F11)-1</f>
        <v>#DIV/0!</v>
      </c>
    </row>
    <row r="12" customFormat="false" ht="13.8" hidden="false" customHeight="false" outlineLevel="0" collapsed="false">
      <c r="B12" s="3" t="s">
        <v>13</v>
      </c>
      <c r="C12" s="4"/>
      <c r="D12" s="4"/>
      <c r="E12" s="6" t="e">
        <f aca="false">(D12 /C12)-1</f>
        <v>#DIV/0!</v>
      </c>
      <c r="F12" s="4"/>
      <c r="G12" s="4"/>
      <c r="H12" s="6" t="e">
        <f aca="false">(G12 /F12)-1</f>
        <v>#DIV/0!</v>
      </c>
      <c r="J12" s="7"/>
    </row>
    <row r="13" customFormat="false" ht="13.8" hidden="false" customHeight="false" outlineLevel="0" collapsed="false">
      <c r="B13" s="3" t="s">
        <v>14</v>
      </c>
      <c r="C13" s="4"/>
      <c r="D13" s="4"/>
      <c r="E13" s="6" t="e">
        <f aca="false">(D13 /C13)-1</f>
        <v>#DIV/0!</v>
      </c>
      <c r="F13" s="4"/>
      <c r="G13" s="4"/>
      <c r="H13" s="6" t="e">
        <f aca="false">(G13 /F13)-1</f>
        <v>#DIV/0!</v>
      </c>
    </row>
    <row r="14" customFormat="false" ht="13.8" hidden="false" customHeight="false" outlineLevel="0" collapsed="false">
      <c r="B14" s="3" t="s">
        <v>15</v>
      </c>
      <c r="C14" s="4"/>
      <c r="D14" s="4"/>
      <c r="E14" s="6" t="e">
        <f aca="false">(D14 /C14)-1</f>
        <v>#DIV/0!</v>
      </c>
      <c r="F14" s="4"/>
      <c r="G14" s="4"/>
      <c r="H14" s="6" t="e">
        <f aca="false">(G14 /F14)-1</f>
        <v>#DIV/0!</v>
      </c>
    </row>
    <row r="15" customFormat="false" ht="13.8" hidden="false" customHeight="false" outlineLevel="0" collapsed="false">
      <c r="B15" s="3" t="s">
        <v>16</v>
      </c>
      <c r="C15" s="4"/>
      <c r="D15" s="4"/>
      <c r="E15" s="6" t="e">
        <f aca="false">(D15 /C15)-1</f>
        <v>#DIV/0!</v>
      </c>
      <c r="F15" s="4"/>
      <c r="G15" s="4"/>
      <c r="H15" s="6" t="e">
        <f aca="false">(G15 /F15)-1</f>
        <v>#DIV/0!</v>
      </c>
    </row>
    <row r="16" customFormat="false" ht="13.8" hidden="false" customHeight="false" outlineLevel="0" collapsed="false">
      <c r="B16" s="3" t="s">
        <v>17</v>
      </c>
      <c r="C16" s="4"/>
      <c r="D16" s="4"/>
      <c r="E16" s="6" t="e">
        <f aca="false">(D16 /C16)-1</f>
        <v>#DIV/0!</v>
      </c>
      <c r="F16" s="4"/>
      <c r="G16" s="4"/>
      <c r="H16" s="6" t="e">
        <f aca="false">(G16 /F16)-1</f>
        <v>#DIV/0!</v>
      </c>
    </row>
    <row r="17" customFormat="false" ht="13.8" hidden="false" customHeight="false" outlineLevel="0" collapsed="false">
      <c r="B17" s="3" t="s">
        <v>18</v>
      </c>
      <c r="C17" s="4"/>
      <c r="D17" s="4"/>
      <c r="E17" s="6" t="e">
        <f aca="false">(D17 /C17)-1</f>
        <v>#DIV/0!</v>
      </c>
      <c r="F17" s="4"/>
      <c r="G17" s="4"/>
      <c r="H17" s="6" t="e">
        <f aca="false">(G17 /F17)-1</f>
        <v>#DIV/0!</v>
      </c>
    </row>
    <row r="18" customFormat="false" ht="13.8" hidden="false" customHeight="false" outlineLevel="0" collapsed="false">
      <c r="B18" s="3" t="s">
        <v>19</v>
      </c>
      <c r="C18" s="4"/>
      <c r="D18" s="4"/>
      <c r="E18" s="6" t="e">
        <f aca="false">(D18 /C18)-1</f>
        <v>#DIV/0!</v>
      </c>
      <c r="F18" s="4"/>
      <c r="G18" s="4"/>
      <c r="H18" s="6" t="e">
        <f aca="false">(G18 /F18)-1</f>
        <v>#DIV/0!</v>
      </c>
    </row>
  </sheetData>
  <mergeCells count="5">
    <mergeCell ref="C1:H2"/>
    <mergeCell ref="B4:B6"/>
    <mergeCell ref="C4:H4"/>
    <mergeCell ref="C5:E5"/>
    <mergeCell ref="F5:H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1" activeCellId="0" sqref="A21"/>
    </sheetView>
  </sheetViews>
  <sheetFormatPr defaultRowHeight="15"/>
  <cols>
    <col collapsed="false" hidden="false" max="1" min="1" style="0" width="19.1376518218624"/>
    <col collapsed="false" hidden="false" max="2" min="2" style="0" width="12.8542510121458"/>
    <col collapsed="false" hidden="false" max="3" min="3" style="0" width="17.5668016194332"/>
    <col collapsed="false" hidden="false" max="1025" min="4" style="0" width="9.1417004048583"/>
  </cols>
  <sheetData>
    <row r="2" customFormat="false" ht="30" hidden="false" customHeight="false" outlineLevel="0" collapsed="false">
      <c r="A2" s="42" t="s">
        <v>119</v>
      </c>
      <c r="B2" s="42" t="s">
        <v>120</v>
      </c>
      <c r="C2" s="42" t="s">
        <v>121</v>
      </c>
    </row>
    <row r="3" customFormat="false" ht="15" hidden="false" customHeight="false" outlineLevel="0" collapsed="false">
      <c r="A3" s="41" t="n">
        <f aca="false">B3/SUM(B3:C3)</f>
        <v>0.263157894736842</v>
      </c>
      <c r="B3" s="4" t="n">
        <v>5</v>
      </c>
      <c r="C3" s="4" t="n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30" activeCellId="0" sqref="I30"/>
    </sheetView>
  </sheetViews>
  <sheetFormatPr defaultRowHeight="12.8"/>
  <cols>
    <col collapsed="false" hidden="false" max="1" min="1" style="0" width="20.582995951417"/>
    <col collapsed="false" hidden="false" max="2" min="2" style="0" width="9.1417004048583"/>
    <col collapsed="false" hidden="false" max="3" min="3" style="0" width="18.080971659919"/>
    <col collapsed="false" hidden="false" max="4" min="4" style="0" width="16.165991902834"/>
    <col collapsed="false" hidden="false" max="5" min="5" style="0" width="23.9595141700405"/>
    <col collapsed="false" hidden="false" max="1025" min="6" style="0" width="9.1417004048583"/>
  </cols>
  <sheetData>
    <row r="1" customFormat="false" ht="13.8" hidden="false" customHeight="false" outlineLevel="0" collapsed="false">
      <c r="A1" s="2" t="s">
        <v>1</v>
      </c>
      <c r="B1" s="2" t="s">
        <v>122</v>
      </c>
      <c r="C1" s="2"/>
      <c r="D1" s="2"/>
      <c r="E1" s="2"/>
    </row>
    <row r="2" customFormat="false" ht="13.8" hidden="false" customHeight="false" outlineLevel="0" collapsed="false">
      <c r="A2" s="2"/>
      <c r="B2" s="2"/>
      <c r="C2" s="2"/>
      <c r="D2" s="2"/>
      <c r="E2" s="2"/>
    </row>
    <row r="3" customFormat="false" ht="28.35" hidden="false" customHeight="false" outlineLevel="0" collapsed="false">
      <c r="A3" s="2"/>
      <c r="B3" s="2" t="s">
        <v>3</v>
      </c>
      <c r="C3" s="9" t="s">
        <v>123</v>
      </c>
      <c r="D3" s="9" t="s">
        <v>124</v>
      </c>
      <c r="E3" s="2" t="s">
        <v>125</v>
      </c>
    </row>
    <row r="4" customFormat="false" ht="13.8" hidden="false" customHeight="false" outlineLevel="0" collapsed="false">
      <c r="A4" s="3" t="s">
        <v>8</v>
      </c>
      <c r="B4" s="22"/>
      <c r="C4" s="22"/>
      <c r="D4" s="22"/>
      <c r="E4" s="22"/>
    </row>
    <row r="5" customFormat="false" ht="13.8" hidden="false" customHeight="false" outlineLevel="0" collapsed="false">
      <c r="A5" s="3" t="s">
        <v>9</v>
      </c>
      <c r="B5" s="22"/>
      <c r="C5" s="22"/>
      <c r="D5" s="22"/>
      <c r="E5" s="22"/>
    </row>
    <row r="6" customFormat="false" ht="13.8" hidden="false" customHeight="false" outlineLevel="0" collapsed="false">
      <c r="A6" s="3" t="s">
        <v>10</v>
      </c>
      <c r="B6" s="22" t="n">
        <v>0.25</v>
      </c>
      <c r="C6" s="22" t="n">
        <v>1</v>
      </c>
      <c r="D6" s="22" t="n">
        <v>1</v>
      </c>
      <c r="E6" s="22" t="n">
        <v>0.75</v>
      </c>
    </row>
    <row r="7" customFormat="false" ht="13.8" hidden="false" customHeight="false" outlineLevel="0" collapsed="false">
      <c r="A7" s="3" t="s">
        <v>11</v>
      </c>
      <c r="B7" s="22"/>
      <c r="C7" s="22"/>
      <c r="D7" s="22"/>
      <c r="E7" s="22"/>
    </row>
    <row r="8" customFormat="false" ht="13.8" hidden="false" customHeight="false" outlineLevel="0" collapsed="false">
      <c r="A8" s="3" t="s">
        <v>12</v>
      </c>
      <c r="B8" s="22"/>
      <c r="C8" s="22"/>
      <c r="D8" s="22"/>
      <c r="E8" s="22"/>
    </row>
    <row r="9" customFormat="false" ht="13.8" hidden="false" customHeight="false" outlineLevel="0" collapsed="false">
      <c r="A9" s="3" t="s">
        <v>13</v>
      </c>
      <c r="B9" s="22"/>
      <c r="C9" s="22"/>
      <c r="D9" s="22"/>
      <c r="E9" s="22"/>
    </row>
    <row r="10" customFormat="false" ht="13.8" hidden="false" customHeight="false" outlineLevel="0" collapsed="false">
      <c r="A10" s="3" t="s">
        <v>14</v>
      </c>
      <c r="B10" s="22"/>
      <c r="C10" s="22"/>
      <c r="D10" s="22"/>
      <c r="E10" s="22"/>
    </row>
    <row r="11" customFormat="false" ht="13.8" hidden="false" customHeight="false" outlineLevel="0" collapsed="false">
      <c r="A11" s="3" t="s">
        <v>15</v>
      </c>
      <c r="B11" s="22"/>
      <c r="C11" s="22"/>
      <c r="D11" s="22"/>
      <c r="E11" s="22"/>
    </row>
    <row r="12" customFormat="false" ht="13.8" hidden="false" customHeight="false" outlineLevel="0" collapsed="false">
      <c r="A12" s="3" t="s">
        <v>16</v>
      </c>
      <c r="B12" s="22"/>
      <c r="C12" s="22"/>
      <c r="D12" s="22"/>
      <c r="E12" s="22"/>
    </row>
    <row r="13" customFormat="false" ht="13.8" hidden="false" customHeight="false" outlineLevel="0" collapsed="false">
      <c r="A13" s="3" t="s">
        <v>17</v>
      </c>
      <c r="B13" s="22"/>
      <c r="C13" s="22"/>
      <c r="D13" s="22"/>
      <c r="E13" s="22"/>
    </row>
    <row r="14" customFormat="false" ht="13.8" hidden="false" customHeight="false" outlineLevel="0" collapsed="false">
      <c r="A14" s="3" t="s">
        <v>18</v>
      </c>
      <c r="B14" s="22"/>
      <c r="C14" s="22"/>
      <c r="D14" s="22"/>
      <c r="E14" s="22"/>
    </row>
    <row r="15" customFormat="false" ht="13.8" hidden="false" customHeight="false" outlineLevel="0" collapsed="false">
      <c r="A15" s="3" t="s">
        <v>19</v>
      </c>
      <c r="B15" s="22"/>
      <c r="C15" s="22"/>
      <c r="D15" s="22"/>
      <c r="E15" s="22"/>
    </row>
    <row r="16" customFormat="false" ht="13.8" hidden="false" customHeight="false" outlineLevel="0" collapsed="false">
      <c r="A16" s="3" t="s">
        <v>33</v>
      </c>
      <c r="B16" s="27" t="n">
        <f aca="false">AVERAGE(B4:B15)</f>
        <v>0.25</v>
      </c>
      <c r="C16" s="26" t="n">
        <f aca="false">AVERAGE(C4:C15)</f>
        <v>1</v>
      </c>
      <c r="D16" s="46" t="n">
        <f aca="false">AVERAGE(D4:D15)</f>
        <v>1</v>
      </c>
      <c r="E16" s="26" t="n">
        <f aca="false">AVERAGE(E4:E15)</f>
        <v>0.75</v>
      </c>
    </row>
  </sheetData>
  <mergeCells count="2">
    <mergeCell ref="A1:A3"/>
    <mergeCell ref="B1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65536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75" zoomScaleNormal="75" zoomScalePageLayoutView="100" workbookViewId="0">
      <selection pane="topLeft" activeCell="J18" activeCellId="0" sqref="J18"/>
    </sheetView>
  </sheetViews>
  <sheetFormatPr defaultRowHeight="18.75"/>
  <cols>
    <col collapsed="false" hidden="false" max="1" min="1" style="0" width="2.2834008097166"/>
    <col collapsed="false" hidden="false" max="2" min="2" style="0" width="34.4291497975709"/>
    <col collapsed="false" hidden="false" max="3" min="3" style="0" width="12.1417004048583"/>
    <col collapsed="false" hidden="false" max="4" min="4" style="0" width="11.1417004048583"/>
    <col collapsed="false" hidden="false" max="5" min="5" style="0" width="10.2834008097166"/>
    <col collapsed="false" hidden="false" max="6" min="6" style="0" width="10.1417004048583"/>
    <col collapsed="false" hidden="false" max="7" min="7" style="0" width="17.1376518218624"/>
    <col collapsed="false" hidden="false" max="8" min="8" style="0" width="11.5708502024291"/>
    <col collapsed="false" hidden="false" max="9" min="9" style="0" width="14.8178137651822"/>
    <col collapsed="false" hidden="false" max="10" min="10" style="0" width="19.4008097165992"/>
    <col collapsed="false" hidden="false" max="15" min="11" style="0" width="11.5708502024291"/>
    <col collapsed="false" hidden="false" max="16" min="16" style="0" width="12.995951417004"/>
    <col collapsed="false" hidden="false" max="1025" min="17" style="0" width="11.5708502024291"/>
  </cols>
  <sheetData>
    <row r="1" customFormat="false" ht="12.75" hidden="false" customHeight="true" outlineLevel="0" collapsed="false">
      <c r="C1" s="1" t="s">
        <v>20</v>
      </c>
      <c r="D1" s="1"/>
      <c r="E1" s="1"/>
      <c r="F1" s="1"/>
      <c r="G1" s="1"/>
    </row>
    <row r="2" customFormat="false" ht="12.75" hidden="false" customHeight="true" outlineLevel="0" collapsed="false">
      <c r="C2" s="1"/>
      <c r="D2" s="1"/>
      <c r="E2" s="1"/>
      <c r="F2" s="1"/>
      <c r="G2" s="1"/>
    </row>
    <row r="4" customFormat="false" ht="18.75" hidden="false" customHeight="true" outlineLevel="0" collapsed="false">
      <c r="B4" s="8" t="s">
        <v>1</v>
      </c>
      <c r="C4" s="2" t="s">
        <v>21</v>
      </c>
      <c r="D4" s="2"/>
      <c r="E4" s="2"/>
      <c r="F4" s="2"/>
      <c r="G4" s="9" t="s">
        <v>22</v>
      </c>
      <c r="H4" s="9" t="s">
        <v>23</v>
      </c>
      <c r="I4" s="9" t="s">
        <v>24</v>
      </c>
      <c r="J4" s="1" t="s">
        <v>25</v>
      </c>
      <c r="K4" s="10" t="s">
        <v>26</v>
      </c>
    </row>
    <row r="5" customFormat="false" ht="13.8" hidden="false" customHeight="false" outlineLevel="0" collapsed="false">
      <c r="B5" s="8"/>
      <c r="C5" s="2" t="s">
        <v>27</v>
      </c>
      <c r="D5" s="2"/>
      <c r="E5" s="2" t="s">
        <v>28</v>
      </c>
      <c r="F5" s="2"/>
      <c r="G5" s="9"/>
      <c r="H5" s="9"/>
      <c r="I5" s="9"/>
      <c r="J5" s="1"/>
      <c r="K5" s="1"/>
    </row>
    <row r="6" customFormat="false" ht="13.8" hidden="false" customHeight="false" outlineLevel="0" collapsed="false">
      <c r="B6" s="8"/>
      <c r="C6" s="2" t="s">
        <v>5</v>
      </c>
      <c r="D6" s="2" t="s">
        <v>6</v>
      </c>
      <c r="E6" s="2" t="s">
        <v>5</v>
      </c>
      <c r="F6" s="2" t="s">
        <v>6</v>
      </c>
      <c r="G6" s="9"/>
      <c r="H6" s="9"/>
      <c r="I6" s="9"/>
      <c r="J6" s="1"/>
      <c r="K6" s="1"/>
    </row>
    <row r="7" customFormat="false" ht="14.9" hidden="false" customHeight="false" outlineLevel="0" collapsed="false">
      <c r="B7" s="11" t="s">
        <v>8</v>
      </c>
      <c r="C7" s="12" t="n">
        <v>63870.88</v>
      </c>
      <c r="D7" s="12" t="n">
        <v>57896.127</v>
      </c>
      <c r="E7" s="12" t="n">
        <v>77119.94</v>
      </c>
      <c r="F7" s="12" t="n">
        <v>33931.98</v>
      </c>
      <c r="G7" s="13" t="n">
        <f aca="false">SUM(C7,E7)</f>
        <v>140990.82</v>
      </c>
      <c r="H7" s="14" t="n">
        <f aca="false">SUM(D7,F7)</f>
        <v>91828.107</v>
      </c>
      <c r="I7" s="15" t="n">
        <f aca="false">(H7 /G7)-1</f>
        <v>-0.348694425637073</v>
      </c>
      <c r="J7" s="16" t="n">
        <v>88924.64</v>
      </c>
      <c r="K7" s="14" t="n">
        <f aca="false">SUM(J7,H7)</f>
        <v>180752.747</v>
      </c>
    </row>
    <row r="8" customFormat="false" ht="14.9" hidden="false" customHeight="false" outlineLevel="0" collapsed="false">
      <c r="B8" s="11" t="s">
        <v>9</v>
      </c>
      <c r="C8" s="12" t="n">
        <v>63870.88</v>
      </c>
      <c r="D8" s="12" t="n">
        <v>60118.7</v>
      </c>
      <c r="E8" s="12" t="n">
        <v>77119.94</v>
      </c>
      <c r="F8" s="12" t="n">
        <v>20939.25</v>
      </c>
      <c r="G8" s="13" t="n">
        <f aca="false">SUM(C8,E8)</f>
        <v>140990.82</v>
      </c>
      <c r="H8" s="14" t="n">
        <f aca="false">SUM(D8,F8)</f>
        <v>81057.95</v>
      </c>
      <c r="I8" s="15" t="n">
        <f aca="false">(H8 /G8)-1</f>
        <v>-0.425083491251416</v>
      </c>
      <c r="J8" s="16" t="n">
        <v>60762.1</v>
      </c>
      <c r="K8" s="14" t="n">
        <f aca="false">SUM(J8,H8)</f>
        <v>141820.05</v>
      </c>
    </row>
    <row r="9" customFormat="false" ht="14.9" hidden="false" customHeight="false" outlineLevel="0" collapsed="false">
      <c r="B9" s="11" t="s">
        <v>10</v>
      </c>
      <c r="C9" s="12" t="n">
        <v>77119.94</v>
      </c>
      <c r="D9" s="12" t="n">
        <v>64532.82</v>
      </c>
      <c r="E9" s="12" t="n">
        <v>77119.94</v>
      </c>
      <c r="F9" s="12" t="n">
        <v>7387</v>
      </c>
      <c r="G9" s="13" t="n">
        <f aca="false">SUM(C9,E9)</f>
        <v>154239.88</v>
      </c>
      <c r="H9" s="14" t="n">
        <f aca="false">SUM(D9,F9)</f>
        <v>71919.82</v>
      </c>
      <c r="I9" s="15" t="n">
        <f aca="false">(H9 /G9)-1</f>
        <v>-0.533714497184515</v>
      </c>
      <c r="J9" s="16" t="n">
        <v>62622.27</v>
      </c>
      <c r="K9" s="14" t="n">
        <f aca="false">SUM(J9,H9)</f>
        <v>134542.09</v>
      </c>
    </row>
    <row r="10" customFormat="false" ht="15" hidden="false" customHeight="false" outlineLevel="0" collapsed="false">
      <c r="B10" s="3" t="s">
        <v>11</v>
      </c>
      <c r="C10" s="17"/>
      <c r="D10" s="17"/>
      <c r="E10" s="17"/>
      <c r="F10" s="17"/>
      <c r="G10" s="18" t="n">
        <f aca="false">SUM(C10,E10)</f>
        <v>0</v>
      </c>
      <c r="H10" s="19" t="n">
        <f aca="false">SUM(D10,F10)</f>
        <v>0</v>
      </c>
      <c r="I10" s="15" t="e">
        <f aca="false">(H10 /G10)-1</f>
        <v>#DIV/0!</v>
      </c>
      <c r="J10" s="17"/>
      <c r="K10" s="19"/>
    </row>
    <row r="11" customFormat="false" ht="15" hidden="false" customHeight="false" outlineLevel="0" collapsed="false">
      <c r="B11" s="3" t="s">
        <v>12</v>
      </c>
      <c r="C11" s="17"/>
      <c r="D11" s="17"/>
      <c r="E11" s="17"/>
      <c r="F11" s="17"/>
      <c r="G11" s="18" t="n">
        <f aca="false">SUM(C11,E11)</f>
        <v>0</v>
      </c>
      <c r="H11" s="19" t="n">
        <f aca="false">SUM(D11,F11)</f>
        <v>0</v>
      </c>
      <c r="I11" s="15" t="e">
        <f aca="false">(H11 /G11)-1</f>
        <v>#DIV/0!</v>
      </c>
      <c r="J11" s="17"/>
      <c r="K11" s="19"/>
    </row>
    <row r="12" customFormat="false" ht="15" hidden="false" customHeight="false" outlineLevel="0" collapsed="false">
      <c r="B12" s="3" t="s">
        <v>13</v>
      </c>
      <c r="C12" s="17"/>
      <c r="D12" s="17"/>
      <c r="E12" s="17"/>
      <c r="F12" s="17"/>
      <c r="G12" s="18" t="n">
        <f aca="false">SUM(C12,E12)</f>
        <v>0</v>
      </c>
      <c r="H12" s="19" t="n">
        <f aca="false">SUM(D12,F12)</f>
        <v>0</v>
      </c>
      <c r="I12" s="15" t="e">
        <f aca="false">(H12 /G12)-1</f>
        <v>#DIV/0!</v>
      </c>
      <c r="J12" s="17"/>
      <c r="K12" s="19"/>
    </row>
    <row r="13" customFormat="false" ht="15" hidden="false" customHeight="false" outlineLevel="0" collapsed="false">
      <c r="B13" s="3" t="s">
        <v>14</v>
      </c>
      <c r="C13" s="17"/>
      <c r="D13" s="17"/>
      <c r="E13" s="17"/>
      <c r="F13" s="17"/>
      <c r="G13" s="18" t="n">
        <f aca="false">SUM(C13,E13)</f>
        <v>0</v>
      </c>
      <c r="H13" s="19" t="n">
        <f aca="false">SUM(D13,F13)</f>
        <v>0</v>
      </c>
      <c r="I13" s="15" t="e">
        <f aca="false">(H13 /G13)-1</f>
        <v>#DIV/0!</v>
      </c>
      <c r="J13" s="17"/>
      <c r="K13" s="19"/>
    </row>
    <row r="14" customFormat="false" ht="15" hidden="false" customHeight="false" outlineLevel="0" collapsed="false">
      <c r="B14" s="3" t="s">
        <v>15</v>
      </c>
      <c r="C14" s="17"/>
      <c r="D14" s="17"/>
      <c r="E14" s="17"/>
      <c r="F14" s="17"/>
      <c r="G14" s="18" t="n">
        <f aca="false">SUM(C14,E14)</f>
        <v>0</v>
      </c>
      <c r="H14" s="19" t="n">
        <f aca="false">SUM(D14,F14)</f>
        <v>0</v>
      </c>
      <c r="I14" s="15" t="e">
        <f aca="false">(H14 /G14)-1</f>
        <v>#DIV/0!</v>
      </c>
      <c r="J14" s="17"/>
      <c r="K14" s="19"/>
    </row>
    <row r="15" customFormat="false" ht="15" hidden="false" customHeight="false" outlineLevel="0" collapsed="false">
      <c r="B15" s="3" t="s">
        <v>16</v>
      </c>
      <c r="C15" s="17"/>
      <c r="D15" s="17"/>
      <c r="E15" s="17"/>
      <c r="F15" s="17"/>
      <c r="G15" s="18" t="n">
        <f aca="false">SUM(C15,E15)</f>
        <v>0</v>
      </c>
      <c r="H15" s="19" t="n">
        <f aca="false">SUM(D15,F15)</f>
        <v>0</v>
      </c>
      <c r="I15" s="15" t="e">
        <f aca="false">(H15 /G15)-1</f>
        <v>#DIV/0!</v>
      </c>
      <c r="J15" s="17"/>
      <c r="K15" s="19"/>
    </row>
    <row r="16" customFormat="false" ht="15" hidden="false" customHeight="false" outlineLevel="0" collapsed="false">
      <c r="B16" s="3" t="s">
        <v>17</v>
      </c>
      <c r="C16" s="17"/>
      <c r="D16" s="17"/>
      <c r="E16" s="17"/>
      <c r="F16" s="17"/>
      <c r="G16" s="18" t="n">
        <f aca="false">SUM(C16,E16)</f>
        <v>0</v>
      </c>
      <c r="H16" s="19" t="n">
        <f aca="false">SUM(D16,F16)</f>
        <v>0</v>
      </c>
      <c r="I16" s="15" t="e">
        <f aca="false">(H16 /G16)-1</f>
        <v>#DIV/0!</v>
      </c>
      <c r="J16" s="17"/>
      <c r="K16" s="19"/>
    </row>
    <row r="17" customFormat="false" ht="15" hidden="false" customHeight="false" outlineLevel="0" collapsed="false">
      <c r="B17" s="3" t="s">
        <v>18</v>
      </c>
      <c r="C17" s="17"/>
      <c r="D17" s="17"/>
      <c r="E17" s="17"/>
      <c r="F17" s="17"/>
      <c r="G17" s="18" t="n">
        <f aca="false">SUM(C17,E17)</f>
        <v>0</v>
      </c>
      <c r="H17" s="19" t="n">
        <f aca="false">SUM(D17,F17)</f>
        <v>0</v>
      </c>
      <c r="I17" s="15" t="e">
        <f aca="false">(H17 /G17)-1</f>
        <v>#DIV/0!</v>
      </c>
      <c r="J17" s="17"/>
      <c r="K17" s="19"/>
    </row>
    <row r="18" customFormat="false" ht="15" hidden="false" customHeight="false" outlineLevel="0" collapsed="false">
      <c r="B18" s="3" t="s">
        <v>19</v>
      </c>
      <c r="C18" s="17"/>
      <c r="D18" s="17"/>
      <c r="E18" s="17"/>
      <c r="F18" s="17"/>
      <c r="G18" s="18" t="n">
        <f aca="false">SUM(C18,E18)</f>
        <v>0</v>
      </c>
      <c r="H18" s="19" t="n">
        <f aca="false">SUM(D18,F18)</f>
        <v>0</v>
      </c>
      <c r="I18" s="15" t="e">
        <f aca="false">(H18 /G18)-1</f>
        <v>#DIV/0!</v>
      </c>
      <c r="J18" s="17"/>
      <c r="K18" s="19"/>
    </row>
    <row r="1048576" customFormat="false" ht="15" hidden="false" customHeight="false" outlineLevel="0" collapsed="false"/>
  </sheetData>
  <mergeCells count="10">
    <mergeCell ref="C1:G2"/>
    <mergeCell ref="B4:B6"/>
    <mergeCell ref="C4:F4"/>
    <mergeCell ref="G4:G6"/>
    <mergeCell ref="H4:H6"/>
    <mergeCell ref="I4:I6"/>
    <mergeCell ref="J4:J6"/>
    <mergeCell ref="K4:K6"/>
    <mergeCell ref="C5:D5"/>
    <mergeCell ref="E5:F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G38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75" zoomScaleNormal="75" zoomScalePageLayoutView="100" workbookViewId="0">
      <selection pane="topLeft" activeCell="L27" activeCellId="0" sqref="L27"/>
    </sheetView>
  </sheetViews>
  <sheetFormatPr defaultRowHeight="15"/>
  <cols>
    <col collapsed="false" hidden="false" max="1" min="1" style="0" width="3.42914979757085"/>
    <col collapsed="false" hidden="false" max="2" min="2" style="0" width="4.42914979757085"/>
    <col collapsed="false" hidden="false" max="3" min="3" style="0" width="19.7085020242915"/>
    <col collapsed="false" hidden="false" max="4" min="4" style="20" width="13.4251012145749"/>
    <col collapsed="false" hidden="false" max="5" min="5" style="0" width="13.4251012145749"/>
    <col collapsed="false" hidden="false" max="6" min="6" style="0" width="15.5668016194332"/>
    <col collapsed="false" hidden="false" max="7" min="7" style="0" width="23.2793522267206"/>
    <col collapsed="false" hidden="false" max="8" min="8" style="0" width="10.5708502024292"/>
    <col collapsed="false" hidden="false" max="9" min="9" style="0" width="19.1376518218624"/>
    <col collapsed="false" hidden="false" max="11" min="10" style="0" width="21.4251012145749"/>
    <col collapsed="false" hidden="false" max="12" min="12" style="0" width="21.7085020242915"/>
    <col collapsed="false" hidden="false" max="1025" min="13" style="0" width="11.5708502024291"/>
  </cols>
  <sheetData>
    <row r="1" customFormat="false" ht="15" hidden="false" customHeight="false" outlineLevel="0" collapsed="false">
      <c r="D1" s="0"/>
    </row>
    <row r="2" customFormat="false" ht="15" hidden="false" customHeight="false" outlineLevel="0" collapsed="false">
      <c r="C2" s="2" t="s">
        <v>1</v>
      </c>
      <c r="D2" s="2" t="s">
        <v>29</v>
      </c>
      <c r="E2" s="2"/>
      <c r="F2" s="2"/>
      <c r="G2" s="2"/>
    </row>
    <row r="3" customFormat="false" ht="15" hidden="false" customHeight="false" outlineLevel="0" collapsed="false">
      <c r="C3" s="2"/>
      <c r="D3" s="2"/>
      <c r="E3" s="2"/>
      <c r="F3" s="2"/>
      <c r="G3" s="2"/>
    </row>
    <row r="4" customFormat="false" ht="15" hidden="false" customHeight="false" outlineLevel="0" collapsed="false">
      <c r="C4" s="2"/>
      <c r="D4" s="21" t="s">
        <v>30</v>
      </c>
      <c r="E4" s="21" t="s">
        <v>3</v>
      </c>
      <c r="F4" s="21" t="s">
        <v>31</v>
      </c>
      <c r="G4" s="21" t="s">
        <v>32</v>
      </c>
    </row>
    <row r="5" customFormat="false" ht="15" hidden="false" customHeight="false" outlineLevel="0" collapsed="false">
      <c r="C5" s="3" t="s">
        <v>8</v>
      </c>
      <c r="D5" s="22" t="n">
        <v>1</v>
      </c>
      <c r="E5" s="22" t="n">
        <v>1</v>
      </c>
      <c r="F5" s="23" t="n">
        <v>0.8571</v>
      </c>
      <c r="G5" s="22" t="n">
        <v>1</v>
      </c>
    </row>
    <row r="6" customFormat="false" ht="15" hidden="false" customHeight="false" outlineLevel="0" collapsed="false">
      <c r="C6" s="3" t="s">
        <v>9</v>
      </c>
      <c r="D6" s="22" t="n">
        <v>1</v>
      </c>
      <c r="E6" s="22" t="n">
        <v>1</v>
      </c>
      <c r="F6" s="23" t="n">
        <v>0.7143</v>
      </c>
      <c r="G6" s="22" t="n">
        <v>1</v>
      </c>
    </row>
    <row r="7" customFormat="false" ht="15" hidden="false" customHeight="false" outlineLevel="0" collapsed="false">
      <c r="C7" s="3" t="s">
        <v>10</v>
      </c>
      <c r="D7" s="22" t="n">
        <v>1</v>
      </c>
      <c r="E7" s="22" t="n">
        <v>1</v>
      </c>
      <c r="F7" s="23" t="n">
        <v>0.8571</v>
      </c>
      <c r="G7" s="22" t="n">
        <v>1</v>
      </c>
    </row>
    <row r="8" customFormat="false" ht="15" hidden="false" customHeight="false" outlineLevel="0" collapsed="false">
      <c r="C8" s="3" t="s">
        <v>11</v>
      </c>
      <c r="D8" s="23"/>
      <c r="E8" s="23"/>
      <c r="F8" s="23"/>
      <c r="G8" s="23"/>
    </row>
    <row r="9" customFormat="false" ht="15" hidden="false" customHeight="false" outlineLevel="0" collapsed="false">
      <c r="C9" s="3" t="s">
        <v>12</v>
      </c>
      <c r="D9" s="23"/>
      <c r="E9" s="23"/>
      <c r="F9" s="23"/>
      <c r="G9" s="23"/>
    </row>
    <row r="10" customFormat="false" ht="15" hidden="false" customHeight="false" outlineLevel="0" collapsed="false">
      <c r="C10" s="3" t="s">
        <v>13</v>
      </c>
      <c r="D10" s="23"/>
      <c r="E10" s="23"/>
      <c r="F10" s="23"/>
      <c r="G10" s="23"/>
    </row>
    <row r="11" customFormat="false" ht="15" hidden="false" customHeight="false" outlineLevel="0" collapsed="false">
      <c r="C11" s="3" t="s">
        <v>14</v>
      </c>
      <c r="D11" s="23"/>
      <c r="E11" s="23"/>
      <c r="F11" s="23"/>
      <c r="G11" s="23"/>
    </row>
    <row r="12" customFormat="false" ht="15" hidden="false" customHeight="false" outlineLevel="0" collapsed="false">
      <c r="C12" s="3" t="s">
        <v>15</v>
      </c>
      <c r="D12" s="23"/>
      <c r="E12" s="23"/>
      <c r="F12" s="23"/>
      <c r="G12" s="23"/>
    </row>
    <row r="13" customFormat="false" ht="15" hidden="false" customHeight="false" outlineLevel="0" collapsed="false">
      <c r="C13" s="3" t="s">
        <v>16</v>
      </c>
      <c r="D13" s="23"/>
      <c r="E13" s="23"/>
      <c r="F13" s="23"/>
      <c r="G13" s="23"/>
    </row>
    <row r="14" customFormat="false" ht="21" hidden="false" customHeight="true" outlineLevel="0" collapsed="false">
      <c r="C14" s="3" t="s">
        <v>17</v>
      </c>
      <c r="D14" s="23"/>
      <c r="E14" s="23"/>
      <c r="F14" s="23"/>
      <c r="G14" s="23"/>
    </row>
    <row r="15" customFormat="false" ht="15" hidden="false" customHeight="false" outlineLevel="0" collapsed="false">
      <c r="C15" s="3" t="s">
        <v>18</v>
      </c>
      <c r="D15" s="23"/>
      <c r="E15" s="23"/>
      <c r="F15" s="23"/>
      <c r="G15" s="23"/>
    </row>
    <row r="16" customFormat="false" ht="15" hidden="false" customHeight="false" outlineLevel="0" collapsed="false">
      <c r="C16" s="3" t="s">
        <v>19</v>
      </c>
      <c r="D16" s="23"/>
      <c r="E16" s="23"/>
      <c r="F16" s="23"/>
      <c r="G16" s="23"/>
    </row>
    <row r="17" customFormat="false" ht="15" hidden="false" customHeight="false" outlineLevel="0" collapsed="false">
      <c r="C17" s="3" t="s">
        <v>33</v>
      </c>
      <c r="D17" s="22" t="n">
        <f aca="false">AVERAGE(D5:D16)</f>
        <v>1</v>
      </c>
      <c r="E17" s="22" t="n">
        <f aca="false">AVERAGE(E5:E16)</f>
        <v>1</v>
      </c>
      <c r="F17" s="23" t="n">
        <f aca="false">AVERAGE(F5:F16)</f>
        <v>0.8095</v>
      </c>
      <c r="G17" s="22" t="n">
        <f aca="false">AVERAGE(G5:G16)</f>
        <v>1</v>
      </c>
    </row>
    <row r="18" customFormat="false" ht="15" hidden="false" customHeight="false" outlineLevel="0" collapsed="false">
      <c r="D18" s="0"/>
    </row>
    <row r="19" customFormat="false" ht="15" hidden="false" customHeight="false" outlineLevel="0" collapsed="false">
      <c r="D19" s="0"/>
    </row>
    <row r="20" customFormat="false" ht="15" hidden="false" customHeight="false" outlineLevel="0" collapsed="false">
      <c r="D20" s="0"/>
    </row>
    <row r="21" customFormat="false" ht="15" hidden="false" customHeight="false" outlineLevel="0" collapsed="false">
      <c r="D21" s="0"/>
    </row>
    <row r="22" customFormat="false" ht="15" hidden="false" customHeight="false" outlineLevel="0" collapsed="false">
      <c r="D22" s="0"/>
    </row>
    <row r="23" customFormat="false" ht="15" hidden="false" customHeight="false" outlineLevel="0" collapsed="false">
      <c r="C23" s="2" t="s">
        <v>1</v>
      </c>
      <c r="D23" s="2" t="s">
        <v>34</v>
      </c>
      <c r="E23" s="2"/>
      <c r="F23" s="2"/>
      <c r="G23" s="2"/>
    </row>
    <row r="24" customFormat="false" ht="15" hidden="false" customHeight="false" outlineLevel="0" collapsed="false">
      <c r="C24" s="2"/>
      <c r="D24" s="2"/>
      <c r="E24" s="2"/>
      <c r="F24" s="2"/>
      <c r="G24" s="2"/>
    </row>
    <row r="25" customFormat="false" ht="30" hidden="false" customHeight="false" outlineLevel="0" collapsed="false">
      <c r="C25" s="2"/>
      <c r="D25" s="2" t="s">
        <v>35</v>
      </c>
      <c r="E25" s="9" t="s">
        <v>36</v>
      </c>
      <c r="F25" s="2" t="s">
        <v>37</v>
      </c>
      <c r="G25" s="2" t="s">
        <v>38</v>
      </c>
    </row>
    <row r="26" customFormat="false" ht="15" hidden="false" customHeight="false" outlineLevel="0" collapsed="false">
      <c r="C26" s="3" t="s">
        <v>8</v>
      </c>
      <c r="D26" s="22" t="n">
        <v>1</v>
      </c>
      <c r="E26" s="22" t="n">
        <v>1</v>
      </c>
      <c r="F26" s="22" t="n">
        <v>1</v>
      </c>
      <c r="G26" s="22" t="n">
        <v>1</v>
      </c>
    </row>
    <row r="27" customFormat="false" ht="15" hidden="false" customHeight="false" outlineLevel="0" collapsed="false">
      <c r="C27" s="3" t="s">
        <v>9</v>
      </c>
      <c r="D27" s="22"/>
      <c r="E27" s="24"/>
      <c r="F27" s="24"/>
      <c r="G27" s="24"/>
    </row>
    <row r="28" customFormat="false" ht="15" hidden="false" customHeight="false" outlineLevel="0" collapsed="false">
      <c r="C28" s="3" t="s">
        <v>10</v>
      </c>
      <c r="D28" s="22"/>
      <c r="E28" s="24"/>
      <c r="F28" s="24"/>
      <c r="G28" s="24"/>
    </row>
    <row r="29" customFormat="false" ht="15" hidden="false" customHeight="false" outlineLevel="0" collapsed="false">
      <c r="C29" s="3" t="s">
        <v>11</v>
      </c>
      <c r="D29" s="22"/>
      <c r="E29" s="24"/>
      <c r="F29" s="24"/>
      <c r="G29" s="24"/>
    </row>
    <row r="30" customFormat="false" ht="15" hidden="false" customHeight="false" outlineLevel="0" collapsed="false">
      <c r="C30" s="3" t="s">
        <v>12</v>
      </c>
      <c r="D30" s="22"/>
      <c r="E30" s="24"/>
      <c r="F30" s="24"/>
      <c r="G30" s="24"/>
    </row>
    <row r="31" customFormat="false" ht="15" hidden="false" customHeight="false" outlineLevel="0" collapsed="false">
      <c r="C31" s="3" t="s">
        <v>13</v>
      </c>
      <c r="D31" s="22"/>
      <c r="E31" s="24"/>
      <c r="F31" s="24"/>
      <c r="G31" s="24"/>
    </row>
    <row r="32" customFormat="false" ht="15" hidden="false" customHeight="false" outlineLevel="0" collapsed="false">
      <c r="C32" s="3" t="s">
        <v>14</v>
      </c>
      <c r="D32" s="22"/>
      <c r="E32" s="24"/>
      <c r="F32" s="24"/>
      <c r="G32" s="24"/>
    </row>
    <row r="33" customFormat="false" ht="15" hidden="false" customHeight="false" outlineLevel="0" collapsed="false">
      <c r="C33" s="3" t="s">
        <v>15</v>
      </c>
      <c r="D33" s="22"/>
      <c r="E33" s="24"/>
      <c r="F33" s="24"/>
      <c r="G33" s="24"/>
    </row>
    <row r="34" customFormat="false" ht="15" hidden="false" customHeight="false" outlineLevel="0" collapsed="false">
      <c r="C34" s="3" t="s">
        <v>16</v>
      </c>
      <c r="D34" s="22"/>
      <c r="E34" s="24"/>
      <c r="F34" s="24"/>
      <c r="G34" s="24"/>
    </row>
    <row r="35" customFormat="false" ht="15" hidden="false" customHeight="false" outlineLevel="0" collapsed="false">
      <c r="C35" s="3" t="s">
        <v>17</v>
      </c>
      <c r="D35" s="22"/>
      <c r="E35" s="24"/>
      <c r="F35" s="24"/>
      <c r="G35" s="24"/>
    </row>
    <row r="36" customFormat="false" ht="15" hidden="false" customHeight="false" outlineLevel="0" collapsed="false">
      <c r="C36" s="3" t="s">
        <v>18</v>
      </c>
      <c r="D36" s="22"/>
      <c r="E36" s="24"/>
      <c r="F36" s="24"/>
      <c r="G36" s="24"/>
    </row>
    <row r="37" customFormat="false" ht="15" hidden="false" customHeight="false" outlineLevel="0" collapsed="false">
      <c r="C37" s="3" t="s">
        <v>19</v>
      </c>
      <c r="D37" s="22"/>
      <c r="E37" s="24"/>
      <c r="F37" s="24"/>
      <c r="G37" s="24"/>
    </row>
    <row r="38" customFormat="false" ht="15" hidden="false" customHeight="false" outlineLevel="0" collapsed="false">
      <c r="C38" s="3" t="s">
        <v>33</v>
      </c>
      <c r="D38" s="25" t="n">
        <f aca="false">AVERAGE(D26:D37)</f>
        <v>1</v>
      </c>
      <c r="E38" s="25" t="n">
        <f aca="false">AVERAGE(E26:E37)</f>
        <v>1</v>
      </c>
      <c r="F38" s="25" t="n">
        <f aca="false">AVERAGE(F26:F37)</f>
        <v>1</v>
      </c>
      <c r="G38" s="25" t="n">
        <f aca="false">AVERAGE(G26:G37)</f>
        <v>1</v>
      </c>
    </row>
  </sheetData>
  <mergeCells count="4">
    <mergeCell ref="C2:C4"/>
    <mergeCell ref="D2:G3"/>
    <mergeCell ref="C23:C25"/>
    <mergeCell ref="D23:G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I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2" activeCellId="0" sqref="C2"/>
    </sheetView>
  </sheetViews>
  <sheetFormatPr defaultRowHeight="15"/>
  <cols>
    <col collapsed="false" hidden="false" max="1" min="1" style="0" width="3.42914979757085"/>
    <col collapsed="false" hidden="false" max="2" min="2" style="0" width="4.42914979757085"/>
    <col collapsed="false" hidden="false" max="3" min="3" style="0" width="32.1417004048583"/>
    <col collapsed="false" hidden="false" max="4" min="4" style="20" width="11.7125506072874"/>
    <col collapsed="false" hidden="false" max="5" min="5" style="0" width="11.7125506072874"/>
    <col collapsed="false" hidden="false" max="6" min="6" style="0" width="12.4251012145749"/>
    <col collapsed="false" hidden="false" max="7" min="7" style="0" width="19.4251012145749"/>
    <col collapsed="false" hidden="false" max="8" min="8" style="0" width="11.5708502024291"/>
    <col collapsed="false" hidden="false" max="9" min="9" style="0" width="15.7125506072875"/>
    <col collapsed="false" hidden="false" max="1025" min="10" style="0" width="11.5708502024291"/>
  </cols>
  <sheetData>
    <row r="1" customFormat="false" ht="15" hidden="false" customHeight="false" outlineLevel="0" collapsed="false">
      <c r="D1" s="0"/>
    </row>
    <row r="2" customFormat="false" ht="15" hidden="false" customHeight="false" outlineLevel="0" collapsed="false">
      <c r="C2" s="2" t="s">
        <v>1</v>
      </c>
      <c r="D2" s="2" t="s">
        <v>39</v>
      </c>
      <c r="E2" s="2"/>
      <c r="F2" s="2"/>
      <c r="G2" s="2"/>
    </row>
    <row r="3" customFormat="false" ht="15" hidden="false" customHeight="false" outlineLevel="0" collapsed="false">
      <c r="C3" s="2"/>
      <c r="D3" s="2"/>
      <c r="E3" s="2"/>
      <c r="F3" s="2"/>
      <c r="G3" s="2"/>
    </row>
    <row r="4" customFormat="false" ht="30" hidden="false" customHeight="false" outlineLevel="0" collapsed="false">
      <c r="C4" s="2"/>
      <c r="D4" s="2" t="s">
        <v>40</v>
      </c>
      <c r="E4" s="9" t="s">
        <v>41</v>
      </c>
      <c r="F4" s="9" t="s">
        <v>42</v>
      </c>
      <c r="G4" s="2" t="s">
        <v>43</v>
      </c>
    </row>
    <row r="5" customFormat="false" ht="15" hidden="false" customHeight="false" outlineLevel="0" collapsed="false">
      <c r="C5" s="3" t="s">
        <v>8</v>
      </c>
      <c r="D5" s="22" t="n">
        <v>1</v>
      </c>
      <c r="E5" s="22" t="n">
        <v>1</v>
      </c>
      <c r="F5" s="22" t="n">
        <v>1</v>
      </c>
      <c r="G5" s="22" t="n">
        <v>0.9</v>
      </c>
    </row>
    <row r="6" customFormat="false" ht="15" hidden="false" customHeight="false" outlineLevel="0" collapsed="false">
      <c r="C6" s="3" t="s">
        <v>9</v>
      </c>
      <c r="D6" s="22" t="n">
        <v>1</v>
      </c>
      <c r="E6" s="22" t="n">
        <v>1</v>
      </c>
      <c r="F6" s="22" t="n">
        <v>0</v>
      </c>
      <c r="G6" s="22" t="n">
        <v>1</v>
      </c>
    </row>
    <row r="7" customFormat="false" ht="15" hidden="false" customHeight="false" outlineLevel="0" collapsed="false">
      <c r="C7" s="3" t="s">
        <v>10</v>
      </c>
      <c r="D7" s="22" t="n">
        <v>1</v>
      </c>
      <c r="E7" s="22" t="n">
        <v>1</v>
      </c>
      <c r="F7" s="22" t="n">
        <v>1</v>
      </c>
      <c r="G7" s="22" t="n">
        <v>0.9</v>
      </c>
    </row>
    <row r="8" customFormat="false" ht="15" hidden="false" customHeight="false" outlineLevel="0" collapsed="false">
      <c r="C8" s="3" t="s">
        <v>11</v>
      </c>
      <c r="D8" s="22"/>
      <c r="E8" s="22"/>
      <c r="F8" s="22"/>
      <c r="G8" s="22"/>
    </row>
    <row r="9" customFormat="false" ht="15" hidden="false" customHeight="false" outlineLevel="0" collapsed="false">
      <c r="C9" s="3" t="s">
        <v>12</v>
      </c>
      <c r="D9" s="22"/>
      <c r="E9" s="22"/>
      <c r="F9" s="22"/>
      <c r="G9" s="22"/>
    </row>
    <row r="10" customFormat="false" ht="15" hidden="false" customHeight="false" outlineLevel="0" collapsed="false">
      <c r="C10" s="3" t="s">
        <v>13</v>
      </c>
      <c r="D10" s="22"/>
      <c r="E10" s="22"/>
      <c r="F10" s="22"/>
      <c r="G10" s="22"/>
    </row>
    <row r="11" customFormat="false" ht="15" hidden="false" customHeight="false" outlineLevel="0" collapsed="false">
      <c r="C11" s="3" t="s">
        <v>14</v>
      </c>
      <c r="D11" s="22"/>
      <c r="E11" s="22"/>
      <c r="F11" s="22"/>
      <c r="G11" s="22"/>
    </row>
    <row r="12" customFormat="false" ht="15" hidden="false" customHeight="false" outlineLevel="0" collapsed="false">
      <c r="C12" s="3" t="s">
        <v>15</v>
      </c>
      <c r="D12" s="22"/>
      <c r="E12" s="22"/>
      <c r="F12" s="22"/>
      <c r="G12" s="22"/>
    </row>
    <row r="13" customFormat="false" ht="15" hidden="false" customHeight="false" outlineLevel="0" collapsed="false">
      <c r="C13" s="3" t="s">
        <v>16</v>
      </c>
      <c r="D13" s="22"/>
      <c r="E13" s="22"/>
      <c r="F13" s="22"/>
      <c r="G13" s="22"/>
    </row>
    <row r="14" customFormat="false" ht="15" hidden="false" customHeight="false" outlineLevel="0" collapsed="false">
      <c r="C14" s="3" t="s">
        <v>17</v>
      </c>
      <c r="D14" s="22"/>
      <c r="E14" s="22"/>
      <c r="F14" s="22"/>
      <c r="G14" s="22"/>
    </row>
    <row r="15" customFormat="false" ht="15" hidden="false" customHeight="false" outlineLevel="0" collapsed="false">
      <c r="C15" s="3" t="s">
        <v>18</v>
      </c>
      <c r="D15" s="22"/>
      <c r="E15" s="22"/>
      <c r="F15" s="22"/>
      <c r="G15" s="22"/>
    </row>
    <row r="16" customFormat="false" ht="21" hidden="false" customHeight="true" outlineLevel="0" collapsed="false">
      <c r="C16" s="3" t="s">
        <v>19</v>
      </c>
      <c r="D16" s="22"/>
      <c r="E16" s="22"/>
      <c r="F16" s="22"/>
      <c r="G16" s="22"/>
    </row>
    <row r="17" customFormat="false" ht="15" hidden="false" customHeight="false" outlineLevel="0" collapsed="false">
      <c r="C17" s="3" t="s">
        <v>33</v>
      </c>
      <c r="D17" s="26" t="n">
        <f aca="false">AVERAGE(D5:D16)</f>
        <v>1</v>
      </c>
      <c r="E17" s="26" t="n">
        <f aca="false">AVERAGE(E5:E16)</f>
        <v>1</v>
      </c>
      <c r="F17" s="27" t="n">
        <f aca="false">AVERAGE(F5:F16)</f>
        <v>0.666666666666667</v>
      </c>
      <c r="G17" s="26" t="n">
        <f aca="false">AVERAGE(G5:G16)</f>
        <v>0.933333333333333</v>
      </c>
    </row>
    <row r="18" customFormat="false" ht="15" hidden="false" customHeight="false" outlineLevel="0" collapsed="false">
      <c r="D18" s="0"/>
    </row>
    <row r="19" customFormat="false" ht="15" hidden="false" customHeight="false" outlineLevel="0" collapsed="false">
      <c r="D19" s="0"/>
    </row>
    <row r="20" customFormat="false" ht="15" hidden="false" customHeight="false" outlineLevel="0" collapsed="false">
      <c r="D20" s="0"/>
    </row>
    <row r="21" customFormat="false" ht="15" hidden="false" customHeight="false" outlineLevel="0" collapsed="false">
      <c r="D21" s="0"/>
    </row>
    <row r="22" customFormat="false" ht="15" hidden="false" customHeight="false" outlineLevel="0" collapsed="false">
      <c r="D22" s="0"/>
    </row>
    <row r="23" customFormat="false" ht="15" hidden="false" customHeight="false" outlineLevel="0" collapsed="false">
      <c r="D23" s="0"/>
    </row>
    <row r="24" customFormat="false" ht="15" hidden="false" customHeight="false" outlineLevel="0" collapsed="false">
      <c r="C24" s="2" t="s">
        <v>1</v>
      </c>
      <c r="D24" s="2" t="s">
        <v>44</v>
      </c>
      <c r="E24" s="2"/>
      <c r="F24" s="2"/>
      <c r="G24" s="2"/>
      <c r="H24" s="2"/>
      <c r="I24" s="2"/>
    </row>
    <row r="25" customFormat="false" ht="15" hidden="false" customHeight="false" outlineLevel="0" collapsed="false">
      <c r="C25" s="2"/>
      <c r="D25" s="2"/>
      <c r="E25" s="2"/>
      <c r="F25" s="2"/>
      <c r="G25" s="2"/>
      <c r="H25" s="2"/>
      <c r="I25" s="2"/>
    </row>
    <row r="26" customFormat="false" ht="30" hidden="false" customHeight="false" outlineLevel="0" collapsed="false">
      <c r="C26" s="2"/>
      <c r="D26" s="9" t="s">
        <v>45</v>
      </c>
      <c r="E26" s="9" t="s">
        <v>46</v>
      </c>
      <c r="F26" s="9" t="s">
        <v>47</v>
      </c>
      <c r="G26" s="2" t="s">
        <v>48</v>
      </c>
      <c r="H26" s="28" t="s">
        <v>49</v>
      </c>
      <c r="I26" s="28" t="s">
        <v>50</v>
      </c>
    </row>
    <row r="27" customFormat="false" ht="15" hidden="false" customHeight="false" outlineLevel="0" collapsed="false">
      <c r="C27" s="3" t="s">
        <v>8</v>
      </c>
      <c r="D27" s="22" t="n">
        <v>1</v>
      </c>
      <c r="E27" s="22" t="n">
        <v>1</v>
      </c>
      <c r="F27" s="22" t="n">
        <v>1</v>
      </c>
      <c r="G27" s="22" t="n">
        <v>1</v>
      </c>
      <c r="H27" s="22" t="n">
        <v>1</v>
      </c>
      <c r="I27" s="24" t="n">
        <v>0.889</v>
      </c>
    </row>
    <row r="28" customFormat="false" ht="15" hidden="false" customHeight="false" outlineLevel="0" collapsed="false">
      <c r="C28" s="3" t="s">
        <v>9</v>
      </c>
      <c r="D28" s="22"/>
      <c r="E28" s="24"/>
      <c r="F28" s="24"/>
      <c r="G28" s="24"/>
      <c r="H28" s="24"/>
      <c r="I28" s="24" t="n">
        <v>1</v>
      </c>
    </row>
    <row r="29" customFormat="false" ht="15" hidden="false" customHeight="false" outlineLevel="0" collapsed="false">
      <c r="C29" s="3" t="s">
        <v>10</v>
      </c>
      <c r="D29" s="22"/>
      <c r="E29" s="24"/>
      <c r="F29" s="24"/>
      <c r="G29" s="24"/>
      <c r="H29" s="24"/>
      <c r="I29" s="24" t="n">
        <v>1</v>
      </c>
    </row>
    <row r="30" customFormat="false" ht="15" hidden="false" customHeight="false" outlineLevel="0" collapsed="false">
      <c r="C30" s="3" t="s">
        <v>11</v>
      </c>
      <c r="D30" s="22"/>
      <c r="E30" s="24"/>
      <c r="F30" s="24"/>
      <c r="G30" s="24"/>
      <c r="H30" s="24"/>
      <c r="I30" s="24"/>
    </row>
    <row r="31" customFormat="false" ht="15" hidden="false" customHeight="false" outlineLevel="0" collapsed="false">
      <c r="C31" s="3" t="s">
        <v>12</v>
      </c>
      <c r="D31" s="22"/>
      <c r="E31" s="24"/>
      <c r="F31" s="24"/>
      <c r="G31" s="24"/>
      <c r="H31" s="24"/>
      <c r="I31" s="24"/>
    </row>
    <row r="32" customFormat="false" ht="15" hidden="false" customHeight="false" outlineLevel="0" collapsed="false">
      <c r="C32" s="3" t="s">
        <v>13</v>
      </c>
      <c r="D32" s="22"/>
      <c r="E32" s="24"/>
      <c r="F32" s="24"/>
      <c r="G32" s="24"/>
      <c r="H32" s="24"/>
      <c r="I32" s="24"/>
    </row>
    <row r="33" customFormat="false" ht="15" hidden="false" customHeight="false" outlineLevel="0" collapsed="false">
      <c r="C33" s="3" t="s">
        <v>14</v>
      </c>
      <c r="D33" s="22"/>
      <c r="E33" s="24"/>
      <c r="F33" s="24"/>
      <c r="G33" s="24"/>
      <c r="H33" s="24"/>
      <c r="I33" s="24"/>
    </row>
    <row r="34" customFormat="false" ht="15" hidden="false" customHeight="false" outlineLevel="0" collapsed="false">
      <c r="C34" s="3" t="s">
        <v>15</v>
      </c>
      <c r="D34" s="22"/>
      <c r="E34" s="24"/>
      <c r="F34" s="24"/>
      <c r="G34" s="24"/>
      <c r="H34" s="24"/>
      <c r="I34" s="24"/>
    </row>
    <row r="35" customFormat="false" ht="15" hidden="false" customHeight="false" outlineLevel="0" collapsed="false">
      <c r="C35" s="3" t="s">
        <v>16</v>
      </c>
      <c r="D35" s="22"/>
      <c r="E35" s="24"/>
      <c r="F35" s="24"/>
      <c r="G35" s="24"/>
      <c r="H35" s="24"/>
      <c r="I35" s="24"/>
    </row>
    <row r="36" customFormat="false" ht="15" hidden="false" customHeight="false" outlineLevel="0" collapsed="false">
      <c r="C36" s="3" t="s">
        <v>17</v>
      </c>
      <c r="D36" s="22"/>
      <c r="E36" s="24"/>
      <c r="F36" s="24"/>
      <c r="G36" s="24"/>
      <c r="H36" s="24"/>
      <c r="I36" s="24"/>
    </row>
    <row r="37" customFormat="false" ht="15" hidden="false" customHeight="false" outlineLevel="0" collapsed="false">
      <c r="C37" s="3" t="s">
        <v>18</v>
      </c>
      <c r="D37" s="22"/>
      <c r="E37" s="24"/>
      <c r="F37" s="24"/>
      <c r="G37" s="24"/>
      <c r="H37" s="24"/>
      <c r="I37" s="24"/>
    </row>
    <row r="38" customFormat="false" ht="15" hidden="false" customHeight="false" outlineLevel="0" collapsed="false">
      <c r="C38" s="3" t="s">
        <v>19</v>
      </c>
      <c r="D38" s="22"/>
      <c r="E38" s="24"/>
      <c r="F38" s="24"/>
      <c r="G38" s="24"/>
      <c r="H38" s="24"/>
      <c r="I38" s="24"/>
    </row>
    <row r="39" customFormat="false" ht="15" hidden="false" customHeight="false" outlineLevel="0" collapsed="false">
      <c r="C39" s="3" t="s">
        <v>33</v>
      </c>
      <c r="D39" s="26" t="n">
        <f aca="false">AVERAGE(D27:D38)</f>
        <v>1</v>
      </c>
      <c r="E39" s="26" t="n">
        <f aca="false">AVERAGE(E27:E38)</f>
        <v>1</v>
      </c>
      <c r="F39" s="26" t="n">
        <f aca="false">AVERAGE(F27:F38)</f>
        <v>1</v>
      </c>
      <c r="G39" s="26" t="n">
        <f aca="false">AVERAGE(G27:G38)</f>
        <v>1</v>
      </c>
      <c r="H39" s="26" t="n">
        <f aca="false">AVERAGE(H27:H38)</f>
        <v>1</v>
      </c>
      <c r="I39" s="26" t="n">
        <f aca="false">AVERAGE(I27:I38)</f>
        <v>0.963</v>
      </c>
    </row>
  </sheetData>
  <mergeCells count="4">
    <mergeCell ref="C2:C4"/>
    <mergeCell ref="D2:G3"/>
    <mergeCell ref="C24:C26"/>
    <mergeCell ref="D24:I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G19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75" zoomScaleNormal="75" zoomScalePageLayoutView="100" workbookViewId="0">
      <selection pane="topLeft" activeCell="J10" activeCellId="0" sqref="J10"/>
    </sheetView>
  </sheetViews>
  <sheetFormatPr defaultRowHeight="15"/>
  <cols>
    <col collapsed="false" hidden="false" max="1" min="1" style="0" width="3.42914979757085"/>
    <col collapsed="false" hidden="false" max="2" min="2" style="0" width="4.42914979757085"/>
    <col collapsed="false" hidden="false" max="3" min="3" style="0" width="32.1417004048583"/>
    <col collapsed="false" hidden="false" max="4" min="4" style="0" width="18.5748987854251"/>
    <col collapsed="false" hidden="false" max="5" min="5" style="20" width="18.5748987854251"/>
    <col collapsed="false" hidden="false" max="6" min="6" style="0" width="11.5708502024291"/>
    <col collapsed="false" hidden="false" max="7" min="7" style="0" width="14.1417004048583"/>
    <col collapsed="false" hidden="false" max="1025" min="8" style="0" width="11.5708502024291"/>
  </cols>
  <sheetData>
    <row r="1" customFormat="false" ht="15" hidden="false" customHeight="false" outlineLevel="0" collapsed="false">
      <c r="E1" s="0"/>
    </row>
    <row r="2" customFormat="false" ht="15" hidden="false" customHeight="false" outlineLevel="0" collapsed="false">
      <c r="E2" s="0"/>
    </row>
    <row r="3" customFormat="false" ht="15" hidden="false" customHeight="false" outlineLevel="0" collapsed="false">
      <c r="E3" s="0"/>
    </row>
    <row r="4" customFormat="false" ht="13.9" hidden="false" customHeight="true" outlineLevel="0" collapsed="false">
      <c r="C4" s="2" t="s">
        <v>1</v>
      </c>
      <c r="D4" s="2" t="s">
        <v>51</v>
      </c>
      <c r="E4" s="9" t="s">
        <v>52</v>
      </c>
      <c r="F4" s="9"/>
      <c r="G4" s="9"/>
    </row>
    <row r="5" customFormat="false" ht="15" hidden="false" customHeight="false" outlineLevel="0" collapsed="false">
      <c r="C5" s="2"/>
      <c r="D5" s="2"/>
      <c r="E5" s="9"/>
      <c r="F5" s="9"/>
      <c r="G5" s="9"/>
    </row>
    <row r="6" customFormat="false" ht="30" hidden="false" customHeight="false" outlineLevel="0" collapsed="false">
      <c r="C6" s="2"/>
      <c r="D6" s="29" t="s">
        <v>53</v>
      </c>
      <c r="E6" s="9" t="s">
        <v>54</v>
      </c>
      <c r="F6" s="30" t="s">
        <v>55</v>
      </c>
      <c r="G6" s="28" t="s">
        <v>56</v>
      </c>
    </row>
    <row r="7" customFormat="false" ht="15" hidden="false" customHeight="false" outlineLevel="0" collapsed="false">
      <c r="C7" s="3" t="s">
        <v>8</v>
      </c>
      <c r="D7" s="23" t="n">
        <v>1</v>
      </c>
      <c r="E7" s="23"/>
      <c r="F7" s="23"/>
      <c r="G7" s="23"/>
    </row>
    <row r="8" customFormat="false" ht="15" hidden="false" customHeight="false" outlineLevel="0" collapsed="false">
      <c r="C8" s="3" t="s">
        <v>9</v>
      </c>
      <c r="D8" s="23" t="n">
        <v>0</v>
      </c>
      <c r="E8" s="23" t="n">
        <v>1</v>
      </c>
      <c r="F8" s="23" t="n">
        <v>1</v>
      </c>
      <c r="G8" s="23" t="n">
        <v>1</v>
      </c>
    </row>
    <row r="9" customFormat="false" ht="15" hidden="false" customHeight="false" outlineLevel="0" collapsed="false">
      <c r="C9" s="3" t="s">
        <v>10</v>
      </c>
      <c r="D9" s="23" t="n">
        <v>0.5</v>
      </c>
      <c r="E9" s="23"/>
      <c r="F9" s="23"/>
      <c r="G9" s="23"/>
    </row>
    <row r="10" customFormat="false" ht="15" hidden="false" customHeight="false" outlineLevel="0" collapsed="false">
      <c r="C10" s="3" t="s">
        <v>11</v>
      </c>
      <c r="D10" s="23"/>
      <c r="E10" s="23"/>
      <c r="F10" s="23"/>
      <c r="G10" s="23"/>
    </row>
    <row r="11" customFormat="false" ht="15" hidden="false" customHeight="false" outlineLevel="0" collapsed="false">
      <c r="C11" s="3" t="s">
        <v>12</v>
      </c>
      <c r="D11" s="23"/>
      <c r="E11" s="23"/>
      <c r="F11" s="23"/>
      <c r="G11" s="23"/>
    </row>
    <row r="12" customFormat="false" ht="15" hidden="false" customHeight="false" outlineLevel="0" collapsed="false">
      <c r="C12" s="3" t="s">
        <v>13</v>
      </c>
      <c r="D12" s="23"/>
      <c r="E12" s="23"/>
      <c r="F12" s="23"/>
      <c r="G12" s="23"/>
    </row>
    <row r="13" customFormat="false" ht="15" hidden="false" customHeight="false" outlineLevel="0" collapsed="false">
      <c r="C13" s="3" t="s">
        <v>14</v>
      </c>
      <c r="D13" s="23"/>
      <c r="E13" s="23"/>
      <c r="F13" s="23"/>
      <c r="G13" s="23"/>
    </row>
    <row r="14" customFormat="false" ht="15" hidden="false" customHeight="false" outlineLevel="0" collapsed="false">
      <c r="C14" s="3" t="s">
        <v>15</v>
      </c>
      <c r="D14" s="23"/>
      <c r="E14" s="23"/>
      <c r="F14" s="23"/>
      <c r="G14" s="23"/>
    </row>
    <row r="15" customFormat="false" ht="15" hidden="false" customHeight="false" outlineLevel="0" collapsed="false">
      <c r="C15" s="3" t="s">
        <v>16</v>
      </c>
      <c r="D15" s="23"/>
      <c r="E15" s="23"/>
      <c r="F15" s="23"/>
      <c r="G15" s="23"/>
    </row>
    <row r="16" customFormat="false" ht="15" hidden="false" customHeight="false" outlineLevel="0" collapsed="false">
      <c r="C16" s="3" t="s">
        <v>17</v>
      </c>
      <c r="D16" s="23"/>
      <c r="E16" s="23"/>
      <c r="F16" s="23"/>
      <c r="G16" s="23"/>
    </row>
    <row r="17" customFormat="false" ht="15" hidden="false" customHeight="false" outlineLevel="0" collapsed="false">
      <c r="C17" s="3" t="s">
        <v>18</v>
      </c>
      <c r="D17" s="23"/>
      <c r="E17" s="23"/>
      <c r="F17" s="23"/>
      <c r="G17" s="23"/>
    </row>
    <row r="18" customFormat="false" ht="15" hidden="false" customHeight="false" outlineLevel="0" collapsed="false">
      <c r="C18" s="3" t="s">
        <v>19</v>
      </c>
      <c r="D18" s="23"/>
      <c r="E18" s="23"/>
      <c r="F18" s="23"/>
      <c r="G18" s="23"/>
    </row>
    <row r="19" customFormat="false" ht="15" hidden="false" customHeight="false" outlineLevel="0" collapsed="false">
      <c r="C19" s="3" t="s">
        <v>33</v>
      </c>
      <c r="D19" s="27" t="n">
        <f aca="false">AVERAGE(D7:D18)</f>
        <v>0.5</v>
      </c>
      <c r="E19" s="26" t="n">
        <f aca="false">AVERAGE(E7:E18)</f>
        <v>1</v>
      </c>
      <c r="F19" s="26" t="n">
        <f aca="false">AVERAGE(F7:F18)</f>
        <v>1</v>
      </c>
      <c r="G19" s="26" t="n">
        <f aca="false">AVERAGE(G7:G18)</f>
        <v>1</v>
      </c>
    </row>
  </sheetData>
  <mergeCells count="3">
    <mergeCell ref="C4:C6"/>
    <mergeCell ref="D4:D5"/>
    <mergeCell ref="E4:G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H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L27" activeCellId="0" sqref="L27"/>
    </sheetView>
  </sheetViews>
  <sheetFormatPr defaultRowHeight="15"/>
  <cols>
    <col collapsed="false" hidden="false" max="1" min="1" style="0" width="3.42914979757085"/>
    <col collapsed="false" hidden="false" max="2" min="2" style="0" width="4.42914979757085"/>
    <col collapsed="false" hidden="false" max="3" min="3" style="0" width="32.1417004048583"/>
    <col collapsed="false" hidden="false" max="4" min="4" style="20" width="15.1376518218623"/>
    <col collapsed="false" hidden="false" max="5" min="5" style="0" width="11.7125506072874"/>
    <col collapsed="false" hidden="false" max="6" min="6" style="0" width="12.4251012145749"/>
    <col collapsed="false" hidden="false" max="7" min="7" style="0" width="11.5708502024291"/>
    <col collapsed="false" hidden="false" max="8" min="8" style="0" width="15.7125506072875"/>
    <col collapsed="false" hidden="false" max="1025" min="9" style="0" width="11.5708502024291"/>
  </cols>
  <sheetData>
    <row r="1" customFormat="false" ht="15" hidden="false" customHeight="false" outlineLevel="0" collapsed="false">
      <c r="D1" s="31"/>
      <c r="G1" s="32"/>
      <c r="H1" s="32"/>
    </row>
    <row r="2" customFormat="false" ht="13.9" hidden="false" customHeight="true" outlineLevel="0" collapsed="false">
      <c r="C2" s="2" t="s">
        <v>1</v>
      </c>
      <c r="D2" s="9" t="s">
        <v>57</v>
      </c>
      <c r="E2" s="9" t="s">
        <v>58</v>
      </c>
      <c r="F2" s="9"/>
    </row>
    <row r="3" customFormat="false" ht="15" hidden="false" customHeight="false" outlineLevel="0" collapsed="false">
      <c r="C3" s="2"/>
      <c r="D3" s="9"/>
      <c r="E3" s="9"/>
      <c r="F3" s="9"/>
    </row>
    <row r="4" customFormat="false" ht="30" hidden="false" customHeight="false" outlineLevel="0" collapsed="false">
      <c r="C4" s="2"/>
      <c r="D4" s="29" t="s">
        <v>59</v>
      </c>
      <c r="E4" s="9" t="s">
        <v>60</v>
      </c>
      <c r="F4" s="30" t="s">
        <v>55</v>
      </c>
    </row>
    <row r="5" customFormat="false" ht="15" hidden="false" customHeight="false" outlineLevel="0" collapsed="false">
      <c r="C5" s="3" t="s">
        <v>8</v>
      </c>
      <c r="D5" s="22" t="n">
        <v>1</v>
      </c>
      <c r="E5" s="22" t="n">
        <v>1</v>
      </c>
      <c r="F5" s="22" t="n">
        <v>1</v>
      </c>
    </row>
    <row r="6" customFormat="false" ht="15" hidden="false" customHeight="false" outlineLevel="0" collapsed="false">
      <c r="C6" s="3" t="s">
        <v>9</v>
      </c>
      <c r="D6" s="22" t="n">
        <v>0.67</v>
      </c>
      <c r="E6" s="22"/>
      <c r="F6" s="22"/>
    </row>
    <row r="7" customFormat="false" ht="15" hidden="false" customHeight="false" outlineLevel="0" collapsed="false">
      <c r="C7" s="3" t="s">
        <v>10</v>
      </c>
      <c r="D7" s="22" t="n">
        <v>1</v>
      </c>
      <c r="E7" s="22"/>
      <c r="F7" s="22"/>
    </row>
    <row r="8" customFormat="false" ht="15" hidden="false" customHeight="false" outlineLevel="0" collapsed="false">
      <c r="C8" s="3" t="s">
        <v>11</v>
      </c>
      <c r="D8" s="22"/>
      <c r="E8" s="22"/>
      <c r="F8" s="22"/>
    </row>
    <row r="9" customFormat="false" ht="15" hidden="false" customHeight="false" outlineLevel="0" collapsed="false">
      <c r="C9" s="3" t="s">
        <v>12</v>
      </c>
      <c r="D9" s="22"/>
      <c r="E9" s="22"/>
      <c r="F9" s="22"/>
    </row>
    <row r="10" customFormat="false" ht="15" hidden="false" customHeight="false" outlineLevel="0" collapsed="false">
      <c r="C10" s="3" t="s">
        <v>13</v>
      </c>
      <c r="D10" s="22"/>
      <c r="E10" s="22"/>
      <c r="F10" s="22"/>
    </row>
    <row r="11" customFormat="false" ht="15" hidden="false" customHeight="false" outlineLevel="0" collapsed="false">
      <c r="C11" s="3" t="s">
        <v>14</v>
      </c>
      <c r="D11" s="22"/>
      <c r="E11" s="22"/>
      <c r="F11" s="22"/>
    </row>
    <row r="12" customFormat="false" ht="15" hidden="false" customHeight="false" outlineLevel="0" collapsed="false">
      <c r="C12" s="3" t="s">
        <v>15</v>
      </c>
      <c r="D12" s="22"/>
      <c r="E12" s="22"/>
      <c r="F12" s="22"/>
    </row>
    <row r="13" customFormat="false" ht="15" hidden="false" customHeight="false" outlineLevel="0" collapsed="false">
      <c r="C13" s="3" t="s">
        <v>16</v>
      </c>
      <c r="D13" s="22"/>
      <c r="E13" s="22"/>
      <c r="F13" s="22"/>
    </row>
    <row r="14" customFormat="false" ht="15" hidden="false" customHeight="false" outlineLevel="0" collapsed="false">
      <c r="C14" s="3" t="s">
        <v>17</v>
      </c>
      <c r="D14" s="22"/>
      <c r="E14" s="22"/>
      <c r="F14" s="22"/>
    </row>
    <row r="15" customFormat="false" ht="15" hidden="false" customHeight="false" outlineLevel="0" collapsed="false">
      <c r="C15" s="3" t="s">
        <v>18</v>
      </c>
      <c r="D15" s="22"/>
      <c r="E15" s="22"/>
      <c r="F15" s="22"/>
    </row>
    <row r="16" customFormat="false" ht="13.8" hidden="false" customHeight="false" outlineLevel="0" collapsed="false">
      <c r="C16" s="3" t="s">
        <v>19</v>
      </c>
      <c r="D16" s="22"/>
      <c r="E16" s="22"/>
      <c r="F16" s="22"/>
    </row>
    <row r="17" customFormat="false" ht="13.8" hidden="false" customHeight="false" outlineLevel="0" collapsed="false">
      <c r="C17" s="3" t="s">
        <v>33</v>
      </c>
      <c r="D17" s="26" t="n">
        <f aca="false">AVERAGE(D5:D16)</f>
        <v>0.89</v>
      </c>
      <c r="E17" s="26" t="n">
        <f aca="false">AVERAGE(E5:E16)</f>
        <v>1</v>
      </c>
      <c r="F17" s="26" t="n">
        <f aca="false">AVERAGE(F5:F16)</f>
        <v>1</v>
      </c>
    </row>
    <row r="20" customFormat="false" ht="21" hidden="false" customHeight="true" outlineLevel="0" collapsed="false"/>
  </sheetData>
  <mergeCells count="3">
    <mergeCell ref="C2:C4"/>
    <mergeCell ref="D2:D3"/>
    <mergeCell ref="E2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2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75" zoomScaleNormal="75" zoomScalePageLayoutView="100" workbookViewId="0">
      <selection pane="topLeft" activeCell="C22" activeCellId="0" sqref="C22"/>
    </sheetView>
  </sheetViews>
  <sheetFormatPr defaultRowHeight="15"/>
  <cols>
    <col collapsed="false" hidden="false" max="1" min="1" style="0" width="12.4251012145749"/>
    <col collapsed="false" hidden="false" max="2" min="2" style="0" width="20.5748987854251"/>
    <col collapsed="false" hidden="false" max="3" min="3" style="0" width="16.004048582996"/>
    <col collapsed="false" hidden="false" max="4" min="4" style="0" width="15.4251012145749"/>
    <col collapsed="false" hidden="false" max="5" min="5" style="0" width="14.9959514170041"/>
    <col collapsed="false" hidden="false" max="6" min="6" style="0" width="15.4251012145749"/>
    <col collapsed="false" hidden="false" max="7" min="7" style="0" width="14.9959514170041"/>
    <col collapsed="false" hidden="false" max="8" min="8" style="0" width="12.5668016194332"/>
    <col collapsed="false" hidden="false" max="9" min="9" style="0" width="14.331983805668"/>
    <col collapsed="false" hidden="false" max="10" min="10" style="0" width="27.2874493927125"/>
    <col collapsed="false" hidden="false" max="11" min="11" style="0" width="17.502024291498"/>
    <col collapsed="false" hidden="false" max="12" min="12" style="0" width="17.1376518218624"/>
    <col collapsed="false" hidden="false" max="1025" min="13" style="0" width="10.5708502024292"/>
  </cols>
  <sheetData>
    <row r="1" customFormat="false" ht="13.9" hidden="false" customHeight="true" outlineLevel="0" collapsed="false">
      <c r="A1" s="2" t="s">
        <v>1</v>
      </c>
      <c r="B1" s="2" t="s">
        <v>61</v>
      </c>
      <c r="C1" s="2"/>
      <c r="D1" s="2"/>
      <c r="E1" s="2"/>
      <c r="F1" s="2"/>
      <c r="G1" s="2"/>
      <c r="H1" s="9" t="s">
        <v>62</v>
      </c>
      <c r="I1" s="9" t="s">
        <v>63</v>
      </c>
      <c r="J1" s="9" t="s">
        <v>64</v>
      </c>
      <c r="K1" s="9" t="s">
        <v>65</v>
      </c>
      <c r="L1" s="1" t="s">
        <v>66</v>
      </c>
    </row>
    <row r="2" customFormat="false" ht="15" hidden="false" customHeight="false" outlineLevel="0" collapsed="false">
      <c r="A2" s="2"/>
      <c r="B2" s="2" t="s">
        <v>67</v>
      </c>
      <c r="C2" s="2"/>
      <c r="D2" s="2" t="s">
        <v>68</v>
      </c>
      <c r="E2" s="2"/>
      <c r="F2" s="2" t="s">
        <v>69</v>
      </c>
      <c r="G2" s="2"/>
      <c r="H2" s="9"/>
      <c r="I2" s="9"/>
      <c r="J2" s="9"/>
      <c r="K2" s="9"/>
      <c r="L2" s="1"/>
    </row>
    <row r="3" customFormat="false" ht="15" hidden="false" customHeight="false" outlineLevel="0" collapsed="false">
      <c r="A3" s="2"/>
      <c r="B3" s="2" t="s">
        <v>70</v>
      </c>
      <c r="C3" s="2" t="s">
        <v>6</v>
      </c>
      <c r="D3" s="2" t="s">
        <v>71</v>
      </c>
      <c r="E3" s="2" t="s">
        <v>6</v>
      </c>
      <c r="F3" s="2" t="s">
        <v>71</v>
      </c>
      <c r="G3" s="2" t="s">
        <v>6</v>
      </c>
      <c r="H3" s="9"/>
      <c r="I3" s="9"/>
      <c r="J3" s="9"/>
      <c r="K3" s="9"/>
      <c r="L3" s="1"/>
    </row>
    <row r="4" customFormat="false" ht="15" hidden="false" customHeight="false" outlineLevel="0" collapsed="false">
      <c r="A4" s="3" t="s">
        <v>8</v>
      </c>
      <c r="B4" s="14" t="n">
        <v>0</v>
      </c>
      <c r="C4" s="14" t="n">
        <v>0</v>
      </c>
      <c r="D4" s="14" t="n">
        <f aca="false">275000/2</f>
        <v>137500</v>
      </c>
      <c r="E4" s="14" t="n">
        <v>26640.42</v>
      </c>
      <c r="F4" s="14" t="n">
        <f aca="false">275000/2</f>
        <v>137500</v>
      </c>
      <c r="G4" s="14" t="n">
        <v>18065.18</v>
      </c>
      <c r="H4" s="33" t="n">
        <f aca="false">SUM(B4,F4,D4)</f>
        <v>275000</v>
      </c>
      <c r="I4" s="14" t="n">
        <f aca="false">SUM(C4,G4,E4)</f>
        <v>44705.6</v>
      </c>
      <c r="J4" s="34" t="n">
        <v>179572.48</v>
      </c>
      <c r="K4" s="35" t="n">
        <f aca="false">((J4 * 100)/H4)-100</f>
        <v>-34.7009163636364</v>
      </c>
      <c r="L4" s="12" t="n">
        <f aca="false">J4-'Desviacion de costos'!K7</f>
        <v>-1180.26699999999</v>
      </c>
    </row>
    <row r="5" customFormat="false" ht="15.85" hidden="false" customHeight="false" outlineLevel="0" collapsed="false">
      <c r="A5" s="3" t="s">
        <v>9</v>
      </c>
      <c r="B5" s="14" t="n">
        <v>91666.67</v>
      </c>
      <c r="C5" s="14" t="n">
        <v>11997</v>
      </c>
      <c r="D5" s="14" t="n">
        <v>91666.67</v>
      </c>
      <c r="E5" s="14" t="n">
        <v>12722.43</v>
      </c>
      <c r="F5" s="14" t="n">
        <v>91666.67</v>
      </c>
      <c r="G5" s="14" t="n">
        <v>25179.75</v>
      </c>
      <c r="H5" s="33" t="n">
        <f aca="false">SUM(B5,F5,D5)</f>
        <v>275000.01</v>
      </c>
      <c r="I5" s="14" t="n">
        <f aca="false">SUM(C5,G5,E5)</f>
        <v>49899.18</v>
      </c>
      <c r="J5" s="34" t="n">
        <v>134033.44</v>
      </c>
      <c r="K5" s="36" t="n">
        <f aca="false">(J5 /H5)-1</f>
        <v>-0.512605690450702</v>
      </c>
      <c r="L5" s="12" t="n">
        <f aca="false">J5-'Desviacion de costos'!K8</f>
        <v>-7786.60999999999</v>
      </c>
    </row>
    <row r="6" customFormat="false" ht="15.85" hidden="false" customHeight="false" outlineLevel="0" collapsed="false">
      <c r="A6" s="3" t="s">
        <v>10</v>
      </c>
      <c r="B6" s="14" t="n">
        <v>91666.67</v>
      </c>
      <c r="C6" s="14" t="n">
        <v>28530</v>
      </c>
      <c r="D6" s="14" t="n">
        <v>91666.67</v>
      </c>
      <c r="E6" s="14" t="n">
        <v>31184.66</v>
      </c>
      <c r="F6" s="14" t="n">
        <v>91666.67</v>
      </c>
      <c r="G6" s="14" t="n">
        <v>46148</v>
      </c>
      <c r="H6" s="33" t="n">
        <f aca="false">SUM(B6,F6,D6)</f>
        <v>275000.01</v>
      </c>
      <c r="I6" s="14" t="n">
        <f aca="false">SUM(C6,G6,E6)</f>
        <v>105862.66</v>
      </c>
      <c r="J6" s="34" t="n">
        <v>110127.63</v>
      </c>
      <c r="K6" s="37" t="n">
        <f aca="false">((J6 * 100)/H6)-100</f>
        <v>-59.9535905471422</v>
      </c>
      <c r="L6" s="12" t="n">
        <f aca="false">J6-'Desviacion de costos'!K9</f>
        <v>-24414.46</v>
      </c>
    </row>
    <row r="7" customFormat="false" ht="15" hidden="false" customHeight="false" outlineLevel="0" collapsed="false">
      <c r="A7" s="3" t="s">
        <v>11</v>
      </c>
      <c r="B7" s="14"/>
      <c r="C7" s="14"/>
      <c r="D7" s="14"/>
      <c r="E7" s="14"/>
      <c r="F7" s="14"/>
      <c r="G7" s="14"/>
      <c r="H7" s="33" t="n">
        <f aca="false">SUM(B7,F7,D7)</f>
        <v>0</v>
      </c>
      <c r="I7" s="14" t="n">
        <f aca="false">SUM(C7,G7,E7)</f>
        <v>0</v>
      </c>
      <c r="J7" s="34"/>
      <c r="K7" s="38" t="e">
        <f aca="false">((J7 * 100)/H7)-100</f>
        <v>#DIV/0!</v>
      </c>
      <c r="L7" s="4"/>
    </row>
    <row r="8" customFormat="false" ht="15" hidden="false" customHeight="false" outlineLevel="0" collapsed="false">
      <c r="A8" s="3" t="s">
        <v>12</v>
      </c>
      <c r="B8" s="14"/>
      <c r="C8" s="14"/>
      <c r="D8" s="14"/>
      <c r="E8" s="14"/>
      <c r="F8" s="14"/>
      <c r="G8" s="14"/>
      <c r="H8" s="33" t="n">
        <f aca="false">SUM(B8,F8,D8)</f>
        <v>0</v>
      </c>
      <c r="I8" s="14" t="n">
        <f aca="false">SUM(C8,G8,E8)</f>
        <v>0</v>
      </c>
      <c r="J8" s="34"/>
      <c r="K8" s="38" t="e">
        <f aca="false">((J8 * 100)/H8)-100</f>
        <v>#DIV/0!</v>
      </c>
      <c r="L8" s="4"/>
    </row>
    <row r="9" customFormat="false" ht="15" hidden="false" customHeight="false" outlineLevel="0" collapsed="false">
      <c r="A9" s="3" t="s">
        <v>13</v>
      </c>
      <c r="B9" s="14"/>
      <c r="C9" s="14"/>
      <c r="D9" s="14"/>
      <c r="E9" s="14"/>
      <c r="F9" s="14"/>
      <c r="G9" s="14"/>
      <c r="H9" s="33" t="n">
        <f aca="false">SUM(B9,F9,D9)</f>
        <v>0</v>
      </c>
      <c r="I9" s="14" t="n">
        <f aca="false">SUM(C9,G9,E9)</f>
        <v>0</v>
      </c>
      <c r="J9" s="34"/>
      <c r="K9" s="38" t="e">
        <f aca="false">((J9 * 100)/H9)-100</f>
        <v>#DIV/0!</v>
      </c>
      <c r="L9" s="4"/>
    </row>
    <row r="10" customFormat="false" ht="15" hidden="false" customHeight="false" outlineLevel="0" collapsed="false">
      <c r="A10" s="3" t="s">
        <v>14</v>
      </c>
      <c r="B10" s="14"/>
      <c r="C10" s="14"/>
      <c r="D10" s="14"/>
      <c r="E10" s="14"/>
      <c r="F10" s="14"/>
      <c r="G10" s="14"/>
      <c r="H10" s="33" t="n">
        <f aca="false">SUM(B10,F10,D10)</f>
        <v>0</v>
      </c>
      <c r="I10" s="14" t="n">
        <f aca="false">SUM(C10,G10,E10)</f>
        <v>0</v>
      </c>
      <c r="J10" s="34"/>
      <c r="K10" s="38" t="e">
        <f aca="false">((J10 * 100)/H10)-100</f>
        <v>#DIV/0!</v>
      </c>
      <c r="L10" s="4"/>
    </row>
    <row r="11" customFormat="false" ht="15" hidden="false" customHeight="false" outlineLevel="0" collapsed="false">
      <c r="A11" s="3" t="s">
        <v>15</v>
      </c>
      <c r="B11" s="14"/>
      <c r="C11" s="14"/>
      <c r="D11" s="14"/>
      <c r="E11" s="14"/>
      <c r="F11" s="14"/>
      <c r="G11" s="14"/>
      <c r="H11" s="33" t="n">
        <f aca="false">SUM(B11,F11,D11)</f>
        <v>0</v>
      </c>
      <c r="I11" s="14" t="n">
        <f aca="false">SUM(C11,G11,E11)</f>
        <v>0</v>
      </c>
      <c r="J11" s="34"/>
      <c r="K11" s="38" t="e">
        <f aca="false">((J11 * 100)/H11)-100</f>
        <v>#DIV/0!</v>
      </c>
      <c r="L11" s="4"/>
    </row>
    <row r="12" customFormat="false" ht="15" hidden="false" customHeight="false" outlineLevel="0" collapsed="false">
      <c r="A12" s="3" t="s">
        <v>16</v>
      </c>
      <c r="B12" s="14"/>
      <c r="C12" s="14"/>
      <c r="D12" s="14"/>
      <c r="E12" s="14"/>
      <c r="F12" s="14"/>
      <c r="G12" s="14"/>
      <c r="H12" s="33" t="n">
        <f aca="false">SUM(B12,F12,D12)</f>
        <v>0</v>
      </c>
      <c r="I12" s="14" t="n">
        <f aca="false">SUM(C12,G12,E12)</f>
        <v>0</v>
      </c>
      <c r="J12" s="34"/>
      <c r="K12" s="38" t="e">
        <f aca="false">((J12 * 100)/H12)-100</f>
        <v>#DIV/0!</v>
      </c>
      <c r="L12" s="4"/>
    </row>
    <row r="13" customFormat="false" ht="15" hidden="false" customHeight="false" outlineLevel="0" collapsed="false">
      <c r="A13" s="3" t="s">
        <v>17</v>
      </c>
      <c r="B13" s="14"/>
      <c r="C13" s="14"/>
      <c r="D13" s="14"/>
      <c r="E13" s="14"/>
      <c r="F13" s="14"/>
      <c r="G13" s="14"/>
      <c r="H13" s="33" t="n">
        <f aca="false">SUM(B13,F13,D13)</f>
        <v>0</v>
      </c>
      <c r="I13" s="14" t="n">
        <f aca="false">SUM(C13,G13,E13)</f>
        <v>0</v>
      </c>
      <c r="J13" s="34"/>
      <c r="K13" s="38" t="e">
        <f aca="false">((J13 * 100)/H13)-100</f>
        <v>#DIV/0!</v>
      </c>
      <c r="L13" s="4"/>
    </row>
    <row r="14" customFormat="false" ht="15" hidden="false" customHeight="false" outlineLevel="0" collapsed="false">
      <c r="A14" s="3" t="s">
        <v>18</v>
      </c>
      <c r="B14" s="14"/>
      <c r="C14" s="14"/>
      <c r="D14" s="14"/>
      <c r="E14" s="14"/>
      <c r="F14" s="14"/>
      <c r="G14" s="14"/>
      <c r="H14" s="33" t="n">
        <f aca="false">SUM(B14,F14,D14)</f>
        <v>0</v>
      </c>
      <c r="I14" s="14" t="n">
        <f aca="false">SUM(C14,G14,E14)</f>
        <v>0</v>
      </c>
      <c r="J14" s="34"/>
      <c r="K14" s="38" t="e">
        <f aca="false">((J14 * 100)/H14)-100</f>
        <v>#DIV/0!</v>
      </c>
      <c r="L14" s="4"/>
    </row>
    <row r="15" customFormat="false" ht="15" hidden="false" customHeight="false" outlineLevel="0" collapsed="false">
      <c r="A15" s="3" t="s">
        <v>19</v>
      </c>
      <c r="B15" s="14"/>
      <c r="C15" s="14"/>
      <c r="D15" s="14"/>
      <c r="E15" s="14"/>
      <c r="F15" s="14"/>
      <c r="G15" s="14"/>
      <c r="H15" s="33" t="n">
        <f aca="false">SUM(B15,F15,D15)</f>
        <v>0</v>
      </c>
      <c r="I15" s="14" t="n">
        <f aca="false">SUM(C15,G15,E15)</f>
        <v>0</v>
      </c>
      <c r="J15" s="34"/>
      <c r="K15" s="38" t="e">
        <f aca="false">((J15 * 100)/H15)-100</f>
        <v>#DIV/0!</v>
      </c>
      <c r="L15" s="4"/>
    </row>
    <row r="16" customFormat="false" ht="15" hidden="false" customHeight="false" outlineLevel="0" collapsed="false">
      <c r="A16" s="3" t="s">
        <v>72</v>
      </c>
      <c r="B16" s="14" t="n">
        <f aca="false">SUM(B4:B15)</f>
        <v>183333.34</v>
      </c>
      <c r="C16" s="14" t="n">
        <f aca="false">SUM(C4:C15)</f>
        <v>40527</v>
      </c>
      <c r="D16" s="14" t="n">
        <f aca="false">SUM(D4:D15)</f>
        <v>320833.34</v>
      </c>
      <c r="E16" s="14" t="n">
        <f aca="false">SUM(E4:E15)</f>
        <v>70547.51</v>
      </c>
      <c r="F16" s="14" t="n">
        <f aca="false">SUM(F4:F15)</f>
        <v>320833.34</v>
      </c>
      <c r="G16" s="14" t="n">
        <f aca="false">SUM(G4:G15)</f>
        <v>89392.93</v>
      </c>
      <c r="H16" s="33" t="n">
        <f aca="false">SUM(H4:H15)</f>
        <v>825000.02</v>
      </c>
      <c r="I16" s="14" t="n">
        <f aca="false">SUM(I4:I15)</f>
        <v>200467.44</v>
      </c>
      <c r="J16" s="34" t="n">
        <f aca="false">SUM(J4:J15)</f>
        <v>423733.55</v>
      </c>
      <c r="K16" s="38" t="n">
        <f aca="false">((J16 * 100)/H16)-100</f>
        <v>-48.6383588208883</v>
      </c>
      <c r="L16" s="4"/>
    </row>
    <row r="18" customFormat="false" ht="15" hidden="false" customHeight="false" outlineLevel="0" collapsed="false">
      <c r="B18" s="1" t="s">
        <v>73</v>
      </c>
      <c r="C18" s="1"/>
    </row>
    <row r="19" customFormat="false" ht="15" hidden="false" customHeight="false" outlineLevel="0" collapsed="false">
      <c r="B19" s="1"/>
      <c r="C19" s="1"/>
    </row>
    <row r="20" customFormat="false" ht="15" hidden="false" customHeight="false" outlineLevel="0" collapsed="false">
      <c r="B20" s="39" t="s">
        <v>74</v>
      </c>
      <c r="C20" s="14" t="n">
        <v>3300000</v>
      </c>
    </row>
    <row r="21" customFormat="false" ht="15" hidden="false" customHeight="false" outlineLevel="0" collapsed="false">
      <c r="B21" s="39" t="s">
        <v>6</v>
      </c>
      <c r="C21" s="14" t="n">
        <f aca="false">J16</f>
        <v>423733.55</v>
      </c>
    </row>
    <row r="22" customFormat="false" ht="15" hidden="false" customHeight="false" outlineLevel="0" collapsed="false">
      <c r="B22" s="39" t="s">
        <v>75</v>
      </c>
      <c r="C22" s="40" t="n">
        <f aca="false">((C21 * 100)/C20)-100</f>
        <v>-87.1595893939394</v>
      </c>
    </row>
  </sheetData>
  <mergeCells count="11">
    <mergeCell ref="A1:A3"/>
    <mergeCell ref="B1:G1"/>
    <mergeCell ref="H1:H3"/>
    <mergeCell ref="I1:I3"/>
    <mergeCell ref="J1:J3"/>
    <mergeCell ref="K1:K3"/>
    <mergeCell ref="L1:L3"/>
    <mergeCell ref="B2:C2"/>
    <mergeCell ref="D2:E2"/>
    <mergeCell ref="F2:G2"/>
    <mergeCell ref="B18:C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D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9" activeCellId="0" sqref="D9"/>
    </sheetView>
  </sheetViews>
  <sheetFormatPr defaultRowHeight="15"/>
  <cols>
    <col collapsed="false" hidden="false" max="1" min="1" style="0" width="3"/>
    <col collapsed="false" hidden="false" max="2" min="2" style="0" width="4"/>
    <col collapsed="false" hidden="false" max="3" min="3" style="0" width="11.5708502024291"/>
    <col collapsed="false" hidden="false" max="4" min="4" style="0" width="20.8542510121457"/>
    <col collapsed="false" hidden="false" max="1025" min="5" style="0" width="11.5708502024291"/>
  </cols>
  <sheetData>
    <row r="2" customFormat="false" ht="13.9" hidden="false" customHeight="true" outlineLevel="0" collapsed="false">
      <c r="C2" s="2" t="s">
        <v>1</v>
      </c>
      <c r="D2" s="9" t="s">
        <v>76</v>
      </c>
    </row>
    <row r="3" customFormat="false" ht="15" hidden="false" customHeight="false" outlineLevel="0" collapsed="false">
      <c r="C3" s="2"/>
      <c r="D3" s="2"/>
    </row>
    <row r="4" customFormat="false" ht="15" hidden="false" customHeight="false" outlineLevel="0" collapsed="false">
      <c r="C4" s="2"/>
      <c r="D4" s="9"/>
    </row>
    <row r="5" customFormat="false" ht="15" hidden="false" customHeight="false" outlineLevel="0" collapsed="false">
      <c r="C5" s="3" t="s">
        <v>8</v>
      </c>
      <c r="D5" s="41" t="n">
        <v>0.988</v>
      </c>
    </row>
    <row r="6" customFormat="false" ht="15" hidden="false" customHeight="false" outlineLevel="0" collapsed="false">
      <c r="C6" s="3" t="s">
        <v>9</v>
      </c>
      <c r="D6" s="41" t="n">
        <v>0.9257</v>
      </c>
    </row>
    <row r="7" customFormat="false" ht="15" hidden="false" customHeight="false" outlineLevel="0" collapsed="false">
      <c r="C7" s="3" t="s">
        <v>10</v>
      </c>
      <c r="D7" s="24" t="n">
        <f aca="false">((94+100)/2)/100</f>
        <v>0.97</v>
      </c>
    </row>
    <row r="8" customFormat="false" ht="15" hidden="false" customHeight="false" outlineLevel="0" collapsed="false">
      <c r="C8" s="3" t="s">
        <v>11</v>
      </c>
      <c r="D8" s="24"/>
    </row>
    <row r="9" customFormat="false" ht="15" hidden="false" customHeight="false" outlineLevel="0" collapsed="false">
      <c r="C9" s="3" t="s">
        <v>12</v>
      </c>
      <c r="D9" s="24"/>
    </row>
    <row r="10" customFormat="false" ht="15" hidden="false" customHeight="false" outlineLevel="0" collapsed="false">
      <c r="C10" s="3" t="s">
        <v>13</v>
      </c>
      <c r="D10" s="24"/>
    </row>
    <row r="11" customFormat="false" ht="15" hidden="false" customHeight="false" outlineLevel="0" collapsed="false">
      <c r="C11" s="3" t="s">
        <v>14</v>
      </c>
      <c r="D11" s="24"/>
    </row>
    <row r="12" customFormat="false" ht="15" hidden="false" customHeight="false" outlineLevel="0" collapsed="false">
      <c r="C12" s="3" t="s">
        <v>15</v>
      </c>
      <c r="D12" s="24"/>
    </row>
    <row r="13" customFormat="false" ht="15" hidden="false" customHeight="false" outlineLevel="0" collapsed="false">
      <c r="C13" s="3" t="s">
        <v>16</v>
      </c>
      <c r="D13" s="24"/>
    </row>
    <row r="14" customFormat="false" ht="15" hidden="false" customHeight="false" outlineLevel="0" collapsed="false">
      <c r="C14" s="3" t="s">
        <v>17</v>
      </c>
      <c r="D14" s="24"/>
    </row>
    <row r="15" customFormat="false" ht="15" hidden="false" customHeight="false" outlineLevel="0" collapsed="false">
      <c r="C15" s="3" t="s">
        <v>18</v>
      </c>
      <c r="D15" s="24"/>
    </row>
    <row r="16" customFormat="false" ht="15" hidden="false" customHeight="false" outlineLevel="0" collapsed="false">
      <c r="C16" s="3" t="s">
        <v>19</v>
      </c>
      <c r="D16" s="24"/>
    </row>
    <row r="17" customFormat="false" ht="15" hidden="false" customHeight="false" outlineLevel="0" collapsed="false">
      <c r="C17" s="3" t="s">
        <v>77</v>
      </c>
      <c r="D17" s="41" t="n">
        <f aca="false">AVERAGE(D5:D16)</f>
        <v>0.961233333333333</v>
      </c>
    </row>
  </sheetData>
  <mergeCells count="2">
    <mergeCell ref="C2:C4"/>
    <mergeCell ref="D2:D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" activeCellId="0" sqref="F1"/>
    </sheetView>
  </sheetViews>
  <sheetFormatPr defaultRowHeight="13.8"/>
  <cols>
    <col collapsed="false" hidden="false" max="1" min="1" style="0" width="33.6842105263158"/>
    <col collapsed="false" hidden="false" max="2" min="2" style="0" width="7.4251012145749"/>
    <col collapsed="false" hidden="false" max="10" min="3" style="0" width="9.1417004048583"/>
    <col collapsed="false" hidden="false" max="11" min="11" style="0" width="11.4251012145749"/>
    <col collapsed="false" hidden="false" max="12" min="12" style="0" width="9.1417004048583"/>
    <col collapsed="false" hidden="false" max="13" min="13" style="0" width="10.995951417004"/>
    <col collapsed="false" hidden="false" max="14" min="14" style="0" width="10.1417004048583"/>
    <col collapsed="false" hidden="false" max="1025" min="15" style="0" width="9.1417004048583"/>
  </cols>
  <sheetData>
    <row r="1" customFormat="false" ht="15.75" hidden="false" customHeight="false" outlineLevel="0" collapsed="false">
      <c r="A1" s="42" t="s">
        <v>78</v>
      </c>
      <c r="B1" s="39" t="s">
        <v>72</v>
      </c>
      <c r="C1" s="39" t="s">
        <v>8</v>
      </c>
      <c r="D1" s="39" t="s">
        <v>9</v>
      </c>
      <c r="E1" s="39" t="s">
        <v>10</v>
      </c>
      <c r="F1" s="39" t="s">
        <v>11</v>
      </c>
      <c r="G1" s="39" t="s">
        <v>12</v>
      </c>
      <c r="H1" s="39" t="s">
        <v>13</v>
      </c>
      <c r="I1" s="39" t="s">
        <v>14</v>
      </c>
      <c r="J1" s="39" t="s">
        <v>15</v>
      </c>
      <c r="K1" s="39" t="s">
        <v>16</v>
      </c>
      <c r="L1" s="39" t="s">
        <v>17</v>
      </c>
      <c r="M1" s="39" t="s">
        <v>18</v>
      </c>
      <c r="N1" s="39" t="s">
        <v>19</v>
      </c>
    </row>
    <row r="2" customFormat="false" ht="29.85" hidden="false" customHeight="false" outlineLevel="0" collapsed="false">
      <c r="A2" s="43" t="s">
        <v>79</v>
      </c>
      <c r="B2" s="43" t="n">
        <f aca="false">SUM(C2:N2)</f>
        <v>31</v>
      </c>
      <c r="C2" s="44" t="n">
        <v>10</v>
      </c>
      <c r="D2" s="44" t="n">
        <v>9</v>
      </c>
      <c r="E2" s="4" t="n">
        <v>12</v>
      </c>
      <c r="F2" s="4"/>
      <c r="G2" s="4"/>
      <c r="H2" s="4"/>
      <c r="I2" s="4"/>
      <c r="J2" s="4"/>
      <c r="K2" s="4"/>
      <c r="L2" s="4"/>
      <c r="M2" s="4"/>
      <c r="N2" s="4"/>
    </row>
    <row r="3" customFormat="false" ht="29.85" hidden="false" customHeight="false" outlineLevel="0" collapsed="false">
      <c r="A3" s="43" t="s">
        <v>80</v>
      </c>
      <c r="B3" s="43" t="n">
        <f aca="false">SUM(C3:N3)</f>
        <v>28</v>
      </c>
      <c r="C3" s="44" t="n">
        <v>19</v>
      </c>
      <c r="D3" s="44" t="n">
        <v>9</v>
      </c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29.85" hidden="false" customHeight="false" outlineLevel="0" collapsed="false">
      <c r="A4" s="43" t="s">
        <v>81</v>
      </c>
      <c r="B4" s="43" t="n">
        <f aca="false">SUM(C4:N4)</f>
        <v>20</v>
      </c>
      <c r="C4" s="44" t="n">
        <v>10</v>
      </c>
      <c r="D4" s="44" t="n">
        <v>4</v>
      </c>
      <c r="E4" s="4" t="n">
        <v>6</v>
      </c>
      <c r="F4" s="4"/>
      <c r="G4" s="4"/>
      <c r="H4" s="4"/>
      <c r="I4" s="4"/>
      <c r="J4" s="4"/>
      <c r="K4" s="4"/>
      <c r="L4" s="4"/>
      <c r="M4" s="4"/>
      <c r="N4" s="4"/>
    </row>
    <row r="5" customFormat="false" ht="58" hidden="false" customHeight="false" outlineLevel="0" collapsed="false">
      <c r="A5" s="43" t="s">
        <v>82</v>
      </c>
      <c r="B5" s="43" t="n">
        <f aca="false">SUM(C5:N5)</f>
        <v>40</v>
      </c>
      <c r="C5" s="44" t="n">
        <v>12</v>
      </c>
      <c r="D5" s="44" t="n">
        <v>15</v>
      </c>
      <c r="E5" s="4" t="n">
        <v>13</v>
      </c>
      <c r="F5" s="4"/>
      <c r="G5" s="4"/>
      <c r="H5" s="4"/>
      <c r="I5" s="4"/>
      <c r="J5" s="4"/>
      <c r="K5" s="4"/>
      <c r="L5" s="4"/>
      <c r="M5" s="4"/>
      <c r="N5" s="4"/>
    </row>
    <row r="6" customFormat="false" ht="29.85" hidden="false" customHeight="false" outlineLevel="0" collapsed="false">
      <c r="A6" s="43" t="s">
        <v>83</v>
      </c>
      <c r="B6" s="43" t="n">
        <f aca="false">SUM(C6:N6)</f>
        <v>64</v>
      </c>
      <c r="C6" s="44" t="n">
        <v>33</v>
      </c>
      <c r="D6" s="44" t="n">
        <v>21</v>
      </c>
      <c r="E6" s="4" t="n">
        <v>10</v>
      </c>
      <c r="F6" s="4"/>
      <c r="G6" s="4"/>
      <c r="H6" s="4"/>
      <c r="I6" s="4"/>
      <c r="J6" s="4"/>
      <c r="K6" s="4"/>
      <c r="L6" s="4"/>
      <c r="M6" s="4"/>
      <c r="N6" s="4"/>
    </row>
    <row r="7" customFormat="false" ht="29.85" hidden="false" customHeight="false" outlineLevel="0" collapsed="false">
      <c r="A7" s="43" t="s">
        <v>84</v>
      </c>
      <c r="B7" s="43" t="n">
        <f aca="false">SUM(C7:N7)</f>
        <v>25</v>
      </c>
      <c r="C7" s="44" t="n">
        <v>4</v>
      </c>
      <c r="D7" s="44" t="n">
        <v>10</v>
      </c>
      <c r="E7" s="4" t="n">
        <v>11</v>
      </c>
      <c r="F7" s="4"/>
      <c r="G7" s="4"/>
      <c r="H7" s="4"/>
      <c r="I7" s="4"/>
      <c r="J7" s="4"/>
      <c r="K7" s="4"/>
      <c r="L7" s="4"/>
      <c r="M7" s="4"/>
      <c r="N7" s="4"/>
    </row>
    <row r="8" customFormat="false" ht="29.85" hidden="false" customHeight="false" outlineLevel="0" collapsed="false">
      <c r="A8" s="43" t="s">
        <v>85</v>
      </c>
      <c r="B8" s="43" t="n">
        <f aca="false">SUM(C8:N8)</f>
        <v>8</v>
      </c>
      <c r="C8" s="44" t="n">
        <v>6</v>
      </c>
      <c r="D8" s="44" t="n">
        <v>1</v>
      </c>
      <c r="E8" s="4" t="n">
        <v>1</v>
      </c>
      <c r="F8" s="4"/>
      <c r="G8" s="4"/>
      <c r="H8" s="4"/>
      <c r="I8" s="4"/>
      <c r="J8" s="4"/>
      <c r="K8" s="4"/>
      <c r="L8" s="4"/>
      <c r="M8" s="4"/>
      <c r="N8" s="4"/>
    </row>
    <row r="9" customFormat="false" ht="29.85" hidden="false" customHeight="false" outlineLevel="0" collapsed="false">
      <c r="A9" s="43" t="s">
        <v>86</v>
      </c>
      <c r="B9" s="43" t="n">
        <f aca="false">SUM(C9:N9)</f>
        <v>2</v>
      </c>
      <c r="C9" s="44" t="n">
        <v>2</v>
      </c>
      <c r="D9" s="44"/>
      <c r="E9" s="4"/>
      <c r="F9" s="4"/>
      <c r="G9" s="4"/>
      <c r="H9" s="4"/>
      <c r="I9" s="4"/>
      <c r="J9" s="4"/>
      <c r="K9" s="4"/>
      <c r="L9" s="4"/>
      <c r="M9" s="4"/>
      <c r="N9" s="4"/>
    </row>
    <row r="10" customFormat="false" ht="29.85" hidden="false" customHeight="false" outlineLevel="0" collapsed="false">
      <c r="A10" s="43" t="s">
        <v>87</v>
      </c>
      <c r="B10" s="43" t="n">
        <f aca="false">SUM(C10:N10)</f>
        <v>3</v>
      </c>
      <c r="C10" s="44" t="n">
        <v>2</v>
      </c>
      <c r="D10" s="44"/>
      <c r="E10" s="4" t="n">
        <v>1</v>
      </c>
      <c r="F10" s="4"/>
      <c r="G10" s="4"/>
      <c r="H10" s="4"/>
      <c r="I10" s="4"/>
      <c r="J10" s="4"/>
      <c r="K10" s="4"/>
      <c r="L10" s="4"/>
      <c r="M10" s="4"/>
      <c r="N10" s="4"/>
    </row>
    <row r="11" customFormat="false" ht="29.85" hidden="false" customHeight="false" outlineLevel="0" collapsed="false">
      <c r="A11" s="43" t="s">
        <v>88</v>
      </c>
      <c r="B11" s="43" t="n">
        <f aca="false">SUM(C11:N11)</f>
        <v>4</v>
      </c>
      <c r="C11" s="44" t="n">
        <v>3</v>
      </c>
      <c r="D11" s="44" t="n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</row>
    <row r="12" customFormat="false" ht="42.25" hidden="false" customHeight="false" outlineLevel="0" collapsed="false">
      <c r="A12" s="43" t="s">
        <v>89</v>
      </c>
      <c r="B12" s="43" t="n">
        <f aca="false">SUM(C12:N12)</f>
        <v>4</v>
      </c>
      <c r="C12" s="44" t="n">
        <v>2</v>
      </c>
      <c r="D12" s="44" t="n">
        <v>1</v>
      </c>
      <c r="E12" s="4" t="n">
        <v>1</v>
      </c>
      <c r="F12" s="4"/>
      <c r="G12" s="4"/>
      <c r="H12" s="4"/>
      <c r="I12" s="4"/>
      <c r="J12" s="4"/>
      <c r="K12" s="4"/>
      <c r="L12" s="4"/>
      <c r="M12" s="4"/>
      <c r="N12" s="4"/>
    </row>
    <row r="13" customFormat="false" ht="29.85" hidden="false" customHeight="false" outlineLevel="0" collapsed="false">
      <c r="A13" s="43" t="s">
        <v>90</v>
      </c>
      <c r="B13" s="43" t="n">
        <f aca="false">SUM(C13:N13)</f>
        <v>1</v>
      </c>
      <c r="C13" s="44"/>
      <c r="D13" s="44" t="n">
        <v>1</v>
      </c>
      <c r="E13" s="4"/>
      <c r="F13" s="4"/>
      <c r="G13" s="4"/>
      <c r="H13" s="4"/>
      <c r="I13" s="4"/>
      <c r="J13" s="4"/>
      <c r="K13" s="4"/>
      <c r="L13" s="4"/>
      <c r="M13" s="4"/>
      <c r="N13" s="4"/>
    </row>
    <row r="14" customFormat="false" ht="28.35" hidden="false" customHeight="false" outlineLevel="0" collapsed="false">
      <c r="A14" s="43" t="s">
        <v>91</v>
      </c>
      <c r="B14" s="43" t="n">
        <f aca="false">SUM(C14:N14)</f>
        <v>5</v>
      </c>
      <c r="C14" s="44" t="n">
        <v>3</v>
      </c>
      <c r="D14" s="44" t="n">
        <v>1</v>
      </c>
      <c r="E14" s="4" t="n">
        <v>1</v>
      </c>
      <c r="F14" s="4"/>
      <c r="G14" s="4"/>
      <c r="H14" s="4"/>
      <c r="I14" s="4"/>
      <c r="J14" s="4"/>
      <c r="K14" s="4"/>
      <c r="L14" s="4"/>
      <c r="M14" s="4"/>
      <c r="N14" s="4"/>
    </row>
    <row r="15" customFormat="false" ht="29.85" hidden="false" customHeight="false" outlineLevel="0" collapsed="false">
      <c r="A15" s="43" t="s">
        <v>92</v>
      </c>
      <c r="B15" s="43" t="n">
        <f aca="false">SUM(C15:N15)</f>
        <v>8</v>
      </c>
      <c r="C15" s="44" t="n">
        <v>5</v>
      </c>
      <c r="D15" s="44" t="n">
        <v>1</v>
      </c>
      <c r="E15" s="4" t="n">
        <v>2</v>
      </c>
      <c r="F15" s="4"/>
      <c r="G15" s="4"/>
      <c r="H15" s="4"/>
      <c r="I15" s="4"/>
      <c r="J15" s="4"/>
      <c r="K15" s="4"/>
      <c r="L15" s="4"/>
      <c r="M15" s="4"/>
      <c r="N15" s="4"/>
    </row>
    <row r="16" customFormat="false" ht="29.85" hidden="false" customHeight="false" outlineLevel="0" collapsed="false">
      <c r="A16" s="43" t="s">
        <v>93</v>
      </c>
      <c r="B16" s="43" t="n">
        <f aca="false">SUM(C16:N16)</f>
        <v>3</v>
      </c>
      <c r="C16" s="44"/>
      <c r="D16" s="44" t="n">
        <v>1</v>
      </c>
      <c r="E16" s="4" t="n">
        <v>2</v>
      </c>
      <c r="F16" s="4"/>
      <c r="G16" s="4"/>
      <c r="H16" s="4"/>
      <c r="I16" s="4"/>
      <c r="J16" s="4"/>
      <c r="K16" s="4"/>
      <c r="L16" s="4"/>
      <c r="M16" s="4"/>
      <c r="N16" s="4"/>
    </row>
    <row r="17" customFormat="false" ht="43.9" hidden="false" customHeight="false" outlineLevel="0" collapsed="false">
      <c r="A17" s="43" t="s">
        <v>94</v>
      </c>
      <c r="B17" s="43" t="n">
        <f aca="false">SUM(C17:N17)</f>
        <v>1</v>
      </c>
      <c r="C17" s="44"/>
      <c r="D17" s="44" t="n">
        <v>1</v>
      </c>
      <c r="E17" s="4"/>
      <c r="F17" s="4"/>
      <c r="G17" s="4"/>
      <c r="H17" s="4"/>
      <c r="I17" s="4"/>
      <c r="J17" s="4"/>
      <c r="K17" s="4"/>
      <c r="L17" s="4"/>
      <c r="M17" s="4"/>
      <c r="N17" s="4"/>
    </row>
    <row r="18" customFormat="false" ht="29.85" hidden="false" customHeight="false" outlineLevel="0" collapsed="false">
      <c r="A18" s="43" t="s">
        <v>95</v>
      </c>
      <c r="B18" s="43" t="n">
        <f aca="false">SUM(C18:N18)</f>
        <v>3</v>
      </c>
      <c r="C18" s="44" t="n">
        <v>2</v>
      </c>
      <c r="D18" s="44" t="n">
        <v>1</v>
      </c>
      <c r="E18" s="4"/>
      <c r="F18" s="4"/>
      <c r="G18" s="4"/>
      <c r="H18" s="4"/>
      <c r="I18" s="4"/>
      <c r="J18" s="4"/>
      <c r="K18" s="4"/>
      <c r="L18" s="4"/>
      <c r="M18" s="4"/>
      <c r="N18" s="4"/>
    </row>
    <row r="19" customFormat="false" ht="15.75" hidden="false" customHeight="false" outlineLevel="0" collapsed="false">
      <c r="A19" s="43" t="s">
        <v>96</v>
      </c>
      <c r="B19" s="43" t="n">
        <f aca="false">SUM(C19:N19)</f>
        <v>7</v>
      </c>
      <c r="C19" s="44" t="n">
        <v>1</v>
      </c>
      <c r="D19" s="44" t="n">
        <v>4</v>
      </c>
      <c r="E19" s="4" t="n">
        <v>2</v>
      </c>
      <c r="F19" s="4"/>
      <c r="G19" s="4"/>
      <c r="H19" s="4"/>
      <c r="I19" s="4"/>
      <c r="J19" s="4"/>
      <c r="K19" s="4"/>
      <c r="L19" s="4"/>
      <c r="M19" s="4"/>
      <c r="N19" s="4"/>
    </row>
    <row r="20" customFormat="false" ht="29.85" hidden="false" customHeight="false" outlineLevel="0" collapsed="false">
      <c r="A20" s="43" t="s">
        <v>97</v>
      </c>
      <c r="B20" s="43" t="n">
        <f aca="false">SUM(C20:N20)</f>
        <v>11</v>
      </c>
      <c r="C20" s="44" t="n">
        <v>7</v>
      </c>
      <c r="D20" s="44" t="n">
        <v>4</v>
      </c>
      <c r="E20" s="4"/>
      <c r="F20" s="4"/>
      <c r="G20" s="4"/>
      <c r="H20" s="4"/>
      <c r="I20" s="4"/>
      <c r="J20" s="4"/>
      <c r="K20" s="4"/>
      <c r="L20" s="4"/>
      <c r="M20" s="4"/>
      <c r="N20" s="4"/>
    </row>
    <row r="21" customFormat="false" ht="29.85" hidden="false" customHeight="false" outlineLevel="0" collapsed="false">
      <c r="A21" s="43" t="s">
        <v>98</v>
      </c>
      <c r="B21" s="43" t="n">
        <f aca="false">SUM(C21:N21)</f>
        <v>3</v>
      </c>
      <c r="C21" s="44" t="n">
        <v>3</v>
      </c>
      <c r="D21" s="4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customFormat="false" ht="29.85" hidden="false" customHeight="false" outlineLevel="0" collapsed="false">
      <c r="A22" s="43" t="s">
        <v>99</v>
      </c>
      <c r="B22" s="43" t="n">
        <f aca="false">SUM(C22:N22)</f>
        <v>1</v>
      </c>
      <c r="C22" s="44"/>
      <c r="D22" s="44" t="n">
        <v>1</v>
      </c>
      <c r="E22" s="4"/>
      <c r="F22" s="4"/>
      <c r="G22" s="4"/>
      <c r="H22" s="4"/>
      <c r="I22" s="4"/>
      <c r="J22" s="4"/>
      <c r="K22" s="4"/>
      <c r="L22" s="4"/>
      <c r="M22" s="4"/>
      <c r="N22" s="4"/>
    </row>
    <row r="23" customFormat="false" ht="29.85" hidden="false" customHeight="false" outlineLevel="0" collapsed="false">
      <c r="A23" s="43" t="s">
        <v>100</v>
      </c>
      <c r="B23" s="43" t="n">
        <f aca="false">SUM(C23:N23)</f>
        <v>0</v>
      </c>
      <c r="C23" s="44"/>
      <c r="D23" s="4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customFormat="false" ht="29.85" hidden="false" customHeight="false" outlineLevel="0" collapsed="false">
      <c r="A24" s="43" t="s">
        <v>101</v>
      </c>
      <c r="B24" s="43" t="n">
        <f aca="false">SUM(C24:N24)</f>
        <v>4</v>
      </c>
      <c r="C24" s="44" t="n">
        <v>4</v>
      </c>
      <c r="D24" s="4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customFormat="false" ht="29.85" hidden="false" customHeight="false" outlineLevel="0" collapsed="false">
      <c r="A25" s="43" t="s">
        <v>102</v>
      </c>
      <c r="B25" s="43" t="n">
        <f aca="false">SUM(C25:N25)</f>
        <v>2</v>
      </c>
      <c r="C25" s="44" t="n">
        <v>1</v>
      </c>
      <c r="D25" s="44" t="n">
        <v>1</v>
      </c>
      <c r="E25" s="4"/>
      <c r="F25" s="4"/>
      <c r="G25" s="4"/>
      <c r="H25" s="4"/>
      <c r="I25" s="4"/>
      <c r="J25" s="4"/>
      <c r="K25" s="4"/>
      <c r="L25" s="4"/>
      <c r="M25" s="4"/>
      <c r="N25" s="4"/>
    </row>
    <row r="26" customFormat="false" ht="29.85" hidden="false" customHeight="false" outlineLevel="0" collapsed="false">
      <c r="A26" s="43" t="s">
        <v>103</v>
      </c>
      <c r="B26" s="43" t="n">
        <f aca="false">SUM(C26:N26)</f>
        <v>1</v>
      </c>
      <c r="C26" s="44" t="n">
        <v>1</v>
      </c>
      <c r="D26" s="4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customFormat="false" ht="29.85" hidden="false" customHeight="false" outlineLevel="0" collapsed="false">
      <c r="A27" s="43" t="s">
        <v>104</v>
      </c>
      <c r="B27" s="43" t="n">
        <f aca="false">SUM(C27:N27)</f>
        <v>1</v>
      </c>
      <c r="C27" s="44"/>
      <c r="D27" s="44" t="n">
        <v>1</v>
      </c>
      <c r="E27" s="4"/>
      <c r="F27" s="4"/>
      <c r="G27" s="4"/>
      <c r="H27" s="4"/>
      <c r="I27" s="4"/>
      <c r="J27" s="4"/>
      <c r="K27" s="4"/>
      <c r="L27" s="4"/>
      <c r="M27" s="4"/>
      <c r="N27" s="4"/>
    </row>
    <row r="28" customFormat="false" ht="15.75" hidden="false" customHeight="false" outlineLevel="0" collapsed="false">
      <c r="A28" s="43" t="s">
        <v>105</v>
      </c>
      <c r="B28" s="43" t="n">
        <f aca="false">SUM(C28:N28)</f>
        <v>4</v>
      </c>
      <c r="C28" s="44" t="n">
        <v>4</v>
      </c>
      <c r="D28" s="4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customFormat="false" ht="43.9" hidden="false" customHeight="false" outlineLevel="0" collapsed="false">
      <c r="A29" s="43" t="s">
        <v>106</v>
      </c>
      <c r="B29" s="43" t="n">
        <f aca="false">SUM(C29:N29)</f>
        <v>3</v>
      </c>
      <c r="C29" s="44" t="n">
        <v>3</v>
      </c>
      <c r="D29" s="4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customFormat="false" ht="29.85" hidden="false" customHeight="false" outlineLevel="0" collapsed="false">
      <c r="A30" s="43" t="s">
        <v>107</v>
      </c>
      <c r="B30" s="43" t="n">
        <f aca="false">SUM(C30:N30)</f>
        <v>2</v>
      </c>
      <c r="C30" s="44"/>
      <c r="D30" s="44"/>
      <c r="E30" s="4" t="n">
        <v>2</v>
      </c>
      <c r="F30" s="4"/>
      <c r="G30" s="4"/>
      <c r="H30" s="4"/>
      <c r="I30" s="4"/>
      <c r="J30" s="4"/>
      <c r="K30" s="4"/>
      <c r="L30" s="4"/>
      <c r="M30" s="4"/>
      <c r="N30" s="4"/>
    </row>
    <row r="31" customFormat="false" ht="29.85" hidden="false" customHeight="false" outlineLevel="0" collapsed="false">
      <c r="A31" s="43" t="s">
        <v>108</v>
      </c>
      <c r="B31" s="43" t="n">
        <f aca="false">SUM(C31:N31)</f>
        <v>7</v>
      </c>
      <c r="C31" s="44" t="n">
        <v>3</v>
      </c>
      <c r="D31" s="44" t="n">
        <v>3</v>
      </c>
      <c r="E31" s="4" t="n">
        <v>1</v>
      </c>
      <c r="F31" s="4"/>
      <c r="G31" s="4"/>
      <c r="H31" s="4"/>
      <c r="I31" s="4"/>
      <c r="J31" s="4"/>
      <c r="K31" s="4"/>
      <c r="L31" s="4"/>
      <c r="M31" s="4"/>
      <c r="N31" s="4"/>
    </row>
    <row r="32" customFormat="false" ht="29.85" hidden="false" customHeight="false" outlineLevel="0" collapsed="false">
      <c r="A32" s="43" t="s">
        <v>109</v>
      </c>
      <c r="B32" s="43" t="n">
        <f aca="false">SUM(C32:N32)</f>
        <v>3</v>
      </c>
      <c r="C32" s="44"/>
      <c r="D32" s="44"/>
      <c r="E32" s="4" t="n">
        <v>3</v>
      </c>
      <c r="F32" s="4"/>
      <c r="G32" s="4"/>
      <c r="H32" s="4"/>
      <c r="I32" s="4"/>
      <c r="J32" s="4"/>
      <c r="K32" s="4"/>
      <c r="L32" s="4"/>
      <c r="M32" s="4"/>
      <c r="N32" s="4"/>
    </row>
    <row r="33" customFormat="false" ht="29.85" hidden="false" customHeight="false" outlineLevel="0" collapsed="false">
      <c r="A33" s="43" t="s">
        <v>110</v>
      </c>
      <c r="B33" s="43" t="n">
        <f aca="false">SUM(C33:N33)</f>
        <v>4</v>
      </c>
      <c r="C33" s="44" t="n">
        <v>2</v>
      </c>
      <c r="D33" s="44" t="n">
        <v>2</v>
      </c>
      <c r="E33" s="4"/>
      <c r="F33" s="4"/>
      <c r="G33" s="4"/>
      <c r="H33" s="4"/>
      <c r="I33" s="4"/>
      <c r="J33" s="4"/>
      <c r="K33" s="4"/>
      <c r="L33" s="4"/>
      <c r="M33" s="4"/>
      <c r="N33" s="4"/>
    </row>
    <row r="34" customFormat="false" ht="29.85" hidden="false" customHeight="false" outlineLevel="0" collapsed="false">
      <c r="A34" s="43" t="s">
        <v>111</v>
      </c>
      <c r="B34" s="43" t="n">
        <f aca="false">SUM(C34:N34)</f>
        <v>1</v>
      </c>
      <c r="C34" s="44" t="n">
        <v>1</v>
      </c>
      <c r="D34" s="4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customFormat="false" ht="29.85" hidden="false" customHeight="false" outlineLevel="0" collapsed="false">
      <c r="A35" s="43" t="s">
        <v>112</v>
      </c>
      <c r="B35" s="43" t="n">
        <f aca="false">SUM(C35:N35)</f>
        <v>5</v>
      </c>
      <c r="C35" s="44"/>
      <c r="D35" s="44" t="n">
        <v>1</v>
      </c>
      <c r="E35" s="4" t="n">
        <v>4</v>
      </c>
      <c r="F35" s="4"/>
      <c r="G35" s="4"/>
      <c r="H35" s="4"/>
      <c r="I35" s="4"/>
      <c r="J35" s="4"/>
      <c r="K35" s="4"/>
      <c r="L35" s="4"/>
      <c r="M35" s="4"/>
      <c r="N35" s="4"/>
    </row>
    <row r="36" customFormat="false" ht="29.85" hidden="false" customHeight="false" outlineLevel="0" collapsed="false">
      <c r="A36" s="43" t="s">
        <v>113</v>
      </c>
      <c r="B36" s="43" t="n">
        <f aca="false">SUM(C36:N36)</f>
        <v>0</v>
      </c>
      <c r="C36" s="44"/>
      <c r="D36" s="4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customFormat="false" ht="43.9" hidden="false" customHeight="false" outlineLevel="0" collapsed="false">
      <c r="A37" s="43" t="s">
        <v>114</v>
      </c>
      <c r="B37" s="43" t="n">
        <f aca="false">SUM(C37:N37)</f>
        <v>2</v>
      </c>
      <c r="C37" s="44"/>
      <c r="D37" s="44" t="n">
        <v>1</v>
      </c>
      <c r="E37" s="4" t="n">
        <v>1</v>
      </c>
      <c r="F37" s="4"/>
      <c r="G37" s="4"/>
      <c r="H37" s="4"/>
      <c r="I37" s="4"/>
      <c r="J37" s="4"/>
      <c r="K37" s="4"/>
      <c r="L37" s="4"/>
      <c r="M37" s="4"/>
      <c r="N37" s="4"/>
    </row>
    <row r="38" customFormat="false" ht="43.9" hidden="false" customHeight="false" outlineLevel="0" collapsed="false">
      <c r="A38" s="43" t="s">
        <v>115</v>
      </c>
      <c r="B38" s="43" t="n">
        <f aca="false">SUM(C38:N38)</f>
        <v>1</v>
      </c>
      <c r="C38" s="44"/>
      <c r="D38" s="44" t="n">
        <v>1</v>
      </c>
      <c r="E38" s="4"/>
      <c r="F38" s="4"/>
      <c r="G38" s="4"/>
      <c r="H38" s="4"/>
      <c r="I38" s="4"/>
      <c r="J38" s="4"/>
      <c r="K38" s="4"/>
      <c r="L38" s="4"/>
      <c r="M38" s="4"/>
      <c r="N38" s="4"/>
    </row>
    <row r="39" customFormat="false" ht="29.85" hidden="false" customHeight="false" outlineLevel="0" collapsed="false">
      <c r="A39" s="43" t="s">
        <v>116</v>
      </c>
      <c r="B39" s="43" t="n">
        <f aca="false">SUM(C39:N39)</f>
        <v>1</v>
      </c>
      <c r="C39" s="44" t="n">
        <v>1</v>
      </c>
      <c r="D39" s="4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customFormat="false" ht="29.85" hidden="false" customHeight="false" outlineLevel="0" collapsed="false">
      <c r="A40" s="43" t="s">
        <v>117</v>
      </c>
      <c r="B40" s="43" t="n">
        <f aca="false">SUM(C40:N40)</f>
        <v>1</v>
      </c>
      <c r="C40" s="44"/>
      <c r="D40" s="44" t="n">
        <v>1</v>
      </c>
      <c r="E40" s="4"/>
      <c r="F40" s="4"/>
      <c r="G40" s="4"/>
      <c r="H40" s="4"/>
      <c r="I40" s="4"/>
      <c r="J40" s="4"/>
      <c r="K40" s="4"/>
      <c r="L40" s="4"/>
      <c r="M40" s="4"/>
      <c r="N40" s="4"/>
    </row>
    <row r="41" customFormat="false" ht="43.75" hidden="false" customHeight="false" outlineLevel="0" collapsed="false">
      <c r="A41" s="45" t="s">
        <v>118</v>
      </c>
      <c r="E41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2011-07-18T21:22:38Z</dcterms:created>
  <dc:creator>Felipe</dc:creator>
  <dc:language>es-MX</dc:language>
  <dcterms:modified xsi:type="dcterms:W3CDTF">2016-04-08T19:15:56Z</dcterms:modified>
  <cp:revision>75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