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00 -CFAC,CCON,CNOM,HR4 Alicia Ocampo 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T24" i="1"/>
  <c r="T25" i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<sst xmlns="http://schemas.openxmlformats.org/spreadsheetml/2006/main" count="140" uniqueCount="113">
  <si>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</si>
  <si>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</si>
  <si>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</si>
  <si>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</si>
  <si>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</si>
  <si>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</si>
  <si>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</si>
  <si>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</si>
  <si>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</si>
  <si>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</si>
  <si>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</si>
  <si>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</si>
  <si>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</si>
  <si>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</si>
  <si>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</si>
  <si>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</si>
  <si>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</si>
  <si>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</si>
  <si>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</si>
  <si>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</si>
  <si>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</si>
  <si>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</si>
  <si>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</si>
  <si>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</si>
  <si>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</si>
  <si>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</si>
  <si>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</si>
  <si>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</si>
  <si>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</si>
  <si>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</si>
  <si>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</si>
  <si>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</si>
  <si>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</si>
  <si>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</si>
  <si>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</si>
  <si>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</si>
  <si>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</si>
  <si>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</si>
  <si>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</si>
  <si>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</si>
  <si>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</si>
  <si>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</si>
  <si>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</si>
  <si>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</si>
  <si>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</si>
  <si>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</si>
  <si>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</si>
  <si>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</si>
  <si>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</si>
  <si>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</si>
  <si>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</si>
  <si>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</si>
  <si>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</si>
  <si>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</si>
  <si>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</si>
  <si>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</si>
  <si>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</si>
  <si>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</si>
  <si>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</si>
  <si>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</si>
  <si>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</si>
  <si>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</si>
  <si>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</si>
  <si>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</si>
  <si>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</si>
  <si>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</si>
  <si>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</si>
  <si>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</si>
  <si>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</si>
  <si>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</si>
  <si>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</si>
  <si>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</si>
  <si>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</si>
  <si>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</si>
  <si>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</si>
  <si>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</si>
  <si>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</si>
  <si>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</si>
  <si>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</si>
  <si>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</si>
  <si>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</si>
  <si>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</si>
  <si>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</si>
  <si>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</si>
  <si>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</si>
  <si>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</si>
  <si>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</si>
  <si>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</si>
  <si>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</si>
  <si>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</si>
  <si>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</si>
  <si>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</si>
  <si>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</si>
  <si>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</si>
  <si>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</si>
  <si>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</si>
  <si>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</si>
  <si>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</si>
  <si>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</si>
  <si>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</si>
  <si>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</si>
  <si>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</si>
  <si>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</si>
  <si>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</si>
  <si>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</si>
  <si>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</si>
  <si>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</si>
  <si>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</si>
  <si>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</si>
  <si>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0</t>
  </si>
  <si>
    <t>2</t>
  </si>
  <si>
    <t>NOMINA  ANUAL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</si>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</sst>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N28" sqref="N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/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43052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108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3380</v>
      </c>
      <c r="Q23" s="71">
        <v>0</v>
      </c>
      <c r="R23" s="42">
        <v>3380</v>
      </c>
      <c r="S23" s="73">
        <v>0.3</v>
      </c>
      <c r="T23" s="43">
        <f>R23*(1-S23)</f>
        <v>2366</v>
      </c>
      <c r="U23" s="112"/>
    </row>
    <row r="24" spans="1:22" ht="21" x14ac:dyDescent="0.2">
      <c r="A24" s="177"/>
      <c r="B24" s="69">
        <v>1</v>
      </c>
      <c r="C24" s="91" t="s">
        <v>20</v>
      </c>
      <c r="D24" s="92" t="s">
        <v>111</v>
      </c>
      <c r="E24" s="40" t="s">
        <v>31</v>
      </c>
      <c r="F24" s="40"/>
      <c r="G24" s="40"/>
      <c r="H24" s="40" t="s">
        <v>109</v>
      </c>
      <c r="I24" s="40" t="s">
        <v>110</v>
      </c>
      <c r="J24" s="40"/>
      <c r="K24" s="41" t="s">
        <v>27</v>
      </c>
      <c r="L24" s="83"/>
      <c r="M24" s="78"/>
      <c r="N24" s="78"/>
      <c r="O24" s="84"/>
      <c r="P24" s="44">
        <v>4980</v>
      </c>
      <c r="Q24" s="71">
        <v>0</v>
      </c>
      <c r="R24" s="42">
        <v>4980</v>
      </c>
      <c r="S24" s="73">
        <v>0.3</v>
      </c>
      <c r="T24" s="43">
        <f t="shared" ref="T24:T32" si="0">R24*(1-S24)</f>
        <v>3486</v>
      </c>
      <c r="U24" s="112"/>
    </row>
    <row r="25" spans="1:22" ht="21" x14ac:dyDescent="0.2">
      <c r="A25" s="177"/>
      <c r="B25" s="69">
        <v>1</v>
      </c>
      <c r="C25" s="91" t="s">
        <v>20</v>
      </c>
      <c r="D25" s="92" t="s">
        <v>22</v>
      </c>
      <c r="E25" s="40" t="s">
        <v>31</v>
      </c>
      <c r="F25" s="40"/>
      <c r="G25" s="40"/>
      <c r="H25" s="40" t="s">
        <v>109</v>
      </c>
      <c r="I25" s="40" t="s">
        <v>112</v>
      </c>
      <c r="J25" s="40"/>
      <c r="K25" s="41" t="s">
        <v>27</v>
      </c>
      <c r="L25" s="83"/>
      <c r="M25" s="78"/>
      <c r="N25" s="78"/>
      <c r="O25" s="84"/>
      <c r="P25" s="44">
        <v>5670</v>
      </c>
      <c r="Q25" s="71">
        <v>0</v>
      </c>
      <c r="R25" s="42">
        <v>5670</v>
      </c>
      <c r="S25" s="73">
        <v>0.3</v>
      </c>
      <c r="T25" s="43">
        <f t="shared" si="0"/>
        <v>3968.9999999999995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ref="R23:R32" si="1">(P26*B26)*(1-Q26)</f>
        <v>0</v>
      </c>
      <c r="S26" s="73">
        <v>0</v>
      </c>
      <c r="T26" s="43">
        <f t="shared" si="0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1"/>
        <v>0</v>
      </c>
      <c r="S27" s="73">
        <v>0</v>
      </c>
      <c r="T27" s="43">
        <f t="shared" si="0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1"/>
        <v>0</v>
      </c>
      <c r="S28" s="73">
        <v>0</v>
      </c>
      <c r="T28" s="43">
        <f t="shared" si="0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1"/>
        <v>0</v>
      </c>
      <c r="S29" s="73">
        <v>0</v>
      </c>
      <c r="T29" s="43">
        <f t="shared" si="0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1"/>
        <v>0</v>
      </c>
      <c r="S30" s="73">
        <v>0</v>
      </c>
      <c r="T30" s="43">
        <f t="shared" si="0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1"/>
        <v>0</v>
      </c>
      <c r="S31" s="73">
        <v>0</v>
      </c>
      <c r="T31" s="43">
        <f t="shared" si="0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1"/>
        <v>0</v>
      </c>
      <c r="S32" s="73">
        <v>0</v>
      </c>
      <c r="T32" s="43">
        <f t="shared" si="0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14030</v>
      </c>
      <c r="Q36" s="52"/>
      <c r="R36" s="152" t="s">
        <v>11</v>
      </c>
      <c r="S36" s="153"/>
      <c r="T36" s="53">
        <f>SUM(T23:T35)</f>
        <v>9821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14030</v>
      </c>
      <c r="Q37" s="77" t="s">
        <v>46</v>
      </c>
      <c r="R37" s="152" t="s">
        <v>14</v>
      </c>
      <c r="S37" s="153"/>
      <c r="T37" s="56">
        <f>T36*0.16</f>
        <v>1571.3600000000001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11392.36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2017-11-13T15:02:51Z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