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Ventas\Documents\SOSQTP\Proyectos\2017\9\P2596 - AECCON7, AECNOM, 8HR, Israel Zuñiga_EM\Compras\"/>
    </mc:Choice>
  </mc:AlternateContent>
  <bookViews>
    <workbookView xWindow="600" yWindow="195" windowWidth="14025" windowHeight="8400" xr2:uid="{00000000-000D-0000-FFFF-FFFF00000000}"/>
  </bookViews>
  <sheets>
    <sheet name="FTO PEDIDO 2015" sheetId="1" r:id="rId1"/>
    <sheet name="NO USAR NO BORRAR" sheetId="2" r:id="rId2"/>
  </sheets>
  <definedNames>
    <definedName name="_xlnm.Print_Area" localSheetId="0">'FTO PEDIDO 2015'!$A$1:$U$45</definedName>
  </definedNames>
  <calcPr calcId="171027"/>
</workbook>
</file>

<file path=xl/calcChain.xml><?xml version="1.0" encoding="utf-8"?>
<calcChain xmlns="http://schemas.openxmlformats.org/spreadsheetml/2006/main">
  <c r="S14" i="1" l="1"/>
  <c r="R23" i="1" l="1"/>
  <c r="T23" i="1" s="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<sst xmlns="http://schemas.openxmlformats.org/spreadsheetml/2006/main" count="144" uniqueCount="119">
  <si>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</si>
  <si>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</si>
  <si>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</si>
  <si>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</si>
  <si>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</si>
  <si>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</si>
  <si>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</si>
  <si>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</si>
  <si>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</si>
  <si>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</si>
  <si>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</si>
  <si>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</si>
  <si>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</si>
  <si>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</si>
  <si>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</si>
  <si>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</si>
  <si>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</si>
  <si>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</si>
  <si>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</si>
  <si>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</si>
  <si>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</si>
  <si>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</si>
  <si>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</si>
  <si>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</si>
  <si>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</si>
  <si>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</si>
  <si>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</si>
  <si>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</si>
  <si>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</si>
  <si>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</si>
  <si>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</si>
  <si>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</si>
  <si>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</si>
  <si>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</si>
  <si>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</si>
  <si>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</si>
  <si>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</si>
  <si>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</si>
  <si>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</si>
  <si>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</si>
  <si>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</si>
  <si>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</si>
  <si>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</si>
  <si>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</si>
  <si>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</si>
  <si>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</si>
  <si>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</si>
  <si>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</si>
  <si>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</si>
  <si>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</si>
  <si>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</si>
  <si>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</si>
  <si>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</si>
  <si>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</si>
  <si>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</si>
  <si>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</si>
  <si>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</si>
  <si>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</si>
  <si>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</si>
  <si>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</si>
  <si>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</si>
  <si>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</si>
  <si>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</si>
  <si>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</si>
  <si>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</si>
  <si>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</si>
  <si>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</si>
  <si>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</si>
  <si>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</si>
  <si>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</si>
  <si>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</si>
  <si>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</si>
  <si>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</si>
  <si>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</si>
  <si>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</si>
  <si>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</si>
  <si>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</si>
  <si>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</si>
  <si>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</si>
  <si>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</si>
  <si>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</si>
  <si>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</si>
  <si>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</si>
  <si>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</si>
  <si>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</si>
  <si>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</si>
  <si>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</si>
  <si>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</si>
  <si>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</si>
  <si>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</si>
  <si>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</si>
  <si>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</si>
  <si>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</si>
  <si>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</si>
  <si>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</si>
  <si>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</si>
  <si>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</si>
  <si>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</si>
  <si>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</si>
  <si>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</si>
  <si>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</si>
  <si>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</si>
  <si>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</si>
  <si>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</si>
  <si>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</si>
  <si>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</si>
  <si>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</si>
  <si>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</si>
  <si>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P2596</t>
  </si>
  <si>
    <t>7</t>
  </si>
  <si>
    <t>7EE4</t>
  </si>
  <si>
    <t>0F8E</t>
  </si>
  <si>
    <t>F0BF</t>
  </si>
  <si>
    <t>8143</t>
  </si>
  <si>
    <t>1</t>
  </si>
  <si>
    <t>F247</t>
  </si>
  <si>
    <t>5DD3</t>
  </si>
  <si>
    <t>ACC7</t>
  </si>
  <si>
    <t>1307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</si>
</sst>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5"/>
  <sheetViews>
    <sheetView showGridLines="0" tabSelected="1" topLeftCell="A21"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43007</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20</v>
      </c>
      <c r="E23" s="159" t="s">
        <v>72</v>
      </c>
      <c r="F23" s="159"/>
      <c r="G23" s="159"/>
      <c r="H23" s="159" t="s">
        <v>109</v>
      </c>
      <c r="I23" s="159" t="s">
        <v>109</v>
      </c>
      <c r="J23" s="159" t="s">
        <v>25</v>
      </c>
      <c r="K23" s="160"/>
      <c r="L23" s="161" t="s">
        <v>110</v>
      </c>
      <c r="M23" s="162" t="s">
        <v>111</v>
      </c>
      <c r="N23" s="162" t="s">
        <v>112</v>
      </c>
      <c r="O23" s="163" t="s">
        <v>113</v>
      </c>
      <c r="P23" s="164">
        <v>7830</v>
      </c>
      <c r="Q23" s="165">
        <v>0.15</v>
      </c>
      <c r="R23" s="166">
        <f t="shared" ref="R23:R32" si="0">(P23*B23)*(1-Q23)</f>
        <v>6655.5</v>
      </c>
      <c r="S23" s="167">
        <v>0.25</v>
      </c>
      <c r="T23" s="168">
        <f>R23*(1-S23)</f>
        <v>4991.625</v>
      </c>
      <c r="U23" s="18"/>
    </row>
    <row r="24" spans="1:22" ht="21" x14ac:dyDescent="0.2">
      <c r="A24" s="11"/>
      <c r="B24" s="156">
        <v>1</v>
      </c>
      <c r="C24" s="157" t="s">
        <v>19</v>
      </c>
      <c r="D24" s="158" t="s">
        <v>64</v>
      </c>
      <c r="E24" s="159" t="s">
        <v>72</v>
      </c>
      <c r="F24" s="159"/>
      <c r="G24" s="159"/>
      <c r="H24" s="159" t="s">
        <v>114</v>
      </c>
      <c r="I24" s="159" t="s">
        <v>114</v>
      </c>
      <c r="J24" s="159" t="s">
        <v>25</v>
      </c>
      <c r="K24" s="160"/>
      <c r="L24" s="169" t="s">
        <v>115</v>
      </c>
      <c r="M24" s="170" t="s">
        <v>116</v>
      </c>
      <c r="N24" s="170" t="s">
        <v>117</v>
      </c>
      <c r="O24" s="171" t="s">
        <v>118</v>
      </c>
      <c r="P24" s="164">
        <v>3290</v>
      </c>
      <c r="Q24" s="165">
        <v>0.15</v>
      </c>
      <c r="R24" s="166">
        <f t="shared" si="0"/>
        <v>2796.5</v>
      </c>
      <c r="S24" s="167">
        <v>0.25</v>
      </c>
      <c r="T24" s="168">
        <f t="shared" ref="T24:T32" si="1">R24*(1-S24)</f>
        <v>2097.375</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11120</v>
      </c>
      <c r="Q36" s="193"/>
      <c r="R36" s="194" t="s">
        <v>11</v>
      </c>
      <c r="S36" s="195"/>
      <c r="T36" s="196">
        <f>SUM(T23:T35)</f>
        <v>7089</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9452</v>
      </c>
      <c r="Q37" s="204" t="s">
        <v>44</v>
      </c>
      <c r="R37" s="194" t="s">
        <v>14</v>
      </c>
      <c r="S37" s="195"/>
      <c r="T37" s="205">
        <f>T36*0.16</f>
        <v>1134.24</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8223.24</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xr:uid="{00000000-0004-0000-0000-000000000000}"/>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'NO USAR NO BORRAR'!$D$1:$D$4</xm:f>
          </x14:formula1>
          <xm:sqref>E23:G32</xm:sqref>
        </x14:dataValidation>
        <x14:dataValidation type="list" allowBlank="1" showErrorMessage="1" xr:uid="{00000000-0002-0000-0000-000001000000}">
          <x14:formula1>
            <xm:f>'NO USAR NO BORRAR'!$E$1</xm:f>
          </x14:formula1>
          <xm:sqref>J23:K32</xm:sqref>
        </x14:dataValidation>
        <x14:dataValidation type="list" allowBlank="1" showErrorMessage="1" xr:uid="{00000000-0002-0000-0000-000002000000}">
          <x14:formula1>
            <xm:f>'NO USAR NO BORRAR'!$B$1:$B$13</xm:f>
          </x14:formula1>
          <xm:sqref>D23:D32</xm:sqref>
        </x14:dataValidation>
        <x14:dataValidation type="list" allowBlank="1" showErrorMessage="1" xr:uid="{00000000-0002-0000-0000-000003000000}">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Ventas</cp:lastModifiedBy>
  <cp:lastPrinted>2015-01-23T05:30:38Z</cp:lastPrinted>
  <dcterms:created xsi:type="dcterms:W3CDTF">2006-02-20T16:48:45Z</dcterms:created>
  <dcterms:modified xsi:type="dcterms:W3CDTF">2017-09-29T17:38:50Z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