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85 - RNCFAC,RNCNOM,Paola Arroyo_AG\Compras\"/>
    </mc:Choice>
  </mc:AlternateContent>
  <xr:revisionPtr revIDLastSave="0" documentId="13_ncr:1_{02DF95E3-0745-4604-8207-E280983CC73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<sst xmlns="http://schemas.openxmlformats.org/spreadsheetml/2006/main" count="146" uniqueCount="121">
  <si>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</si>
  <si>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</si>
  <si>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</si>
  <si>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</si>
  <si>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</si>
  <si>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</si>
  <si>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</si>
  <si>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</si>
  <si>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</si>
  <si>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</si>
  <si>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</si>
  <si>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</si>
  <si>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</si>
  <si>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</si>
  <si>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</si>
  <si>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</si>
  <si>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</si>
  <si>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</si>
  <si>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</si>
  <si>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</si>
  <si>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</si>
  <si>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</si>
  <si>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</si>
  <si>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</si>
  <si>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</si>
  <si>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</si>
  <si>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</si>
  <si>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</si>
  <si>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</si>
  <si>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</si>
  <si>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</si>
  <si>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</si>
  <si>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</si>
  <si>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</si>
  <si>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</si>
  <si>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</si>
  <si>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</si>
  <si>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</si>
  <si>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</si>
  <si>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</si>
  <si>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</si>
  <si>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</si>
  <si>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</si>
  <si>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</si>
  <si>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</si>
  <si>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</si>
  <si>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</si>
  <si>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</si>
  <si>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</si>
  <si>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</si>
  <si>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</si>
  <si>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</si>
  <si>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</si>
  <si>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</si>
  <si>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</si>
  <si>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</si>
  <si>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</si>
  <si>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</si>
  <si>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</si>
  <si>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</si>
  <si>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</si>
  <si>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</si>
  <si>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</si>
  <si>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</si>
  <si>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</si>
  <si>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</si>
  <si>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</si>
  <si>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</si>
  <si>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</si>
  <si>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</si>
  <si>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</si>
  <si>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</si>
  <si>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</si>
  <si>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</si>
  <si>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</si>
  <si>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</si>
  <si>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</si>
  <si>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</si>
  <si>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</si>
  <si>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</si>
  <si>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</si>
  <si>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</si>
  <si>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</si>
  <si>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</si>
  <si>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</si>
  <si>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</si>
  <si>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</si>
  <si>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</si>
  <si>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</si>
  <si>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</si>
  <si>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</si>
  <si>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</si>
  <si>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</si>
  <si>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</si>
  <si>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</si>
  <si>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</si>
  <si>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</si>
  <si>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</si>
  <si>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</si>
  <si>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</si>
  <si>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</si>
  <si>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</si>
  <si>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</si>
  <si>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</si>
  <si>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</si>
  <si>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</si>
  <si>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</si>
  <si>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</si>
  <si>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</si>
  <si>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</si>
  <si>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P3685</t>
  </si>
  <si>
    <t>2</t>
  </si>
  <si>
    <t>5935</t>
  </si>
  <si>
    <t>7AB9</t>
  </si>
  <si>
    <t>0FFE</t>
  </si>
  <si>
    <t>E1AB</t>
  </si>
  <si>
    <t>FACT ELECTRONICA ANUAL</t>
  </si>
  <si>
    <t>521C</t>
  </si>
  <si>
    <t>340D</t>
  </si>
  <si>
    <t>D464</t>
  </si>
  <si>
    <t>095C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</si>
</sst>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43536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31</v>
      </c>
      <c r="F23" s="39" t="s">
        <v>26</v>
      </c>
      <c r="G23" s="39" t="s">
        <v>26</v>
      </c>
      <c r="H23" s="39" t="s">
        <v>111</v>
      </c>
      <c r="I23" s="39" t="s">
        <v>109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>
        <v>0.15</v>
      </c>
      <c r="R23" s="41">
        <f t="shared" ref="R23:R32" si="0">(P23*B23)*(1-Q23)</f>
        <v>3731.5</v>
      </c>
      <c r="S23" s="72">
        <v>0.3</v>
      </c>
      <c r="T23" s="42">
        <f>R23*(1-S23)</f>
        <v>2612.0499999999997</v>
      </c>
      <c r="U23" s="204"/>
    </row>
    <row r="24" spans="1:21" ht="36" x14ac:dyDescent="0.2">
      <c r="A24" s="136"/>
      <c r="B24" s="68">
        <v>1</v>
      </c>
      <c r="C24" s="87" t="s">
        <v>47</v>
      </c>
      <c r="D24" s="88" t="s">
        <v>116</v>
      </c>
      <c r="E24" s="39" t="s">
        <v>31</v>
      </c>
      <c r="F24" s="39"/>
      <c r="G24" s="39"/>
      <c r="H24" s="39" t="s">
        <v>0</v>
      </c>
      <c r="I24" s="39" t="s">
        <v>109</v>
      </c>
      <c r="J24" s="39"/>
      <c r="K24" s="40" t="s">
        <v>27</v>
      </c>
      <c r="L24" s="79" t="s">
        <v>117</v>
      </c>
      <c r="M24" s="77" t="s">
        <v>118</v>
      </c>
      <c r="N24" s="77" t="s">
        <v>119</v>
      </c>
      <c r="O24" s="80" t="s">
        <v>120</v>
      </c>
      <c r="P24" s="43">
        <v>2640</v>
      </c>
      <c r="Q24" s="70">
        <v>0.15</v>
      </c>
      <c r="R24" s="41">
        <f t="shared" si="0"/>
        <v>2244</v>
      </c>
      <c r="S24" s="72">
        <v>0.3</v>
      </c>
      <c r="T24" s="42">
        <f t="shared" ref="T24:T32" si="1">R24*(1-S24)</f>
        <v>1570.8</v>
      </c>
      <c r="U24" s="204"/>
    </row>
    <row r="25" spans="1:21" ht="21" x14ac:dyDescent="0.2">
      <c r="A25" s="136"/>
      <c r="B25" s="68"/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7030</v>
      </c>
      <c r="Q36" s="51"/>
      <c r="R36" s="153" t="s">
        <v>11</v>
      </c>
      <c r="S36" s="154"/>
      <c r="T36" s="52">
        <f>SUM(T23:T35)</f>
        <v>4182.8499999999995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5975.5</v>
      </c>
      <c r="Q37" s="76" t="s">
        <v>46</v>
      </c>
      <c r="R37" s="153" t="s">
        <v>14</v>
      </c>
      <c r="S37" s="154"/>
      <c r="T37" s="55">
        <f>T36*0.16</f>
        <v>669.25599999999997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4852.1059999999998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2019-03-12T23:51:40Z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