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Riesgos'!$A$1:$F$23</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Riesgos'!$A$1:$F$23</definedName>
  </definedNames>
  <calcPr calcId="144525" iterateDelta="1E-4"/>
</workbook>
</file>

<file path=xl/calcChain.xml><?xml version="1.0" encoding="utf-8"?>
<calcChain xmlns="http://schemas.openxmlformats.org/spreadsheetml/2006/main">
  <c r="C18" i="2" l="1"/>
  <c r="C17" i="2" l="1"/>
  <c r="D16" i="2"/>
  <c r="B9" i="1"/>
  <c r="E23" i="7" l="1"/>
  <c r="E22" i="7"/>
  <c r="E21" i="7"/>
  <c r="E20" i="7"/>
  <c r="E19" i="7"/>
  <c r="E18" i="7"/>
  <c r="E17" i="7"/>
  <c r="E16" i="7"/>
  <c r="E15" i="7"/>
  <c r="E14" i="7"/>
  <c r="E13" i="7"/>
  <c r="IZ12" i="7"/>
  <c r="IY12" i="7"/>
  <c r="IW12" i="7"/>
  <c r="IV12" i="7"/>
  <c r="IX12" i="7" s="1"/>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<sst xmlns="http://schemas.openxmlformats.org/spreadsheetml/2006/main" count="214" uniqueCount="172">
  <si>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</si>
  <si>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</si>
  <si>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</si>
  <si>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</si>
  <si>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</si>
  <si>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</si>
  <si>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</si>
  <si>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</si>
  <si>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</si>
  <si>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</si>
  <si>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</si>
  <si>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</si>
  <si>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</si>
  <si>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</si>
  <si>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</si>
  <si>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</si>
  <si>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</si>
  <si>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</si>
  <si>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</si>
  <si>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</si>
  <si>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</si>
  <si>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</si>
  <si>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</si>
  <si>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</si>
  <si>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</si>
  <si>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</si>
  <si>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</si>
  <si>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</si>
  <si>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</si>
  <si>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</si>
  <si>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</si>
  <si>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</si>
  <si>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</si>
  <si>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</si>
  <si>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</si>
  <si>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</si>
  <si>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</si>
  <si>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</si>
  <si>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</si>
  <si>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</si>
  <si>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</si>
  <si>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</si>
  <si>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</si>
  <si>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</si>
  <si>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</si>
  <si>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</si>
  <si>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</si>
  <si>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</si>
  <si>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</si>
  <si>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</si>
  <si>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</si>
  <si>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</si>
  <si>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</si>
  <si>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</si>
  <si>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</si>
  <si>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</si>
  <si>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</si>
  <si>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</si>
  <si>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</si>
  <si>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</si>
  <si>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</si>
  <si>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</si>
  <si>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</si>
  <si>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</si>
  <si>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</si>
  <si>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</si>
  <si>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</si>
  <si>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</si>
  <si>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</si>
  <si>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</si>
  <si>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</si>
  <si>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</si>
  <si>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</si>
  <si>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</si>
  <si>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</si>
  <si>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</si>
  <si>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</si>
  <si>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</si>
  <si>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</si>
  <si>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</si>
  <si>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</si>
  <si>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</si>
  <si>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</si>
  <si>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</si>
  <si>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que la tarea se finalizó con éxito</t>
  </si>
  <si>
    <t>Marisol Ornelas, Oriana Campos, Jovanny Zepeda, Ricardo Novela,</t>
  </si>
  <si>
    <t>obtener compromiso de proyecto</t>
  </si>
  <si>
    <t>semanalmente</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</si>
  <si>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</si>
  <si>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</si>
  <si>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</si>
  <si>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</si>
  <si>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</si>
  <si>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</si>
  <si>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</si>
  <si>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</si>
  <si>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</si>
  <si>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</si>
  <si>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</si>
  <si>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</si>
  <si>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</si>
  <si>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</si>
  <si>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</si>
  <si>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</si>
  <si>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</si>
  <si>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</si>
  <si>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</si>
  <si>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</si>
  <si>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</si>
  <si>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</si>
  <si>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</si>
  <si>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</si>
  <si>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</si>
  <si>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</si>
  <si>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</si>
  <si>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</si>
  <si>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</si>
  <si>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</si>
  <si>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</si>
  <si>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</si>
  <si>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</si>
  <si>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</si>
  <si>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En caso de fallar la conexión remota con Ammy Admin por no instalación o problemas de equipo afecta la comunicación en cliente soporte</t>
  </si>
  <si>
    <t>TeamViwer, Show myPC</t>
  </si>
  <si>
    <t>Solicitar la instalación de TeamViwer o Show MyPC</t>
  </si>
  <si>
    <t>Cerrado</t>
  </si>
  <si>
    <t>Semanal</t>
  </si>
  <si>
    <t>En caso de presentar problemas de instalación y configuración por problemas de compatibilidad puede afectar la entrega del servicio e incluso cancelarlo</t>
  </si>
  <si>
    <t>Validar los requerimientos minimos del equipo</t>
  </si>
  <si>
    <t>Buscar y ejecutar la solución</t>
  </si>
  <si>
    <t>Falla de descarga de programa ocasionada por una conexión a internet pobre o limitada aumenta el tiempo de instalación estimado en la etapa de implementación</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</si>
  <si>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</si>
  <si>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</si>
  <si>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</si>
  <si>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</si>
  <si>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</si>
  <si>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</si>
  <si>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</si>
  <si>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</si>
  <si>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</si>
  <si>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</si>
  <si>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</si>
  <si>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</si>
  <si>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</si>
  <si>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</si>
  <si>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</si>
  <si>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</si>
  <si>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</si>
  <si>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</si>
  <si>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</si>
  <si>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</si>
  <si>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</si>
  <si>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</si>
  <si>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La fecha de obtención no aplica debido a que la aplicación Ammy Admin se contrato desde que inicio operaciones SOS Software</t>
  </si>
  <si>
    <t>Oriana Osiris De La Cruz Campos</t>
  </si>
  <si>
    <t>Arturo Moctezuma</t>
  </si>
  <si>
    <t>Dejar los sistemas configurados y funcionando correctamente</t>
  </si>
  <si>
    <t>Obtener la satisfacción de nuestros clientes por medio de nuestros productos y servicios</t>
  </si>
  <si>
    <t>Notificar actividad de implementación</t>
  </si>
  <si>
    <t>Oriana Campos y Arturo Moctezuma</t>
  </si>
  <si>
    <t>Reunión de monitoreo</t>
  </si>
  <si>
    <t>Notificar la finalización de la actividad agendada</t>
  </si>
  <si>
    <t>P1398 - CCON3, Luis Antonio Ochoa Pérez_OC</t>
  </si>
  <si>
    <t>Instalar los sistemas correctamente y darle la capacitación correspondiente para su uso</t>
  </si>
  <si>
    <t>Luis Antonio Ochoa Pérez</t>
  </si>
  <si>
    <t>cpluisochoa@hotmail.com</t>
  </si>
  <si>
    <t>Realizar el pago y verificar que los sistemas se le entregan funcionando</t>
  </si>
  <si>
    <t>Contador</t>
  </si>
  <si>
    <t>Del 22 al 30 de Diciembre 2015</t>
  </si>
  <si>
    <t>Del 28 al 30 de Diciembre 2015</t>
  </si>
  <si>
    <t>5 Notificaciones y no tuvimos respuesta</t>
  </si>
  <si>
    <t>https://contpaqi911.bitrix24.com/crm/deal/show/11798/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</si>
</sst>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9">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5" fontId="4" fillId="0" borderId="1" xfId="0" applyNumberFormat="1" applyFont="1" applyBorder="1" applyAlignment="1" applyProtection="1">
      <alignment horizontal="left"/>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1798/"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cpluisochoa@hot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activeCell="A5" sqref="A5:C5"/>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2" t="s">
        <v>0</v>
      </c>
      <c r="B1" s="142"/>
      <c r="C1" s="142"/>
    </row>
    <row r="2" spans="1:3" ht="26.1" customHeight="1" x14ac:dyDescent="0.3">
      <c r="A2" s="2" t="s">
        <v>1</v>
      </c>
      <c r="B2" s="3">
        <v>1.1000000000000001</v>
      </c>
      <c r="C2" s="4"/>
    </row>
    <row r="3" spans="1:3" ht="12.75" customHeight="1" x14ac:dyDescent="0.3">
      <c r="A3" s="5" t="s">
        <v>2</v>
      </c>
      <c r="B3" s="143" t="s">
        <v>162</v>
      </c>
      <c r="C3" s="143"/>
    </row>
    <row r="4" spans="1:3" ht="12.75" customHeight="1" x14ac:dyDescent="0.3">
      <c r="A4" s="5" t="s">
        <v>3</v>
      </c>
      <c r="B4" s="140" t="s">
        <v>4</v>
      </c>
      <c r="C4" s="140"/>
    </row>
    <row r="5" spans="1:3" ht="15.6" customHeight="1" x14ac:dyDescent="0.3">
      <c r="A5" s="142" t="s">
        <v>5</v>
      </c>
      <c r="B5" s="142"/>
      <c r="C5" s="142"/>
    </row>
    <row r="6" spans="1:3" ht="12.75" customHeight="1" x14ac:dyDescent="0.3">
      <c r="A6" s="5" t="s">
        <v>6</v>
      </c>
      <c r="B6" s="140" t="s">
        <v>7</v>
      </c>
      <c r="C6" s="140"/>
    </row>
    <row r="7" spans="1:3" ht="12.75" customHeight="1" x14ac:dyDescent="0.3">
      <c r="A7" s="5" t="s">
        <v>8</v>
      </c>
      <c r="B7" s="139">
        <v>42360</v>
      </c>
      <c r="C7" s="139"/>
    </row>
    <row r="8" spans="1:3" ht="12.75" customHeight="1" x14ac:dyDescent="0.3">
      <c r="A8" s="5" t="s">
        <v>9</v>
      </c>
      <c r="B8" s="140" t="s">
        <v>10</v>
      </c>
      <c r="C8" s="140"/>
    </row>
    <row r="9" spans="1:3" ht="12.75" customHeight="1" x14ac:dyDescent="0.3">
      <c r="A9" s="5" t="s">
        <v>11</v>
      </c>
      <c r="B9" s="141">
        <f>B7</f>
        <v>42360</v>
      </c>
      <c r="C9" s="141"/>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11" sqref="B11"/>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2" t="s">
        <v>12</v>
      </c>
      <c r="B2" s="14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P1398 - CCON3, Luis Antonio Ochoa Pérez_OC</v>
      </c>
    </row>
    <row r="4" spans="1:1023" ht="12.75" customHeight="1" x14ac:dyDescent="0.3">
      <c r="A4" s="5" t="s">
        <v>3</v>
      </c>
      <c r="B4" s="6" t="str">
        <f>Presentación!B4</f>
        <v>SOS Software</v>
      </c>
      <c r="C4"/>
      <c r="D4"/>
    </row>
    <row r="5" spans="1:1023" ht="19.5" customHeight="1" x14ac:dyDescent="0.3">
      <c r="A5" s="142" t="s">
        <v>13</v>
      </c>
      <c r="B5" s="142"/>
      <c r="C5"/>
      <c r="D5"/>
    </row>
    <row r="6" spans="1:1023" ht="42.75" customHeight="1" x14ac:dyDescent="0.3">
      <c r="A6" s="140" t="s">
        <v>157</v>
      </c>
      <c r="B6" s="140"/>
      <c r="C6"/>
      <c r="D6"/>
    </row>
    <row r="7" spans="1:1023" ht="21.75" customHeight="1" x14ac:dyDescent="0.3">
      <c r="A7" s="142" t="s">
        <v>14</v>
      </c>
      <c r="B7" s="142"/>
      <c r="C7"/>
      <c r="D7"/>
    </row>
    <row r="8" spans="1:1023" ht="146.25" customHeight="1" x14ac:dyDescent="0.3">
      <c r="A8" s="140" t="s">
        <v>15</v>
      </c>
      <c r="B8" s="140"/>
      <c r="C8"/>
      <c r="D8"/>
    </row>
    <row r="9" spans="1:1023" ht="19.5" customHeight="1" x14ac:dyDescent="0.3">
      <c r="A9" s="142" t="s">
        <v>16</v>
      </c>
      <c r="B9" s="142"/>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t="s">
        <v>163</v>
      </c>
      <c r="C12"/>
      <c r="D12"/>
    </row>
    <row r="13" spans="1:1023" x14ac:dyDescent="0.3">
      <c r="A13" s="8"/>
      <c r="B13" s="9"/>
      <c r="C13"/>
      <c r="D13"/>
    </row>
    <row r="14" spans="1:1023" ht="20.25" customHeight="1" x14ac:dyDescent="0.3">
      <c r="A14" s="142" t="s">
        <v>22</v>
      </c>
      <c r="B14" s="142"/>
      <c r="C14" s="142"/>
      <c r="D14" s="142"/>
    </row>
    <row r="15" spans="1:1023" ht="27" customHeight="1" outlineLevel="1" x14ac:dyDescent="0.3">
      <c r="A15" s="10" t="s">
        <v>23</v>
      </c>
      <c r="B15" s="11" t="s">
        <v>24</v>
      </c>
      <c r="C15" s="11" t="s">
        <v>25</v>
      </c>
      <c r="D15" s="11" t="s">
        <v>26</v>
      </c>
    </row>
    <row r="16" spans="1:1023" outlineLevel="1" x14ac:dyDescent="0.3">
      <c r="A16" s="12" t="s">
        <v>27</v>
      </c>
      <c r="B16" s="6" t="s">
        <v>28</v>
      </c>
      <c r="C16" s="13">
        <v>42360</v>
      </c>
      <c r="D16" s="13">
        <f>C16</f>
        <v>42360</v>
      </c>
    </row>
    <row r="17" spans="1:4" outlineLevel="1" x14ac:dyDescent="0.3">
      <c r="A17" s="12" t="s">
        <v>29</v>
      </c>
      <c r="B17" s="6" t="s">
        <v>30</v>
      </c>
      <c r="C17" s="13">
        <f>C16</f>
        <v>42360</v>
      </c>
      <c r="D17" s="13">
        <v>42362</v>
      </c>
    </row>
    <row r="18" spans="1:4" ht="63.75" outlineLevel="1" x14ac:dyDescent="0.3">
      <c r="A18" s="12" t="s">
        <v>31</v>
      </c>
      <c r="B18" s="6" t="s">
        <v>32</v>
      </c>
      <c r="C18" s="13">
        <f ca="1">TODAY()+10</f>
        <v>42379</v>
      </c>
      <c r="D18" s="14" t="s">
        <v>170</v>
      </c>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42" t="s">
        <v>33</v>
      </c>
      <c r="B23" s="142"/>
      <c r="C23" s="9"/>
    </row>
    <row r="24" spans="1:4" ht="59.65" customHeight="1" x14ac:dyDescent="0.3">
      <c r="A24" s="17" t="s">
        <v>18</v>
      </c>
      <c r="B24" s="18"/>
      <c r="C24" s="9"/>
    </row>
    <row r="25" spans="1:4" ht="15.6" customHeight="1" x14ac:dyDescent="0.3">
      <c r="A25" s="142" t="s">
        <v>34</v>
      </c>
      <c r="B25" s="142"/>
      <c r="C25" s="9"/>
    </row>
    <row r="26" spans="1:4" ht="53.65" customHeight="1" x14ac:dyDescent="0.3">
      <c r="A26" s="147" t="s">
        <v>35</v>
      </c>
      <c r="B26" s="147"/>
      <c r="C26" s="9"/>
    </row>
    <row r="27" spans="1:4" ht="19.5" customHeight="1" x14ac:dyDescent="0.3">
      <c r="A27" s="142" t="s">
        <v>36</v>
      </c>
      <c r="B27" s="142"/>
    </row>
    <row r="28" spans="1:4" ht="53.25" customHeight="1" x14ac:dyDescent="0.3">
      <c r="A28" s="144" t="s">
        <v>171</v>
      </c>
      <c r="B28" s="145"/>
    </row>
    <row r="29" spans="1:4" ht="21" customHeight="1" x14ac:dyDescent="0.3">
      <c r="A29" s="142" t="s">
        <v>37</v>
      </c>
      <c r="B29" s="142"/>
    </row>
    <row r="30" spans="1:4" ht="45.75" customHeight="1" x14ac:dyDescent="0.3">
      <c r="A30" s="146" t="s">
        <v>38</v>
      </c>
      <c r="B30" s="146"/>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A14" sqref="A14"/>
    </sheetView>
  </sheetViews>
  <sheetFormatPr baseColWidth="10" defaultColWidth="9.140625" defaultRowHeight="12.75" x14ac:dyDescent="0.2"/>
  <cols>
    <col min="1" max="1" width="29.5703125" style="20" customWidth="1"/>
    <col min="2" max="2" width="31.140625" style="20"/>
    <col min="3" max="3" width="34.140625" style="20"/>
    <col min="4" max="4" width="35.28515625" style="20" customWidth="1"/>
    <col min="5" max="5" width="40.85546875" style="20"/>
    <col min="6" max="1025" width="10.7109375"/>
  </cols>
  <sheetData>
    <row r="1" spans="1:5" ht="15.75" x14ac:dyDescent="0.2">
      <c r="A1" s="21"/>
      <c r="B1" s="21" t="s">
        <v>39</v>
      </c>
      <c r="C1" s="21"/>
      <c r="D1" s="21"/>
      <c r="E1" s="21"/>
    </row>
    <row r="2" spans="1:5" ht="18.75" x14ac:dyDescent="0.3">
      <c r="A2" s="22" t="s">
        <v>40</v>
      </c>
      <c r="B2" s="23"/>
      <c r="C2" s="23"/>
      <c r="D2" s="23"/>
      <c r="E2" s="24"/>
    </row>
    <row r="3" spans="1:5" x14ac:dyDescent="0.2">
      <c r="A3" s="25" t="s">
        <v>41</v>
      </c>
      <c r="B3" s="25" t="s">
        <v>42</v>
      </c>
      <c r="C3" s="25" t="s">
        <v>43</v>
      </c>
      <c r="D3" s="25" t="s">
        <v>44</v>
      </c>
      <c r="E3" s="26" t="s">
        <v>45</v>
      </c>
    </row>
    <row r="4" spans="1:5" ht="38.25" x14ac:dyDescent="0.2">
      <c r="A4" s="27" t="s">
        <v>46</v>
      </c>
      <c r="B4" s="27" t="s">
        <v>7</v>
      </c>
      <c r="C4" s="27" t="s">
        <v>47</v>
      </c>
      <c r="D4" s="28" t="s">
        <v>48</v>
      </c>
      <c r="E4" s="29" t="s">
        <v>49</v>
      </c>
    </row>
    <row r="5" spans="1:5" ht="25.5" x14ac:dyDescent="0.2">
      <c r="A5" s="27" t="s">
        <v>50</v>
      </c>
      <c r="B5" s="27" t="s">
        <v>7</v>
      </c>
      <c r="C5" s="27">
        <v>3313482553</v>
      </c>
      <c r="D5" s="28" t="s">
        <v>51</v>
      </c>
      <c r="E5" s="29" t="s">
        <v>52</v>
      </c>
    </row>
    <row r="6" spans="1:5" x14ac:dyDescent="0.2">
      <c r="A6" s="27" t="s">
        <v>53</v>
      </c>
      <c r="B6" s="27" t="s">
        <v>54</v>
      </c>
      <c r="C6" s="27" t="s">
        <v>55</v>
      </c>
      <c r="D6" s="19" t="s">
        <v>56</v>
      </c>
      <c r="E6" s="30" t="s">
        <v>57</v>
      </c>
    </row>
    <row r="7" spans="1:5" ht="38.25" x14ac:dyDescent="0.2">
      <c r="A7" s="27" t="s">
        <v>58</v>
      </c>
      <c r="B7" s="27" t="s">
        <v>59</v>
      </c>
      <c r="C7" s="27">
        <v>3318039095</v>
      </c>
      <c r="D7" s="28" t="s">
        <v>60</v>
      </c>
      <c r="E7" s="30" t="s">
        <v>61</v>
      </c>
    </row>
    <row r="8" spans="1:5" ht="25.5" x14ac:dyDescent="0.2">
      <c r="A8" s="27" t="s">
        <v>62</v>
      </c>
      <c r="B8" s="27" t="s">
        <v>63</v>
      </c>
      <c r="C8" s="27" t="s">
        <v>64</v>
      </c>
      <c r="D8" s="28" t="s">
        <v>65</v>
      </c>
      <c r="E8" s="30" t="s">
        <v>66</v>
      </c>
    </row>
    <row r="9" spans="1:5" x14ac:dyDescent="0.2">
      <c r="A9" s="27" t="s">
        <v>67</v>
      </c>
      <c r="B9" s="27" t="s">
        <v>10</v>
      </c>
      <c r="C9" s="27">
        <v>3312448000</v>
      </c>
      <c r="D9" s="28" t="s">
        <v>68</v>
      </c>
      <c r="E9" s="30" t="s">
        <v>69</v>
      </c>
    </row>
    <row r="10" spans="1:5" x14ac:dyDescent="0.2">
      <c r="A10" s="27"/>
      <c r="B10" s="27"/>
      <c r="C10" s="27"/>
      <c r="D10" s="27"/>
      <c r="E10" s="27"/>
    </row>
    <row r="11" spans="1:5" x14ac:dyDescent="0.2">
      <c r="A11" s="27"/>
      <c r="B11" s="27"/>
      <c r="C11" s="27"/>
      <c r="D11" s="27"/>
      <c r="E11" s="27"/>
    </row>
    <row r="12" spans="1:5" ht="18.75" x14ac:dyDescent="0.3">
      <c r="A12" s="22" t="s">
        <v>70</v>
      </c>
      <c r="B12" s="31"/>
      <c r="C12" s="31"/>
      <c r="D12" s="31"/>
      <c r="E12" s="31"/>
    </row>
    <row r="13" spans="1:5" ht="25.5" x14ac:dyDescent="0.2">
      <c r="A13" s="27" t="s">
        <v>167</v>
      </c>
      <c r="B13" s="27" t="s">
        <v>164</v>
      </c>
      <c r="C13" s="27">
        <v>4433086546</v>
      </c>
      <c r="D13" s="138" t="s">
        <v>165</v>
      </c>
      <c r="E13" s="32" t="s">
        <v>166</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71</v>
      </c>
      <c r="B21" s="35"/>
      <c r="C21" s="35"/>
      <c r="D21" s="35"/>
      <c r="E21" s="35"/>
    </row>
    <row r="22" spans="1:5" x14ac:dyDescent="0.2">
      <c r="A22"/>
      <c r="B22"/>
    </row>
    <row r="23" spans="1:5" ht="18.75" x14ac:dyDescent="0.25">
      <c r="A23" s="36"/>
      <c r="B23" s="37" t="s">
        <v>72</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73</v>
      </c>
      <c r="B1" s="39" t="s">
        <v>74</v>
      </c>
      <c r="C1" s="39" t="s">
        <v>75</v>
      </c>
      <c r="D1" s="39" t="s">
        <v>76</v>
      </c>
      <c r="E1" s="39" t="s">
        <v>77</v>
      </c>
    </row>
    <row r="2" spans="1:5" x14ac:dyDescent="0.2">
      <c r="A2" s="40"/>
      <c r="B2" s="40"/>
      <c r="C2" s="41" t="s">
        <v>101</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A6" sqref="A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8" t="s">
        <v>78</v>
      </c>
      <c r="B2" s="148"/>
      <c r="C2" s="148"/>
      <c r="D2" s="148"/>
      <c r="E2" s="148"/>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79</v>
      </c>
      <c r="B3" s="45" t="s">
        <v>80</v>
      </c>
      <c r="C3" s="45" t="s">
        <v>74</v>
      </c>
      <c r="D3" s="45" t="s">
        <v>81</v>
      </c>
      <c r="E3" s="45"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158</v>
      </c>
      <c r="B4" s="48" t="s">
        <v>154</v>
      </c>
      <c r="C4" s="46" t="s">
        <v>159</v>
      </c>
      <c r="D4" s="46" t="s">
        <v>156</v>
      </c>
      <c r="E4" s="48" t="s">
        <v>83</v>
      </c>
    </row>
    <row r="5" spans="1:1023" s="49" customFormat="1" ht="25.5" x14ac:dyDescent="0.2">
      <c r="A5" s="47" t="s">
        <v>161</v>
      </c>
      <c r="B5" s="48" t="s">
        <v>155</v>
      </c>
      <c r="C5" s="46" t="s">
        <v>159</v>
      </c>
      <c r="D5" s="46" t="s">
        <v>84</v>
      </c>
      <c r="E5" s="48" t="s">
        <v>83</v>
      </c>
    </row>
    <row r="6" spans="1:1023" s="49" customFormat="1" ht="51" x14ac:dyDescent="0.2">
      <c r="A6" s="47" t="s">
        <v>160</v>
      </c>
      <c r="B6" s="48" t="s">
        <v>63</v>
      </c>
      <c r="C6" s="46" t="s">
        <v>85</v>
      </c>
      <c r="D6" s="46" t="s">
        <v>86</v>
      </c>
      <c r="E6" s="48" t="s">
        <v>87</v>
      </c>
    </row>
    <row r="7" spans="1:1023" s="49" customFormat="1" ht="25.5" x14ac:dyDescent="0.2">
      <c r="A7" s="47" t="s">
        <v>160</v>
      </c>
      <c r="B7" s="48" t="s">
        <v>59</v>
      </c>
      <c r="C7" s="46" t="s">
        <v>88</v>
      </c>
      <c r="D7" s="46" t="s">
        <v>89</v>
      </c>
      <c r="E7" s="48" t="s">
        <v>90</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6" sqref="E6"/>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42" t="s">
        <v>91</v>
      </c>
      <c r="B2" s="142"/>
      <c r="C2" s="142"/>
      <c r="D2" s="142"/>
      <c r="E2" s="142"/>
      <c r="F2" s="142"/>
      <c r="G2" s="142"/>
      <c r="J2"/>
    </row>
    <row r="3" spans="1:10" ht="25.5" x14ac:dyDescent="0.2">
      <c r="A3" s="11" t="s">
        <v>92</v>
      </c>
      <c r="B3" s="11" t="s">
        <v>93</v>
      </c>
      <c r="C3" s="11" t="s">
        <v>94</v>
      </c>
      <c r="D3" s="11" t="s">
        <v>95</v>
      </c>
      <c r="E3" s="11" t="s">
        <v>96</v>
      </c>
      <c r="F3" s="11" t="s">
        <v>97</v>
      </c>
      <c r="G3" s="11" t="s">
        <v>98</v>
      </c>
      <c r="J3"/>
    </row>
    <row r="4" spans="1:10" ht="63.75" x14ac:dyDescent="0.2">
      <c r="A4" s="51" t="s">
        <v>99</v>
      </c>
      <c r="B4" s="32" t="s">
        <v>100</v>
      </c>
      <c r="C4" s="32" t="s">
        <v>101</v>
      </c>
      <c r="D4" s="32">
        <v>1</v>
      </c>
      <c r="E4" s="52" t="s">
        <v>168</v>
      </c>
      <c r="F4" s="52" t="s">
        <v>101</v>
      </c>
      <c r="G4" s="32" t="s">
        <v>152</v>
      </c>
      <c r="J4" s="53" t="s">
        <v>102</v>
      </c>
    </row>
    <row r="5" spans="1:10" ht="63.75" x14ac:dyDescent="0.2">
      <c r="A5" s="51" t="s">
        <v>103</v>
      </c>
      <c r="B5" s="32" t="s">
        <v>100</v>
      </c>
      <c r="C5" s="32" t="s">
        <v>101</v>
      </c>
      <c r="D5" s="32">
        <v>1</v>
      </c>
      <c r="E5" s="52" t="s">
        <v>169</v>
      </c>
      <c r="F5" s="52" t="s">
        <v>101</v>
      </c>
      <c r="G5" s="32" t="s">
        <v>153</v>
      </c>
      <c r="J5" s="53" t="s">
        <v>100</v>
      </c>
    </row>
    <row r="6" spans="1:10" ht="51" x14ac:dyDescent="0.2">
      <c r="A6" s="51" t="s">
        <v>104</v>
      </c>
      <c r="B6" s="32" t="s">
        <v>105</v>
      </c>
      <c r="C6" s="32" t="s">
        <v>101</v>
      </c>
      <c r="D6" s="32">
        <v>2</v>
      </c>
      <c r="E6" s="52" t="s">
        <v>168</v>
      </c>
      <c r="F6" s="52" t="s">
        <v>101</v>
      </c>
      <c r="G6" s="32" t="s">
        <v>106</v>
      </c>
      <c r="J6" s="53" t="s">
        <v>105</v>
      </c>
    </row>
    <row r="7" spans="1:10" x14ac:dyDescent="0.2">
      <c r="A7" s="51"/>
      <c r="B7" s="32"/>
      <c r="C7" s="32"/>
      <c r="D7" s="32"/>
      <c r="E7" s="52"/>
      <c r="F7" s="52"/>
      <c r="G7" s="32"/>
      <c r="J7" s="53"/>
    </row>
    <row r="8" spans="1:10" x14ac:dyDescent="0.2">
      <c r="A8" s="51"/>
      <c r="B8" s="32"/>
      <c r="C8" s="32"/>
      <c r="D8" s="32"/>
      <c r="E8" s="52"/>
      <c r="F8" s="52"/>
      <c r="G8" s="32"/>
    </row>
    <row r="9" spans="1:10" x14ac:dyDescent="0.2">
      <c r="A9" s="54"/>
      <c r="B9" s="32"/>
      <c r="C9" s="32"/>
      <c r="D9" s="55"/>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51"/>
      <c r="B12" s="32"/>
      <c r="C12" s="32"/>
      <c r="D12" s="32"/>
      <c r="E12" s="52"/>
      <c r="F12" s="52"/>
      <c r="G12" s="32"/>
    </row>
    <row r="13" spans="1:10" x14ac:dyDescent="0.2">
      <c r="A13" s="32"/>
      <c r="B13" s="32"/>
      <c r="C13" s="32"/>
      <c r="D13" s="32"/>
      <c r="E13" s="32"/>
      <c r="F13" s="32"/>
      <c r="G13" s="32"/>
    </row>
    <row r="14" spans="1:10" x14ac:dyDescent="0.2">
      <c r="A14" s="32"/>
      <c r="B14" s="32"/>
      <c r="C14" s="32"/>
      <c r="D14" s="32"/>
      <c r="E14" s="32"/>
      <c r="F14" s="32"/>
      <c r="G14" s="32"/>
    </row>
    <row r="15" spans="1:10" x14ac:dyDescent="0.2">
      <c r="A15" s="32"/>
      <c r="B15" s="32"/>
      <c r="C15" s="32"/>
      <c r="D15" s="32"/>
      <c r="E15" s="32"/>
      <c r="F15" s="32"/>
      <c r="G15" s="32"/>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2"/>
  <sheetViews>
    <sheetView zoomScaleNormal="100" workbookViewId="0">
      <selection activeCell="B5" sqref="B5"/>
    </sheetView>
  </sheetViews>
  <sheetFormatPr baseColWidth="10" defaultColWidth="9.140625" defaultRowHeight="12.75" x14ac:dyDescent="0.2"/>
  <cols>
    <col min="1" max="1" width="3" bestFit="1" customWidth="1"/>
    <col min="2" max="2" width="39.7109375" customWidth="1"/>
    <col min="3" max="3" width="3.42578125" bestFit="1" customWidth="1"/>
    <col min="4" max="4" width="9.7109375" customWidth="1"/>
    <col min="5" max="5" width="18.42578125" bestFit="1" customWidth="1"/>
    <col min="6" max="6" width="8.28515625" bestFit="1" customWidth="1"/>
    <col min="7" max="7" width="20.5703125" customWidth="1"/>
    <col min="8" max="8" width="13.28515625" customWidth="1"/>
    <col min="9" max="9" width="22.5703125" bestFit="1" customWidth="1"/>
    <col min="10" max="10" width="8" bestFit="1" customWidth="1"/>
    <col min="11" max="11" width="13.28515625" bestFit="1" customWidth="1"/>
    <col min="12" max="30" width="10.7109375"/>
    <col min="31" max="32" width="2" bestFit="1" customWidth="1"/>
    <col min="33" max="251" width="10.7109375"/>
    <col min="252" max="252" width="40.140625" bestFit="1" customWidth="1"/>
    <col min="253" max="253" width="12.5703125" bestFit="1" customWidth="1"/>
    <col min="254" max="254" width="3.85546875" bestFit="1" customWidth="1"/>
    <col min="255" max="255" width="4" bestFit="1" customWidth="1"/>
    <col min="256" max="256" width="10.5703125" bestFit="1" customWidth="1"/>
    <col min="257" max="260" width="4" bestFit="1" customWidth="1"/>
    <col min="261" max="1025" width="10.7109375"/>
  </cols>
  <sheetData>
    <row r="1" spans="1:261" x14ac:dyDescent="0.2">
      <c r="A1" s="56"/>
      <c r="C1" s="57"/>
      <c r="D1" s="57"/>
    </row>
    <row r="2" spans="1:261" ht="23.25" x14ac:dyDescent="0.25">
      <c r="A2" s="58"/>
      <c r="B2" s="59"/>
      <c r="C2" s="59"/>
      <c r="D2" s="59"/>
      <c r="E2" s="58" t="s">
        <v>107</v>
      </c>
      <c r="F2" s="59"/>
      <c r="G2" s="59"/>
      <c r="H2" s="59"/>
      <c r="I2" s="59"/>
      <c r="J2" s="59"/>
      <c r="K2" s="60"/>
      <c r="IR2" s="61" t="s">
        <v>108</v>
      </c>
      <c r="IS2" s="61"/>
      <c r="IT2" s="61"/>
      <c r="IU2" s="61"/>
      <c r="IV2" s="61"/>
      <c r="IW2" s="61"/>
      <c r="IX2" s="61"/>
      <c r="IY2" s="61"/>
      <c r="IZ2" s="61"/>
      <c r="JA2" s="61"/>
    </row>
    <row r="3" spans="1:261" x14ac:dyDescent="0.2">
      <c r="A3" s="62"/>
      <c r="B3" s="63"/>
      <c r="C3" s="64"/>
      <c r="D3" s="64"/>
      <c r="E3" s="64"/>
      <c r="F3" s="64"/>
      <c r="G3" s="65"/>
      <c r="H3" s="65"/>
      <c r="I3" s="65"/>
      <c r="J3" s="65"/>
      <c r="K3" s="66"/>
      <c r="AE3" s="67" t="s">
        <v>109</v>
      </c>
      <c r="AF3" s="67" t="s">
        <v>110</v>
      </c>
    </row>
    <row r="4" spans="1:261" ht="60" x14ac:dyDescent="0.2">
      <c r="A4" s="68" t="s">
        <v>111</v>
      </c>
      <c r="B4" s="69" t="s">
        <v>112</v>
      </c>
      <c r="C4" s="70" t="s">
        <v>113</v>
      </c>
      <c r="D4" s="70" t="s">
        <v>114</v>
      </c>
      <c r="E4" s="70" t="s">
        <v>115</v>
      </c>
      <c r="F4" s="70" t="s">
        <v>116</v>
      </c>
      <c r="G4" s="70" t="s">
        <v>117</v>
      </c>
      <c r="H4" s="70" t="s">
        <v>118</v>
      </c>
      <c r="I4" s="70" t="s">
        <v>119</v>
      </c>
      <c r="J4" s="71" t="s">
        <v>120</v>
      </c>
      <c r="K4" s="70" t="s">
        <v>121</v>
      </c>
      <c r="AE4" s="72" t="s">
        <v>109</v>
      </c>
      <c r="AF4" s="72" t="s">
        <v>110</v>
      </c>
    </row>
    <row r="5" spans="1:261" ht="51" x14ac:dyDescent="0.2">
      <c r="A5" s="73">
        <v>1</v>
      </c>
      <c r="B5" s="74" t="s">
        <v>122</v>
      </c>
      <c r="C5" s="73">
        <v>1</v>
      </c>
      <c r="D5" s="75">
        <v>0.6</v>
      </c>
      <c r="E5" s="73">
        <f>PRODUCT(A5:D5)</f>
        <v>0.6</v>
      </c>
      <c r="F5" s="73">
        <v>4</v>
      </c>
      <c r="G5" s="74" t="s">
        <v>123</v>
      </c>
      <c r="H5" s="74" t="s">
        <v>124</v>
      </c>
      <c r="I5" s="76" t="s">
        <v>155</v>
      </c>
      <c r="J5" s="77" t="s">
        <v>125</v>
      </c>
      <c r="K5" s="78" t="s">
        <v>126</v>
      </c>
    </row>
    <row r="6" spans="1:261" ht="51" x14ac:dyDescent="0.2">
      <c r="A6" s="73">
        <v>2</v>
      </c>
      <c r="B6" s="74" t="s">
        <v>127</v>
      </c>
      <c r="C6" s="73">
        <v>4</v>
      </c>
      <c r="D6" s="75">
        <v>0.2</v>
      </c>
      <c r="E6" s="73">
        <f t="shared" ref="E6:E23" si="0">PRODUCT(C6:D6)</f>
        <v>0.8</v>
      </c>
      <c r="F6" s="73">
        <v>3</v>
      </c>
      <c r="G6" s="74" t="s">
        <v>128</v>
      </c>
      <c r="H6" s="78" t="s">
        <v>129</v>
      </c>
      <c r="I6" s="76" t="s">
        <v>155</v>
      </c>
      <c r="J6" s="77" t="s">
        <v>125</v>
      </c>
      <c r="K6" s="78" t="s">
        <v>126</v>
      </c>
    </row>
    <row r="7" spans="1:261" ht="51" x14ac:dyDescent="0.2">
      <c r="A7" s="73">
        <v>3</v>
      </c>
      <c r="B7" s="74" t="s">
        <v>130</v>
      </c>
      <c r="C7" s="73">
        <v>4</v>
      </c>
      <c r="D7" s="75">
        <v>0.2</v>
      </c>
      <c r="E7" s="73">
        <f t="shared" si="0"/>
        <v>0.8</v>
      </c>
      <c r="F7" s="73">
        <v>3</v>
      </c>
      <c r="G7" s="74" t="s">
        <v>131</v>
      </c>
      <c r="H7" s="74" t="s">
        <v>132</v>
      </c>
      <c r="I7" s="73" t="s">
        <v>154</v>
      </c>
      <c r="J7" s="77" t="s">
        <v>125</v>
      </c>
      <c r="K7" s="78" t="s">
        <v>126</v>
      </c>
    </row>
    <row r="8" spans="1:261" ht="51" x14ac:dyDescent="0.2">
      <c r="A8" s="73">
        <v>4</v>
      </c>
      <c r="B8" s="74" t="s">
        <v>133</v>
      </c>
      <c r="C8" s="73">
        <v>5</v>
      </c>
      <c r="D8" s="75">
        <v>0.01</v>
      </c>
      <c r="E8" s="73">
        <f t="shared" si="0"/>
        <v>0.05</v>
      </c>
      <c r="F8" s="73">
        <v>4</v>
      </c>
      <c r="G8" s="74" t="s">
        <v>134</v>
      </c>
      <c r="H8" s="74" t="s">
        <v>135</v>
      </c>
      <c r="I8" s="73" t="s">
        <v>10</v>
      </c>
      <c r="J8" s="77" t="s">
        <v>125</v>
      </c>
      <c r="K8" s="78" t="s">
        <v>101</v>
      </c>
      <c r="IS8" s="79"/>
      <c r="IT8" s="80"/>
      <c r="IU8" s="80"/>
      <c r="IV8" s="81"/>
      <c r="IW8" s="82"/>
      <c r="IX8" s="82"/>
      <c r="IY8" s="82"/>
      <c r="IZ8" s="83"/>
    </row>
    <row r="9" spans="1:261" ht="76.5" x14ac:dyDescent="0.2">
      <c r="A9" s="73">
        <v>5</v>
      </c>
      <c r="B9" s="74" t="s">
        <v>136</v>
      </c>
      <c r="C9" s="73">
        <v>5</v>
      </c>
      <c r="D9" s="75">
        <v>0.05</v>
      </c>
      <c r="E9" s="73">
        <f t="shared" si="0"/>
        <v>0.25</v>
      </c>
      <c r="F9" s="73">
        <v>4</v>
      </c>
      <c r="G9" s="74" t="s">
        <v>137</v>
      </c>
      <c r="H9" s="74" t="s">
        <v>138</v>
      </c>
      <c r="I9" s="73" t="s">
        <v>10</v>
      </c>
      <c r="J9" s="77" t="s">
        <v>139</v>
      </c>
      <c r="K9" s="78" t="s">
        <v>101</v>
      </c>
      <c r="IS9" s="84" t="s">
        <v>140</v>
      </c>
      <c r="IT9" s="85" t="s">
        <v>141</v>
      </c>
      <c r="IU9" s="86">
        <v>0.9</v>
      </c>
      <c r="IV9" s="87">
        <f>(IV13*IU9)</f>
        <v>0.9</v>
      </c>
      <c r="IW9" s="88">
        <f>(IW13*IU9)</f>
        <v>1.8</v>
      </c>
      <c r="IX9" s="89">
        <f>(IX13*IU9)</f>
        <v>2.7</v>
      </c>
      <c r="IY9" s="90">
        <f>(IY13*IU9)</f>
        <v>3.6</v>
      </c>
      <c r="IZ9" s="91">
        <f>(IZ13*IU9)</f>
        <v>4.5</v>
      </c>
    </row>
    <row r="10" spans="1:261" ht="15" x14ac:dyDescent="0.2">
      <c r="A10" s="73">
        <v>6</v>
      </c>
      <c r="B10" s="74"/>
      <c r="C10" s="92"/>
      <c r="D10" s="95"/>
      <c r="E10" s="92">
        <f t="shared" si="0"/>
        <v>0</v>
      </c>
      <c r="F10" s="92"/>
      <c r="G10" s="74"/>
      <c r="H10" s="74"/>
      <c r="I10" s="73"/>
      <c r="J10" s="96"/>
      <c r="K10" s="97"/>
      <c r="IS10" s="84"/>
      <c r="IT10" s="85" t="s">
        <v>143</v>
      </c>
      <c r="IU10" s="86">
        <v>0.5</v>
      </c>
      <c r="IV10" s="93">
        <f>(IV13*IU10)</f>
        <v>0.5</v>
      </c>
      <c r="IW10" s="98">
        <f>(IW13*IU10)</f>
        <v>1</v>
      </c>
      <c r="IX10" s="94">
        <f>(IX13*IU10)</f>
        <v>1.5</v>
      </c>
      <c r="IY10" s="94">
        <f>(IY13*IU10)</f>
        <v>2</v>
      </c>
      <c r="IZ10" s="99">
        <f>(IZ13*IU10)</f>
        <v>2.5</v>
      </c>
    </row>
    <row r="11" spans="1:261" ht="15" x14ac:dyDescent="0.2">
      <c r="A11" s="73">
        <v>7</v>
      </c>
      <c r="B11" s="74"/>
      <c r="C11" s="92"/>
      <c r="D11" s="95"/>
      <c r="E11" s="92">
        <f t="shared" si="0"/>
        <v>0</v>
      </c>
      <c r="F11" s="92"/>
      <c r="G11" s="74"/>
      <c r="H11" s="74"/>
      <c r="I11" s="73"/>
      <c r="J11" s="96"/>
      <c r="K11" s="97"/>
      <c r="IS11" s="84"/>
      <c r="IT11" s="85" t="s">
        <v>144</v>
      </c>
      <c r="IU11" s="86">
        <v>0.3</v>
      </c>
      <c r="IV11" s="100">
        <f>(IV13*IU11)</f>
        <v>0.3</v>
      </c>
      <c r="IW11" s="101">
        <f>(IW13*IU11)</f>
        <v>0.6</v>
      </c>
      <c r="IX11" s="94">
        <f>(IX13*IU11)</f>
        <v>0.89999999999999991</v>
      </c>
      <c r="IY11" s="94">
        <f>(IY13*IU11)</f>
        <v>1.2</v>
      </c>
      <c r="IZ11" s="102">
        <f>(IZ13*IU11)</f>
        <v>1.5</v>
      </c>
    </row>
    <row r="12" spans="1:261" ht="15" x14ac:dyDescent="0.2">
      <c r="A12" s="73">
        <v>8</v>
      </c>
      <c r="B12" s="74"/>
      <c r="C12" s="92"/>
      <c r="D12" s="95"/>
      <c r="E12" s="92">
        <f t="shared" si="0"/>
        <v>0</v>
      </c>
      <c r="F12" s="92"/>
      <c r="G12" s="103"/>
      <c r="H12" s="74"/>
      <c r="I12" s="73"/>
      <c r="J12" s="96"/>
      <c r="K12" s="97"/>
      <c r="IS12" s="84"/>
      <c r="IT12" s="85" t="s">
        <v>143</v>
      </c>
      <c r="IU12" s="104">
        <v>0.1</v>
      </c>
      <c r="IV12" s="105">
        <f>(IV13*IU12)</f>
        <v>0.1</v>
      </c>
      <c r="IW12" s="106">
        <f>(IW13*IU12)</f>
        <v>0.2</v>
      </c>
      <c r="IX12" s="107">
        <f>(IX13*IV12)</f>
        <v>0.30000000000000004</v>
      </c>
      <c r="IY12" s="107">
        <f>(IY13*IU12)</f>
        <v>0.4</v>
      </c>
      <c r="IZ12" s="108">
        <f>(IZ13*IU12)</f>
        <v>0.5</v>
      </c>
    </row>
    <row r="13" spans="1:261" ht="15" x14ac:dyDescent="0.2">
      <c r="A13" s="73">
        <v>9</v>
      </c>
      <c r="B13" s="110"/>
      <c r="C13" s="109"/>
      <c r="D13" s="111"/>
      <c r="E13" s="109">
        <f t="shared" si="0"/>
        <v>0</v>
      </c>
      <c r="F13" s="109"/>
      <c r="G13" s="112"/>
      <c r="H13" s="110"/>
      <c r="I13" s="113"/>
      <c r="J13" s="114"/>
      <c r="K13" s="115"/>
      <c r="IS13" s="116"/>
      <c r="IT13" s="117"/>
      <c r="IU13" s="85"/>
      <c r="IV13" s="86">
        <v>1</v>
      </c>
      <c r="IW13" s="86">
        <v>2</v>
      </c>
      <c r="IX13" s="86">
        <v>3</v>
      </c>
      <c r="IY13" s="86">
        <v>4</v>
      </c>
      <c r="IZ13" s="118">
        <v>5</v>
      </c>
    </row>
    <row r="14" spans="1:261" ht="15" x14ac:dyDescent="0.2">
      <c r="A14" s="73">
        <v>10</v>
      </c>
      <c r="B14" s="110"/>
      <c r="C14" s="109"/>
      <c r="D14" s="111"/>
      <c r="E14" s="109">
        <f t="shared" si="0"/>
        <v>0</v>
      </c>
      <c r="F14" s="109"/>
      <c r="G14" s="112"/>
      <c r="H14" s="110"/>
      <c r="I14" s="113"/>
      <c r="J14" s="114"/>
      <c r="K14" s="115"/>
      <c r="IS14" s="116"/>
      <c r="IT14" s="117"/>
      <c r="IU14" s="117"/>
      <c r="IV14" s="85" t="s">
        <v>143</v>
      </c>
      <c r="IW14" s="85" t="s">
        <v>144</v>
      </c>
      <c r="IX14" s="85" t="s">
        <v>145</v>
      </c>
      <c r="IY14" s="85" t="s">
        <v>142</v>
      </c>
      <c r="IZ14" s="119" t="s">
        <v>141</v>
      </c>
    </row>
    <row r="15" spans="1:261" ht="15" x14ac:dyDescent="0.2">
      <c r="A15" s="73">
        <v>11</v>
      </c>
      <c r="B15" s="110"/>
      <c r="C15" s="109"/>
      <c r="D15" s="111"/>
      <c r="E15" s="109">
        <f t="shared" si="0"/>
        <v>0</v>
      </c>
      <c r="F15" s="109"/>
      <c r="G15" s="112"/>
      <c r="H15" s="110"/>
      <c r="I15" s="113"/>
      <c r="J15" s="114"/>
      <c r="K15" s="115"/>
      <c r="IS15" s="116"/>
      <c r="IT15" s="117"/>
      <c r="IU15" s="86"/>
      <c r="IV15" s="120" t="s">
        <v>146</v>
      </c>
      <c r="IW15" s="120"/>
      <c r="IX15" s="120"/>
      <c r="IY15" s="120"/>
      <c r="IZ15" s="120"/>
    </row>
    <row r="16" spans="1:261" ht="15" x14ac:dyDescent="0.2">
      <c r="A16" s="73">
        <v>12</v>
      </c>
      <c r="B16" s="110"/>
      <c r="C16" s="109"/>
      <c r="D16" s="111"/>
      <c r="E16" s="109">
        <f t="shared" si="0"/>
        <v>0</v>
      </c>
      <c r="F16" s="109"/>
      <c r="G16" s="112"/>
      <c r="H16" s="110"/>
      <c r="I16" s="113"/>
      <c r="J16" s="114"/>
      <c r="K16" s="115"/>
      <c r="IS16" s="116"/>
      <c r="IT16" s="117"/>
      <c r="IU16" s="117"/>
      <c r="IV16" s="117"/>
      <c r="IW16" s="117"/>
      <c r="IX16" s="117"/>
      <c r="IY16" s="117"/>
      <c r="IZ16" s="121"/>
    </row>
    <row r="17" spans="1:260" ht="15" x14ac:dyDescent="0.2">
      <c r="A17" s="73">
        <v>13</v>
      </c>
      <c r="B17" s="110"/>
      <c r="C17" s="109"/>
      <c r="D17" s="111"/>
      <c r="E17" s="109">
        <f t="shared" si="0"/>
        <v>0</v>
      </c>
      <c r="F17" s="109"/>
      <c r="G17" s="112"/>
      <c r="H17" s="110"/>
      <c r="I17" s="113"/>
      <c r="J17" s="114"/>
      <c r="K17" s="115"/>
      <c r="IS17" s="116"/>
      <c r="IT17" s="117"/>
      <c r="IU17" s="122"/>
      <c r="IV17" s="122"/>
      <c r="IW17" s="122"/>
      <c r="IX17" s="122"/>
      <c r="IY17" s="122"/>
      <c r="IZ17" s="123"/>
    </row>
    <row r="18" spans="1:260" ht="15" x14ac:dyDescent="0.2">
      <c r="A18" s="73">
        <v>14</v>
      </c>
      <c r="B18" s="110"/>
      <c r="C18" s="109"/>
      <c r="D18" s="111"/>
      <c r="E18" s="109">
        <f t="shared" si="0"/>
        <v>0</v>
      </c>
      <c r="F18" s="109"/>
      <c r="G18" s="112"/>
      <c r="H18" s="110"/>
      <c r="I18" s="113"/>
      <c r="J18" s="114"/>
      <c r="K18" s="115"/>
      <c r="IS18" s="124" t="s">
        <v>115</v>
      </c>
      <c r="IT18" s="124"/>
      <c r="IU18" s="122"/>
      <c r="IV18" s="122"/>
      <c r="IW18" s="122"/>
      <c r="IX18" s="122"/>
      <c r="IY18" s="122"/>
      <c r="IZ18" s="123"/>
    </row>
    <row r="19" spans="1:260" ht="15" x14ac:dyDescent="0.2">
      <c r="A19" s="73">
        <v>15</v>
      </c>
      <c r="B19" s="110"/>
      <c r="C19" s="109"/>
      <c r="D19" s="111"/>
      <c r="E19" s="109">
        <f t="shared" si="0"/>
        <v>0</v>
      </c>
      <c r="F19" s="109"/>
      <c r="G19" s="112"/>
      <c r="H19" s="110"/>
      <c r="I19" s="113"/>
      <c r="J19" s="114"/>
      <c r="K19" s="115"/>
      <c r="IS19" s="125" t="s">
        <v>147</v>
      </c>
      <c r="IT19" s="126"/>
      <c r="IU19" s="122"/>
      <c r="IV19" s="127" t="s">
        <v>148</v>
      </c>
      <c r="IW19" s="127"/>
      <c r="IX19" s="127"/>
      <c r="IY19" s="127"/>
      <c r="IZ19" s="127"/>
    </row>
    <row r="20" spans="1:260" ht="15" customHeight="1" x14ac:dyDescent="0.2">
      <c r="A20" s="73">
        <v>16</v>
      </c>
      <c r="B20" s="110"/>
      <c r="C20" s="109"/>
      <c r="D20" s="111"/>
      <c r="E20" s="109">
        <f t="shared" si="0"/>
        <v>0</v>
      </c>
      <c r="F20" s="109"/>
      <c r="G20" s="112"/>
      <c r="H20" s="110"/>
      <c r="I20" s="113"/>
      <c r="J20" s="114"/>
      <c r="K20" s="115"/>
      <c r="IS20" s="125" t="s">
        <v>149</v>
      </c>
      <c r="IT20" s="128"/>
      <c r="IU20" s="122"/>
      <c r="IV20" s="127" t="s">
        <v>150</v>
      </c>
      <c r="IW20" s="127"/>
      <c r="IX20" s="127"/>
      <c r="IY20" s="127"/>
      <c r="IZ20" s="127"/>
    </row>
    <row r="21" spans="1:260" ht="15" customHeight="1" x14ac:dyDescent="0.2">
      <c r="A21" s="73">
        <v>17</v>
      </c>
      <c r="B21" s="110"/>
      <c r="C21" s="109"/>
      <c r="D21" s="111"/>
      <c r="E21" s="109">
        <f t="shared" si="0"/>
        <v>0</v>
      </c>
      <c r="F21" s="109"/>
      <c r="G21" s="112"/>
      <c r="H21" s="110"/>
      <c r="I21" s="113"/>
      <c r="J21" s="114"/>
      <c r="K21" s="115"/>
      <c r="IS21" s="125" t="s">
        <v>151</v>
      </c>
      <c r="IT21" s="129"/>
      <c r="IU21" s="122"/>
      <c r="IV21" s="127" t="s">
        <v>150</v>
      </c>
      <c r="IW21" s="127"/>
      <c r="IX21" s="127"/>
      <c r="IY21" s="127"/>
      <c r="IZ21" s="127"/>
    </row>
    <row r="22" spans="1:260" ht="15" x14ac:dyDescent="0.2">
      <c r="A22" s="73">
        <v>18</v>
      </c>
      <c r="B22" s="110"/>
      <c r="C22" s="109"/>
      <c r="D22" s="111"/>
      <c r="E22" s="109">
        <f t="shared" si="0"/>
        <v>0</v>
      </c>
      <c r="F22" s="109"/>
      <c r="G22" s="112"/>
      <c r="H22" s="110"/>
      <c r="I22" s="113"/>
      <c r="J22" s="114"/>
      <c r="K22" s="115"/>
      <c r="IS22" s="130"/>
      <c r="IT22" s="131"/>
      <c r="IU22" s="132"/>
      <c r="IV22" s="132"/>
      <c r="IW22" s="132"/>
      <c r="IX22" s="132"/>
      <c r="IY22" s="132"/>
      <c r="IZ22" s="133"/>
    </row>
    <row r="23" spans="1:260" ht="15" x14ac:dyDescent="0.2">
      <c r="A23" s="73">
        <v>19</v>
      </c>
      <c r="B23" s="110"/>
      <c r="C23" s="109"/>
      <c r="D23" s="111"/>
      <c r="E23" s="109">
        <f t="shared" si="0"/>
        <v>0</v>
      </c>
      <c r="F23" s="109"/>
      <c r="G23" s="112"/>
      <c r="H23" s="110"/>
      <c r="I23" s="113"/>
      <c r="J23" s="114"/>
      <c r="K23" s="115"/>
    </row>
    <row r="24" spans="1:260" x14ac:dyDescent="0.2">
      <c r="A24" s="134"/>
      <c r="B24" s="134"/>
      <c r="C24" s="134"/>
      <c r="D24" s="134"/>
      <c r="E24" s="134"/>
      <c r="F24" s="134"/>
    </row>
    <row r="25" spans="1:260" x14ac:dyDescent="0.2">
      <c r="A25" s="134"/>
      <c r="B25" s="134"/>
      <c r="C25" s="134"/>
      <c r="D25" s="134"/>
      <c r="E25" s="134"/>
      <c r="F25" s="134"/>
    </row>
    <row r="26" spans="1:260" x14ac:dyDescent="0.2">
      <c r="A26" s="134"/>
      <c r="B26" s="134"/>
      <c r="C26" s="134"/>
      <c r="D26" s="134"/>
      <c r="E26" s="134"/>
      <c r="F26" s="134"/>
    </row>
    <row r="27" spans="1:260" x14ac:dyDescent="0.2">
      <c r="A27" s="134"/>
      <c r="B27" s="134"/>
      <c r="C27" s="134"/>
      <c r="D27" s="134"/>
      <c r="E27" s="134"/>
      <c r="F27" s="134"/>
    </row>
    <row r="28" spans="1:260" x14ac:dyDescent="0.2">
      <c r="A28" s="134"/>
      <c r="B28" s="134"/>
      <c r="C28" s="134"/>
      <c r="D28" s="134"/>
      <c r="E28" s="134"/>
      <c r="F28" s="134"/>
    </row>
    <row r="29" spans="1:260" x14ac:dyDescent="0.2">
      <c r="A29" s="134"/>
      <c r="B29" s="134"/>
      <c r="C29" s="135"/>
      <c r="D29" s="135"/>
      <c r="E29" s="135"/>
      <c r="F29" s="134"/>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x14ac:dyDescent="0.2">
      <c r="C40" s="137"/>
      <c r="D40" s="137"/>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x14ac:dyDescent="0.2">
      <c r="C41" s="137"/>
      <c r="D41" s="137"/>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x14ac:dyDescent="0.2">
      <c r="C42" s="137"/>
      <c r="D42" s="137"/>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2015-12-31T21:12:03Z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