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9\P3268 - RECNOM,RECFAC,ACCCON,Nancy Franco_EM\"/>
    </mc:Choice>
  </mc:AlternateContent>
  <xr:revisionPtr revIDLastSave="0" documentId="10_ncr:8100000_{65EE3E28-7F70-45AB-A8B4-0C1BE76EEF76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T23" i="1" s="1"/>
  <c r="S14" i="1" l="1"/>
  <c r="R24" i="1" l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<sst xmlns="http://schemas.openxmlformats.org/spreadsheetml/2006/main" count="150" uniqueCount="125">
  <si>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</si>
  <si>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</si>
  <si>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</si>
  <si>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</si>
  <si>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</si>
  <si>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</si>
  <si>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</si>
  <si>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</si>
  <si>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</si>
  <si>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</si>
  <si>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</si>
  <si>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</si>
  <si>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</si>
  <si>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</si>
  <si>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</si>
  <si>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</si>
  <si>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</si>
  <si>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</si>
  <si>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</si>
  <si>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</si>
  <si>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</si>
  <si>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</si>
  <si>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</si>
  <si>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</si>
  <si>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</si>
  <si>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</si>
  <si>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</si>
  <si>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</si>
  <si>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</si>
  <si>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</si>
  <si>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</si>
  <si>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</si>
  <si>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</si>
  <si>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</si>
  <si>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</si>
  <si>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</si>
  <si>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</si>
  <si>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</si>
  <si>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</si>
  <si>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</si>
  <si>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</si>
  <si>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</si>
  <si>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</si>
  <si>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</si>
  <si>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</si>
  <si>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</si>
  <si>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</si>
  <si>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</si>
  <si>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</si>
  <si>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</si>
  <si>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</si>
  <si>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</si>
  <si>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</si>
  <si>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</si>
  <si>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</si>
  <si>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</si>
  <si>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</si>
  <si>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</si>
  <si>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</si>
  <si>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</si>
  <si>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</si>
  <si>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</si>
  <si>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</si>
  <si>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</si>
  <si>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</si>
  <si>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</si>
  <si>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</si>
  <si>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</si>
  <si>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</si>
  <si>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</si>
  <si>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</si>
  <si>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</si>
  <si>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</si>
  <si>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</si>
  <si>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</si>
  <si>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</si>
  <si>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</si>
  <si>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</si>
  <si>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</si>
  <si>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</si>
  <si>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</si>
  <si>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</si>
  <si>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</si>
  <si>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</si>
  <si>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</si>
  <si>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</si>
  <si>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</si>
  <si>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</si>
  <si>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</si>
  <si>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</si>
  <si>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</si>
  <si>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</si>
  <si>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</si>
  <si>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</si>
  <si>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</si>
  <si>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</si>
  <si>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</si>
  <si>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</si>
  <si>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</si>
  <si>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</si>
  <si>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</si>
  <si>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</si>
  <si>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</si>
  <si>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</si>
  <si>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</si>
  <si>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</si>
  <si>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</si>
  <si>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</si>
  <si>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P3274</t>
  </si>
  <si>
    <t>NOMINA  ANUAL</t>
  </si>
  <si>
    <t>2</t>
  </si>
  <si>
    <t>628A</t>
  </si>
  <si>
    <t>D86B</t>
  </si>
  <si>
    <t>14FA</t>
  </si>
  <si>
    <t>3090</t>
  </si>
  <si>
    <t>FACT ELECTRONICA ANUAL</t>
  </si>
  <si>
    <t>5438</t>
  </si>
  <si>
    <t>947B</t>
  </si>
  <si>
    <t>30F5</t>
  </si>
  <si>
    <t>3EED</t>
  </si>
  <si>
    <t>3F5F</t>
  </si>
  <si>
    <t>6ABC</t>
  </si>
  <si>
    <t>4748</t>
  </si>
  <si>
    <t>5</t>
  </si>
  <si>
    <t>4ADO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</si>
</sst>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25.625" customWidth="1"/>
    <col min="17" max="17" width="11.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43354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4980</v>
      </c>
      <c r="Q23" s="71">
        <v>0.2</v>
      </c>
      <c r="R23" s="42">
        <f t="shared" ref="R23:R32" si="0">(P23*B23)*(1-Q23)</f>
        <v>3984</v>
      </c>
      <c r="S23" s="73">
        <v>0.3</v>
      </c>
      <c r="T23" s="43">
        <f t="shared" ref="T23:T32" si="1">R23*(1-S23)</f>
        <v>2788.7999999999997</v>
      </c>
      <c r="U23" s="207"/>
    </row>
    <row r="24" spans="1:22" ht="36" x14ac:dyDescent="0.2">
      <c r="A24" s="139"/>
      <c r="B24" s="69">
        <v>1</v>
      </c>
      <c r="C24" s="90" t="s">
        <v>47</v>
      </c>
      <c r="D24" s="91" t="s">
        <v>115</v>
      </c>
      <c r="E24" s="40"/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2" t="s">
        <v>124</v>
      </c>
      <c r="M24" s="78" t="s">
        <v>116</v>
      </c>
      <c r="N24" s="78" t="s">
        <v>117</v>
      </c>
      <c r="O24" s="83" t="s">
        <v>118</v>
      </c>
      <c r="P24" s="44">
        <v>3380</v>
      </c>
      <c r="Q24" s="71">
        <v>0.2</v>
      </c>
      <c r="R24" s="42">
        <f t="shared" si="0"/>
        <v>2704</v>
      </c>
      <c r="S24" s="73">
        <v>0.3</v>
      </c>
      <c r="T24" s="43">
        <f t="shared" si="1"/>
        <v>1892.8</v>
      </c>
      <c r="U24" s="207"/>
    </row>
    <row r="25" spans="1:22" ht="21" x14ac:dyDescent="0.2">
      <c r="A25" s="139"/>
      <c r="B25" s="69">
        <v>1</v>
      </c>
      <c r="C25" s="90" t="s">
        <v>21</v>
      </c>
      <c r="D25" s="91" t="s">
        <v>22</v>
      </c>
      <c r="E25" s="40"/>
      <c r="F25" s="40"/>
      <c r="G25" s="40"/>
      <c r="H25" s="40" t="s">
        <v>110</v>
      </c>
      <c r="I25" s="40" t="s">
        <v>123</v>
      </c>
      <c r="J25" s="40" t="s">
        <v>27</v>
      </c>
      <c r="K25" s="41"/>
      <c r="L25" s="82" t="s">
        <v>119</v>
      </c>
      <c r="M25" s="78" t="s">
        <v>120</v>
      </c>
      <c r="N25" s="78" t="s">
        <v>121</v>
      </c>
      <c r="O25" s="83" t="s">
        <v>122</v>
      </c>
      <c r="P25" s="44">
        <v>8650</v>
      </c>
      <c r="Q25" s="71">
        <v>0.2</v>
      </c>
      <c r="R25" s="42">
        <f t="shared" si="0"/>
        <v>6920</v>
      </c>
      <c r="S25" s="73">
        <v>0.25</v>
      </c>
      <c r="T25" s="43">
        <f t="shared" si="1"/>
        <v>5190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17010</v>
      </c>
      <c r="Q36" s="52"/>
      <c r="R36" s="156" t="s">
        <v>11</v>
      </c>
      <c r="S36" s="157"/>
      <c r="T36" s="53">
        <f>SUM(T23:T35)</f>
        <v>9871.5999999999985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13608</v>
      </c>
      <c r="Q37" s="77" t="s">
        <v>46</v>
      </c>
      <c r="R37" s="156" t="s">
        <v>14</v>
      </c>
      <c r="S37" s="157"/>
      <c r="T37" s="56">
        <f>T36*0.16</f>
        <v>1579.4559999999999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11451.055999999999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2018-09-11T16:13:30Z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