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Ventas\Documents\SOSQTP\Proyectos\2017\10\P2657 - AECCON, Enrique Peña Soto_EM\Compras\"/>
    </mc:Choice>
  </mc:AlternateContent>
  <bookViews>
    <workbookView xWindow="600" yWindow="195" windowWidth="14025" windowHeight="8400" xr2:uid="{00000000-000D-0000-FFFF-FFFF00000000}"/>
  </bookViews>
  <sheets>
    <sheet name="FTO PEDIDO 2015" sheetId="1" r:id="rId1"/>
    <sheet name="NO USAR NO BORRAR" sheetId="2" r:id="rId2"/>
  </sheets>
  <definedNames>
    <definedName name="_xlnm.Print_Area" localSheetId="0">'FTO PEDIDO 2015'!$A$1:$U$45</definedName>
  </definedNames>
  <calcPr calcId="171027"/>
</workbook>
</file>

<file path=xl/calcChain.xml><?xml version="1.0" encoding="utf-8"?>
<calcChain xmlns="http://schemas.openxmlformats.org/spreadsheetml/2006/main">
  <c r="S14" i="1" l="1"/>
  <c r="T23" i="1" l="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<sst xmlns="http://schemas.openxmlformats.org/spreadsheetml/2006/main" count="134" uniqueCount="113">
  <si>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</si>
  <si>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</si>
  <si>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</si>
  <si>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</si>
  <si>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</si>
  <si>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</si>
  <si>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</si>
  <si>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</si>
  <si>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</si>
  <si>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</si>
  <si>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</si>
  <si>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</si>
  <si>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</si>
  <si>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</si>
  <si>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</si>
  <si>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</si>
  <si>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</si>
  <si>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</si>
  <si>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</si>
  <si>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</si>
  <si>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</si>
  <si>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</si>
  <si>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</si>
  <si>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</si>
  <si>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</si>
  <si>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</si>
  <si>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</si>
  <si>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</si>
  <si>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</si>
  <si>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</si>
  <si>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</si>
  <si>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</si>
  <si>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</si>
  <si>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</si>
  <si>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</si>
  <si>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</si>
  <si>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</si>
  <si>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</si>
  <si>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</si>
  <si>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</si>
  <si>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</si>
  <si>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</si>
  <si>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</si>
  <si>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</si>
  <si>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</si>
  <si>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</si>
  <si>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</si>
  <si>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</si>
  <si>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</si>
  <si>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</si>
  <si>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</si>
  <si>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</si>
  <si>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</si>
  <si>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</si>
  <si>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</si>
  <si>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</si>
  <si>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</si>
  <si>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</si>
  <si>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</si>
  <si>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</si>
  <si>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</si>
  <si>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</si>
  <si>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</si>
  <si>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</si>
  <si>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</si>
  <si>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</si>
  <si>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</si>
  <si>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</si>
  <si>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</si>
  <si>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</si>
  <si>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</si>
  <si>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</si>
  <si>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</si>
  <si>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</si>
  <si>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</si>
  <si>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</si>
  <si>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</si>
  <si>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</si>
  <si>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</si>
  <si>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</si>
  <si>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</si>
  <si>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</si>
  <si>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</si>
  <si>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</si>
  <si>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</si>
  <si>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</si>
  <si>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</si>
  <si>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</si>
  <si>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</si>
  <si>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C650</t>
  </si>
  <si>
    <t>A2F1</t>
  </si>
  <si>
    <t>A4DB</t>
  </si>
  <si>
    <t>B3ED</t>
  </si>
  <si>
    <t>1</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</si>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</sst>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5"/>
  <sheetViews>
    <sheetView showGridLines="0" tabSelected="1" topLeftCell="A21" zoomScale="80" zoomScaleNormal="80" workbookViewId="0">
      <selection activeCell="H23" sqref="H23"/>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94</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95</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96</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97</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43026</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98</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99</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100</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101</v>
      </c>
      <c r="H21" s="128" t="s">
        <v>53</v>
      </c>
      <c r="I21" s="129" t="s">
        <v>102</v>
      </c>
      <c r="J21" s="130" t="s">
        <v>60</v>
      </c>
      <c r="K21" s="131" t="s">
        <v>17</v>
      </c>
      <c r="L21" s="132" t="s">
        <v>103</v>
      </c>
      <c r="M21" s="133"/>
      <c r="N21" s="133"/>
      <c r="O21" s="133"/>
      <c r="P21" s="134" t="s">
        <v>26</v>
      </c>
      <c r="Q21" s="135" t="s">
        <v>104</v>
      </c>
      <c r="R21" s="136" t="s">
        <v>105</v>
      </c>
      <c r="S21" s="137" t="s">
        <v>54</v>
      </c>
      <c r="T21" s="138" t="s">
        <v>11</v>
      </c>
      <c r="U21" s="18"/>
      <c r="V21" s="139"/>
    </row>
    <row r="22" spans="1:22" ht="104.25" customHeight="1" thickBot="1" x14ac:dyDescent="0.25">
      <c r="A22" s="11"/>
      <c r="B22" s="140" t="s">
        <v>106</v>
      </c>
      <c r="C22" s="141" t="s">
        <v>56</v>
      </c>
      <c r="D22" s="142" t="s">
        <v>107</v>
      </c>
      <c r="E22" s="143" t="s">
        <v>70</v>
      </c>
      <c r="F22" s="144" t="s">
        <v>108</v>
      </c>
      <c r="G22" s="145"/>
      <c r="H22" s="146" t="s">
        <v>109</v>
      </c>
      <c r="I22" s="146" t="s">
        <v>110</v>
      </c>
      <c r="J22" s="147"/>
      <c r="K22" s="148"/>
      <c r="L22" s="149" t="s">
        <v>74</v>
      </c>
      <c r="M22" s="150"/>
      <c r="N22" s="150"/>
      <c r="O22" s="150"/>
      <c r="P22" s="151"/>
      <c r="Q22" s="152" t="s">
        <v>67</v>
      </c>
      <c r="R22" s="153"/>
      <c r="S22" s="154" t="s">
        <v>55</v>
      </c>
      <c r="T22" s="155"/>
      <c r="U22" s="18"/>
      <c r="V22" s="139"/>
    </row>
    <row r="23" spans="1:22" ht="21" x14ac:dyDescent="0.2">
      <c r="A23" s="11"/>
      <c r="B23" s="156">
        <v>0</v>
      </c>
      <c r="C23" s="157" t="s">
        <v>19</v>
      </c>
      <c r="D23" s="158" t="s">
        <v>20</v>
      </c>
      <c r="E23" s="159" t="s">
        <v>72</v>
      </c>
      <c r="F23" s="159"/>
      <c r="G23" s="159"/>
      <c r="H23" s="159" t="s">
        <v>93</v>
      </c>
      <c r="I23" s="159" t="s">
        <v>93</v>
      </c>
      <c r="J23" s="159" t="s">
        <v>25</v>
      </c>
      <c r="K23" s="160"/>
      <c r="L23" s="161" t="s">
        <v>89</v>
      </c>
      <c r="M23" s="162" t="s">
        <v>90</v>
      </c>
      <c r="N23" s="162" t="s">
        <v>91</v>
      </c>
      <c r="O23" s="163" t="s">
        <v>92</v>
      </c>
      <c r="P23" s="164">
        <v>3890</v>
      </c>
      <c r="Q23" s="165">
        <v>0</v>
      </c>
      <c r="R23" s="166">
        <v>3890</v>
      </c>
      <c r="S23" s="167">
        <v>0.25</v>
      </c>
      <c r="T23" s="168">
        <f>R23*(1-S23)</f>
        <v>2917.5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ref="R24:R32" si="0">(P24*B24)*(1-Q24)</f>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3890</v>
      </c>
      <c r="Q36" s="193"/>
      <c r="R36" s="194" t="s">
        <v>11</v>
      </c>
      <c r="S36" s="195"/>
      <c r="T36" s="196">
        <f>SUM(T23:T35)</f>
        <v>2917.5</v>
      </c>
      <c r="U36" s="18"/>
    </row>
    <row r="37" spans="1:21" ht="14.25" customHeight="1" x14ac:dyDescent="0.2">
      <c r="A37" s="11"/>
      <c r="B37" s="197" t="s">
        <v>48</v>
      </c>
      <c r="C37" s="198" t="s">
        <v>66</v>
      </c>
      <c r="D37" s="199" t="s">
        <v>111</v>
      </c>
      <c r="E37" s="200"/>
      <c r="F37" s="200"/>
      <c r="G37" s="200"/>
      <c r="H37" s="200"/>
      <c r="I37" s="200"/>
      <c r="J37" s="201" t="s">
        <v>42</v>
      </c>
      <c r="K37" s="202"/>
      <c r="L37" s="202"/>
      <c r="M37" s="202"/>
      <c r="N37" s="202"/>
      <c r="O37" s="202"/>
      <c r="P37" s="203">
        <f>SUM(R23:R32)</f>
        <v>3890</v>
      </c>
      <c r="Q37" s="204" t="s">
        <v>44</v>
      </c>
      <c r="R37" s="194" t="s">
        <v>14</v>
      </c>
      <c r="S37" s="195"/>
      <c r="T37" s="205">
        <f>T36*0.16</f>
        <v>466.8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112</v>
      </c>
      <c r="E39" s="212"/>
      <c r="F39" s="212"/>
      <c r="G39" s="212"/>
      <c r="H39" s="212"/>
      <c r="I39" s="212"/>
      <c r="J39" s="212"/>
      <c r="K39" s="213"/>
      <c r="L39" s="214"/>
      <c r="M39" s="214"/>
      <c r="N39" s="214"/>
      <c r="O39" s="214"/>
      <c r="P39" s="214"/>
      <c r="Q39" s="215"/>
      <c r="R39" s="216" t="s">
        <v>12</v>
      </c>
      <c r="S39" s="217"/>
      <c r="T39" s="218">
        <f>T36+T37+T38</f>
        <v>3384.3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xr:uid="{00000000-0004-0000-0000-000000000000}"/>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'NO USAR NO BORRAR'!$D$1:$D$4</xm:f>
          </x14:formula1>
          <xm:sqref>E23:G32</xm:sqref>
        </x14:dataValidation>
        <x14:dataValidation type="list" allowBlank="1" showErrorMessage="1" xr:uid="{00000000-0002-0000-0000-000001000000}">
          <x14:formula1>
            <xm:f>'NO USAR NO BORRAR'!$E$1</xm:f>
          </x14:formula1>
          <xm:sqref>J23:K32</xm:sqref>
        </x14:dataValidation>
        <x14:dataValidation type="list" allowBlank="1" showErrorMessage="1" xr:uid="{00000000-0002-0000-0000-000002000000}">
          <x14:formula1>
            <xm:f>'NO USAR NO BORRAR'!$B$1:$B$13</xm:f>
          </x14:formula1>
          <xm:sqref>D23:D32</xm:sqref>
        </x14:dataValidation>
        <x14:dataValidation type="list" allowBlank="1" showErrorMessage="1" xr:uid="{00000000-0002-0000-0000-000003000000}">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Ventas</cp:lastModifiedBy>
  <cp:lastPrinted>2015-01-23T05:30:38Z</cp:lastPrinted>
  <dcterms:created xsi:type="dcterms:W3CDTF">2006-02-20T16:48:45Z</dcterms:created>
  <dcterms:modified xsi:type="dcterms:W3CDTF">2017-10-18T23:48:31Z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