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 activeTab="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  <sheet name="Seguimientos" sheetId="6" r:id="rId6"/>
  </sheets>
  <calcPr calcId="124519"/>
</workbook>
</file>

<file path=xl/calcChain.xml><?xml version="1.0" encoding="utf-8"?>
<calcChain xmlns="http://schemas.openxmlformats.org/spreadsheetml/2006/main">
  <c r="K21" i="1"/>
  <c r="K11" i="2" l="1"/>
  <c r="K9"/>
  <c r="K7"/>
  <c r="J17"/>
  <c r="I15" i="4"/>
  <c r="I13"/>
  <c r="I11"/>
  <c r="I9"/>
  <c r="I17" s="1"/>
  <c r="I7"/>
  <c r="I15" i="3"/>
  <c r="I13"/>
  <c r="I11"/>
  <c r="I9"/>
  <c r="I17" s="1"/>
  <c r="I7"/>
  <c r="I15" i="2"/>
  <c r="I13"/>
  <c r="K13" s="1"/>
  <c r="I11"/>
  <c r="I9"/>
  <c r="I7"/>
  <c r="I15" i="1"/>
  <c r="I13"/>
  <c r="I11"/>
  <c r="I9"/>
  <c r="I7"/>
  <c r="K15" i="2" l="1"/>
  <c r="I17"/>
  <c r="I17" i="1"/>
  <c r="I21" s="1"/>
  <c r="I21" i="2" l="1"/>
  <c r="L21" s="1"/>
  <c r="L17"/>
</calcChain>
</file>

<file path=xl/sharedStrings.xml><?xml version="1.0" encoding="utf-8"?>
<sst xmlns="http://schemas.openxmlformats.org/spreadsheetml/2006/main" count="77" uniqueCount="32">
  <si>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</si>
  <si>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</si>
  <si>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</si>
  <si>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</si>
  <si>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</si>
  <si>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</si>
  <si>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</si>
  <si>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</si>
  <si>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</si>
  <si>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</si>
  <si>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</si>
  <si>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</si>
  <si>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</si>
  <si>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</si>
  <si>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</si>
  <si>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</si>
  <si>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</si>
  <si>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</si>
  <si>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</si>
  <si>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</si>
  <si>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</si>
  <si>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</si>
  <si>
    <t>21 festivo</t>
  </si>
  <si>
    <t>Meta Semanal</t>
  </si>
  <si>
    <t>Porcentaje</t>
  </si>
  <si>
    <t>Porcentaje Meta de Venta</t>
  </si>
  <si>
    <t>META GLOBAL:</t>
  </si>
  <si>
    <t>Porcentaje Meta de Venta Global</t>
  </si>
  <si>
    <t>Inicio</t>
  </si>
  <si>
    <t>Hechas</t>
  </si>
  <si>
    <t>Contactos Asignados</t>
  </si>
  <si>
    <t>total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</si>
</sst>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7" borderId="0" xfId="0" applyNumberFormat="1" applyFont="1" applyFill="1"/>
    <xf numFmtId="164" fontId="2" fillId="2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2" fillId="0" borderId="1" xfId="0" applyNumberFormat="1" applyFont="1" applyBorder="1"/>
    <xf numFmtId="2" fontId="0" fillId="0" borderId="1" xfId="0" applyNumberFormat="1" applyBorder="1"/>
    <xf numFmtId="44" fontId="2" fillId="21" borderId="1" xfId="0" applyNumberFormat="1" applyFont="1" applyFill="1" applyBorder="1"/>
    <xf numFmtId="2" fontId="0" fillId="10" borderId="1" xfId="2" applyNumberFormat="1" applyFont="1" applyFill="1" applyBorder="1"/>
    <xf numFmtId="44" fontId="2" fillId="0" borderId="1" xfId="0" applyNumberFormat="1" applyFont="1" applyBorder="1"/>
    <xf numFmtId="2" fontId="0" fillId="10" borderId="1" xfId="0" applyNumberFormat="1" applyFill="1" applyBorder="1"/>
    <xf numFmtId="0" fontId="0" fillId="0" borderId="1" xfId="0" applyBorder="1"/>
    <xf numFmtId="44" fontId="2" fillId="3" borderId="1" xfId="0" applyNumberFormat="1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17" borderId="1" xfId="0" applyFont="1" applyFill="1" applyBorder="1"/>
    <xf numFmtId="0" fontId="2" fillId="22" borderId="1" xfId="0" applyFont="1" applyFill="1" applyBorder="1"/>
    <xf numFmtId="0" fontId="0" fillId="5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44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3300"/>
      <color rgb="FFFF505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1"/>
  <sheetViews>
    <sheetView workbookViewId="0">
      <selection activeCell="K13" sqref="K13"/>
    </sheetView>
  </sheetViews>
  <sheetFormatPr baseColWidth="10" defaultRowHeight="15"/>
  <cols>
    <col min="9" max="9" width="17.42578125" customWidth="1"/>
    <col min="10" max="10" width="16.5703125" customWidth="1"/>
    <col min="11" max="11" width="14.140625" customWidth="1"/>
    <col min="12" max="12" width="12.5703125" bestFit="1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3">
        <v>11500</v>
      </c>
      <c r="K2" s="24" t="s">
        <v>26</v>
      </c>
      <c r="L2" s="43">
        <v>113000</v>
      </c>
    </row>
    <row r="4" spans="1:14" ht="18.75">
      <c r="B4" s="67" t="s">
        <v>12</v>
      </c>
      <c r="C4" s="67"/>
      <c r="D4" s="67"/>
      <c r="E4" s="67"/>
      <c r="F4" s="67"/>
      <c r="G4" s="67"/>
      <c r="H4" s="67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44" t="s">
        <v>23</v>
      </c>
      <c r="K5" s="45" t="s">
        <v>24</v>
      </c>
    </row>
    <row r="6" spans="1:14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46"/>
      <c r="K6" s="47"/>
    </row>
    <row r="7" spans="1:14">
      <c r="B7" s="9"/>
      <c r="C7" s="10"/>
      <c r="D7" s="10">
        <v>412.5</v>
      </c>
      <c r="E7" s="10"/>
      <c r="F7" s="10"/>
      <c r="G7" s="6"/>
      <c r="H7" s="17"/>
      <c r="I7" s="23">
        <f>B7+C7+D7+E7+F7</f>
        <v>412.5</v>
      </c>
      <c r="J7" s="48">
        <v>2300</v>
      </c>
      <c r="K7" s="49">
        <f>(I7*100)/J7</f>
        <v>17.934782608695652</v>
      </c>
      <c r="M7">
        <v>3018.9</v>
      </c>
    </row>
    <row r="8" spans="1:14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50"/>
      <c r="K8" s="47"/>
    </row>
    <row r="9" spans="1:14">
      <c r="B9" s="11"/>
      <c r="C9" s="12"/>
      <c r="D9" s="11"/>
      <c r="E9" s="12"/>
      <c r="F9" s="11"/>
      <c r="G9" s="6"/>
      <c r="H9" s="17"/>
      <c r="I9" s="23">
        <f>B9+C9+D9+E9+F9</f>
        <v>0</v>
      </c>
      <c r="J9" s="48">
        <v>2875</v>
      </c>
      <c r="K9" s="51">
        <f>((I9+I7)*100)/(J7+J9)</f>
        <v>7.9710144927536231</v>
      </c>
      <c r="M9">
        <v>8995.5</v>
      </c>
    </row>
    <row r="10" spans="1:14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50"/>
      <c r="K10" s="47"/>
    </row>
    <row r="11" spans="1:14">
      <c r="B11" s="13"/>
      <c r="C11" s="13"/>
      <c r="D11" s="13">
        <v>5310</v>
      </c>
      <c r="E11" s="13">
        <v>1650</v>
      </c>
      <c r="F11" s="13">
        <v>348.75</v>
      </c>
      <c r="G11" s="6"/>
      <c r="H11" s="17"/>
      <c r="I11" s="23">
        <f>B11+C11+D11+E11+F11</f>
        <v>7308.75</v>
      </c>
      <c r="J11" s="48">
        <v>2875</v>
      </c>
      <c r="K11" s="51">
        <f>((I11+I9+I7)*100)/(J7+J9+J11)</f>
        <v>95.91614906832298</v>
      </c>
      <c r="M11">
        <v>10422.75</v>
      </c>
    </row>
    <row r="12" spans="1:14">
      <c r="A12">
        <v>12</v>
      </c>
      <c r="B12" s="4" t="s">
        <v>22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  <c r="J12" s="50"/>
      <c r="K12" s="47"/>
    </row>
    <row r="13" spans="1:14">
      <c r="B13" s="11">
        <v>0</v>
      </c>
      <c r="C13" s="12">
        <v>1359</v>
      </c>
      <c r="D13" s="11"/>
      <c r="E13" s="14">
        <v>825</v>
      </c>
      <c r="F13" s="14"/>
      <c r="G13" s="6"/>
      <c r="H13" s="17"/>
      <c r="I13" s="23">
        <f>B13+C13+D13+E13+F13</f>
        <v>2184</v>
      </c>
      <c r="J13" s="48">
        <v>1150</v>
      </c>
      <c r="K13" s="51">
        <f>((I13+I11+I9+I7)*100)/(J9+J11+J13+J7)</f>
        <v>107.66576086956522</v>
      </c>
      <c r="M13">
        <v>6436.5</v>
      </c>
    </row>
    <row r="14" spans="1:14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50"/>
      <c r="K14" s="47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48">
        <v>2300</v>
      </c>
      <c r="K15" s="51">
        <f>((I15+I13+I11+I9+I7)*100)/(J11+J13+J15+J9+J7)</f>
        <v>86.132608695652181</v>
      </c>
    </row>
    <row r="16" spans="1:14">
      <c r="I16" s="22"/>
      <c r="J16" s="50"/>
      <c r="K16" s="52"/>
      <c r="L16" s="74" t="s">
        <v>25</v>
      </c>
      <c r="M16" s="75"/>
      <c r="N16" s="76"/>
    </row>
    <row r="17" spans="7:14" ht="15.75">
      <c r="G17" s="18" t="s">
        <v>11</v>
      </c>
      <c r="H17" s="19"/>
      <c r="I17" s="20">
        <f>I7+I9+I11+I13+I15</f>
        <v>9905.25</v>
      </c>
      <c r="J17" s="53">
        <f>J7+J9+J11+J13+J15</f>
        <v>11500</v>
      </c>
      <c r="K17" s="52"/>
      <c r="L17" s="68">
        <f>I17*100/J17</f>
        <v>86.132608695652181</v>
      </c>
      <c r="M17" s="69"/>
      <c r="N17" s="70"/>
    </row>
    <row r="19" spans="7:14">
      <c r="H19" s="32" t="s">
        <v>16</v>
      </c>
      <c r="I19" s="37">
        <v>12813.9</v>
      </c>
    </row>
    <row r="20" spans="7:14">
      <c r="H20" s="33" t="s">
        <v>17</v>
      </c>
      <c r="I20" s="38">
        <v>5857.5</v>
      </c>
      <c r="J20" s="54"/>
      <c r="K20" s="54"/>
      <c r="L20" s="74" t="s">
        <v>27</v>
      </c>
      <c r="M20" s="75"/>
      <c r="N20" s="76"/>
    </row>
    <row r="21" spans="7:14">
      <c r="G21" s="34" t="s">
        <v>18</v>
      </c>
      <c r="H21" s="34"/>
      <c r="I21" s="39">
        <f>I17+I19+I20</f>
        <v>28576.65</v>
      </c>
      <c r="J21" s="54"/>
      <c r="K21" s="54"/>
      <c r="L21" s="71">
        <f>(I21*100)/L2</f>
        <v>25.289070796460177</v>
      </c>
      <c r="M21" s="72"/>
      <c r="N21" s="73"/>
    </row>
  </sheetData>
  <mergeCells count="5">
    <mergeCell ref="B4:H4"/>
    <mergeCell ref="L17:N17"/>
    <mergeCell ref="L21:N21"/>
    <mergeCell ref="L20:N20"/>
    <mergeCell ref="L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1"/>
  <sheetViews>
    <sheetView workbookViewId="0">
      <selection activeCell="K21" sqref="K21"/>
    </sheetView>
  </sheetViews>
  <sheetFormatPr baseColWidth="10" defaultRowHeight="15"/>
  <cols>
    <col min="9" max="9" width="18.28515625" customWidth="1"/>
    <col min="11" max="11" width="11.5703125" bestFit="1" customWidth="1"/>
  </cols>
  <sheetData>
    <row r="2" spans="1:11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11" ht="18.75">
      <c r="B4" s="67" t="s">
        <v>7</v>
      </c>
      <c r="C4" s="67"/>
      <c r="D4" s="67"/>
      <c r="E4" s="67"/>
      <c r="F4" s="67"/>
      <c r="G4" s="67"/>
      <c r="H4" s="67"/>
    </row>
    <row r="5" spans="1:11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11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11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  <c r="K7" s="65">
        <v>14098.35</v>
      </c>
    </row>
    <row r="8" spans="1:11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11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  <c r="K9" s="65">
        <v>10628.43</v>
      </c>
    </row>
    <row r="10" spans="1:11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11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  <c r="K11" s="65">
        <v>16053</v>
      </c>
    </row>
    <row r="12" spans="1:11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11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  <c r="K13" s="65">
        <v>8822.4</v>
      </c>
    </row>
    <row r="14" spans="1:11">
      <c r="A14">
        <v>9</v>
      </c>
      <c r="B14" s="5">
        <v>29</v>
      </c>
      <c r="C14" s="15"/>
      <c r="D14" s="15"/>
      <c r="E14" s="15"/>
      <c r="F14" s="15"/>
      <c r="G14" s="6"/>
      <c r="H14" s="17"/>
      <c r="I14" s="42"/>
    </row>
    <row r="15" spans="1:11">
      <c r="B15" s="13"/>
      <c r="C15" s="14"/>
      <c r="D15" s="14"/>
      <c r="E15" s="14"/>
      <c r="F15" s="14"/>
      <c r="G15" s="6"/>
      <c r="H15" s="17"/>
      <c r="I15" s="40">
        <f>B15</f>
        <v>0</v>
      </c>
      <c r="K15" s="65"/>
    </row>
    <row r="16" spans="1:11">
      <c r="I16" s="22"/>
    </row>
    <row r="17" spans="7:11" ht="15.75">
      <c r="G17" s="18" t="s">
        <v>11</v>
      </c>
      <c r="H17" s="19"/>
      <c r="I17" s="35">
        <f>I7+I9+I11+I13+I15</f>
        <v>12722.43</v>
      </c>
    </row>
    <row r="18" spans="7:11">
      <c r="I18" s="36"/>
    </row>
    <row r="19" spans="7:11">
      <c r="H19" s="32" t="s">
        <v>16</v>
      </c>
      <c r="I19" s="37">
        <v>25179.75</v>
      </c>
    </row>
    <row r="20" spans="7:11">
      <c r="H20" s="33" t="s">
        <v>17</v>
      </c>
      <c r="I20" s="38">
        <v>11997</v>
      </c>
    </row>
    <row r="21" spans="7:11">
      <c r="G21" s="34" t="s">
        <v>18</v>
      </c>
      <c r="H21" s="34"/>
      <c r="I21" s="39">
        <f>I17+I19+I20</f>
        <v>49899.18</v>
      </c>
      <c r="K21" s="65">
        <f>K7+K9+K11+K13</f>
        <v>49602.18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67" t="s">
        <v>13</v>
      </c>
      <c r="C4" s="67"/>
      <c r="D4" s="67"/>
      <c r="E4" s="67"/>
      <c r="F4" s="67"/>
      <c r="G4" s="67"/>
      <c r="H4" s="67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67" t="s">
        <v>14</v>
      </c>
      <c r="C4" s="67"/>
      <c r="D4" s="67"/>
      <c r="E4" s="67"/>
      <c r="F4" s="67"/>
      <c r="G4" s="67"/>
      <c r="H4" s="67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L14"/>
  <sheetViews>
    <sheetView tabSelected="1" workbookViewId="0">
      <selection activeCell="F8" sqref="F8"/>
    </sheetView>
  </sheetViews>
  <sheetFormatPr baseColWidth="10" defaultRowHeight="15"/>
  <cols>
    <col min="3" max="12" width="11.42578125" style="55"/>
  </cols>
  <sheetData>
    <row r="2" spans="1:12">
      <c r="F2" s="55" t="s">
        <v>0</v>
      </c>
    </row>
    <row r="3" spans="1:12">
      <c r="C3" s="60">
        <v>23</v>
      </c>
      <c r="D3" s="60">
        <v>24</v>
      </c>
      <c r="E3" s="60">
        <v>25</v>
      </c>
      <c r="F3" s="60">
        <v>28</v>
      </c>
      <c r="G3" s="60">
        <v>29</v>
      </c>
      <c r="H3" s="60">
        <v>30</v>
      </c>
      <c r="I3" s="60">
        <v>31</v>
      </c>
      <c r="J3" s="60"/>
      <c r="K3" s="60"/>
      <c r="L3" s="60"/>
    </row>
    <row r="4" spans="1:12">
      <c r="A4" s="77" t="s">
        <v>17</v>
      </c>
      <c r="B4" s="56" t="s">
        <v>28</v>
      </c>
      <c r="C4" s="58">
        <v>107</v>
      </c>
      <c r="D4" s="58">
        <v>106</v>
      </c>
      <c r="E4" s="58">
        <v>73</v>
      </c>
      <c r="F4" s="58">
        <v>81</v>
      </c>
      <c r="G4" s="58">
        <v>76</v>
      </c>
      <c r="H4" s="58"/>
      <c r="I4" s="58">
        <v>82</v>
      </c>
      <c r="J4" s="58"/>
      <c r="K4" s="58"/>
      <c r="L4" s="58"/>
    </row>
    <row r="5" spans="1:12">
      <c r="A5" s="77"/>
      <c r="B5" s="56" t="s">
        <v>29</v>
      </c>
      <c r="C5" s="58">
        <v>19</v>
      </c>
      <c r="D5" s="58">
        <v>37</v>
      </c>
      <c r="E5" s="58">
        <v>41</v>
      </c>
      <c r="F5" s="58">
        <v>20</v>
      </c>
      <c r="G5" s="58">
        <v>31</v>
      </c>
      <c r="H5" s="58">
        <v>13</v>
      </c>
      <c r="I5" s="58"/>
      <c r="J5" s="58"/>
      <c r="K5" s="58"/>
      <c r="L5" s="58"/>
    </row>
    <row r="6" spans="1:12">
      <c r="A6" s="66"/>
      <c r="B6" s="56" t="s">
        <v>31</v>
      </c>
      <c r="C6" s="58"/>
      <c r="D6" s="58"/>
      <c r="E6" s="58"/>
      <c r="F6" s="58"/>
      <c r="G6" s="58">
        <v>192</v>
      </c>
      <c r="H6" s="58"/>
      <c r="I6" s="58">
        <v>184</v>
      </c>
      <c r="J6" s="58"/>
      <c r="K6" s="58"/>
      <c r="L6" s="58"/>
    </row>
    <row r="7" spans="1:12">
      <c r="A7" s="78" t="s">
        <v>16</v>
      </c>
      <c r="B7" s="57" t="s">
        <v>28</v>
      </c>
      <c r="C7" s="59">
        <v>84</v>
      </c>
      <c r="D7" s="59">
        <v>45</v>
      </c>
      <c r="E7" s="59">
        <v>21</v>
      </c>
      <c r="F7" s="59">
        <v>30</v>
      </c>
      <c r="G7" s="59">
        <v>45</v>
      </c>
      <c r="H7" s="59"/>
      <c r="I7" s="59"/>
      <c r="J7" s="59"/>
      <c r="K7" s="59"/>
      <c r="L7" s="59"/>
    </row>
    <row r="8" spans="1:12">
      <c r="A8" s="78"/>
      <c r="B8" s="57" t="s">
        <v>29</v>
      </c>
      <c r="C8" s="59">
        <v>41</v>
      </c>
      <c r="D8" s="59"/>
      <c r="E8" s="59">
        <v>31</v>
      </c>
      <c r="F8" s="59">
        <v>39</v>
      </c>
      <c r="G8" s="59">
        <v>34</v>
      </c>
      <c r="H8" s="59">
        <v>5</v>
      </c>
      <c r="I8" s="59"/>
      <c r="J8" s="59"/>
      <c r="K8" s="59"/>
      <c r="L8" s="59"/>
    </row>
    <row r="9" spans="1:12">
      <c r="B9" s="57" t="s">
        <v>31</v>
      </c>
      <c r="C9" s="59"/>
      <c r="D9" s="59"/>
      <c r="E9" s="59"/>
      <c r="F9" s="59"/>
      <c r="G9" s="59">
        <v>120</v>
      </c>
      <c r="H9" s="59"/>
      <c r="I9" s="59"/>
      <c r="J9" s="59"/>
      <c r="K9" s="59"/>
      <c r="L9" s="59"/>
    </row>
    <row r="11" spans="1:12">
      <c r="A11" t="s">
        <v>30</v>
      </c>
    </row>
    <row r="13" spans="1:12">
      <c r="A13" s="61" t="s">
        <v>17</v>
      </c>
      <c r="B13" s="63">
        <v>272</v>
      </c>
      <c r="C13" s="55">
        <v>70</v>
      </c>
    </row>
    <row r="14" spans="1:12">
      <c r="A14" s="62" t="s">
        <v>16</v>
      </c>
      <c r="B14" s="64">
        <v>269</v>
      </c>
      <c r="C14" s="55">
        <v>89</v>
      </c>
    </row>
  </sheetData>
  <mergeCells count="2">
    <mergeCell ref="A4:A5"/>
    <mergeCell ref="A7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MARZO</vt:lpstr>
      <vt:lpstr>FEBRERO</vt:lpstr>
      <vt:lpstr>ABRIL</vt:lpstr>
      <vt:lpstr>MAYO</vt:lpstr>
      <vt:lpstr>JUNIO</vt:lpstr>
      <vt:lpstr>Seguimientos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2016-03-30T23:35:36Z</dcterms:modified>
</cp:coreProperties>
</file>