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R32" i="1"/>
  <c r="R23"/>
  <c r="S14"/>
  <c r="T23"/>
  <c r="R24"/>
  <c r="T24" s="1"/>
  <c r="R25" l="1"/>
  <c r="T25" s="1"/>
  <c r="R26"/>
  <c r="T26" s="1"/>
  <c r="R27"/>
  <c r="R28"/>
  <c r="T28" s="1"/>
  <c r="R29"/>
  <c r="T29" s="1"/>
  <c r="R30"/>
  <c r="T30" s="1"/>
  <c r="R31"/>
  <c r="T31" s="1"/>
  <c r="T32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<sst xmlns="http://schemas.openxmlformats.org/spreadsheetml/2006/main" count="143" uniqueCount="125">
  <si>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</si>
  <si>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</si>
  <si>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</si>
  <si>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</si>
  <si>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</si>
  <si>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</si>
  <si>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</si>
  <si>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</si>
  <si>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</si>
  <si>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</si>
  <si>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</si>
  <si>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</si>
  <si>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</si>
  <si>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</si>
  <si>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</si>
  <si>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</si>
  <si>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</si>
  <si>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</si>
  <si>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</si>
  <si>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</si>
  <si>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</si>
  <si>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</si>
  <si>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</si>
  <si>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</si>
  <si>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</si>
  <si>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</si>
  <si>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</si>
  <si>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</si>
  <si>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</si>
  <si>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</si>
  <si>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</si>
  <si>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</si>
  <si>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</si>
  <si>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</si>
  <si>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</si>
  <si>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</si>
  <si>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</si>
  <si>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</si>
  <si>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</si>
  <si>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</si>
  <si>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</si>
  <si>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</si>
  <si>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</si>
  <si>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</si>
  <si>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</si>
  <si>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</si>
  <si>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</si>
  <si>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</si>
  <si>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</si>
  <si>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</si>
  <si>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</si>
  <si>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</si>
  <si>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</si>
  <si>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</si>
  <si>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</si>
  <si>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</si>
  <si>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</si>
  <si>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</si>
  <si>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</si>
  <si>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</si>
  <si>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</si>
  <si>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</si>
  <si>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</si>
  <si>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</si>
  <si>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</si>
  <si>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</si>
  <si>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</si>
  <si>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</si>
  <si>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</si>
  <si>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</si>
  <si>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</si>
  <si>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</si>
  <si>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</si>
  <si>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</si>
  <si>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</si>
  <si>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</si>
  <si>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</si>
  <si>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</si>
  <si>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</si>
  <si>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</si>
  <si>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</si>
  <si>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</si>
  <si>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</si>
  <si>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</si>
  <si>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</si>
  <si>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</si>
  <si>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</si>
  <si>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</si>
  <si>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</si>
  <si>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</si>
  <si>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</si>
  <si>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</si>
  <si>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</si>
  <si>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</si>
  <si>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</si>
  <si>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</si>
  <si>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</si>
  <si>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33 1461 5276</t>
  </si>
  <si>
    <t>No</t>
  </si>
  <si>
    <t>x</t>
  </si>
  <si>
    <t>Hector Antonio Nuñez Ruiz</t>
  </si>
  <si>
    <t>NURH870707BD2</t>
  </si>
  <si>
    <t>45138</t>
  </si>
  <si>
    <t>hecan87@gmail.com</t>
  </si>
  <si>
    <t>Eliseo Orozco #394</t>
  </si>
  <si>
    <t>Jardines de Nuevo Mexico</t>
  </si>
  <si>
    <t xml:space="preserve">Zapopan </t>
  </si>
  <si>
    <t>ORIANA CAMPOS</t>
  </si>
  <si>
    <t>Hector Nuñez</t>
  </si>
  <si>
    <t>DA-3</t>
  </si>
  <si>
    <t>1</t>
  </si>
  <si>
    <t>Act.</t>
  </si>
  <si>
    <t>Contabilidad</t>
  </si>
  <si>
    <t>Nominas</t>
  </si>
  <si>
    <t>no</t>
  </si>
  <si>
    <t>3</t>
  </si>
  <si>
    <t>D552</t>
  </si>
  <si>
    <t>6B0C</t>
  </si>
  <si>
    <t>5ED5</t>
  </si>
  <si>
    <t>B383</t>
  </si>
  <si>
    <t>0E05</t>
  </si>
  <si>
    <t>2511</t>
  </si>
  <si>
    <t>6CCB</t>
  </si>
  <si>
    <t>7FD2</t>
  </si>
  <si>
    <t>P1460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</si>
</sst>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7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78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93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61</v>
      </c>
      <c r="S5" s="178"/>
      <c r="T5" s="9" t="s">
        <v>109</v>
      </c>
      <c r="U5" s="208"/>
    </row>
    <row r="6" spans="1:21" ht="18">
      <c r="A6" s="140"/>
      <c r="B6" s="212" t="s">
        <v>1</v>
      </c>
      <c r="C6" s="213"/>
      <c r="D6" s="238" t="s">
        <v>100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101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104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102</v>
      </c>
      <c r="T7" s="237"/>
      <c r="U7" s="208"/>
    </row>
    <row r="8" spans="1:21" ht="15.75">
      <c r="A8" s="140"/>
      <c r="B8" s="212" t="s">
        <v>5</v>
      </c>
      <c r="C8" s="213"/>
      <c r="D8" s="127" t="s">
        <v>105</v>
      </c>
      <c r="E8" s="128"/>
      <c r="F8" s="129"/>
      <c r="G8" s="129"/>
      <c r="H8" s="129"/>
      <c r="I8" s="129"/>
      <c r="J8" s="2" t="s">
        <v>40</v>
      </c>
      <c r="K8" s="195" t="s">
        <v>103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106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96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>
        <v>15422681</v>
      </c>
      <c r="E10" s="130"/>
      <c r="F10" s="131"/>
      <c r="G10" s="131"/>
      <c r="H10" s="131"/>
      <c r="I10" s="131"/>
      <c r="J10" s="8" t="s">
        <v>17</v>
      </c>
      <c r="K10" s="198" t="s">
        <v>97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customHeight="1" thickBot="1">
      <c r="A11" s="140"/>
      <c r="B11" s="228" t="s">
        <v>29</v>
      </c>
      <c r="C11" s="229"/>
      <c r="D11" s="229"/>
      <c r="E11" s="134" t="s">
        <v>108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107</v>
      </c>
      <c r="T11" s="225"/>
      <c r="U11" s="208"/>
    </row>
    <row r="12" spans="1:21" ht="39" customHeight="1" thickBot="1">
      <c r="A12" s="140"/>
      <c r="B12" s="230" t="s">
        <v>95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124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42395</v>
      </c>
      <c r="T14" s="185"/>
      <c r="U14" s="208"/>
    </row>
    <row r="15" spans="1:21" ht="22.5" customHeight="1">
      <c r="A15" s="140"/>
      <c r="B15" s="179" t="s">
        <v>50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/>
      <c r="T19" s="223"/>
      <c r="U19" s="208"/>
    </row>
    <row r="20" spans="1:22" ht="50.25" customHeight="1" thickBot="1">
      <c r="A20" s="140"/>
      <c r="B20" s="122" t="s">
        <v>41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51</v>
      </c>
      <c r="C21" s="12" t="s">
        <v>52</v>
      </c>
      <c r="D21" s="60" t="s">
        <v>53</v>
      </c>
      <c r="E21" s="30" t="s">
        <v>81</v>
      </c>
      <c r="F21" s="62" t="s">
        <v>48</v>
      </c>
      <c r="G21" s="63" t="s">
        <v>86</v>
      </c>
      <c r="H21" s="64" t="s">
        <v>54</v>
      </c>
      <c r="I21" s="13" t="s">
        <v>87</v>
      </c>
      <c r="J21" s="111" t="s">
        <v>62</v>
      </c>
      <c r="K21" s="113" t="s">
        <v>18</v>
      </c>
      <c r="L21" s="226" t="s">
        <v>69</v>
      </c>
      <c r="M21" s="227"/>
      <c r="N21" s="227"/>
      <c r="O21" s="227"/>
      <c r="P21" s="105" t="s">
        <v>28</v>
      </c>
      <c r="Q21" s="31" t="s">
        <v>76</v>
      </c>
      <c r="R21" s="107" t="s">
        <v>63</v>
      </c>
      <c r="S21" s="89" t="s">
        <v>55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71</v>
      </c>
      <c r="C22" s="36" t="s">
        <v>57</v>
      </c>
      <c r="D22" s="61" t="s">
        <v>72</v>
      </c>
      <c r="E22" s="37" t="s">
        <v>82</v>
      </c>
      <c r="F22" s="132" t="s">
        <v>88</v>
      </c>
      <c r="G22" s="133"/>
      <c r="H22" s="38" t="s">
        <v>74</v>
      </c>
      <c r="I22" s="38" t="s">
        <v>73</v>
      </c>
      <c r="J22" s="112"/>
      <c r="K22" s="114"/>
      <c r="L22" s="117" t="s">
        <v>89</v>
      </c>
      <c r="M22" s="118"/>
      <c r="N22" s="118"/>
      <c r="O22" s="118"/>
      <c r="P22" s="106"/>
      <c r="Q22" s="90" t="s">
        <v>75</v>
      </c>
      <c r="R22" s="108"/>
      <c r="S22" s="39" t="s">
        <v>56</v>
      </c>
      <c r="T22" s="110"/>
      <c r="U22" s="208"/>
      <c r="V22" s="16"/>
    </row>
    <row r="23" spans="1:22" ht="21" customHeight="1">
      <c r="A23" s="140"/>
      <c r="B23" s="69">
        <v>1</v>
      </c>
      <c r="C23" s="92" t="s">
        <v>111</v>
      </c>
      <c r="D23" s="93" t="s">
        <v>112</v>
      </c>
      <c r="E23" s="40" t="s">
        <v>98</v>
      </c>
      <c r="F23" s="40"/>
      <c r="G23" s="40"/>
      <c r="H23" s="40" t="s">
        <v>115</v>
      </c>
      <c r="I23" s="40" t="s">
        <v>115</v>
      </c>
      <c r="J23" s="40" t="s">
        <v>99</v>
      </c>
      <c r="K23" s="41"/>
      <c r="L23" s="81" t="s">
        <v>116</v>
      </c>
      <c r="M23" s="82" t="s">
        <v>117</v>
      </c>
      <c r="N23" s="82" t="s">
        <v>118</v>
      </c>
      <c r="O23" s="83" t="s">
        <v>119</v>
      </c>
      <c r="P23" s="44">
        <v>4142</v>
      </c>
      <c r="Q23" s="71">
        <v>0.15</v>
      </c>
      <c r="R23" s="42">
        <f t="shared" ref="R23:R24" si="0">(P23*B23)*(1-Q23)</f>
        <v>3520.7</v>
      </c>
      <c r="S23" s="73">
        <v>0.25</v>
      </c>
      <c r="T23" s="43">
        <f t="shared" ref="T23:T24" si="1">R23*(1-S23)</f>
        <v>2640.5249999999996</v>
      </c>
      <c r="U23" s="208"/>
    </row>
    <row r="24" spans="1:22" ht="36">
      <c r="A24" s="140"/>
      <c r="B24" s="69">
        <v>1</v>
      </c>
      <c r="C24" s="92" t="s">
        <v>70</v>
      </c>
      <c r="D24" s="93" t="s">
        <v>113</v>
      </c>
      <c r="E24" s="40" t="s">
        <v>114</v>
      </c>
      <c r="F24" s="40"/>
      <c r="G24" s="40"/>
      <c r="H24" s="40" t="s">
        <v>110</v>
      </c>
      <c r="I24" s="40" t="s">
        <v>110</v>
      </c>
      <c r="J24" s="40"/>
      <c r="K24" s="41" t="s">
        <v>99</v>
      </c>
      <c r="L24" s="84" t="s">
        <v>120</v>
      </c>
      <c r="M24" s="79" t="s">
        <v>121</v>
      </c>
      <c r="N24" s="79" t="s">
        <v>122</v>
      </c>
      <c r="O24" s="85" t="s">
        <v>123</v>
      </c>
      <c r="P24" s="44">
        <v>2690</v>
      </c>
      <c r="Q24" s="71">
        <v>0.15</v>
      </c>
      <c r="R24" s="42">
        <f t="shared" si="0"/>
        <v>2286.5</v>
      </c>
      <c r="S24" s="73">
        <v>0.25</v>
      </c>
      <c r="T24" s="43">
        <f t="shared" si="1"/>
        <v>1714.875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ref="R25:R32" si="2">(P25*B25)*(1-Q25)</f>
        <v>0</v>
      </c>
      <c r="S25" s="73">
        <v>0</v>
      </c>
      <c r="T25" s="43">
        <f t="shared" ref="T25:T32" si="3">R25*(1-S25)</f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2"/>
        <v>0</v>
      </c>
      <c r="S26" s="73">
        <v>0</v>
      </c>
      <c r="T26" s="43">
        <f t="shared" si="3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2"/>
        <v>0</v>
      </c>
      <c r="S27" s="73">
        <v>0</v>
      </c>
      <c r="T27" s="43">
        <f t="shared" si="3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2"/>
        <v>0</v>
      </c>
      <c r="S28" s="73">
        <v>0</v>
      </c>
      <c r="T28" s="43">
        <f t="shared" si="3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2"/>
        <v>0</v>
      </c>
      <c r="S29" s="73">
        <v>0</v>
      </c>
      <c r="T29" s="43">
        <f t="shared" si="3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2"/>
        <v>0</v>
      </c>
      <c r="S30" s="73">
        <v>0</v>
      </c>
      <c r="T30" s="43">
        <f t="shared" si="3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2"/>
        <v>0</v>
      </c>
      <c r="S31" s="73">
        <v>0</v>
      </c>
      <c r="T31" s="43">
        <f t="shared" si="3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2"/>
        <v>0</v>
      </c>
      <c r="S32" s="73">
        <v>0</v>
      </c>
      <c r="T32" s="43">
        <f t="shared" si="3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42</v>
      </c>
      <c r="M36" s="164"/>
      <c r="N36" s="164"/>
      <c r="O36" s="164"/>
      <c r="P36" s="51">
        <f>SUM(P23:P32)</f>
        <v>6832</v>
      </c>
      <c r="Q36" s="52"/>
      <c r="R36" s="157" t="s">
        <v>11</v>
      </c>
      <c r="S36" s="158"/>
      <c r="T36" s="53">
        <f>SUM(T23:T35)</f>
        <v>4355.3999999999996</v>
      </c>
      <c r="U36" s="208"/>
    </row>
    <row r="37" spans="1:21" ht="14.25" customHeight="1">
      <c r="A37" s="140"/>
      <c r="B37" s="203" t="s">
        <v>49</v>
      </c>
      <c r="C37" s="54" t="s">
        <v>70</v>
      </c>
      <c r="D37" s="172" t="s">
        <v>79</v>
      </c>
      <c r="E37" s="173"/>
      <c r="F37" s="173"/>
      <c r="G37" s="173"/>
      <c r="H37" s="173"/>
      <c r="I37" s="173"/>
      <c r="J37" s="165" t="s">
        <v>43</v>
      </c>
      <c r="K37" s="166"/>
      <c r="L37" s="166"/>
      <c r="M37" s="166"/>
      <c r="N37" s="166"/>
      <c r="O37" s="166"/>
      <c r="P37" s="55">
        <f>SUM(R23:R32)</f>
        <v>5807.2</v>
      </c>
      <c r="Q37" s="78" t="s">
        <v>45</v>
      </c>
      <c r="R37" s="157" t="s">
        <v>14</v>
      </c>
      <c r="S37" s="158"/>
      <c r="T37" s="56">
        <f>T36*0.16</f>
        <v>696.86399999999992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47</v>
      </c>
      <c r="D39" s="201" t="s">
        <v>80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5052.2639999999992</v>
      </c>
      <c r="U39" s="208"/>
    </row>
    <row r="40" spans="1:21" ht="73.5" customHeight="1" thickBot="1">
      <c r="A40" s="140"/>
      <c r="B40" s="167" t="s">
        <v>44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94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4" sqref="A4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58</v>
      </c>
      <c r="C1" s="7" t="s">
        <v>83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66</v>
      </c>
      <c r="C2" s="7" t="s">
        <v>84</v>
      </c>
      <c r="D2" s="7" t="s">
        <v>31</v>
      </c>
      <c r="E2" s="7"/>
      <c r="G2" s="29"/>
    </row>
    <row r="3" spans="1:7" ht="18">
      <c r="A3" s="3" t="s">
        <v>46</v>
      </c>
      <c r="B3" s="6" t="s">
        <v>22</v>
      </c>
      <c r="C3" s="7"/>
      <c r="D3" s="7" t="s">
        <v>84</v>
      </c>
      <c r="E3" s="7"/>
      <c r="G3" s="29"/>
    </row>
    <row r="4" spans="1:7" ht="18">
      <c r="A4" s="3" t="s">
        <v>47</v>
      </c>
      <c r="B4" s="6" t="s">
        <v>23</v>
      </c>
      <c r="D4" s="7" t="s">
        <v>26</v>
      </c>
      <c r="E4" s="5"/>
      <c r="G4" s="29"/>
    </row>
    <row r="5" spans="1:7" ht="18">
      <c r="A5" s="3" t="s">
        <v>85</v>
      </c>
      <c r="B5" s="6" t="s">
        <v>67</v>
      </c>
      <c r="C5" s="6"/>
      <c r="D5" s="7"/>
      <c r="E5" s="5"/>
    </row>
    <row r="6" spans="1:7" ht="20.25">
      <c r="B6" s="6" t="s">
        <v>59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65</v>
      </c>
      <c r="C8" s="6"/>
    </row>
    <row r="9" spans="1:7" ht="20.25">
      <c r="B9" s="91" t="s">
        <v>91</v>
      </c>
      <c r="C9" s="6"/>
    </row>
    <row r="10" spans="1:7" ht="18">
      <c r="B10" s="6" t="s">
        <v>64</v>
      </c>
      <c r="C10" s="6"/>
    </row>
    <row r="11" spans="1:7" ht="18">
      <c r="B11" s="6" t="s">
        <v>68</v>
      </c>
      <c r="C11" s="6"/>
    </row>
    <row r="12" spans="1:7" ht="20.25">
      <c r="B12" s="6" t="s">
        <v>60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2016-01-26T19:45:46Z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