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870c7b388721be/Documents/Work/Projects/17_Scorecard/Working/"/>
    </mc:Choice>
  </mc:AlternateContent>
  <xr:revisionPtr revIDLastSave="1100" documentId="8_{6941CD67-12DD-495C-A672-506620D4533C}" xr6:coauthVersionLast="47" xr6:coauthVersionMax="47" xr10:uidLastSave="{0F261C37-90CD-4848-91E6-4E54FF859F45}"/>
  <bookViews>
    <workbookView xWindow="2070" yWindow="6440" windowWidth="16740" windowHeight="12370" xr2:uid="{619C12D6-22D0-4CD8-B2C1-862E57209768}"/>
  </bookViews>
  <sheets>
    <sheet name="_pillar" sheetId="1" r:id="rId1"/>
    <sheet name="_kpi" sheetId="2" r:id="rId2"/>
    <sheet name="_trac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2" l="1"/>
  <c r="L10" i="2"/>
  <c r="L9" i="2"/>
  <c r="L8" i="2"/>
  <c r="L7" i="2"/>
  <c r="L5" i="2"/>
  <c r="L4" i="2"/>
  <c r="B132" i="3"/>
  <c r="B130" i="3" s="1"/>
  <c r="B120" i="3"/>
  <c r="B121" i="3" s="1"/>
  <c r="B108" i="3"/>
  <c r="B109" i="3" s="1"/>
  <c r="B96" i="3"/>
  <c r="B97" i="3" s="1"/>
  <c r="B84" i="3"/>
  <c r="B85" i="3" s="1"/>
  <c r="B72" i="3"/>
  <c r="B73" i="3" s="1"/>
  <c r="B60" i="3"/>
  <c r="B61" i="3" s="1"/>
  <c r="B48" i="3"/>
  <c r="B39" i="3" s="1"/>
  <c r="B36" i="3"/>
  <c r="B37" i="3" s="1"/>
  <c r="B24" i="3"/>
  <c r="B25" i="3" s="1"/>
  <c r="B12" i="3"/>
  <c r="B11" i="3" s="1"/>
  <c r="B110" i="3" l="1"/>
  <c r="B101" i="3"/>
  <c r="B102" i="3"/>
  <c r="B111" i="3"/>
  <c r="B112" i="3"/>
  <c r="B113" i="3"/>
  <c r="B115" i="3"/>
  <c r="B117" i="3"/>
  <c r="B119" i="3"/>
  <c r="B122" i="3"/>
  <c r="B123" i="3"/>
  <c r="B124" i="3"/>
  <c r="B125" i="3"/>
  <c r="B126" i="3"/>
  <c r="B127" i="3"/>
  <c r="B128" i="3"/>
  <c r="B129" i="3"/>
  <c r="B131" i="3"/>
  <c r="B133" i="3"/>
  <c r="B114" i="3"/>
  <c r="B116" i="3"/>
  <c r="B91" i="3"/>
  <c r="B104" i="3"/>
  <c r="B105" i="3"/>
  <c r="B106" i="3"/>
  <c r="B99" i="3"/>
  <c r="B100" i="3"/>
  <c r="B103" i="3"/>
  <c r="B107" i="3"/>
  <c r="B86" i="3"/>
  <c r="B118" i="3"/>
  <c r="B98" i="3"/>
  <c r="B87" i="3"/>
  <c r="B88" i="3"/>
  <c r="B89" i="3"/>
  <c r="B90" i="3"/>
  <c r="B92" i="3"/>
  <c r="B93" i="3"/>
  <c r="B45" i="3"/>
  <c r="B62" i="3"/>
  <c r="B75" i="3"/>
  <c r="B77" i="3"/>
  <c r="B78" i="3"/>
  <c r="B80" i="3"/>
  <c r="B81" i="3"/>
  <c r="B83" i="3"/>
  <c r="B76" i="3"/>
  <c r="B79" i="3"/>
  <c r="B82" i="3"/>
  <c r="B50" i="3"/>
  <c r="B59" i="3"/>
  <c r="B63" i="3"/>
  <c r="B94" i="3"/>
  <c r="B64" i="3"/>
  <c r="B95" i="3"/>
  <c r="B74" i="3"/>
  <c r="B65" i="3"/>
  <c r="B66" i="3"/>
  <c r="B67" i="3"/>
  <c r="B68" i="3"/>
  <c r="B69" i="3"/>
  <c r="B71" i="3"/>
  <c r="B29" i="3"/>
  <c r="B46" i="3"/>
  <c r="B47" i="3"/>
  <c r="B49" i="3"/>
  <c r="B56" i="3"/>
  <c r="B57" i="3"/>
  <c r="B32" i="3"/>
  <c r="B40" i="3"/>
  <c r="B41" i="3"/>
  <c r="B70" i="3"/>
  <c r="B42" i="3"/>
  <c r="B38" i="3"/>
  <c r="B43" i="3"/>
  <c r="B44" i="3"/>
  <c r="B51" i="3"/>
  <c r="B52" i="3"/>
  <c r="B53" i="3"/>
  <c r="B20" i="3"/>
  <c r="B54" i="3"/>
  <c r="B55" i="3"/>
  <c r="B33" i="3"/>
  <c r="B58" i="3"/>
  <c r="B26" i="3"/>
  <c r="B27" i="3"/>
  <c r="B28" i="3"/>
  <c r="B35" i="3"/>
  <c r="B17" i="3"/>
  <c r="B14" i="3"/>
  <c r="B15" i="3"/>
  <c r="B16" i="3"/>
  <c r="B18" i="3"/>
  <c r="B19" i="3"/>
  <c r="B30" i="3"/>
  <c r="B31" i="3"/>
  <c r="B34" i="3"/>
  <c r="B21" i="3"/>
  <c r="B22" i="3"/>
  <c r="B23" i="3"/>
  <c r="B13" i="3"/>
  <c r="B2" i="3"/>
  <c r="B3" i="3"/>
  <c r="B4" i="3"/>
  <c r="B5" i="3"/>
  <c r="B6" i="3"/>
  <c r="B7" i="3"/>
  <c r="B8" i="3"/>
  <c r="B9" i="3"/>
  <c r="B10" i="3"/>
  <c r="G9" i="2" l="1"/>
  <c r="L11" i="2"/>
  <c r="L6" i="2"/>
  <c r="L3" i="2"/>
  <c r="L2" i="2"/>
  <c r="I12" i="2"/>
  <c r="M12" i="2" s="1"/>
  <c r="I11" i="2"/>
  <c r="M11" i="2" s="1"/>
  <c r="I10" i="2"/>
  <c r="M10" i="2" s="1"/>
  <c r="I9" i="2"/>
  <c r="M9" i="2" s="1"/>
  <c r="I8" i="2"/>
  <c r="M8" i="2" s="1"/>
  <c r="I7" i="2"/>
  <c r="M7" i="2" s="1"/>
  <c r="I6" i="2"/>
  <c r="M6" i="2" s="1"/>
  <c r="I5" i="2"/>
  <c r="M5" i="2" s="1"/>
  <c r="I4" i="2"/>
  <c r="M4" i="2" s="1"/>
  <c r="I3" i="2"/>
  <c r="M3" i="2" s="1"/>
  <c r="I2" i="2"/>
  <c r="M2" i="2" s="1"/>
  <c r="H12" i="2"/>
  <c r="H11" i="2"/>
  <c r="H10" i="2"/>
  <c r="H9" i="2"/>
  <c r="H7" i="2"/>
  <c r="H8" i="2"/>
  <c r="H6" i="2"/>
  <c r="H5" i="2"/>
  <c r="H4" i="2"/>
  <c r="H3" i="2"/>
  <c r="H2" i="2"/>
  <c r="G12" i="2"/>
  <c r="G10" i="2"/>
  <c r="G11" i="2"/>
  <c r="G7" i="2"/>
  <c r="G8" i="2"/>
  <c r="G5" i="2"/>
  <c r="G6" i="2"/>
  <c r="G4" i="2"/>
  <c r="G3" i="2"/>
  <c r="G2" i="2"/>
  <c r="O6" i="2" l="1"/>
  <c r="O12" i="2"/>
  <c r="O8" i="2"/>
  <c r="O11" i="2"/>
  <c r="O7" i="2"/>
  <c r="O10" i="2"/>
  <c r="O3" i="2"/>
  <c r="O4" i="2"/>
  <c r="O5" i="2"/>
  <c r="O9" i="2"/>
  <c r="O2" i="2"/>
  <c r="N5" i="2"/>
  <c r="N7" i="2"/>
  <c r="N8" i="2"/>
  <c r="N12" i="2"/>
  <c r="N4" i="2"/>
  <c r="N10" i="2"/>
  <c r="N9" i="2"/>
  <c r="N2" i="2"/>
  <c r="N6" i="2"/>
  <c r="N11" i="2"/>
  <c r="N3" i="2"/>
</calcChain>
</file>

<file path=xl/sharedStrings.xml><?xml version="1.0" encoding="utf-8"?>
<sst xmlns="http://schemas.openxmlformats.org/spreadsheetml/2006/main" count="652" uniqueCount="86">
  <si>
    <t>Weightage</t>
  </si>
  <si>
    <t>Pillar</t>
  </si>
  <si>
    <t>Pillar Name</t>
  </si>
  <si>
    <t>P1</t>
  </si>
  <si>
    <t>P2</t>
  </si>
  <si>
    <t>P3</t>
  </si>
  <si>
    <t>P4</t>
  </si>
  <si>
    <t>KPI</t>
  </si>
  <si>
    <t>KPI Details</t>
  </si>
  <si>
    <t>Internal Processes</t>
  </si>
  <si>
    <t>K1</t>
  </si>
  <si>
    <t>K2</t>
  </si>
  <si>
    <t>KPI Metrics</t>
  </si>
  <si>
    <t>Improve profitability</t>
  </si>
  <si>
    <t>Grow customer base</t>
  </si>
  <si>
    <t>Improve customer satisfaction</t>
  </si>
  <si>
    <t>Customer satisfaction score</t>
  </si>
  <si>
    <t>Improve customer service efficiency</t>
  </si>
  <si>
    <t>Improve product/service quality</t>
  </si>
  <si>
    <t>Month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</si>
  <si>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</si>
  <si>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</si>
  <si>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</si>
  <si>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</si>
  <si>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</si>
  <si>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</si>
  <si>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</si>
  <si>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</si>
  <si>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</si>
  <si>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Actual</t>
  </si>
  <si>
    <t>Last Year</t>
  </si>
  <si>
    <t>Target</t>
  </si>
  <si>
    <t>New customers</t>
  </si>
  <si>
    <t>Average resolution time (days)</t>
  </si>
  <si>
    <t>Average processing time (days)</t>
  </si>
  <si>
    <t>New products/services launched</t>
  </si>
  <si>
    <t>Below</t>
  </si>
  <si>
    <t>Target Mark</t>
  </si>
  <si>
    <t>Above</t>
  </si>
  <si>
    <t>KPI Name</t>
  </si>
  <si>
    <t>Enhance operational efficiency</t>
  </si>
  <si>
    <t>Foster employee development</t>
  </si>
  <si>
    <t>Metric</t>
  </si>
  <si>
    <t>YTD Actual</t>
  </si>
  <si>
    <t>YTD Last Year</t>
  </si>
  <si>
    <t>YTD Target</t>
  </si>
  <si>
    <t>Period</t>
  </si>
  <si>
    <t>YTD</t>
  </si>
  <si>
    <t>Tracker Period</t>
  </si>
  <si>
    <t>Worst Case</t>
  </si>
  <si>
    <t>Best Case</t>
  </si>
  <si>
    <t>Weighted Score</t>
  </si>
  <si>
    <t>Target Indicator</t>
  </si>
  <si>
    <t>Status</t>
  </si>
  <si>
    <t>Learning &amp; Growth</t>
  </si>
  <si>
    <t>Unit</t>
  </si>
  <si>
    <t>Dollar</t>
  </si>
  <si>
    <t>Percent</t>
  </si>
  <si>
    <t>Number</t>
  </si>
  <si>
    <t>Customer</t>
  </si>
  <si>
    <t>Day</t>
  </si>
  <si>
    <t>Hour</t>
  </si>
  <si>
    <t>Employee attrition rate (%)</t>
  </si>
  <si>
    <t>Reduce employee attrition rate to 10%</t>
  </si>
  <si>
    <t>Cultivate innovation and creativity</t>
  </si>
  <si>
    <t>Number of new products/services launched</t>
  </si>
  <si>
    <t>Average training hours per employee (hours)</t>
  </si>
  <si>
    <t>Reduce defect rate to 5% or lower</t>
  </si>
  <si>
    <t>Percentage of defective products/services (%)</t>
  </si>
  <si>
    <t>Reduce average processing/cycle time to 10 days</t>
  </si>
  <si>
    <t>Reduce employee turnover</t>
  </si>
  <si>
    <t>Number of new customers acquired</t>
  </si>
  <si>
    <t>Acquire 2,400 new customers within the year</t>
  </si>
  <si>
    <t>Optimise cost efficiency</t>
  </si>
  <si>
    <t>Operating cost ratio (%)</t>
  </si>
  <si>
    <t>Reduce operating cost ratio to 68% of revenue</t>
  </si>
  <si>
    <t>Net profit margin ($)</t>
  </si>
  <si>
    <t>Achieve 10% Year-on-Year growth in net profit</t>
  </si>
  <si>
    <t>Total Revenue ($)</t>
  </si>
  <si>
    <t>Achieve 20% Year-on-Year increase in revenue</t>
  </si>
  <si>
    <t>Drive consistent revenue growth</t>
  </si>
  <si>
    <t>Maintain a score of at least 75%</t>
  </si>
  <si>
    <t>Reduce average resolution time to 3 days</t>
  </si>
  <si>
    <t>Complete at least 20 hours of training annually</t>
  </si>
  <si>
    <t>Launch 16 new products/services in the year</t>
  </si>
  <si>
    <t>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</si>
</sst>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D8FA4-AD11-40E5-A94A-4F699D0948CD}">
  <dimension ref="A1:B5"/>
  <sheetViews>
    <sheetView tabSelected="1" workbookViewId="0"/>
  </sheetViews>
  <sheetFormatPr defaultRowHeight="14.5" x14ac:dyDescent="0.35"/>
  <cols>
    <col min="1" max="1" width="6.1796875" customWidth="1"/>
    <col min="2" max="2" width="19.54296875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3</v>
      </c>
      <c r="B2" t="s">
        <v>85</v>
      </c>
    </row>
    <row r="3" spans="1:2" x14ac:dyDescent="0.35">
      <c r="A3" t="s">
        <v>4</v>
      </c>
      <c r="B3" t="s">
        <v>59</v>
      </c>
    </row>
    <row r="4" spans="1:2" x14ac:dyDescent="0.35">
      <c r="A4" t="s">
        <v>5</v>
      </c>
      <c r="B4" t="s">
        <v>9</v>
      </c>
    </row>
    <row r="5" spans="1:2" x14ac:dyDescent="0.35">
      <c r="A5" t="s">
        <v>6</v>
      </c>
      <c r="B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9386-7A06-4988-B101-E355E1070920}">
  <dimension ref="A1:P12"/>
  <sheetViews>
    <sheetView workbookViewId="0"/>
  </sheetViews>
  <sheetFormatPr defaultRowHeight="14.5" x14ac:dyDescent="0.35"/>
  <cols>
    <col min="1" max="1" width="6" customWidth="1"/>
    <col min="2" max="2" width="5.7265625" customWidth="1"/>
    <col min="3" max="3" width="32.1796875" customWidth="1"/>
    <col min="4" max="4" width="30.90625" customWidth="1"/>
    <col min="5" max="5" width="36.54296875" bestFit="1" customWidth="1"/>
    <col min="6" max="6" width="12.453125" bestFit="1" customWidth="1"/>
    <col min="7" max="9" width="12.54296875" customWidth="1"/>
    <col min="10" max="10" width="15.08984375" customWidth="1"/>
    <col min="11" max="11" width="9.36328125" bestFit="1" customWidth="1"/>
    <col min="12" max="13" width="13" customWidth="1"/>
    <col min="14" max="14" width="15" bestFit="1" customWidth="1"/>
    <col min="15" max="15" width="13.6328125" customWidth="1"/>
  </cols>
  <sheetData>
    <row r="1" spans="1:16" x14ac:dyDescent="0.35">
      <c r="A1" t="s">
        <v>1</v>
      </c>
      <c r="B1" t="s">
        <v>7</v>
      </c>
      <c r="C1" t="s">
        <v>39</v>
      </c>
      <c r="D1" t="s">
        <v>12</v>
      </c>
      <c r="E1" t="s">
        <v>8</v>
      </c>
      <c r="F1" t="s">
        <v>48</v>
      </c>
      <c r="G1" t="s">
        <v>43</v>
      </c>
      <c r="H1" t="s">
        <v>44</v>
      </c>
      <c r="I1" t="s">
        <v>45</v>
      </c>
      <c r="J1" t="s">
        <v>52</v>
      </c>
      <c r="K1" t="s">
        <v>0</v>
      </c>
      <c r="L1" t="s">
        <v>49</v>
      </c>
      <c r="M1" t="s">
        <v>50</v>
      </c>
      <c r="N1" t="s">
        <v>51</v>
      </c>
      <c r="O1" t="s">
        <v>53</v>
      </c>
      <c r="P1" t="s">
        <v>55</v>
      </c>
    </row>
    <row r="2" spans="1:16" x14ac:dyDescent="0.35">
      <c r="A2" t="s">
        <v>3</v>
      </c>
      <c r="B2" t="s">
        <v>10</v>
      </c>
      <c r="C2" t="s">
        <v>80</v>
      </c>
      <c r="D2" t="s">
        <v>78</v>
      </c>
      <c r="E2" t="s">
        <v>79</v>
      </c>
      <c r="F2" t="s">
        <v>19</v>
      </c>
      <c r="G2">
        <f ca="1">IF($F2="Month",SUMIFS(_tracker!$F$2:$F$13,_tracker!$B$2:$B$13,"&lt;"&amp;DATE(YEAR(TODAY()),MONTH(TODAY()),DAY(1))),SUMIFS(_tracker!$F$2:$F$13,_tracker!$B$2:$B$13,EDATE(DATE(YEAR(TODAY()),MONTH(TODAY()),DAY(1)),-1)))</f>
        <v>43846400</v>
      </c>
      <c r="H2">
        <f ca="1">IF($F2="Month",SUMIFS(_tracker!$G$2:$G$13,_tracker!$B$2:$B$13,"&lt;"&amp;DATE(YEAR(TODAY()),MONTH(TODAY()),DAY(1))),SUMIFS(_tracker!$G$2:$G$13,_tracker!$B$2:$B$13,EDATE(DATE(YEAR(TODAY()),MONTH(TODAY()),DAY(1)),-1)))</f>
        <v>36372000</v>
      </c>
      <c r="I2">
        <f ca="1">IF($F2="Month",SUMIFS(_tracker!$H$2:$H$13,_tracker!$B$2:$B$13,"&lt;"&amp;DATE(YEAR(TODAY()),MONTH(TODAY()),DAY(1))),SUMIFS(_tracker!$H$2:$H$13,_tracker!$B$2:$B$13,EDATE(DATE(YEAR(TODAY()),MONTH(TODAY()),DAY(1)),-1)))</f>
        <v>43646400</v>
      </c>
      <c r="J2" t="s">
        <v>38</v>
      </c>
      <c r="K2">
        <v>10</v>
      </c>
      <c r="L2">
        <f ca="1">IF(F2="Month",SUMIFS(_tracker!$A$2:$A$13,_tracker!$B$2:$B$13,EDATE(DATE(YEAR(TODAY()),MONTH(TODAY()),DAY(1)),-1))*MIN(_tracker!$G$2:$G$13),IF(AND(F2="YTD",J2="Below"),MAX(_tracker!$G$2:$G$13),MIN(_tracker!$G$2:$G$13)))</f>
        <v>22500000</v>
      </c>
      <c r="M2">
        <f ca="1">I2</f>
        <v>43646400</v>
      </c>
      <c r="N2">
        <f ca="1">IF(J2="Above",IF(G2&gt;M2,ROUND(((L2-M2)/(L2-M2))*K2,1),IF(G2&lt;L2,ROUND(((L2-L2)/(L2-M2))*K2,1),ROUND(((L2-G2)/(L2-M2))*K2,1))),IF(G2&lt;M2,ROUND(((L2-M2)/(L2-M2))*K2,1),IF(G2&gt;L2,ROUND(((L2-L2)/(L2-M2))*K2,1),ROUND(((L2-G2)/(L2-M2))*K2,1))))</f>
        <v>10</v>
      </c>
      <c r="O2" t="str">
        <f ca="1">IF(AND(J2="Above",G2&gt;=I2),"On Track",IF(AND(J2="Below",G2&lt;=I2),"On Track","Below Target"))</f>
        <v>On Track</v>
      </c>
      <c r="P2" t="s">
        <v>56</v>
      </c>
    </row>
    <row r="3" spans="1:16" x14ac:dyDescent="0.35">
      <c r="A3" t="s">
        <v>3</v>
      </c>
      <c r="B3" t="s">
        <v>11</v>
      </c>
      <c r="C3" t="s">
        <v>13</v>
      </c>
      <c r="D3" t="s">
        <v>76</v>
      </c>
      <c r="E3" t="s">
        <v>77</v>
      </c>
      <c r="F3" t="s">
        <v>19</v>
      </c>
      <c r="G3">
        <f ca="1">IF($F3="Month",SUMIFS(_tracker!$F$14:$F$25,_tracker!$B$14:$B$25,"&lt;"&amp;DATE(YEAR(TODAY()),MONTH(TODAY()),DAY(1))),SUMIFS(_tracker!$F$14:$F$25,_tracker!$B$14:$B$25,EDATE(DATE(YEAR(TODAY()),MONTH(TODAY()),DAY(1)),-1)))</f>
        <v>4781744</v>
      </c>
      <c r="H3">
        <f ca="1">IF($F3="Month",SUMIFS(_tracker!$G$14:$G$25,_tracker!$B$14:$B$25,"&lt;"&amp;DATE(YEAR(TODAY()),MONTH(TODAY()),DAY(1))),SUMIFS(_tracker!$G$14:$G$25,_tracker!$B$14:$B$25,EDATE(DATE(YEAR(TODAY()),MONTH(TODAY()),DAY(1)),-1)))</f>
        <v>3918120</v>
      </c>
      <c r="I3">
        <f ca="1">IF($F3="Month",SUMIFS(_tracker!$H$14:$H$25,_tracker!$B$14:$B$25,"&lt;"&amp;DATE(YEAR(TODAY()),MONTH(TODAY()),DAY(1))),SUMIFS(_tracker!$H$14:$H$25,_tracker!$B$14:$B$25,EDATE(DATE(YEAR(TODAY()),MONTH(TODAY()),DAY(1)),-1)))</f>
        <v>4309932</v>
      </c>
      <c r="J3" t="s">
        <v>38</v>
      </c>
      <c r="K3">
        <v>9</v>
      </c>
      <c r="L3">
        <f ca="1">IF(F3="Month",SUMIFS(_tracker!$A$14:$A$25,_tracker!$B$14:$B$25,EDATE(DATE(YEAR(TODAY()),MONTH(TODAY()),DAY(1)),-1))*MIN(_tracker!$G$14:$G$25),IF(AND(F3="YTD",J3="Below"),MAX(_tracker!$G$14:$G$25),MIN(_tracker!$G$14:$G$25)))</f>
        <v>2532000</v>
      </c>
      <c r="M3">
        <f t="shared" ref="M3:M12" ca="1" si="0">I3</f>
        <v>4309932</v>
      </c>
      <c r="N3">
        <f t="shared" ref="N3:N12" ca="1" si="1">IF(J3="Above",IF(G3&gt;M3,ROUND(((L3-M3)/(L3-M3))*K3,1),IF(G3&lt;L3,ROUND(((L3-L3)/(L3-M3))*K3,1),ROUND(((L3-G3)/(L3-M3))*K3,1))),IF(G3&lt;M3,ROUND(((L3-M3)/(L3-M3))*K3,1),IF(G3&gt;L3,ROUND(((L3-L3)/(L3-M3))*K3,1),ROUND(((L3-G3)/(L3-M3))*K3,1))))</f>
        <v>9</v>
      </c>
      <c r="O3" t="str">
        <f t="shared" ref="O3:O12" ca="1" si="2">IF(AND(J3="Above",G3&gt;=I3),"On Track",IF(AND(J3="Below",G3&lt;=I3),"On Track","Below Target"))</f>
        <v>On Track</v>
      </c>
      <c r="P3" t="s">
        <v>56</v>
      </c>
    </row>
    <row r="4" spans="1:16" x14ac:dyDescent="0.35">
      <c r="A4" t="s">
        <v>3</v>
      </c>
      <c r="B4" t="s">
        <v>20</v>
      </c>
      <c r="C4" t="s">
        <v>73</v>
      </c>
      <c r="D4" t="s">
        <v>74</v>
      </c>
      <c r="E4" t="s">
        <v>75</v>
      </c>
      <c r="F4" t="s">
        <v>47</v>
      </c>
      <c r="G4">
        <f ca="1">IF($F4="Month",SUMIFS(_tracker!$F$26:$F$37,_tracker!$B$26:$B$37,"&lt;"&amp;DATE(YEAR(TODAY()),MONTH(TODAY()),DAY(1))),SUMIFS(_tracker!$F$26:$F$37,_tracker!$B$26:$B$37,EDATE(DATE(YEAR(TODAY()),MONTH(TODAY()),DAY(1)),-1)))</f>
        <v>70</v>
      </c>
      <c r="H4">
        <f ca="1">IF($F4="Month",SUMIFS(_tracker!$G$26:$G$37,_tracker!$B$26:$B$37,"&lt;"&amp;DATE(YEAR(TODAY()),MONTH(TODAY()),DAY(1))),SUMIFS(_tracker!$G$26:$G$37,_tracker!$B$26:$B$37,EDATE(DATE(YEAR(TODAY()),MONTH(TODAY()),DAY(1)),-1)))</f>
        <v>72</v>
      </c>
      <c r="I4">
        <f ca="1">IF($F4="Month",SUMIFS(_tracker!$H$26:$H$37,_tracker!$B$26:$B$37,"&lt;"&amp;DATE(YEAR(TODAY()),MONTH(TODAY()),DAY(1))),SUMIFS(_tracker!$H$26:$H$37,_tracker!$B$26:$B$37,EDATE(DATE(YEAR(TODAY()),MONTH(TODAY()),DAY(1)),-1)))</f>
        <v>68</v>
      </c>
      <c r="J4" t="s">
        <v>36</v>
      </c>
      <c r="K4">
        <v>9</v>
      </c>
      <c r="L4">
        <f ca="1">IF(F4="Month",SUMIFS(_tracker!$A$26:$A$37,_tracker!$B$26:$B$37,EDATE(DATE(YEAR(TODAY()),MONTH(TODAY()),DAY(1)),-1))*MIN(_tracker!$G$26:$G$37),IF(AND(F4="YTD",J4="Below"),MAX(_tracker!$G$26:$G$37),MIN(_tracker!$G$26:$G$37)))</f>
        <v>78</v>
      </c>
      <c r="M4">
        <f t="shared" ca="1" si="0"/>
        <v>68</v>
      </c>
      <c r="N4">
        <f t="shared" ca="1" si="1"/>
        <v>7.2</v>
      </c>
      <c r="O4" t="str">
        <f t="shared" ca="1" si="2"/>
        <v>Below Target</v>
      </c>
      <c r="P4" t="s">
        <v>57</v>
      </c>
    </row>
    <row r="5" spans="1:16" x14ac:dyDescent="0.35">
      <c r="A5" t="s">
        <v>4</v>
      </c>
      <c r="B5" t="s">
        <v>21</v>
      </c>
      <c r="C5" t="s">
        <v>15</v>
      </c>
      <c r="D5" t="s">
        <v>16</v>
      </c>
      <c r="E5" t="s">
        <v>81</v>
      </c>
      <c r="F5" t="s">
        <v>47</v>
      </c>
      <c r="G5">
        <f ca="1">IF($F5="Month",SUMIFS(_tracker!$F$38:$F$49,_tracker!$B$38:$B$49,"&lt;"&amp;DATE(YEAR(TODAY()),MONTH(TODAY()),DAY(1))),SUMIFS(_tracker!$F$38:$F$49,_tracker!$B$38:$B$49,EDATE(DATE(YEAR(TODAY()),MONTH(TODAY()),DAY(1)),-1)))</f>
        <v>78</v>
      </c>
      <c r="H5">
        <f ca="1">IF($F5="Month",SUMIFS(_tracker!$G$38:$G$49,_tracker!$B$38:$B$49,"&lt;"&amp;DATE(YEAR(TODAY()),MONTH(TODAY()),DAY(1))),SUMIFS(_tracker!$G$38:$G$49,_tracker!$B$38:$B$49,EDATE(DATE(YEAR(TODAY()),MONTH(TODAY()),DAY(1)),-1)))</f>
        <v>70</v>
      </c>
      <c r="I5">
        <f ca="1">IF($F5="Month",SUMIFS(_tracker!$H$38:$H$49,_tracker!$B$38:$B$49,"&lt;"&amp;DATE(YEAR(TODAY()),MONTH(TODAY()),DAY(1))),SUMIFS(_tracker!$H$38:$H$49,_tracker!$B$38:$B$49,EDATE(DATE(YEAR(TODAY()),MONTH(TODAY()),DAY(1)),-1)))</f>
        <v>75</v>
      </c>
      <c r="J5" t="s">
        <v>38</v>
      </c>
      <c r="K5">
        <v>9</v>
      </c>
      <c r="L5">
        <f ca="1">IF(F5="Month",SUMIFS(_tracker!$A$38:$A$49,_tracker!$B$38:$B$49,EDATE(DATE(YEAR(TODAY()),MONTH(TODAY()),DAY(1)),-1))*MIN(_tracker!$G$38:$G$49),IF(AND(F5="YTD",J5="Below"),MAX(_tracker!$G$38:$G$49),MIN(_tracker!$G$38:$G$49)))</f>
        <v>60</v>
      </c>
      <c r="M5">
        <f t="shared" ca="1" si="0"/>
        <v>75</v>
      </c>
      <c r="N5">
        <f t="shared" ca="1" si="1"/>
        <v>9</v>
      </c>
      <c r="O5" t="str">
        <f t="shared" ca="1" si="2"/>
        <v>On Track</v>
      </c>
      <c r="P5" t="s">
        <v>57</v>
      </c>
    </row>
    <row r="6" spans="1:16" x14ac:dyDescent="0.35">
      <c r="A6" t="s">
        <v>4</v>
      </c>
      <c r="B6" t="s">
        <v>22</v>
      </c>
      <c r="C6" t="s">
        <v>14</v>
      </c>
      <c r="D6" t="s">
        <v>71</v>
      </c>
      <c r="E6" t="s">
        <v>72</v>
      </c>
      <c r="F6" t="s">
        <v>19</v>
      </c>
      <c r="G6">
        <f ca="1">IF($F6="Month",SUMIFS(_tracker!$F$50:$F$61,_tracker!$B$50:$B$61,"&lt;"&amp;DATE(YEAR(TODAY()),MONTH(TODAY()),DAY(1))),SUMIFS(_tracker!$F$50:$F$61,_tracker!$B$50:$B$61,EDATE(DATE(YEAR(TODAY()),MONTH(TODAY()),DAY(1)),-1)))</f>
        <v>1775</v>
      </c>
      <c r="H6">
        <f ca="1">IF($F6="Month",SUMIFS(_tracker!$G$50:$G$61,_tracker!$B$50:$B$61,"&lt;"&amp;DATE(YEAR(TODAY()),MONTH(TODAY()),DAY(1))),SUMIFS(_tracker!$G$50:$G$61,_tracker!$B$50:$B$61,EDATE(DATE(YEAR(TODAY()),MONTH(TODAY()),DAY(1)),-1)))</f>
        <v>1834</v>
      </c>
      <c r="I6">
        <f ca="1">IF($F6="Month",SUMIFS(_tracker!$H$50:$H$61,_tracker!$B$50:$B$61,"&lt;"&amp;DATE(YEAR(TODAY()),MONTH(TODAY()),DAY(1))),SUMIFS(_tracker!$H$50:$H$61,_tracker!$B$50:$B$61,EDATE(DATE(YEAR(TODAY()),MONTH(TODAY()),DAY(1)),-1)))</f>
        <v>2000</v>
      </c>
      <c r="J6" t="s">
        <v>38</v>
      </c>
      <c r="K6">
        <v>9</v>
      </c>
      <c r="L6">
        <f ca="1">IF(F6="Month",SUMIFS(_tracker!$A$50:$A$61,_tracker!$B$50:$B$61,EDATE(DATE(YEAR(TODAY()),MONTH(TODAY()),DAY(1)),-1))*MIN(_tracker!$G$50:$G$61),IF(AND(F6="YTD",J6="Below"),MAX(_tracker!$G$50:$G$61),MIN(_tracker!$G$50:$G$61)))</f>
        <v>1350</v>
      </c>
      <c r="M6">
        <f t="shared" ca="1" si="0"/>
        <v>2000</v>
      </c>
      <c r="N6">
        <f t="shared" ca="1" si="1"/>
        <v>5.9</v>
      </c>
      <c r="O6" t="str">
        <f t="shared" ca="1" si="2"/>
        <v>Below Target</v>
      </c>
      <c r="P6" t="s">
        <v>59</v>
      </c>
    </row>
    <row r="7" spans="1:16" x14ac:dyDescent="0.35">
      <c r="A7" t="s">
        <v>4</v>
      </c>
      <c r="B7" t="s">
        <v>23</v>
      </c>
      <c r="C7" t="s">
        <v>17</v>
      </c>
      <c r="D7" t="s">
        <v>33</v>
      </c>
      <c r="E7" t="s">
        <v>82</v>
      </c>
      <c r="F7" t="s">
        <v>47</v>
      </c>
      <c r="G7">
        <f ca="1">IF($F7="Month",SUMIFS(_tracker!$F$62:$F$73,_tracker!$B$62:$B$73,"&lt;"&amp;DATE(YEAR(TODAY()),MONTH(TODAY()),DAY(1))),SUMIFS(_tracker!$F$62:$F$73,_tracker!$B$62:$B$73,EDATE(DATE(YEAR(TODAY()),MONTH(TODAY()),DAY(1)),-1)))</f>
        <v>3</v>
      </c>
      <c r="H7">
        <f ca="1">IF($F7="Month",SUMIFS(_tracker!$G$62:$G$73,_tracker!$B$62:$B$73,"&lt;"&amp;DATE(YEAR(TODAY()),MONTH(TODAY()),DAY(1))),SUMIFS(_tracker!$G$62:$G$73,_tracker!$B$62:$B$73,EDATE(DATE(YEAR(TODAY()),MONTH(TODAY()),DAY(1)),-1)))</f>
        <v>5</v>
      </c>
      <c r="I7">
        <f ca="1">IF($F7="Month",SUMIFS(_tracker!$H$62:$H$73,_tracker!$B$62:$B$73,"&lt;"&amp;DATE(YEAR(TODAY()),MONTH(TODAY()),DAY(1))),SUMIFS(_tracker!$H$62:$H$73,_tracker!$B$62:$B$73,EDATE(DATE(YEAR(TODAY()),MONTH(TODAY()),DAY(1)),-1)))</f>
        <v>3</v>
      </c>
      <c r="J7" t="s">
        <v>36</v>
      </c>
      <c r="K7">
        <v>9</v>
      </c>
      <c r="L7">
        <f ca="1">IF(F7="Month",SUMIFS(_tracker!$A$62:$A$73,_tracker!$B$62:$B$73,EDATE(DATE(YEAR(TODAY()),MONTH(TODAY()),DAY(1)),-1))*MIN(_tracker!$G$62:$G$73),IF(AND(F7="YTD",J7="Below"),MAX(_tracker!$G$62:$G$73),MIN(_tracker!$G$62:$G$73)))</f>
        <v>6</v>
      </c>
      <c r="M7">
        <f t="shared" ca="1" si="0"/>
        <v>3</v>
      </c>
      <c r="N7">
        <f t="shared" ca="1" si="1"/>
        <v>9</v>
      </c>
      <c r="O7" t="str">
        <f t="shared" ca="1" si="2"/>
        <v>On Track</v>
      </c>
      <c r="P7" t="s">
        <v>60</v>
      </c>
    </row>
    <row r="8" spans="1:16" x14ac:dyDescent="0.35">
      <c r="A8" t="s">
        <v>5</v>
      </c>
      <c r="B8" t="s">
        <v>24</v>
      </c>
      <c r="C8" t="s">
        <v>40</v>
      </c>
      <c r="D8" t="s">
        <v>34</v>
      </c>
      <c r="E8" t="s">
        <v>69</v>
      </c>
      <c r="F8" t="s">
        <v>47</v>
      </c>
      <c r="G8">
        <f ca="1">IF($F8="Month",SUMIFS(_tracker!$F$74:$F$85,_tracker!$B$74:$B$85,"&lt;"&amp;DATE(YEAR(TODAY()),MONTH(TODAY()),DAY(1))),SUMIFS(_tracker!$F$74:$F$85,_tracker!$B$74:$B$85,EDATE(DATE(YEAR(TODAY()),MONTH(TODAY()),DAY(1)),-1)))</f>
        <v>10</v>
      </c>
      <c r="H8">
        <f ca="1">IF($F8="Month",SUMIFS(_tracker!$G$74:$G$85,_tracker!$B$74:$B$85,"&lt;"&amp;DATE(YEAR(TODAY()),MONTH(TODAY()),DAY(1))),SUMIFS(_tracker!$G$74:$G$85,_tracker!$B$74:$B$85,EDATE(DATE(YEAR(TODAY()),MONTH(TODAY()),DAY(1)),-1)))</f>
        <v>12</v>
      </c>
      <c r="I8">
        <f ca="1">IF($F8="Month",SUMIFS(_tracker!$H$74:$H$85,_tracker!$B$74:$B$85,"&lt;"&amp;DATE(YEAR(TODAY()),MONTH(TODAY()),DAY(1))),SUMIFS(_tracker!$H$74:$H$85,_tracker!$B$74:$B$85,EDATE(DATE(YEAR(TODAY()),MONTH(TODAY()),DAY(1)),-1)))</f>
        <v>10</v>
      </c>
      <c r="J8" t="s">
        <v>36</v>
      </c>
      <c r="K8">
        <v>9</v>
      </c>
      <c r="L8">
        <f ca="1">IF(F8="Month",SUMIFS(_tracker!$A$74:$A$85,_tracker!$B$74:$B$85,EDATE(DATE(YEAR(TODAY()),MONTH(TODAY()),DAY(1)),-1))*MIN(_tracker!$G$74:$G$85),IF(AND(F8="YTD",J8="Below"),MAX(_tracker!$G$74:$G$85),MIN(_tracker!$G$74:$G$85)))</f>
        <v>13</v>
      </c>
      <c r="M8">
        <f t="shared" ca="1" si="0"/>
        <v>10</v>
      </c>
      <c r="N8">
        <f t="shared" ca="1" si="1"/>
        <v>9</v>
      </c>
      <c r="O8" t="str">
        <f t="shared" ca="1" si="2"/>
        <v>On Track</v>
      </c>
      <c r="P8" t="s">
        <v>60</v>
      </c>
    </row>
    <row r="9" spans="1:16" x14ac:dyDescent="0.35">
      <c r="A9" t="s">
        <v>5</v>
      </c>
      <c r="B9" t="s">
        <v>25</v>
      </c>
      <c r="C9" t="s">
        <v>18</v>
      </c>
      <c r="D9" t="s">
        <v>68</v>
      </c>
      <c r="E9" t="s">
        <v>67</v>
      </c>
      <c r="F9" t="s">
        <v>47</v>
      </c>
      <c r="G9">
        <f ca="1">IF($F9="Month",SUMIFS(_tracker!$F$86:$F$97,_tracker!$B$86:$B$97,"&lt;"&amp;DATE(YEAR(TODAY()),MONTH(TODAY()),DAY(1))),SUMIFS(_tracker!$F$86:$F$97,_tracker!$B$86:$B$97,EDATE(DATE(YEAR(TODAY()),MONTH(TODAY()),DAY(1)),-1)))</f>
        <v>6</v>
      </c>
      <c r="H9">
        <f ca="1">IF($F9="Month",SUMIFS(_tracker!$G$86:$G$97,_tracker!$B$86:$B$97,"&lt;"&amp;DATE(YEAR(TODAY()),MONTH(TODAY()),DAY(1))),SUMIFS(_tracker!$G$86:$G$97,_tracker!$B$86:$B$97,EDATE(DATE(YEAR(TODAY()),MONTH(TODAY()),DAY(1)),-1)))</f>
        <v>5</v>
      </c>
      <c r="I9">
        <f ca="1">IF($F9="Month",SUMIFS(_tracker!$H$86:$H$97,_tracker!$B$86:$B$97,"&lt;"&amp;DATE(YEAR(TODAY()),MONTH(TODAY()),DAY(1))),SUMIFS(_tracker!$H$86:$H$97,_tracker!$B$86:$B$97,EDATE(DATE(YEAR(TODAY()),MONTH(TODAY()),DAY(1)),-1)))</f>
        <v>5</v>
      </c>
      <c r="J9" t="s">
        <v>36</v>
      </c>
      <c r="K9">
        <v>9</v>
      </c>
      <c r="L9">
        <f ca="1">IF(F9="Month",SUMIFS(_tracker!$A$86:$A$97,_tracker!$B$86:$B$97,EDATE(DATE(YEAR(TODAY()),MONTH(TODAY()),DAY(1)),-1))*MIN(_tracker!$G$86:$G$97),IF(AND(F9="YTD",J9="Below"),MAX(_tracker!$G$86:$G$97),MIN(_tracker!$G$86:$G$97)))</f>
        <v>8</v>
      </c>
      <c r="M9">
        <f t="shared" ca="1" si="0"/>
        <v>5</v>
      </c>
      <c r="N9">
        <f t="shared" ca="1" si="1"/>
        <v>6</v>
      </c>
      <c r="O9" t="str">
        <f t="shared" ca="1" si="2"/>
        <v>Below Target</v>
      </c>
      <c r="P9" t="s">
        <v>57</v>
      </c>
    </row>
    <row r="10" spans="1:16" x14ac:dyDescent="0.35">
      <c r="A10" t="s">
        <v>6</v>
      </c>
      <c r="B10" t="s">
        <v>26</v>
      </c>
      <c r="C10" t="s">
        <v>41</v>
      </c>
      <c r="D10" t="s">
        <v>66</v>
      </c>
      <c r="E10" t="s">
        <v>83</v>
      </c>
      <c r="F10" t="s">
        <v>47</v>
      </c>
      <c r="G10">
        <f ca="1">IF($F10="Month",SUMIFS(_tracker!$F$98:$F$109,_tracker!$B$98:$B$109,"&lt;"&amp;DATE(YEAR(TODAY()),MONTH(TODAY()),DAY(1))),SUMIFS(_tracker!$F$98:$F$109,_tracker!$B$98:$B$109,EDATE(DATE(YEAR(TODAY()),MONTH(TODAY()),DAY(1)),-1)))</f>
        <v>15</v>
      </c>
      <c r="H10">
        <f ca="1">IF($F10="Month",SUMIFS(_tracker!$G$98:$G$109,_tracker!$B$98:$B$109,"&lt;"&amp;DATE(YEAR(TODAY()),MONTH(TODAY()),DAY(1))),SUMIFS(_tracker!$G$98:$G$109,_tracker!$B$98:$B$109,EDATE(DATE(YEAR(TODAY()),MONTH(TODAY()),DAY(1)),-1)))</f>
        <v>14</v>
      </c>
      <c r="I10">
        <f ca="1">IF($F10="Month",SUMIFS(_tracker!$H$98:$H$109,_tracker!$B$98:$B$109,"&lt;"&amp;DATE(YEAR(TODAY()),MONTH(TODAY()),DAY(1))),SUMIFS(_tracker!$H$98:$H$109,_tracker!$B$98:$B$109,EDATE(DATE(YEAR(TODAY()),MONTH(TODAY()),DAY(1)),-1)))</f>
        <v>16</v>
      </c>
      <c r="J10" t="s">
        <v>38</v>
      </c>
      <c r="K10">
        <v>9</v>
      </c>
      <c r="L10">
        <f ca="1">IF(F10="Month",SUMIFS(_tracker!$A$98:$A$109,_tracker!$B$98:$B$109,EDATE(DATE(YEAR(TODAY()),MONTH(TODAY()),DAY(1)),-1))*MIN(_tracker!$G$98:$G$109),IF(AND(F10="YTD",J10="Below"),MAX(_tracker!$G$98:$G$109),MIN(_tracker!$G$98:$G$109)))</f>
        <v>3</v>
      </c>
      <c r="M10">
        <f t="shared" ca="1" si="0"/>
        <v>16</v>
      </c>
      <c r="N10">
        <f t="shared" ca="1" si="1"/>
        <v>8.3000000000000007</v>
      </c>
      <c r="O10" t="str">
        <f t="shared" ca="1" si="2"/>
        <v>Below Target</v>
      </c>
      <c r="P10" t="s">
        <v>61</v>
      </c>
    </row>
    <row r="11" spans="1:16" x14ac:dyDescent="0.35">
      <c r="A11" t="s">
        <v>6</v>
      </c>
      <c r="B11" t="s">
        <v>27</v>
      </c>
      <c r="C11" t="s">
        <v>64</v>
      </c>
      <c r="D11" t="s">
        <v>65</v>
      </c>
      <c r="E11" t="s">
        <v>84</v>
      </c>
      <c r="F11" t="s">
        <v>19</v>
      </c>
      <c r="G11">
        <f ca="1">IF($F11="Month",SUMIFS(_tracker!$F$110:$F$121,_tracker!$B$110:$B$121,"&lt;"&amp;DATE(YEAR(TODAY()),MONTH(TODAY()),DAY(1))),SUMIFS(_tracker!$F$110:$F$121,_tracker!$B$110:$B$121,EDATE(DATE(YEAR(TODAY()),MONTH(TODAY()),DAY(1)),-1)))</f>
        <v>13</v>
      </c>
      <c r="H11">
        <f ca="1">IF($F11="Month",SUMIFS(_tracker!$G$110:$G$121,_tracker!$B$110:$B$121,"&lt;"&amp;DATE(YEAR(TODAY()),MONTH(TODAY()),DAY(1))),SUMIFS(_tracker!$G$110:$G$121,_tracker!$B$110:$B$121,EDATE(DATE(YEAR(TODAY()),MONTH(TODAY()),DAY(1)),-1)))</f>
        <v>5</v>
      </c>
      <c r="I11">
        <f ca="1">IF($F11="Month",SUMIFS(_tracker!$H$110:$H$121,_tracker!$B$110:$B$121,"&lt;"&amp;DATE(YEAR(TODAY()),MONTH(TODAY()),DAY(1))),SUMIFS(_tracker!$H$110:$H$121,_tracker!$B$110:$B$121,EDATE(DATE(YEAR(TODAY()),MONTH(TODAY()),DAY(1)),-1)))</f>
        <v>13</v>
      </c>
      <c r="J11" t="s">
        <v>38</v>
      </c>
      <c r="K11">
        <v>9</v>
      </c>
      <c r="L11">
        <f ca="1">IF(F11="Month",SUMIFS(_tracker!$A$110:$A$121,_tracker!$B$110:$B$121,EDATE(DATE(YEAR(TODAY()),MONTH(TODAY()),DAY(1)),-1))*MIN(_tracker!$G$110:$G$121),IF(AND(F11="YTD",J11="Below"),MAX(_tracker!$G$110:$G$121),MIN(_tracker!$G$110:$G$121)))</f>
        <v>0</v>
      </c>
      <c r="M11">
        <f t="shared" ca="1" si="0"/>
        <v>13</v>
      </c>
      <c r="N11">
        <f t="shared" ca="1" si="1"/>
        <v>9</v>
      </c>
      <c r="O11" t="str">
        <f t="shared" ca="1" si="2"/>
        <v>On Track</v>
      </c>
      <c r="P11" t="s">
        <v>58</v>
      </c>
    </row>
    <row r="12" spans="1:16" x14ac:dyDescent="0.35">
      <c r="A12" t="s">
        <v>6</v>
      </c>
      <c r="B12" t="s">
        <v>28</v>
      </c>
      <c r="C12" t="s">
        <v>70</v>
      </c>
      <c r="D12" t="s">
        <v>62</v>
      </c>
      <c r="E12" t="s">
        <v>63</v>
      </c>
      <c r="F12" t="s">
        <v>47</v>
      </c>
      <c r="G12">
        <f ca="1">IF($F12="Month",SUMIFS(_tracker!$F$122:$F$133,_tracker!$B$122:$B$133,"&lt;"&amp;DATE(YEAR(TODAY()),MONTH(TODAY()),DAY(1))),SUMIFS(_tracker!$F$122:$F$133,_tracker!$B$122:$B$133,EDATE(DATE(YEAR(TODAY()),MONTH(TODAY()),DAY(1)),-1)))</f>
        <v>9</v>
      </c>
      <c r="H12">
        <f ca="1">IF($F12="Month",SUMIFS(_tracker!$G$122:$G$133,_tracker!$B$122:$B$133,"&lt;"&amp;DATE(YEAR(TODAY()),MONTH(TODAY()),DAY(1))),SUMIFS(_tracker!$G$122:$G$133,_tracker!$B$122:$B$133,EDATE(DATE(YEAR(TODAY()),MONTH(TODAY()),DAY(1)),-1)))</f>
        <v>14</v>
      </c>
      <c r="I12">
        <f ca="1">IF($F12="Month",SUMIFS(_tracker!$H$122:$H$133,_tracker!$B$122:$B$133,"&lt;"&amp;DATE(YEAR(TODAY()),MONTH(TODAY()),DAY(1))),SUMIFS(_tracker!$H$122:$H$133,_tracker!$B$122:$B$133,EDATE(DATE(YEAR(TODAY()),MONTH(TODAY()),DAY(1)),-1)))</f>
        <v>10</v>
      </c>
      <c r="J12" t="s">
        <v>36</v>
      </c>
      <c r="K12">
        <v>9</v>
      </c>
      <c r="L12">
        <f ca="1">IF(F12="Month",SUMIFS(_tracker!$A$122:$A$133,_tracker!$B$122:$B$133,EDATE(DATE(YEAR(TODAY()),MONTH(TODAY()),DAY(1)),-1))*MIN(_tracker!$G$122:$G$133),IF(AND(F12="YTD",J12="Below"),MAX(_tracker!$G$122:$G$133),MIN(_tracker!$G$122:$G$133)))</f>
        <v>15</v>
      </c>
      <c r="M12">
        <f t="shared" ca="1" si="0"/>
        <v>10</v>
      </c>
      <c r="N12">
        <f t="shared" ca="1" si="1"/>
        <v>9</v>
      </c>
      <c r="O12" t="str">
        <f t="shared" ca="1" si="2"/>
        <v>On Track</v>
      </c>
      <c r="P12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D95A-22CF-45D5-AF8C-FAE96C16B9E7}">
  <dimension ref="A1:J133"/>
  <sheetViews>
    <sheetView workbookViewId="0"/>
  </sheetViews>
  <sheetFormatPr defaultRowHeight="14.5" x14ac:dyDescent="0.35"/>
  <cols>
    <col min="1" max="1" width="5.90625" bestFit="1" customWidth="1"/>
    <col min="2" max="2" width="9.08984375" bestFit="1" customWidth="1"/>
    <col min="4" max="4" width="29.36328125" bestFit="1" customWidth="1"/>
    <col min="5" max="5" width="12.453125" bestFit="1" customWidth="1"/>
    <col min="9" max="9" width="9.36328125" bestFit="1" customWidth="1"/>
    <col min="10" max="10" width="11.1796875" customWidth="1"/>
  </cols>
  <sheetData>
    <row r="1" spans="1:10" x14ac:dyDescent="0.35">
      <c r="A1" t="s">
        <v>19</v>
      </c>
      <c r="B1" t="s">
        <v>46</v>
      </c>
      <c r="C1" t="s">
        <v>7</v>
      </c>
      <c r="D1" t="s">
        <v>42</v>
      </c>
      <c r="E1" t="s">
        <v>48</v>
      </c>
      <c r="F1" t="s">
        <v>29</v>
      </c>
      <c r="G1" t="s">
        <v>30</v>
      </c>
      <c r="H1" t="s">
        <v>31</v>
      </c>
      <c r="I1" t="s">
        <v>0</v>
      </c>
      <c r="J1" t="s">
        <v>37</v>
      </c>
    </row>
    <row r="2" spans="1:10" x14ac:dyDescent="0.35">
      <c r="A2">
        <v>1</v>
      </c>
      <c r="B2" s="1">
        <f ca="1">EDATE(B12,-10)</f>
        <v>45352</v>
      </c>
      <c r="C2" t="s">
        <v>10</v>
      </c>
      <c r="D2" t="s">
        <v>78</v>
      </c>
      <c r="E2" t="s">
        <v>19</v>
      </c>
      <c r="F2">
        <v>2120000</v>
      </c>
      <c r="G2">
        <v>2250000</v>
      </c>
      <c r="H2">
        <v>2700000</v>
      </c>
      <c r="I2">
        <v>0.75</v>
      </c>
      <c r="J2" t="s">
        <v>38</v>
      </c>
    </row>
    <row r="3" spans="1:10" x14ac:dyDescent="0.35">
      <c r="A3">
        <v>2</v>
      </c>
      <c r="B3" s="1">
        <f ca="1">EDATE(B12,-9)</f>
        <v>45383</v>
      </c>
      <c r="C3" t="s">
        <v>10</v>
      </c>
      <c r="D3" t="s">
        <v>78</v>
      </c>
      <c r="E3" t="s">
        <v>19</v>
      </c>
      <c r="F3">
        <v>2590000</v>
      </c>
      <c r="G3">
        <v>2680000</v>
      </c>
      <c r="H3">
        <v>3216000</v>
      </c>
      <c r="I3">
        <v>0.75</v>
      </c>
      <c r="J3" t="s">
        <v>38</v>
      </c>
    </row>
    <row r="4" spans="1:10" x14ac:dyDescent="0.35">
      <c r="A4">
        <v>3</v>
      </c>
      <c r="B4" s="1">
        <f ca="1">EDATE(B12,-8)</f>
        <v>45413</v>
      </c>
      <c r="C4" t="s">
        <v>10</v>
      </c>
      <c r="D4" t="s">
        <v>78</v>
      </c>
      <c r="E4" t="s">
        <v>19</v>
      </c>
      <c r="F4">
        <v>3360000</v>
      </c>
      <c r="G4">
        <v>3560000</v>
      </c>
      <c r="H4">
        <v>4272000</v>
      </c>
      <c r="I4">
        <v>0.75</v>
      </c>
      <c r="J4" t="s">
        <v>38</v>
      </c>
    </row>
    <row r="5" spans="1:10" x14ac:dyDescent="0.35">
      <c r="A5">
        <v>4</v>
      </c>
      <c r="B5" s="1">
        <f ca="1">EDATE(B12,-7)</f>
        <v>45444</v>
      </c>
      <c r="C5" t="s">
        <v>10</v>
      </c>
      <c r="D5" t="s">
        <v>78</v>
      </c>
      <c r="E5" t="s">
        <v>19</v>
      </c>
      <c r="F5">
        <v>6734000</v>
      </c>
      <c r="G5">
        <v>3680000</v>
      </c>
      <c r="H5">
        <v>4416000</v>
      </c>
      <c r="I5">
        <v>0.75</v>
      </c>
      <c r="J5" t="s">
        <v>38</v>
      </c>
    </row>
    <row r="6" spans="1:10" x14ac:dyDescent="0.35">
      <c r="A6">
        <v>5</v>
      </c>
      <c r="B6" s="1">
        <f ca="1">EDATE(B12,-6)</f>
        <v>45474</v>
      </c>
      <c r="C6" t="s">
        <v>10</v>
      </c>
      <c r="D6" t="s">
        <v>78</v>
      </c>
      <c r="E6" t="s">
        <v>19</v>
      </c>
      <c r="F6">
        <v>1246000</v>
      </c>
      <c r="G6">
        <v>3580000</v>
      </c>
      <c r="H6">
        <v>4296000</v>
      </c>
      <c r="I6">
        <v>0.75</v>
      </c>
      <c r="J6" t="s">
        <v>38</v>
      </c>
    </row>
    <row r="7" spans="1:10" x14ac:dyDescent="0.35">
      <c r="A7">
        <v>6</v>
      </c>
      <c r="B7" s="1">
        <f ca="1">EDATE(B12,-5)</f>
        <v>45505</v>
      </c>
      <c r="C7" t="s">
        <v>10</v>
      </c>
      <c r="D7" t="s">
        <v>78</v>
      </c>
      <c r="E7" t="s">
        <v>19</v>
      </c>
      <c r="F7">
        <v>3302000</v>
      </c>
      <c r="G7">
        <v>3802000</v>
      </c>
      <c r="H7">
        <v>4562400</v>
      </c>
      <c r="I7">
        <v>0.75</v>
      </c>
      <c r="J7" t="s">
        <v>38</v>
      </c>
    </row>
    <row r="8" spans="1:10" x14ac:dyDescent="0.35">
      <c r="A8">
        <v>7</v>
      </c>
      <c r="B8" s="1">
        <f ca="1">EDATE(B12,-4)</f>
        <v>45536</v>
      </c>
      <c r="C8" t="s">
        <v>10</v>
      </c>
      <c r="D8" t="s">
        <v>78</v>
      </c>
      <c r="E8" t="s">
        <v>19</v>
      </c>
      <c r="F8">
        <v>4600000</v>
      </c>
      <c r="G8">
        <v>4200000</v>
      </c>
      <c r="H8">
        <v>5040000</v>
      </c>
      <c r="I8">
        <v>0.75</v>
      </c>
      <c r="J8" t="s">
        <v>38</v>
      </c>
    </row>
    <row r="9" spans="1:10" x14ac:dyDescent="0.35">
      <c r="A9">
        <v>8</v>
      </c>
      <c r="B9" s="1">
        <f ca="1">EDATE(B12,-3)</f>
        <v>45566</v>
      </c>
      <c r="C9" t="s">
        <v>10</v>
      </c>
      <c r="D9" t="s">
        <v>78</v>
      </c>
      <c r="E9" t="s">
        <v>19</v>
      </c>
      <c r="F9">
        <v>5240000</v>
      </c>
      <c r="G9">
        <v>3840000</v>
      </c>
      <c r="H9">
        <v>4608000</v>
      </c>
      <c r="I9">
        <v>0.75</v>
      </c>
      <c r="J9" t="s">
        <v>38</v>
      </c>
    </row>
    <row r="10" spans="1:10" x14ac:dyDescent="0.35">
      <c r="A10">
        <v>9</v>
      </c>
      <c r="B10" s="1">
        <f ca="1">EDATE(B12,-2)</f>
        <v>45597</v>
      </c>
      <c r="C10" t="s">
        <v>10</v>
      </c>
      <c r="D10" t="s">
        <v>78</v>
      </c>
      <c r="E10" t="s">
        <v>19</v>
      </c>
      <c r="F10">
        <v>9890000</v>
      </c>
      <c r="G10">
        <v>4560000</v>
      </c>
      <c r="H10">
        <v>5472000</v>
      </c>
      <c r="I10">
        <v>0.75</v>
      </c>
      <c r="J10" t="s">
        <v>38</v>
      </c>
    </row>
    <row r="11" spans="1:10" x14ac:dyDescent="0.35">
      <c r="A11">
        <v>10</v>
      </c>
      <c r="B11" s="1">
        <f ca="1">EDATE(B12,-1)</f>
        <v>45627</v>
      </c>
      <c r="C11" t="s">
        <v>10</v>
      </c>
      <c r="D11" t="s">
        <v>78</v>
      </c>
      <c r="E11" t="s">
        <v>19</v>
      </c>
      <c r="F11">
        <v>4764400</v>
      </c>
      <c r="G11">
        <v>4220000</v>
      </c>
      <c r="H11">
        <v>5064000</v>
      </c>
      <c r="I11">
        <v>0.75</v>
      </c>
      <c r="J11" t="s">
        <v>38</v>
      </c>
    </row>
    <row r="12" spans="1:10" x14ac:dyDescent="0.35">
      <c r="A12">
        <v>11</v>
      </c>
      <c r="B12" s="1">
        <f ca="1">DATE(YEAR(TODAY()),MONTH(TODAY()),DAY(1))</f>
        <v>45658</v>
      </c>
      <c r="C12" t="s">
        <v>10</v>
      </c>
      <c r="D12" t="s">
        <v>78</v>
      </c>
      <c r="E12" t="s">
        <v>19</v>
      </c>
      <c r="G12">
        <v>4428000</v>
      </c>
      <c r="H12">
        <v>5313600</v>
      </c>
      <c r="I12">
        <v>1.25</v>
      </c>
      <c r="J12" t="s">
        <v>38</v>
      </c>
    </row>
    <row r="13" spans="1:10" x14ac:dyDescent="0.35">
      <c r="A13">
        <v>12</v>
      </c>
      <c r="B13" s="1">
        <f ca="1">EDATE(B12,1)</f>
        <v>45689</v>
      </c>
      <c r="C13" t="s">
        <v>10</v>
      </c>
      <c r="D13" t="s">
        <v>78</v>
      </c>
      <c r="E13" t="s">
        <v>19</v>
      </c>
      <c r="G13">
        <v>4530000</v>
      </c>
      <c r="H13">
        <v>5436000</v>
      </c>
      <c r="I13">
        <v>1.25</v>
      </c>
      <c r="J13" t="s">
        <v>38</v>
      </c>
    </row>
    <row r="14" spans="1:10" x14ac:dyDescent="0.35">
      <c r="A14">
        <v>1</v>
      </c>
      <c r="B14" s="1">
        <f ca="1">EDATE(B24,-10)</f>
        <v>45352</v>
      </c>
      <c r="C14" t="s">
        <v>11</v>
      </c>
      <c r="D14" t="s">
        <v>76</v>
      </c>
      <c r="E14" t="s">
        <v>19</v>
      </c>
      <c r="F14">
        <v>282500</v>
      </c>
      <c r="G14">
        <v>292500</v>
      </c>
      <c r="H14">
        <v>321750</v>
      </c>
      <c r="I14">
        <v>0.75</v>
      </c>
      <c r="J14" t="s">
        <v>38</v>
      </c>
    </row>
    <row r="15" spans="1:10" x14ac:dyDescent="0.35">
      <c r="A15">
        <v>2</v>
      </c>
      <c r="B15" s="1">
        <f ca="1">EDATE(B24,-9)</f>
        <v>45383</v>
      </c>
      <c r="C15" t="s">
        <v>11</v>
      </c>
      <c r="D15" t="s">
        <v>76</v>
      </c>
      <c r="E15" t="s">
        <v>19</v>
      </c>
      <c r="F15">
        <v>382000</v>
      </c>
      <c r="G15">
        <v>402000</v>
      </c>
      <c r="H15">
        <v>442200</v>
      </c>
      <c r="I15">
        <v>0.75</v>
      </c>
      <c r="J15" t="s">
        <v>38</v>
      </c>
    </row>
    <row r="16" spans="1:10" x14ac:dyDescent="0.35">
      <c r="A16">
        <v>3</v>
      </c>
      <c r="B16" s="1">
        <f ca="1">EDATE(B24,-8)</f>
        <v>45413</v>
      </c>
      <c r="C16" t="s">
        <v>11</v>
      </c>
      <c r="D16" t="s">
        <v>76</v>
      </c>
      <c r="E16" t="s">
        <v>19</v>
      </c>
      <c r="F16">
        <v>557200</v>
      </c>
      <c r="G16">
        <v>427200</v>
      </c>
      <c r="H16">
        <v>469920</v>
      </c>
      <c r="I16">
        <v>0.75</v>
      </c>
      <c r="J16" t="s">
        <v>38</v>
      </c>
    </row>
    <row r="17" spans="1:10" x14ac:dyDescent="0.35">
      <c r="A17">
        <v>4</v>
      </c>
      <c r="B17" s="1">
        <f ca="1">EDATE(B24,-7)</f>
        <v>45444</v>
      </c>
      <c r="C17" t="s">
        <v>11</v>
      </c>
      <c r="D17" t="s">
        <v>76</v>
      </c>
      <c r="E17" t="s">
        <v>19</v>
      </c>
      <c r="F17">
        <v>741600</v>
      </c>
      <c r="G17">
        <v>441600</v>
      </c>
      <c r="H17">
        <v>485760</v>
      </c>
      <c r="I17">
        <v>0.75</v>
      </c>
      <c r="J17" t="s">
        <v>38</v>
      </c>
    </row>
    <row r="18" spans="1:10" x14ac:dyDescent="0.35">
      <c r="A18">
        <v>5</v>
      </c>
      <c r="B18" s="1">
        <f ca="1">EDATE(B24,-6)</f>
        <v>45474</v>
      </c>
      <c r="C18" t="s">
        <v>11</v>
      </c>
      <c r="D18" t="s">
        <v>76</v>
      </c>
      <c r="E18" t="s">
        <v>19</v>
      </c>
      <c r="F18">
        <v>265400</v>
      </c>
      <c r="G18">
        <v>465400</v>
      </c>
      <c r="H18">
        <v>511940</v>
      </c>
      <c r="I18">
        <v>0.75</v>
      </c>
      <c r="J18" t="s">
        <v>38</v>
      </c>
    </row>
    <row r="19" spans="1:10" x14ac:dyDescent="0.35">
      <c r="A19">
        <v>6</v>
      </c>
      <c r="B19" s="1">
        <f ca="1">EDATE(B24,-5)</f>
        <v>45505</v>
      </c>
      <c r="C19" t="s">
        <v>11</v>
      </c>
      <c r="D19" t="s">
        <v>76</v>
      </c>
      <c r="E19" t="s">
        <v>19</v>
      </c>
      <c r="F19">
        <v>318220</v>
      </c>
      <c r="G19">
        <v>418220</v>
      </c>
      <c r="H19">
        <v>460042</v>
      </c>
      <c r="I19">
        <v>0.75</v>
      </c>
      <c r="J19" t="s">
        <v>38</v>
      </c>
    </row>
    <row r="20" spans="1:10" x14ac:dyDescent="0.35">
      <c r="A20">
        <v>7</v>
      </c>
      <c r="B20" s="1">
        <f ca="1">EDATE(B24,-4)</f>
        <v>45536</v>
      </c>
      <c r="C20" t="s">
        <v>11</v>
      </c>
      <c r="D20" t="s">
        <v>76</v>
      </c>
      <c r="E20" t="s">
        <v>19</v>
      </c>
      <c r="F20">
        <v>262000</v>
      </c>
      <c r="G20">
        <v>462000</v>
      </c>
      <c r="H20">
        <v>508200</v>
      </c>
      <c r="I20">
        <v>0.75</v>
      </c>
      <c r="J20" t="s">
        <v>38</v>
      </c>
    </row>
    <row r="21" spans="1:10" x14ac:dyDescent="0.35">
      <c r="A21">
        <v>8</v>
      </c>
      <c r="B21" s="1">
        <f ca="1">EDATE(B24,-3)</f>
        <v>45566</v>
      </c>
      <c r="C21" t="s">
        <v>11</v>
      </c>
      <c r="D21" t="s">
        <v>76</v>
      </c>
      <c r="E21" t="s">
        <v>19</v>
      </c>
      <c r="F21">
        <v>945600</v>
      </c>
      <c r="G21">
        <v>345600</v>
      </c>
      <c r="H21">
        <v>380160</v>
      </c>
      <c r="I21">
        <v>0.75</v>
      </c>
      <c r="J21" t="s">
        <v>38</v>
      </c>
    </row>
    <row r="22" spans="1:10" x14ac:dyDescent="0.35">
      <c r="A22">
        <v>9</v>
      </c>
      <c r="B22" s="1">
        <f ca="1">EDATE(B24,-2)</f>
        <v>45597</v>
      </c>
      <c r="C22" t="s">
        <v>11</v>
      </c>
      <c r="D22" t="s">
        <v>76</v>
      </c>
      <c r="E22" t="s">
        <v>19</v>
      </c>
      <c r="F22">
        <v>645384</v>
      </c>
      <c r="G22">
        <v>410400</v>
      </c>
      <c r="H22">
        <v>451440</v>
      </c>
      <c r="I22">
        <v>0.75</v>
      </c>
      <c r="J22" t="s">
        <v>38</v>
      </c>
    </row>
    <row r="23" spans="1:10" x14ac:dyDescent="0.35">
      <c r="A23">
        <v>10</v>
      </c>
      <c r="B23" s="1">
        <f ca="1">EDATE(B24,-1)</f>
        <v>45627</v>
      </c>
      <c r="C23" t="s">
        <v>11</v>
      </c>
      <c r="D23" t="s">
        <v>76</v>
      </c>
      <c r="E23" t="s">
        <v>19</v>
      </c>
      <c r="F23">
        <v>381840</v>
      </c>
      <c r="G23">
        <v>253200</v>
      </c>
      <c r="H23">
        <v>278520</v>
      </c>
      <c r="I23">
        <v>0.75</v>
      </c>
      <c r="J23" t="s">
        <v>38</v>
      </c>
    </row>
    <row r="24" spans="1:10" x14ac:dyDescent="0.35">
      <c r="A24">
        <v>11</v>
      </c>
      <c r="B24" s="1">
        <f ca="1">DATE(YEAR(TODAY()),MONTH(TODAY()),DAY(1))</f>
        <v>45658</v>
      </c>
      <c r="C24" t="s">
        <v>11</v>
      </c>
      <c r="D24" t="s">
        <v>76</v>
      </c>
      <c r="E24" t="s">
        <v>19</v>
      </c>
      <c r="G24">
        <v>531360</v>
      </c>
      <c r="H24">
        <v>584496</v>
      </c>
      <c r="I24">
        <v>0.75</v>
      </c>
      <c r="J24" t="s">
        <v>38</v>
      </c>
    </row>
    <row r="25" spans="1:10" x14ac:dyDescent="0.35">
      <c r="A25">
        <v>12</v>
      </c>
      <c r="B25" s="1">
        <f ca="1">EDATE(B24,1)</f>
        <v>45689</v>
      </c>
      <c r="C25" t="s">
        <v>11</v>
      </c>
      <c r="D25" t="s">
        <v>76</v>
      </c>
      <c r="E25" t="s">
        <v>19</v>
      </c>
      <c r="G25">
        <v>407700</v>
      </c>
      <c r="H25">
        <v>448470</v>
      </c>
      <c r="I25">
        <v>0.75</v>
      </c>
      <c r="J25" t="s">
        <v>38</v>
      </c>
    </row>
    <row r="26" spans="1:10" x14ac:dyDescent="0.35">
      <c r="A26">
        <v>1</v>
      </c>
      <c r="B26" s="1">
        <f ca="1">EDATE(B36,-10)</f>
        <v>45352</v>
      </c>
      <c r="C26" t="s">
        <v>20</v>
      </c>
      <c r="D26" t="s">
        <v>74</v>
      </c>
      <c r="E26" t="s">
        <v>47</v>
      </c>
      <c r="F26">
        <v>66</v>
      </c>
      <c r="G26">
        <v>75</v>
      </c>
      <c r="H26">
        <v>68</v>
      </c>
      <c r="I26">
        <v>0.75</v>
      </c>
      <c r="J26" t="s">
        <v>36</v>
      </c>
    </row>
    <row r="27" spans="1:10" x14ac:dyDescent="0.35">
      <c r="A27">
        <v>2</v>
      </c>
      <c r="B27" s="1">
        <f ca="1">EDATE(B36,-9)</f>
        <v>45383</v>
      </c>
      <c r="C27" t="s">
        <v>20</v>
      </c>
      <c r="D27" t="s">
        <v>74</v>
      </c>
      <c r="E27" t="s">
        <v>47</v>
      </c>
      <c r="F27">
        <v>67</v>
      </c>
      <c r="G27">
        <v>72</v>
      </c>
      <c r="H27">
        <v>68</v>
      </c>
      <c r="I27">
        <v>0.75</v>
      </c>
      <c r="J27" t="s">
        <v>36</v>
      </c>
    </row>
    <row r="28" spans="1:10" x14ac:dyDescent="0.35">
      <c r="A28">
        <v>3</v>
      </c>
      <c r="B28" s="1">
        <f ca="1">EDATE(B36,-8)</f>
        <v>45413</v>
      </c>
      <c r="C28" t="s">
        <v>20</v>
      </c>
      <c r="D28" t="s">
        <v>74</v>
      </c>
      <c r="E28" t="s">
        <v>47</v>
      </c>
      <c r="F28">
        <v>69</v>
      </c>
      <c r="G28">
        <v>70</v>
      </c>
      <c r="H28">
        <v>68</v>
      </c>
      <c r="I28">
        <v>0.75</v>
      </c>
      <c r="J28" t="s">
        <v>36</v>
      </c>
    </row>
    <row r="29" spans="1:10" x14ac:dyDescent="0.35">
      <c r="A29">
        <v>4</v>
      </c>
      <c r="B29" s="1">
        <f ca="1">EDATE(B36,-7)</f>
        <v>45444</v>
      </c>
      <c r="C29" t="s">
        <v>20</v>
      </c>
      <c r="D29" t="s">
        <v>74</v>
      </c>
      <c r="E29" t="s">
        <v>47</v>
      </c>
      <c r="F29">
        <v>70</v>
      </c>
      <c r="G29">
        <v>69</v>
      </c>
      <c r="H29">
        <v>68</v>
      </c>
      <c r="I29">
        <v>0.75</v>
      </c>
      <c r="J29" t="s">
        <v>36</v>
      </c>
    </row>
    <row r="30" spans="1:10" x14ac:dyDescent="0.35">
      <c r="A30">
        <v>5</v>
      </c>
      <c r="B30" s="1">
        <f ca="1">EDATE(B36,-6)</f>
        <v>45474</v>
      </c>
      <c r="C30" t="s">
        <v>20</v>
      </c>
      <c r="D30" t="s">
        <v>74</v>
      </c>
      <c r="E30" t="s">
        <v>47</v>
      </c>
      <c r="F30">
        <v>71</v>
      </c>
      <c r="G30">
        <v>72</v>
      </c>
      <c r="H30">
        <v>68</v>
      </c>
      <c r="I30">
        <v>0.75</v>
      </c>
      <c r="J30" t="s">
        <v>36</v>
      </c>
    </row>
    <row r="31" spans="1:10" x14ac:dyDescent="0.35">
      <c r="A31">
        <v>6</v>
      </c>
      <c r="B31" s="1">
        <f ca="1">EDATE(B36,-5)</f>
        <v>45505</v>
      </c>
      <c r="C31" t="s">
        <v>20</v>
      </c>
      <c r="D31" t="s">
        <v>74</v>
      </c>
      <c r="E31" t="s">
        <v>47</v>
      </c>
      <c r="F31">
        <v>69</v>
      </c>
      <c r="G31">
        <v>78</v>
      </c>
      <c r="H31">
        <v>68</v>
      </c>
      <c r="I31">
        <v>0.75</v>
      </c>
      <c r="J31" t="s">
        <v>36</v>
      </c>
    </row>
    <row r="32" spans="1:10" x14ac:dyDescent="0.35">
      <c r="A32">
        <v>7</v>
      </c>
      <c r="B32" s="1">
        <f ca="1">EDATE(B36,-4)</f>
        <v>45536</v>
      </c>
      <c r="C32" t="s">
        <v>20</v>
      </c>
      <c r="D32" t="s">
        <v>74</v>
      </c>
      <c r="E32" t="s">
        <v>47</v>
      </c>
      <c r="F32">
        <v>68</v>
      </c>
      <c r="G32">
        <v>75</v>
      </c>
      <c r="H32">
        <v>68</v>
      </c>
      <c r="I32">
        <v>0.75</v>
      </c>
      <c r="J32" t="s">
        <v>36</v>
      </c>
    </row>
    <row r="33" spans="1:10" x14ac:dyDescent="0.35">
      <c r="A33">
        <v>8</v>
      </c>
      <c r="B33" s="1">
        <f ca="1">EDATE(B36,-3)</f>
        <v>45566</v>
      </c>
      <c r="C33" t="s">
        <v>20</v>
      </c>
      <c r="D33" t="s">
        <v>74</v>
      </c>
      <c r="E33" t="s">
        <v>47</v>
      </c>
      <c r="F33">
        <v>67</v>
      </c>
      <c r="G33">
        <v>70</v>
      </c>
      <c r="H33">
        <v>68</v>
      </c>
      <c r="I33">
        <v>0.75</v>
      </c>
      <c r="J33" t="s">
        <v>36</v>
      </c>
    </row>
    <row r="34" spans="1:10" x14ac:dyDescent="0.35">
      <c r="A34">
        <v>9</v>
      </c>
      <c r="B34" s="1">
        <f ca="1">EDATE(B36,-2)</f>
        <v>45597</v>
      </c>
      <c r="C34" t="s">
        <v>20</v>
      </c>
      <c r="D34" t="s">
        <v>74</v>
      </c>
      <c r="E34" t="s">
        <v>47</v>
      </c>
      <c r="F34">
        <v>69</v>
      </c>
      <c r="G34">
        <v>70</v>
      </c>
      <c r="H34">
        <v>68</v>
      </c>
      <c r="I34">
        <v>0.75</v>
      </c>
      <c r="J34" t="s">
        <v>36</v>
      </c>
    </row>
    <row r="35" spans="1:10" x14ac:dyDescent="0.35">
      <c r="A35">
        <v>10</v>
      </c>
      <c r="B35" s="1">
        <f ca="1">EDATE(B36,-1)</f>
        <v>45627</v>
      </c>
      <c r="C35" t="s">
        <v>20</v>
      </c>
      <c r="D35" t="s">
        <v>74</v>
      </c>
      <c r="E35" t="s">
        <v>47</v>
      </c>
      <c r="F35">
        <v>70</v>
      </c>
      <c r="G35">
        <v>72</v>
      </c>
      <c r="H35">
        <v>68</v>
      </c>
      <c r="I35">
        <v>0.75</v>
      </c>
      <c r="J35" t="s">
        <v>36</v>
      </c>
    </row>
    <row r="36" spans="1:10" x14ac:dyDescent="0.35">
      <c r="A36">
        <v>11</v>
      </c>
      <c r="B36" s="1">
        <f ca="1">DATE(YEAR(TODAY()),MONTH(TODAY()),DAY(1))</f>
        <v>45658</v>
      </c>
      <c r="C36" t="s">
        <v>20</v>
      </c>
      <c r="D36" t="s">
        <v>74</v>
      </c>
      <c r="E36" t="s">
        <v>47</v>
      </c>
      <c r="G36">
        <v>70</v>
      </c>
      <c r="H36">
        <v>68</v>
      </c>
      <c r="I36">
        <v>0.75</v>
      </c>
      <c r="J36" t="s">
        <v>36</v>
      </c>
    </row>
    <row r="37" spans="1:10" x14ac:dyDescent="0.35">
      <c r="A37">
        <v>12</v>
      </c>
      <c r="B37" s="1">
        <f ca="1">EDATE(B36,1)</f>
        <v>45689</v>
      </c>
      <c r="C37" t="s">
        <v>20</v>
      </c>
      <c r="D37" t="s">
        <v>74</v>
      </c>
      <c r="E37" t="s">
        <v>47</v>
      </c>
      <c r="G37">
        <v>72</v>
      </c>
      <c r="H37">
        <v>68</v>
      </c>
      <c r="I37">
        <v>0.75</v>
      </c>
      <c r="J37" t="s">
        <v>36</v>
      </c>
    </row>
    <row r="38" spans="1:10" x14ac:dyDescent="0.35">
      <c r="A38">
        <v>1</v>
      </c>
      <c r="B38" s="1">
        <f ca="1">EDATE(B48,-10)</f>
        <v>45352</v>
      </c>
      <c r="C38" t="s">
        <v>21</v>
      </c>
      <c r="D38" t="s">
        <v>16</v>
      </c>
      <c r="E38" t="s">
        <v>47</v>
      </c>
      <c r="F38">
        <v>70</v>
      </c>
      <c r="G38">
        <v>68</v>
      </c>
      <c r="H38">
        <v>75</v>
      </c>
      <c r="I38">
        <v>0.75</v>
      </c>
      <c r="J38" t="s">
        <v>38</v>
      </c>
    </row>
    <row r="39" spans="1:10" x14ac:dyDescent="0.35">
      <c r="A39">
        <v>2</v>
      </c>
      <c r="B39" s="1">
        <f ca="1">EDATE(B48,-9)</f>
        <v>45383</v>
      </c>
      <c r="C39" t="s">
        <v>21</v>
      </c>
      <c r="D39" t="s">
        <v>16</v>
      </c>
      <c r="E39" t="s">
        <v>47</v>
      </c>
      <c r="F39">
        <v>73</v>
      </c>
      <c r="G39">
        <v>72</v>
      </c>
      <c r="H39">
        <v>75</v>
      </c>
      <c r="I39">
        <v>0.75</v>
      </c>
      <c r="J39" t="s">
        <v>38</v>
      </c>
    </row>
    <row r="40" spans="1:10" x14ac:dyDescent="0.35">
      <c r="A40">
        <v>3</v>
      </c>
      <c r="B40" s="1">
        <f ca="1">EDATE(B48,-8)</f>
        <v>45413</v>
      </c>
      <c r="C40" t="s">
        <v>21</v>
      </c>
      <c r="D40" t="s">
        <v>16</v>
      </c>
      <c r="E40" t="s">
        <v>47</v>
      </c>
      <c r="F40">
        <v>69</v>
      </c>
      <c r="G40">
        <v>76</v>
      </c>
      <c r="H40">
        <v>75</v>
      </c>
      <c r="I40">
        <v>0.75</v>
      </c>
      <c r="J40" t="s">
        <v>38</v>
      </c>
    </row>
    <row r="41" spans="1:10" x14ac:dyDescent="0.35">
      <c r="A41">
        <v>4</v>
      </c>
      <c r="B41" s="1">
        <f ca="1">EDATE(B48,-7)</f>
        <v>45444</v>
      </c>
      <c r="C41" t="s">
        <v>21</v>
      </c>
      <c r="D41" t="s">
        <v>16</v>
      </c>
      <c r="E41" t="s">
        <v>47</v>
      </c>
      <c r="F41">
        <v>72</v>
      </c>
      <c r="G41">
        <v>70</v>
      </c>
      <c r="H41">
        <v>75</v>
      </c>
      <c r="I41">
        <v>0.75</v>
      </c>
      <c r="J41" t="s">
        <v>38</v>
      </c>
    </row>
    <row r="42" spans="1:10" x14ac:dyDescent="0.35">
      <c r="A42">
        <v>5</v>
      </c>
      <c r="B42" s="1">
        <f ca="1">EDATE(B48,-6)</f>
        <v>45474</v>
      </c>
      <c r="C42" t="s">
        <v>21</v>
      </c>
      <c r="D42" t="s">
        <v>16</v>
      </c>
      <c r="E42" t="s">
        <v>47</v>
      </c>
      <c r="F42">
        <v>68</v>
      </c>
      <c r="G42">
        <v>74</v>
      </c>
      <c r="H42">
        <v>75</v>
      </c>
      <c r="I42">
        <v>0.75</v>
      </c>
      <c r="J42" t="s">
        <v>38</v>
      </c>
    </row>
    <row r="43" spans="1:10" x14ac:dyDescent="0.35">
      <c r="A43">
        <v>6</v>
      </c>
      <c r="B43" s="1">
        <f ca="1">EDATE(B48,-5)</f>
        <v>45505</v>
      </c>
      <c r="C43" t="s">
        <v>21</v>
      </c>
      <c r="D43" t="s">
        <v>16</v>
      </c>
      <c r="E43" t="s">
        <v>47</v>
      </c>
      <c r="F43">
        <v>70</v>
      </c>
      <c r="G43">
        <v>60</v>
      </c>
      <c r="H43">
        <v>75</v>
      </c>
      <c r="I43">
        <v>0.75</v>
      </c>
      <c r="J43" t="s">
        <v>38</v>
      </c>
    </row>
    <row r="44" spans="1:10" x14ac:dyDescent="0.35">
      <c r="A44">
        <v>7</v>
      </c>
      <c r="B44" s="1">
        <f ca="1">EDATE(B48,-4)</f>
        <v>45536</v>
      </c>
      <c r="C44" t="s">
        <v>21</v>
      </c>
      <c r="D44" t="s">
        <v>16</v>
      </c>
      <c r="E44" t="s">
        <v>47</v>
      </c>
      <c r="F44">
        <v>78</v>
      </c>
      <c r="G44">
        <v>73</v>
      </c>
      <c r="H44">
        <v>75</v>
      </c>
      <c r="I44">
        <v>0.75</v>
      </c>
      <c r="J44" t="s">
        <v>38</v>
      </c>
    </row>
    <row r="45" spans="1:10" x14ac:dyDescent="0.35">
      <c r="A45">
        <v>8</v>
      </c>
      <c r="B45" s="1">
        <f ca="1">EDATE(B48,-3)</f>
        <v>45566</v>
      </c>
      <c r="C45" t="s">
        <v>21</v>
      </c>
      <c r="D45" t="s">
        <v>16</v>
      </c>
      <c r="E45" t="s">
        <v>47</v>
      </c>
      <c r="F45">
        <v>76</v>
      </c>
      <c r="G45">
        <v>78</v>
      </c>
      <c r="H45">
        <v>75</v>
      </c>
      <c r="I45">
        <v>0.75</v>
      </c>
      <c r="J45" t="s">
        <v>38</v>
      </c>
    </row>
    <row r="46" spans="1:10" x14ac:dyDescent="0.35">
      <c r="A46">
        <v>9</v>
      </c>
      <c r="B46" s="1">
        <f ca="1">EDATE(B48,-2)</f>
        <v>45597</v>
      </c>
      <c r="C46" t="s">
        <v>21</v>
      </c>
      <c r="D46" t="s">
        <v>16</v>
      </c>
      <c r="E46" t="s">
        <v>47</v>
      </c>
      <c r="F46">
        <v>72</v>
      </c>
      <c r="G46">
        <v>70</v>
      </c>
      <c r="H46">
        <v>75</v>
      </c>
      <c r="I46">
        <v>0.75</v>
      </c>
      <c r="J46" t="s">
        <v>38</v>
      </c>
    </row>
    <row r="47" spans="1:10" x14ac:dyDescent="0.35">
      <c r="A47">
        <v>10</v>
      </c>
      <c r="B47" s="1">
        <f ca="1">EDATE(B48,-1)</f>
        <v>45627</v>
      </c>
      <c r="C47" t="s">
        <v>21</v>
      </c>
      <c r="D47" t="s">
        <v>16</v>
      </c>
      <c r="E47" t="s">
        <v>47</v>
      </c>
      <c r="F47">
        <v>78</v>
      </c>
      <c r="G47">
        <v>70</v>
      </c>
      <c r="H47">
        <v>75</v>
      </c>
      <c r="I47">
        <v>0.75</v>
      </c>
      <c r="J47" t="s">
        <v>38</v>
      </c>
    </row>
    <row r="48" spans="1:10" x14ac:dyDescent="0.35">
      <c r="A48">
        <v>11</v>
      </c>
      <c r="B48" s="1">
        <f ca="1">DATE(YEAR(TODAY()),MONTH(TODAY()),DAY(1))</f>
        <v>45658</v>
      </c>
      <c r="C48" t="s">
        <v>21</v>
      </c>
      <c r="D48" t="s">
        <v>16</v>
      </c>
      <c r="E48" t="s">
        <v>47</v>
      </c>
      <c r="G48">
        <v>78</v>
      </c>
      <c r="H48">
        <v>75</v>
      </c>
      <c r="I48">
        <v>0.75</v>
      </c>
      <c r="J48" t="s">
        <v>38</v>
      </c>
    </row>
    <row r="49" spans="1:10" x14ac:dyDescent="0.35">
      <c r="A49">
        <v>12</v>
      </c>
      <c r="B49" s="1">
        <f ca="1">EDATE(B48,1)</f>
        <v>45689</v>
      </c>
      <c r="C49" t="s">
        <v>21</v>
      </c>
      <c r="D49" t="s">
        <v>16</v>
      </c>
      <c r="E49" t="s">
        <v>47</v>
      </c>
      <c r="G49">
        <v>72</v>
      </c>
      <c r="H49">
        <v>75</v>
      </c>
      <c r="I49">
        <v>0.75</v>
      </c>
      <c r="J49" t="s">
        <v>38</v>
      </c>
    </row>
    <row r="50" spans="1:10" x14ac:dyDescent="0.35">
      <c r="A50">
        <v>1</v>
      </c>
      <c r="B50" s="1">
        <f ca="1">EDATE(B60,-10)</f>
        <v>45352</v>
      </c>
      <c r="C50" t="s">
        <v>22</v>
      </c>
      <c r="D50" t="s">
        <v>32</v>
      </c>
      <c r="E50" t="s">
        <v>19</v>
      </c>
      <c r="F50">
        <v>126</v>
      </c>
      <c r="G50">
        <v>150</v>
      </c>
      <c r="H50">
        <v>200</v>
      </c>
      <c r="I50">
        <v>0.75</v>
      </c>
      <c r="J50" t="s">
        <v>38</v>
      </c>
    </row>
    <row r="51" spans="1:10" x14ac:dyDescent="0.35">
      <c r="A51">
        <v>2</v>
      </c>
      <c r="B51" s="1">
        <f ca="1">EDATE(B60,-9)</f>
        <v>45383</v>
      </c>
      <c r="C51" t="s">
        <v>22</v>
      </c>
      <c r="D51" t="s">
        <v>32</v>
      </c>
      <c r="E51" t="s">
        <v>19</v>
      </c>
      <c r="F51">
        <v>142</v>
      </c>
      <c r="G51">
        <v>170</v>
      </c>
      <c r="H51">
        <v>200</v>
      </c>
      <c r="I51">
        <v>0.75</v>
      </c>
      <c r="J51" t="s">
        <v>38</v>
      </c>
    </row>
    <row r="52" spans="1:10" x14ac:dyDescent="0.35">
      <c r="A52">
        <v>3</v>
      </c>
      <c r="B52" s="1">
        <f ca="1">EDATE(B60,-8)</f>
        <v>45413</v>
      </c>
      <c r="C52" t="s">
        <v>22</v>
      </c>
      <c r="D52" t="s">
        <v>32</v>
      </c>
      <c r="E52" t="s">
        <v>19</v>
      </c>
      <c r="F52">
        <v>254</v>
      </c>
      <c r="G52">
        <v>220</v>
      </c>
      <c r="H52">
        <v>200</v>
      </c>
      <c r="I52">
        <v>0.75</v>
      </c>
      <c r="J52" t="s">
        <v>38</v>
      </c>
    </row>
    <row r="53" spans="1:10" x14ac:dyDescent="0.35">
      <c r="A53">
        <v>4</v>
      </c>
      <c r="B53" s="1">
        <f ca="1">EDATE(B60,-7)</f>
        <v>45444</v>
      </c>
      <c r="C53" t="s">
        <v>22</v>
      </c>
      <c r="D53" t="s">
        <v>32</v>
      </c>
      <c r="E53" t="s">
        <v>19</v>
      </c>
      <c r="F53">
        <v>150</v>
      </c>
      <c r="G53">
        <v>183</v>
      </c>
      <c r="H53">
        <v>200</v>
      </c>
      <c r="I53">
        <v>0.75</v>
      </c>
      <c r="J53" t="s">
        <v>38</v>
      </c>
    </row>
    <row r="54" spans="1:10" x14ac:dyDescent="0.35">
      <c r="A54">
        <v>5</v>
      </c>
      <c r="B54" s="1">
        <f ca="1">EDATE(B60,-6)</f>
        <v>45474</v>
      </c>
      <c r="C54" t="s">
        <v>22</v>
      </c>
      <c r="D54" t="s">
        <v>32</v>
      </c>
      <c r="E54" t="s">
        <v>19</v>
      </c>
      <c r="F54">
        <v>185</v>
      </c>
      <c r="G54">
        <v>214</v>
      </c>
      <c r="H54">
        <v>200</v>
      </c>
      <c r="I54">
        <v>0.75</v>
      </c>
      <c r="J54" t="s">
        <v>38</v>
      </c>
    </row>
    <row r="55" spans="1:10" x14ac:dyDescent="0.35">
      <c r="A55">
        <v>6</v>
      </c>
      <c r="B55" s="1">
        <f ca="1">EDATE(B60,-5)</f>
        <v>45505</v>
      </c>
      <c r="C55" t="s">
        <v>22</v>
      </c>
      <c r="D55" t="s">
        <v>32</v>
      </c>
      <c r="E55" t="s">
        <v>19</v>
      </c>
      <c r="F55">
        <v>190</v>
      </c>
      <c r="G55">
        <v>243</v>
      </c>
      <c r="H55">
        <v>200</v>
      </c>
      <c r="I55">
        <v>0.75</v>
      </c>
      <c r="J55" t="s">
        <v>38</v>
      </c>
    </row>
    <row r="56" spans="1:10" x14ac:dyDescent="0.35">
      <c r="A56">
        <v>7</v>
      </c>
      <c r="B56" s="1">
        <f ca="1">EDATE(B60,-4)</f>
        <v>45536</v>
      </c>
      <c r="C56" t="s">
        <v>22</v>
      </c>
      <c r="D56" t="s">
        <v>32</v>
      </c>
      <c r="E56" t="s">
        <v>19</v>
      </c>
      <c r="F56">
        <v>96</v>
      </c>
      <c r="G56">
        <v>135</v>
      </c>
      <c r="H56">
        <v>200</v>
      </c>
      <c r="I56">
        <v>0.75</v>
      </c>
      <c r="J56" t="s">
        <v>38</v>
      </c>
    </row>
    <row r="57" spans="1:10" x14ac:dyDescent="0.35">
      <c r="A57">
        <v>8</v>
      </c>
      <c r="B57" s="1">
        <f ca="1">EDATE(B60,-3)</f>
        <v>45566</v>
      </c>
      <c r="C57" t="s">
        <v>22</v>
      </c>
      <c r="D57" t="s">
        <v>32</v>
      </c>
      <c r="E57" t="s">
        <v>19</v>
      </c>
      <c r="F57">
        <v>218</v>
      </c>
      <c r="G57">
        <v>167</v>
      </c>
      <c r="H57">
        <v>200</v>
      </c>
      <c r="I57">
        <v>0.75</v>
      </c>
      <c r="J57" t="s">
        <v>38</v>
      </c>
    </row>
    <row r="58" spans="1:10" x14ac:dyDescent="0.35">
      <c r="A58">
        <v>9</v>
      </c>
      <c r="B58" s="1">
        <f ca="1">EDATE(B60,-2)</f>
        <v>45597</v>
      </c>
      <c r="C58" t="s">
        <v>22</v>
      </c>
      <c r="D58" t="s">
        <v>32</v>
      </c>
      <c r="E58" t="s">
        <v>19</v>
      </c>
      <c r="F58">
        <v>210</v>
      </c>
      <c r="G58">
        <v>189</v>
      </c>
      <c r="H58">
        <v>200</v>
      </c>
      <c r="I58">
        <v>0.75</v>
      </c>
      <c r="J58" t="s">
        <v>38</v>
      </c>
    </row>
    <row r="59" spans="1:10" x14ac:dyDescent="0.35">
      <c r="A59">
        <v>10</v>
      </c>
      <c r="B59" s="1">
        <f ca="1">EDATE(B60,-1)</f>
        <v>45627</v>
      </c>
      <c r="C59" t="s">
        <v>22</v>
      </c>
      <c r="D59" t="s">
        <v>32</v>
      </c>
      <c r="E59" t="s">
        <v>19</v>
      </c>
      <c r="F59">
        <v>204</v>
      </c>
      <c r="G59">
        <v>163</v>
      </c>
      <c r="H59">
        <v>200</v>
      </c>
      <c r="I59">
        <v>0.75</v>
      </c>
      <c r="J59" t="s">
        <v>38</v>
      </c>
    </row>
    <row r="60" spans="1:10" x14ac:dyDescent="0.35">
      <c r="A60">
        <v>11</v>
      </c>
      <c r="B60" s="1">
        <f ca="1">DATE(YEAR(TODAY()),MONTH(TODAY()),DAY(1))</f>
        <v>45658</v>
      </c>
      <c r="C60" t="s">
        <v>22</v>
      </c>
      <c r="D60" t="s">
        <v>32</v>
      </c>
      <c r="E60" t="s">
        <v>19</v>
      </c>
      <c r="G60">
        <v>193</v>
      </c>
      <c r="H60">
        <v>200</v>
      </c>
      <c r="I60">
        <v>0.75</v>
      </c>
      <c r="J60" t="s">
        <v>38</v>
      </c>
    </row>
    <row r="61" spans="1:10" x14ac:dyDescent="0.35">
      <c r="A61">
        <v>12</v>
      </c>
      <c r="B61" s="1">
        <f ca="1">EDATE(B60,1)</f>
        <v>45689</v>
      </c>
      <c r="C61" t="s">
        <v>22</v>
      </c>
      <c r="D61" t="s">
        <v>32</v>
      </c>
      <c r="E61" t="s">
        <v>19</v>
      </c>
      <c r="G61">
        <v>173</v>
      </c>
      <c r="H61">
        <v>200</v>
      </c>
      <c r="I61">
        <v>0.75</v>
      </c>
      <c r="J61" t="s">
        <v>38</v>
      </c>
    </row>
    <row r="62" spans="1:10" x14ac:dyDescent="0.35">
      <c r="A62">
        <v>1</v>
      </c>
      <c r="B62" s="1">
        <f ca="1">EDATE(B72,-10)</f>
        <v>45352</v>
      </c>
      <c r="C62" t="s">
        <v>23</v>
      </c>
      <c r="D62" t="s">
        <v>33</v>
      </c>
      <c r="E62" t="s">
        <v>47</v>
      </c>
      <c r="F62">
        <v>7</v>
      </c>
      <c r="G62">
        <v>5</v>
      </c>
      <c r="H62">
        <v>3</v>
      </c>
      <c r="I62">
        <v>0.75</v>
      </c>
      <c r="J62" t="s">
        <v>36</v>
      </c>
    </row>
    <row r="63" spans="1:10" x14ac:dyDescent="0.35">
      <c r="A63">
        <v>2</v>
      </c>
      <c r="B63" s="1">
        <f ca="1">EDATE(B72,-9)</f>
        <v>45383</v>
      </c>
      <c r="C63" t="s">
        <v>23</v>
      </c>
      <c r="D63" t="s">
        <v>33</v>
      </c>
      <c r="E63" t="s">
        <v>47</v>
      </c>
      <c r="F63">
        <v>6</v>
      </c>
      <c r="G63">
        <v>4</v>
      </c>
      <c r="H63">
        <v>3</v>
      </c>
      <c r="I63">
        <v>0.75</v>
      </c>
      <c r="J63" t="s">
        <v>36</v>
      </c>
    </row>
    <row r="64" spans="1:10" x14ac:dyDescent="0.35">
      <c r="A64">
        <v>3</v>
      </c>
      <c r="B64" s="1">
        <f ca="1">EDATE(B72,-8)</f>
        <v>45413</v>
      </c>
      <c r="C64" t="s">
        <v>23</v>
      </c>
      <c r="D64" t="s">
        <v>33</v>
      </c>
      <c r="E64" t="s">
        <v>47</v>
      </c>
      <c r="F64">
        <v>5</v>
      </c>
      <c r="G64">
        <v>6</v>
      </c>
      <c r="H64">
        <v>3</v>
      </c>
      <c r="I64">
        <v>0.75</v>
      </c>
      <c r="J64" t="s">
        <v>36</v>
      </c>
    </row>
    <row r="65" spans="1:10" x14ac:dyDescent="0.35">
      <c r="A65">
        <v>4</v>
      </c>
      <c r="B65" s="1">
        <f ca="1">EDATE(B72,-7)</f>
        <v>45444</v>
      </c>
      <c r="C65" t="s">
        <v>23</v>
      </c>
      <c r="D65" t="s">
        <v>33</v>
      </c>
      <c r="E65" t="s">
        <v>47</v>
      </c>
      <c r="F65">
        <v>5</v>
      </c>
      <c r="G65">
        <v>5</v>
      </c>
      <c r="H65">
        <v>3</v>
      </c>
      <c r="I65">
        <v>0.75</v>
      </c>
      <c r="J65" t="s">
        <v>36</v>
      </c>
    </row>
    <row r="66" spans="1:10" x14ac:dyDescent="0.35">
      <c r="A66">
        <v>5</v>
      </c>
      <c r="B66" s="1">
        <f ca="1">EDATE(B72,-6)</f>
        <v>45474</v>
      </c>
      <c r="C66" t="s">
        <v>23</v>
      </c>
      <c r="D66" t="s">
        <v>33</v>
      </c>
      <c r="E66" t="s">
        <v>47</v>
      </c>
      <c r="F66">
        <v>5</v>
      </c>
      <c r="G66">
        <v>5</v>
      </c>
      <c r="H66">
        <v>3</v>
      </c>
      <c r="I66">
        <v>0.75</v>
      </c>
      <c r="J66" t="s">
        <v>36</v>
      </c>
    </row>
    <row r="67" spans="1:10" x14ac:dyDescent="0.35">
      <c r="A67">
        <v>6</v>
      </c>
      <c r="B67" s="1">
        <f ca="1">EDATE(B72,-5)</f>
        <v>45505</v>
      </c>
      <c r="C67" t="s">
        <v>23</v>
      </c>
      <c r="D67" t="s">
        <v>33</v>
      </c>
      <c r="E67" t="s">
        <v>47</v>
      </c>
      <c r="F67">
        <v>4</v>
      </c>
      <c r="G67">
        <v>2</v>
      </c>
      <c r="H67">
        <v>3</v>
      </c>
      <c r="I67">
        <v>0.75</v>
      </c>
      <c r="J67" t="s">
        <v>36</v>
      </c>
    </row>
    <row r="68" spans="1:10" x14ac:dyDescent="0.35">
      <c r="A68">
        <v>7</v>
      </c>
      <c r="B68" s="1">
        <f ca="1">EDATE(B72,-4)</f>
        <v>45536</v>
      </c>
      <c r="C68" t="s">
        <v>23</v>
      </c>
      <c r="D68" t="s">
        <v>33</v>
      </c>
      <c r="E68" t="s">
        <v>47</v>
      </c>
      <c r="F68">
        <v>5</v>
      </c>
      <c r="G68">
        <v>4</v>
      </c>
      <c r="H68">
        <v>3</v>
      </c>
      <c r="I68">
        <v>0.75</v>
      </c>
      <c r="J68" t="s">
        <v>36</v>
      </c>
    </row>
    <row r="69" spans="1:10" x14ac:dyDescent="0.35">
      <c r="A69">
        <v>8</v>
      </c>
      <c r="B69" s="1">
        <f ca="1">EDATE(B72,-3)</f>
        <v>45566</v>
      </c>
      <c r="C69" t="s">
        <v>23</v>
      </c>
      <c r="D69" t="s">
        <v>33</v>
      </c>
      <c r="E69" t="s">
        <v>47</v>
      </c>
      <c r="F69">
        <v>4</v>
      </c>
      <c r="G69">
        <v>3</v>
      </c>
      <c r="H69">
        <v>3</v>
      </c>
      <c r="I69">
        <v>0.75</v>
      </c>
      <c r="J69" t="s">
        <v>36</v>
      </c>
    </row>
    <row r="70" spans="1:10" x14ac:dyDescent="0.35">
      <c r="A70">
        <v>9</v>
      </c>
      <c r="B70" s="1">
        <f ca="1">EDATE(B72,-2)</f>
        <v>45597</v>
      </c>
      <c r="C70" t="s">
        <v>23</v>
      </c>
      <c r="D70" t="s">
        <v>33</v>
      </c>
      <c r="E70" t="s">
        <v>47</v>
      </c>
      <c r="F70">
        <v>4</v>
      </c>
      <c r="G70">
        <v>4</v>
      </c>
      <c r="H70">
        <v>3</v>
      </c>
      <c r="I70">
        <v>0.75</v>
      </c>
      <c r="J70" t="s">
        <v>36</v>
      </c>
    </row>
    <row r="71" spans="1:10" x14ac:dyDescent="0.35">
      <c r="A71">
        <v>10</v>
      </c>
      <c r="B71" s="1">
        <f ca="1">EDATE(B72,-1)</f>
        <v>45627</v>
      </c>
      <c r="C71" t="s">
        <v>23</v>
      </c>
      <c r="D71" t="s">
        <v>33</v>
      </c>
      <c r="E71" t="s">
        <v>47</v>
      </c>
      <c r="F71">
        <v>3</v>
      </c>
      <c r="G71">
        <v>5</v>
      </c>
      <c r="H71">
        <v>3</v>
      </c>
      <c r="I71">
        <v>0.75</v>
      </c>
      <c r="J71" t="s">
        <v>36</v>
      </c>
    </row>
    <row r="72" spans="1:10" x14ac:dyDescent="0.35">
      <c r="A72">
        <v>11</v>
      </c>
      <c r="B72" s="1">
        <f ca="1">DATE(YEAR(TODAY()),MONTH(TODAY()),DAY(1))</f>
        <v>45658</v>
      </c>
      <c r="C72" t="s">
        <v>23</v>
      </c>
      <c r="D72" t="s">
        <v>33</v>
      </c>
      <c r="E72" t="s">
        <v>47</v>
      </c>
      <c r="G72">
        <v>4</v>
      </c>
      <c r="H72">
        <v>3</v>
      </c>
      <c r="I72">
        <v>0.75</v>
      </c>
      <c r="J72" t="s">
        <v>36</v>
      </c>
    </row>
    <row r="73" spans="1:10" x14ac:dyDescent="0.35">
      <c r="A73">
        <v>12</v>
      </c>
      <c r="B73" s="1">
        <f ca="1">EDATE(B72,1)</f>
        <v>45689</v>
      </c>
      <c r="C73" t="s">
        <v>23</v>
      </c>
      <c r="D73" t="s">
        <v>33</v>
      </c>
      <c r="E73" t="s">
        <v>47</v>
      </c>
      <c r="G73">
        <v>6</v>
      </c>
      <c r="H73">
        <v>3</v>
      </c>
      <c r="I73">
        <v>0.75</v>
      </c>
      <c r="J73" t="s">
        <v>36</v>
      </c>
    </row>
    <row r="74" spans="1:10" x14ac:dyDescent="0.35">
      <c r="A74">
        <v>1</v>
      </c>
      <c r="B74" s="1">
        <f ca="1">EDATE(B84,-10)</f>
        <v>45352</v>
      </c>
      <c r="C74" t="s">
        <v>24</v>
      </c>
      <c r="D74" t="s">
        <v>34</v>
      </c>
      <c r="E74" t="s">
        <v>47</v>
      </c>
      <c r="F74">
        <v>13</v>
      </c>
      <c r="G74">
        <v>12</v>
      </c>
      <c r="H74">
        <v>10</v>
      </c>
      <c r="I74">
        <v>0.75</v>
      </c>
      <c r="J74" t="s">
        <v>36</v>
      </c>
    </row>
    <row r="75" spans="1:10" x14ac:dyDescent="0.35">
      <c r="A75">
        <v>2</v>
      </c>
      <c r="B75" s="1">
        <f ca="1">EDATE(B84,-9)</f>
        <v>45383</v>
      </c>
      <c r="C75" t="s">
        <v>24</v>
      </c>
      <c r="D75" t="s">
        <v>34</v>
      </c>
      <c r="E75" t="s">
        <v>47</v>
      </c>
      <c r="F75">
        <v>14</v>
      </c>
      <c r="G75">
        <v>11</v>
      </c>
      <c r="H75">
        <v>10</v>
      </c>
      <c r="I75">
        <v>0.75</v>
      </c>
      <c r="J75" t="s">
        <v>36</v>
      </c>
    </row>
    <row r="76" spans="1:10" x14ac:dyDescent="0.35">
      <c r="A76">
        <v>3</v>
      </c>
      <c r="B76" s="1">
        <f ca="1">EDATE(B84,-8)</f>
        <v>45413</v>
      </c>
      <c r="C76" t="s">
        <v>24</v>
      </c>
      <c r="D76" t="s">
        <v>34</v>
      </c>
      <c r="E76" t="s">
        <v>47</v>
      </c>
      <c r="F76">
        <v>13</v>
      </c>
      <c r="G76">
        <v>13</v>
      </c>
      <c r="H76">
        <v>10</v>
      </c>
      <c r="I76">
        <v>0.75</v>
      </c>
      <c r="J76" t="s">
        <v>36</v>
      </c>
    </row>
    <row r="77" spans="1:10" x14ac:dyDescent="0.35">
      <c r="A77">
        <v>4</v>
      </c>
      <c r="B77" s="1">
        <f ca="1">EDATE(B84,-7)</f>
        <v>45444</v>
      </c>
      <c r="C77" t="s">
        <v>24</v>
      </c>
      <c r="D77" t="s">
        <v>34</v>
      </c>
      <c r="E77" t="s">
        <v>47</v>
      </c>
      <c r="F77">
        <v>12</v>
      </c>
      <c r="G77">
        <v>12</v>
      </c>
      <c r="H77">
        <v>10</v>
      </c>
      <c r="I77">
        <v>0.75</v>
      </c>
      <c r="J77" t="s">
        <v>36</v>
      </c>
    </row>
    <row r="78" spans="1:10" x14ac:dyDescent="0.35">
      <c r="A78">
        <v>5</v>
      </c>
      <c r="B78" s="1">
        <f ca="1">EDATE(B84,-6)</f>
        <v>45474</v>
      </c>
      <c r="C78" t="s">
        <v>24</v>
      </c>
      <c r="D78" t="s">
        <v>34</v>
      </c>
      <c r="E78" t="s">
        <v>47</v>
      </c>
      <c r="F78">
        <v>11</v>
      </c>
      <c r="G78">
        <v>13</v>
      </c>
      <c r="H78">
        <v>10</v>
      </c>
      <c r="I78">
        <v>0.75</v>
      </c>
      <c r="J78" t="s">
        <v>36</v>
      </c>
    </row>
    <row r="79" spans="1:10" x14ac:dyDescent="0.35">
      <c r="A79">
        <v>6</v>
      </c>
      <c r="B79" s="1">
        <f ca="1">EDATE(B84,-5)</f>
        <v>45505</v>
      </c>
      <c r="C79" t="s">
        <v>24</v>
      </c>
      <c r="D79" t="s">
        <v>34</v>
      </c>
      <c r="E79" t="s">
        <v>47</v>
      </c>
      <c r="F79">
        <v>11</v>
      </c>
      <c r="G79">
        <v>11</v>
      </c>
      <c r="H79">
        <v>10</v>
      </c>
      <c r="I79">
        <v>0.75</v>
      </c>
      <c r="J79" t="s">
        <v>36</v>
      </c>
    </row>
    <row r="80" spans="1:10" x14ac:dyDescent="0.35">
      <c r="A80">
        <v>7</v>
      </c>
      <c r="B80" s="1">
        <f ca="1">EDATE(B84,-4)</f>
        <v>45536</v>
      </c>
      <c r="C80" t="s">
        <v>24</v>
      </c>
      <c r="D80" t="s">
        <v>34</v>
      </c>
      <c r="E80" t="s">
        <v>47</v>
      </c>
      <c r="F80">
        <v>12</v>
      </c>
      <c r="G80">
        <v>12</v>
      </c>
      <c r="H80">
        <v>10</v>
      </c>
      <c r="I80">
        <v>0.75</v>
      </c>
      <c r="J80" t="s">
        <v>36</v>
      </c>
    </row>
    <row r="81" spans="1:10" x14ac:dyDescent="0.35">
      <c r="A81">
        <v>8</v>
      </c>
      <c r="B81" s="1">
        <f ca="1">EDATE(B84,-3)</f>
        <v>45566</v>
      </c>
      <c r="C81" t="s">
        <v>24</v>
      </c>
      <c r="D81" t="s">
        <v>34</v>
      </c>
      <c r="E81" t="s">
        <v>47</v>
      </c>
      <c r="F81">
        <v>11</v>
      </c>
      <c r="G81">
        <v>11</v>
      </c>
      <c r="H81">
        <v>10</v>
      </c>
      <c r="I81">
        <v>0.75</v>
      </c>
      <c r="J81" t="s">
        <v>36</v>
      </c>
    </row>
    <row r="82" spans="1:10" x14ac:dyDescent="0.35">
      <c r="A82">
        <v>9</v>
      </c>
      <c r="B82" s="1">
        <f ca="1">EDATE(B84,-2)</f>
        <v>45597</v>
      </c>
      <c r="C82" t="s">
        <v>24</v>
      </c>
      <c r="D82" t="s">
        <v>34</v>
      </c>
      <c r="E82" t="s">
        <v>47</v>
      </c>
      <c r="F82">
        <v>10</v>
      </c>
      <c r="G82">
        <v>12</v>
      </c>
      <c r="H82">
        <v>10</v>
      </c>
      <c r="I82">
        <v>0.75</v>
      </c>
      <c r="J82" t="s">
        <v>36</v>
      </c>
    </row>
    <row r="83" spans="1:10" x14ac:dyDescent="0.35">
      <c r="A83">
        <v>10</v>
      </c>
      <c r="B83" s="1">
        <f ca="1">EDATE(B84,-1)</f>
        <v>45627</v>
      </c>
      <c r="C83" t="s">
        <v>24</v>
      </c>
      <c r="D83" t="s">
        <v>34</v>
      </c>
      <c r="E83" t="s">
        <v>47</v>
      </c>
      <c r="F83">
        <v>10</v>
      </c>
      <c r="G83">
        <v>12</v>
      </c>
      <c r="H83">
        <v>10</v>
      </c>
      <c r="I83">
        <v>0.75</v>
      </c>
      <c r="J83" t="s">
        <v>36</v>
      </c>
    </row>
    <row r="84" spans="1:10" x14ac:dyDescent="0.35">
      <c r="A84">
        <v>11</v>
      </c>
      <c r="B84" s="1">
        <f ca="1">DATE(YEAR(TODAY()),MONTH(TODAY()),DAY(1))</f>
        <v>45658</v>
      </c>
      <c r="C84" t="s">
        <v>24</v>
      </c>
      <c r="D84" t="s">
        <v>34</v>
      </c>
      <c r="E84" t="s">
        <v>47</v>
      </c>
      <c r="G84">
        <v>13</v>
      </c>
      <c r="H84">
        <v>10</v>
      </c>
      <c r="I84">
        <v>0.75</v>
      </c>
      <c r="J84" t="s">
        <v>36</v>
      </c>
    </row>
    <row r="85" spans="1:10" x14ac:dyDescent="0.35">
      <c r="A85">
        <v>12</v>
      </c>
      <c r="B85" s="1">
        <f ca="1">EDATE(B84,1)</f>
        <v>45689</v>
      </c>
      <c r="C85" t="s">
        <v>24</v>
      </c>
      <c r="D85" t="s">
        <v>34</v>
      </c>
      <c r="E85" t="s">
        <v>47</v>
      </c>
      <c r="G85">
        <v>11</v>
      </c>
      <c r="H85">
        <v>10</v>
      </c>
      <c r="I85">
        <v>0.75</v>
      </c>
      <c r="J85" t="s">
        <v>36</v>
      </c>
    </row>
    <row r="86" spans="1:10" x14ac:dyDescent="0.35">
      <c r="A86">
        <v>1</v>
      </c>
      <c r="B86" s="1">
        <f ca="1">EDATE(B96,-10)</f>
        <v>45352</v>
      </c>
      <c r="C86" t="s">
        <v>25</v>
      </c>
      <c r="D86" t="s">
        <v>68</v>
      </c>
      <c r="E86" t="s">
        <v>47</v>
      </c>
      <c r="F86">
        <v>8</v>
      </c>
      <c r="G86">
        <v>4</v>
      </c>
      <c r="H86">
        <v>5</v>
      </c>
      <c r="I86">
        <v>0.75</v>
      </c>
      <c r="J86" t="s">
        <v>36</v>
      </c>
    </row>
    <row r="87" spans="1:10" x14ac:dyDescent="0.35">
      <c r="A87">
        <v>2</v>
      </c>
      <c r="B87" s="1">
        <f ca="1">EDATE(B96,-9)</f>
        <v>45383</v>
      </c>
      <c r="C87" t="s">
        <v>25</v>
      </c>
      <c r="D87" t="s">
        <v>68</v>
      </c>
      <c r="E87" t="s">
        <v>47</v>
      </c>
      <c r="F87">
        <v>7</v>
      </c>
      <c r="G87">
        <v>6</v>
      </c>
      <c r="H87">
        <v>5</v>
      </c>
      <c r="I87">
        <v>0.75</v>
      </c>
      <c r="J87" t="s">
        <v>36</v>
      </c>
    </row>
    <row r="88" spans="1:10" x14ac:dyDescent="0.35">
      <c r="A88">
        <v>3</v>
      </c>
      <c r="B88" s="1">
        <f ca="1">EDATE(B96,-8)</f>
        <v>45413</v>
      </c>
      <c r="C88" t="s">
        <v>25</v>
      </c>
      <c r="D88" t="s">
        <v>68</v>
      </c>
      <c r="E88" t="s">
        <v>47</v>
      </c>
      <c r="F88">
        <v>6</v>
      </c>
      <c r="G88">
        <v>7</v>
      </c>
      <c r="H88">
        <v>5</v>
      </c>
      <c r="I88">
        <v>0.75</v>
      </c>
      <c r="J88" t="s">
        <v>36</v>
      </c>
    </row>
    <row r="89" spans="1:10" x14ac:dyDescent="0.35">
      <c r="A89">
        <v>4</v>
      </c>
      <c r="B89" s="1">
        <f ca="1">EDATE(B96,-7)</f>
        <v>45444</v>
      </c>
      <c r="C89" t="s">
        <v>25</v>
      </c>
      <c r="D89" t="s">
        <v>68</v>
      </c>
      <c r="E89" t="s">
        <v>47</v>
      </c>
      <c r="F89">
        <v>7</v>
      </c>
      <c r="G89">
        <v>5</v>
      </c>
      <c r="H89">
        <v>5</v>
      </c>
      <c r="I89">
        <v>0.75</v>
      </c>
      <c r="J89" t="s">
        <v>36</v>
      </c>
    </row>
    <row r="90" spans="1:10" x14ac:dyDescent="0.35">
      <c r="A90">
        <v>5</v>
      </c>
      <c r="B90" s="1">
        <f ca="1">EDATE(B96,-6)</f>
        <v>45474</v>
      </c>
      <c r="C90" t="s">
        <v>25</v>
      </c>
      <c r="D90" t="s">
        <v>68</v>
      </c>
      <c r="E90" t="s">
        <v>47</v>
      </c>
      <c r="F90">
        <v>5</v>
      </c>
      <c r="G90">
        <v>8</v>
      </c>
      <c r="H90">
        <v>5</v>
      </c>
      <c r="I90">
        <v>0.75</v>
      </c>
      <c r="J90" t="s">
        <v>36</v>
      </c>
    </row>
    <row r="91" spans="1:10" x14ac:dyDescent="0.35">
      <c r="A91">
        <v>6</v>
      </c>
      <c r="B91" s="1">
        <f ca="1">EDATE(B96,-5)</f>
        <v>45505</v>
      </c>
      <c r="C91" t="s">
        <v>25</v>
      </c>
      <c r="D91" t="s">
        <v>68</v>
      </c>
      <c r="E91" t="s">
        <v>47</v>
      </c>
      <c r="F91">
        <v>6</v>
      </c>
      <c r="G91">
        <v>7</v>
      </c>
      <c r="H91">
        <v>5</v>
      </c>
      <c r="I91">
        <v>0.75</v>
      </c>
      <c r="J91" t="s">
        <v>36</v>
      </c>
    </row>
    <row r="92" spans="1:10" x14ac:dyDescent="0.35">
      <c r="A92">
        <v>7</v>
      </c>
      <c r="B92" s="1">
        <f ca="1">EDATE(B96,-4)</f>
        <v>45536</v>
      </c>
      <c r="C92" t="s">
        <v>25</v>
      </c>
      <c r="D92" t="s">
        <v>68</v>
      </c>
      <c r="E92" t="s">
        <v>47</v>
      </c>
      <c r="F92">
        <v>6</v>
      </c>
      <c r="G92">
        <v>6</v>
      </c>
      <c r="H92">
        <v>5</v>
      </c>
      <c r="I92">
        <v>0.75</v>
      </c>
      <c r="J92" t="s">
        <v>36</v>
      </c>
    </row>
    <row r="93" spans="1:10" x14ac:dyDescent="0.35">
      <c r="A93">
        <v>8</v>
      </c>
      <c r="B93" s="1">
        <f ca="1">EDATE(B96,-3)</f>
        <v>45566</v>
      </c>
      <c r="C93" t="s">
        <v>25</v>
      </c>
      <c r="D93" t="s">
        <v>68</v>
      </c>
      <c r="E93" t="s">
        <v>47</v>
      </c>
      <c r="F93">
        <v>5</v>
      </c>
      <c r="G93">
        <v>7</v>
      </c>
      <c r="H93">
        <v>5</v>
      </c>
      <c r="I93">
        <v>0.75</v>
      </c>
      <c r="J93" t="s">
        <v>36</v>
      </c>
    </row>
    <row r="94" spans="1:10" x14ac:dyDescent="0.35">
      <c r="A94">
        <v>9</v>
      </c>
      <c r="B94" s="1">
        <f ca="1">EDATE(B96,-2)</f>
        <v>45597</v>
      </c>
      <c r="C94" t="s">
        <v>25</v>
      </c>
      <c r="D94" t="s">
        <v>68</v>
      </c>
      <c r="E94" t="s">
        <v>47</v>
      </c>
      <c r="F94">
        <v>4</v>
      </c>
      <c r="G94">
        <v>8</v>
      </c>
      <c r="H94">
        <v>5</v>
      </c>
      <c r="I94">
        <v>0.75</v>
      </c>
      <c r="J94" t="s">
        <v>36</v>
      </c>
    </row>
    <row r="95" spans="1:10" x14ac:dyDescent="0.35">
      <c r="A95">
        <v>10</v>
      </c>
      <c r="B95" s="1">
        <f ca="1">EDATE(B96,-1)</f>
        <v>45627</v>
      </c>
      <c r="C95" t="s">
        <v>25</v>
      </c>
      <c r="D95" t="s">
        <v>68</v>
      </c>
      <c r="E95" t="s">
        <v>47</v>
      </c>
      <c r="F95">
        <v>6</v>
      </c>
      <c r="G95">
        <v>5</v>
      </c>
      <c r="H95">
        <v>5</v>
      </c>
      <c r="I95">
        <v>0.75</v>
      </c>
      <c r="J95" t="s">
        <v>36</v>
      </c>
    </row>
    <row r="96" spans="1:10" x14ac:dyDescent="0.35">
      <c r="A96">
        <v>11</v>
      </c>
      <c r="B96" s="1">
        <f ca="1">DATE(YEAR(TODAY()),MONTH(TODAY()),DAY(1))</f>
        <v>45658</v>
      </c>
      <c r="C96" t="s">
        <v>25</v>
      </c>
      <c r="D96" t="s">
        <v>68</v>
      </c>
      <c r="E96" t="s">
        <v>47</v>
      </c>
      <c r="G96">
        <v>6</v>
      </c>
      <c r="H96">
        <v>5</v>
      </c>
      <c r="I96">
        <v>0.75</v>
      </c>
      <c r="J96" t="s">
        <v>36</v>
      </c>
    </row>
    <row r="97" spans="1:10" x14ac:dyDescent="0.35">
      <c r="A97">
        <v>12</v>
      </c>
      <c r="B97" s="1">
        <f ca="1">EDATE(B96,1)</f>
        <v>45689</v>
      </c>
      <c r="C97" t="s">
        <v>25</v>
      </c>
      <c r="D97" t="s">
        <v>68</v>
      </c>
      <c r="E97" t="s">
        <v>47</v>
      </c>
      <c r="G97">
        <v>8</v>
      </c>
      <c r="H97">
        <v>5</v>
      </c>
      <c r="I97">
        <v>0.75</v>
      </c>
      <c r="J97" t="s">
        <v>36</v>
      </c>
    </row>
    <row r="98" spans="1:10" x14ac:dyDescent="0.35">
      <c r="A98">
        <v>1</v>
      </c>
      <c r="B98" s="1">
        <f ca="1">EDATE(B108,-10)</f>
        <v>45352</v>
      </c>
      <c r="C98" t="s">
        <v>26</v>
      </c>
      <c r="D98" t="s">
        <v>66</v>
      </c>
      <c r="E98" t="s">
        <v>47</v>
      </c>
      <c r="F98">
        <v>1</v>
      </c>
      <c r="G98">
        <v>3</v>
      </c>
      <c r="H98">
        <v>4</v>
      </c>
      <c r="I98">
        <v>0.75</v>
      </c>
      <c r="J98" t="s">
        <v>38</v>
      </c>
    </row>
    <row r="99" spans="1:10" x14ac:dyDescent="0.35">
      <c r="A99">
        <v>2</v>
      </c>
      <c r="B99" s="1">
        <f ca="1">EDATE(B108,-9)</f>
        <v>45383</v>
      </c>
      <c r="C99" t="s">
        <v>26</v>
      </c>
      <c r="D99" t="s">
        <v>66</v>
      </c>
      <c r="E99" t="s">
        <v>47</v>
      </c>
      <c r="F99">
        <v>3</v>
      </c>
      <c r="G99">
        <v>5</v>
      </c>
      <c r="H99">
        <v>5</v>
      </c>
      <c r="I99">
        <v>0.75</v>
      </c>
      <c r="J99" t="s">
        <v>38</v>
      </c>
    </row>
    <row r="100" spans="1:10" x14ac:dyDescent="0.35">
      <c r="A100">
        <v>3</v>
      </c>
      <c r="B100" s="1">
        <f ca="1">EDATE(B108,-8)</f>
        <v>45413</v>
      </c>
      <c r="C100" t="s">
        <v>26</v>
      </c>
      <c r="D100" t="s">
        <v>66</v>
      </c>
      <c r="E100" t="s">
        <v>47</v>
      </c>
      <c r="F100">
        <v>5</v>
      </c>
      <c r="G100">
        <v>6</v>
      </c>
      <c r="H100">
        <v>6</v>
      </c>
      <c r="I100">
        <v>0.75</v>
      </c>
      <c r="J100" t="s">
        <v>38</v>
      </c>
    </row>
    <row r="101" spans="1:10" x14ac:dyDescent="0.35">
      <c r="A101">
        <v>4</v>
      </c>
      <c r="B101" s="1">
        <f ca="1">EDATE(B108,-7)</f>
        <v>45444</v>
      </c>
      <c r="C101" t="s">
        <v>26</v>
      </c>
      <c r="D101" t="s">
        <v>66</v>
      </c>
      <c r="E101" t="s">
        <v>47</v>
      </c>
      <c r="F101">
        <v>6</v>
      </c>
      <c r="G101">
        <v>7</v>
      </c>
      <c r="H101">
        <v>7</v>
      </c>
      <c r="I101">
        <v>0.75</v>
      </c>
      <c r="J101" t="s">
        <v>38</v>
      </c>
    </row>
    <row r="102" spans="1:10" x14ac:dyDescent="0.35">
      <c r="A102">
        <v>5</v>
      </c>
      <c r="B102" s="1">
        <f ca="1">EDATE(B108,-6)</f>
        <v>45474</v>
      </c>
      <c r="C102" t="s">
        <v>26</v>
      </c>
      <c r="D102" t="s">
        <v>66</v>
      </c>
      <c r="E102" t="s">
        <v>47</v>
      </c>
      <c r="F102">
        <v>7</v>
      </c>
      <c r="G102">
        <v>8</v>
      </c>
      <c r="H102">
        <v>8</v>
      </c>
      <c r="I102">
        <v>0.75</v>
      </c>
      <c r="J102" t="s">
        <v>38</v>
      </c>
    </row>
    <row r="103" spans="1:10" x14ac:dyDescent="0.35">
      <c r="A103">
        <v>6</v>
      </c>
      <c r="B103" s="1">
        <f ca="1">EDATE(B108,-5)</f>
        <v>45505</v>
      </c>
      <c r="C103" t="s">
        <v>26</v>
      </c>
      <c r="D103" t="s">
        <v>66</v>
      </c>
      <c r="E103" t="s">
        <v>47</v>
      </c>
      <c r="F103">
        <v>10</v>
      </c>
      <c r="G103">
        <v>9</v>
      </c>
      <c r="H103">
        <v>9</v>
      </c>
      <c r="I103">
        <v>0.75</v>
      </c>
      <c r="J103" t="s">
        <v>38</v>
      </c>
    </row>
    <row r="104" spans="1:10" x14ac:dyDescent="0.35">
      <c r="A104">
        <v>7</v>
      </c>
      <c r="B104" s="1">
        <f ca="1">EDATE(B108,-4)</f>
        <v>45536</v>
      </c>
      <c r="C104" t="s">
        <v>26</v>
      </c>
      <c r="D104" t="s">
        <v>66</v>
      </c>
      <c r="E104" t="s">
        <v>47</v>
      </c>
      <c r="F104">
        <v>12</v>
      </c>
      <c r="G104">
        <v>11</v>
      </c>
      <c r="H104">
        <v>10</v>
      </c>
      <c r="I104">
        <v>0.75</v>
      </c>
      <c r="J104" t="s">
        <v>38</v>
      </c>
    </row>
    <row r="105" spans="1:10" x14ac:dyDescent="0.35">
      <c r="A105">
        <v>8</v>
      </c>
      <c r="B105" s="1">
        <f ca="1">EDATE(B108,-3)</f>
        <v>45566</v>
      </c>
      <c r="C105" t="s">
        <v>26</v>
      </c>
      <c r="D105" t="s">
        <v>66</v>
      </c>
      <c r="E105" t="s">
        <v>47</v>
      </c>
      <c r="F105">
        <v>14</v>
      </c>
      <c r="G105">
        <v>12</v>
      </c>
      <c r="H105">
        <v>12</v>
      </c>
      <c r="I105">
        <v>0.75</v>
      </c>
      <c r="J105" t="s">
        <v>38</v>
      </c>
    </row>
    <row r="106" spans="1:10" x14ac:dyDescent="0.35">
      <c r="A106">
        <v>9</v>
      </c>
      <c r="B106" s="1">
        <f ca="1">EDATE(B108,-2)</f>
        <v>45597</v>
      </c>
      <c r="C106" t="s">
        <v>26</v>
      </c>
      <c r="D106" t="s">
        <v>66</v>
      </c>
      <c r="E106" t="s">
        <v>47</v>
      </c>
      <c r="F106">
        <v>15</v>
      </c>
      <c r="G106">
        <v>13</v>
      </c>
      <c r="H106">
        <v>14</v>
      </c>
      <c r="I106">
        <v>0.75</v>
      </c>
      <c r="J106" t="s">
        <v>38</v>
      </c>
    </row>
    <row r="107" spans="1:10" x14ac:dyDescent="0.35">
      <c r="A107">
        <v>10</v>
      </c>
      <c r="B107" s="1">
        <f ca="1">EDATE(B108,-1)</f>
        <v>45627</v>
      </c>
      <c r="C107" t="s">
        <v>26</v>
      </c>
      <c r="D107" t="s">
        <v>66</v>
      </c>
      <c r="E107" t="s">
        <v>47</v>
      </c>
      <c r="F107">
        <v>15</v>
      </c>
      <c r="G107">
        <v>14</v>
      </c>
      <c r="H107">
        <v>16</v>
      </c>
      <c r="I107">
        <v>0.75</v>
      </c>
      <c r="J107" t="s">
        <v>38</v>
      </c>
    </row>
    <row r="108" spans="1:10" x14ac:dyDescent="0.35">
      <c r="A108">
        <v>11</v>
      </c>
      <c r="B108" s="1">
        <f ca="1">DATE(YEAR(TODAY()),MONTH(TODAY()),DAY(1))</f>
        <v>45658</v>
      </c>
      <c r="C108" t="s">
        <v>26</v>
      </c>
      <c r="D108" t="s">
        <v>66</v>
      </c>
      <c r="E108" t="s">
        <v>47</v>
      </c>
      <c r="G108">
        <v>15</v>
      </c>
      <c r="H108">
        <v>18</v>
      </c>
      <c r="I108">
        <v>0.75</v>
      </c>
      <c r="J108" t="s">
        <v>38</v>
      </c>
    </row>
    <row r="109" spans="1:10" x14ac:dyDescent="0.35">
      <c r="A109">
        <v>12</v>
      </c>
      <c r="B109" s="1">
        <f ca="1">EDATE(B108,1)</f>
        <v>45689</v>
      </c>
      <c r="C109" t="s">
        <v>26</v>
      </c>
      <c r="D109" t="s">
        <v>66</v>
      </c>
      <c r="E109" t="s">
        <v>47</v>
      </c>
      <c r="G109">
        <v>16</v>
      </c>
      <c r="H109">
        <v>20</v>
      </c>
      <c r="I109">
        <v>0.75</v>
      </c>
      <c r="J109" t="s">
        <v>38</v>
      </c>
    </row>
    <row r="110" spans="1:10" x14ac:dyDescent="0.35">
      <c r="A110">
        <v>1</v>
      </c>
      <c r="B110" s="1">
        <f ca="1">EDATE(B120,-10)</f>
        <v>45352</v>
      </c>
      <c r="C110" t="s">
        <v>27</v>
      </c>
      <c r="D110" t="s">
        <v>35</v>
      </c>
      <c r="E110" t="s">
        <v>19</v>
      </c>
      <c r="F110">
        <v>1</v>
      </c>
      <c r="G110">
        <v>0</v>
      </c>
      <c r="H110">
        <v>1</v>
      </c>
      <c r="I110">
        <v>0.75</v>
      </c>
      <c r="J110" t="s">
        <v>38</v>
      </c>
    </row>
    <row r="111" spans="1:10" x14ac:dyDescent="0.35">
      <c r="A111">
        <v>2</v>
      </c>
      <c r="B111" s="1">
        <f ca="1">EDATE(B120,-9)</f>
        <v>45383</v>
      </c>
      <c r="C111" t="s">
        <v>27</v>
      </c>
      <c r="D111" t="s">
        <v>35</v>
      </c>
      <c r="E111" t="s">
        <v>19</v>
      </c>
      <c r="F111">
        <v>0</v>
      </c>
      <c r="G111">
        <v>1</v>
      </c>
      <c r="H111">
        <v>1</v>
      </c>
      <c r="I111">
        <v>0.75</v>
      </c>
      <c r="J111" t="s">
        <v>38</v>
      </c>
    </row>
    <row r="112" spans="1:10" x14ac:dyDescent="0.35">
      <c r="A112">
        <v>3</v>
      </c>
      <c r="B112" s="1">
        <f ca="1">EDATE(B120,-8)</f>
        <v>45413</v>
      </c>
      <c r="C112" t="s">
        <v>27</v>
      </c>
      <c r="D112" t="s">
        <v>35</v>
      </c>
      <c r="E112" t="s">
        <v>19</v>
      </c>
      <c r="F112">
        <v>2</v>
      </c>
      <c r="G112">
        <v>1</v>
      </c>
      <c r="H112">
        <v>2</v>
      </c>
      <c r="I112">
        <v>0.75</v>
      </c>
      <c r="J112" t="s">
        <v>38</v>
      </c>
    </row>
    <row r="113" spans="1:10" x14ac:dyDescent="0.35">
      <c r="A113">
        <v>4</v>
      </c>
      <c r="B113" s="1">
        <f ca="1">EDATE(B120,-7)</f>
        <v>45444</v>
      </c>
      <c r="C113" t="s">
        <v>27</v>
      </c>
      <c r="D113" t="s">
        <v>35</v>
      </c>
      <c r="E113" t="s">
        <v>19</v>
      </c>
      <c r="F113">
        <v>2</v>
      </c>
      <c r="G113">
        <v>0</v>
      </c>
      <c r="H113">
        <v>1</v>
      </c>
      <c r="I113">
        <v>0.75</v>
      </c>
      <c r="J113" t="s">
        <v>38</v>
      </c>
    </row>
    <row r="114" spans="1:10" x14ac:dyDescent="0.35">
      <c r="A114">
        <v>5</v>
      </c>
      <c r="B114" s="1">
        <f ca="1">EDATE(B120,-6)</f>
        <v>45474</v>
      </c>
      <c r="C114" t="s">
        <v>27</v>
      </c>
      <c r="D114" t="s">
        <v>35</v>
      </c>
      <c r="E114" t="s">
        <v>19</v>
      </c>
      <c r="F114">
        <v>1</v>
      </c>
      <c r="G114">
        <v>0</v>
      </c>
      <c r="H114">
        <v>1</v>
      </c>
      <c r="I114">
        <v>0.75</v>
      </c>
      <c r="J114" t="s">
        <v>38</v>
      </c>
    </row>
    <row r="115" spans="1:10" x14ac:dyDescent="0.35">
      <c r="A115">
        <v>6</v>
      </c>
      <c r="B115" s="1">
        <f ca="1">EDATE(B120,-5)</f>
        <v>45505</v>
      </c>
      <c r="C115" t="s">
        <v>27</v>
      </c>
      <c r="D115" t="s">
        <v>35</v>
      </c>
      <c r="E115" t="s">
        <v>19</v>
      </c>
      <c r="F115">
        <v>1</v>
      </c>
      <c r="G115">
        <v>2</v>
      </c>
      <c r="H115">
        <v>2</v>
      </c>
      <c r="I115">
        <v>0.75</v>
      </c>
      <c r="J115" t="s">
        <v>38</v>
      </c>
    </row>
    <row r="116" spans="1:10" x14ac:dyDescent="0.35">
      <c r="A116">
        <v>7</v>
      </c>
      <c r="B116" s="1">
        <f ca="1">EDATE(B120,-4)</f>
        <v>45536</v>
      </c>
      <c r="C116" t="s">
        <v>27</v>
      </c>
      <c r="D116" t="s">
        <v>35</v>
      </c>
      <c r="E116" t="s">
        <v>19</v>
      </c>
      <c r="F116">
        <v>1</v>
      </c>
      <c r="G116">
        <v>0</v>
      </c>
      <c r="H116">
        <v>1</v>
      </c>
      <c r="I116">
        <v>0.75</v>
      </c>
      <c r="J116" t="s">
        <v>38</v>
      </c>
    </row>
    <row r="117" spans="1:10" x14ac:dyDescent="0.35">
      <c r="A117">
        <v>8</v>
      </c>
      <c r="B117" s="1">
        <f ca="1">EDATE(B120,-3)</f>
        <v>45566</v>
      </c>
      <c r="C117" t="s">
        <v>27</v>
      </c>
      <c r="D117" t="s">
        <v>35</v>
      </c>
      <c r="E117" t="s">
        <v>19</v>
      </c>
      <c r="F117">
        <v>2</v>
      </c>
      <c r="G117">
        <v>0</v>
      </c>
      <c r="H117">
        <v>1</v>
      </c>
      <c r="I117">
        <v>0.75</v>
      </c>
      <c r="J117" t="s">
        <v>38</v>
      </c>
    </row>
    <row r="118" spans="1:10" x14ac:dyDescent="0.35">
      <c r="A118">
        <v>9</v>
      </c>
      <c r="B118" s="1">
        <f ca="1">EDATE(B120,-2)</f>
        <v>45597</v>
      </c>
      <c r="C118" t="s">
        <v>27</v>
      </c>
      <c r="D118" t="s">
        <v>35</v>
      </c>
      <c r="E118" t="s">
        <v>19</v>
      </c>
      <c r="F118">
        <v>1</v>
      </c>
      <c r="G118">
        <v>0</v>
      </c>
      <c r="H118">
        <v>2</v>
      </c>
      <c r="I118">
        <v>0.75</v>
      </c>
      <c r="J118" t="s">
        <v>38</v>
      </c>
    </row>
    <row r="119" spans="1:10" x14ac:dyDescent="0.35">
      <c r="A119">
        <v>10</v>
      </c>
      <c r="B119" s="1">
        <f ca="1">EDATE(B120,-1)</f>
        <v>45627</v>
      </c>
      <c r="C119" t="s">
        <v>27</v>
      </c>
      <c r="D119" t="s">
        <v>35</v>
      </c>
      <c r="E119" t="s">
        <v>19</v>
      </c>
      <c r="F119">
        <v>2</v>
      </c>
      <c r="G119">
        <v>1</v>
      </c>
      <c r="H119">
        <v>1</v>
      </c>
      <c r="I119">
        <v>0.75</v>
      </c>
      <c r="J119" t="s">
        <v>38</v>
      </c>
    </row>
    <row r="120" spans="1:10" x14ac:dyDescent="0.35">
      <c r="A120">
        <v>11</v>
      </c>
      <c r="B120" s="1">
        <f ca="1">DATE(YEAR(TODAY()),MONTH(TODAY()),DAY(1))</f>
        <v>45658</v>
      </c>
      <c r="C120" t="s">
        <v>27</v>
      </c>
      <c r="D120" t="s">
        <v>35</v>
      </c>
      <c r="E120" t="s">
        <v>19</v>
      </c>
      <c r="G120">
        <v>1</v>
      </c>
      <c r="H120">
        <v>1</v>
      </c>
      <c r="I120">
        <v>0.75</v>
      </c>
      <c r="J120" t="s">
        <v>38</v>
      </c>
    </row>
    <row r="121" spans="1:10" x14ac:dyDescent="0.35">
      <c r="A121">
        <v>12</v>
      </c>
      <c r="B121" s="1">
        <f ca="1">EDATE(B120,1)</f>
        <v>45689</v>
      </c>
      <c r="C121" t="s">
        <v>27</v>
      </c>
      <c r="D121" t="s">
        <v>35</v>
      </c>
      <c r="E121" t="s">
        <v>19</v>
      </c>
      <c r="G121">
        <v>1</v>
      </c>
      <c r="H121">
        <v>2</v>
      </c>
      <c r="I121">
        <v>0.75</v>
      </c>
      <c r="J121" t="s">
        <v>38</v>
      </c>
    </row>
    <row r="122" spans="1:10" x14ac:dyDescent="0.35">
      <c r="A122">
        <v>1</v>
      </c>
      <c r="B122" s="1">
        <f ca="1">EDATE(B132,-10)</f>
        <v>45352</v>
      </c>
      <c r="C122" t="s">
        <v>28</v>
      </c>
      <c r="D122" t="s">
        <v>62</v>
      </c>
      <c r="E122" t="s">
        <v>47</v>
      </c>
      <c r="F122">
        <v>8</v>
      </c>
      <c r="G122">
        <v>15</v>
      </c>
      <c r="H122">
        <v>10</v>
      </c>
      <c r="I122">
        <v>0.75</v>
      </c>
      <c r="J122" t="s">
        <v>36</v>
      </c>
    </row>
    <row r="123" spans="1:10" x14ac:dyDescent="0.35">
      <c r="A123">
        <v>2</v>
      </c>
      <c r="B123" s="1">
        <f ca="1">EDATE(B132,-9)</f>
        <v>45383</v>
      </c>
      <c r="C123" t="s">
        <v>28</v>
      </c>
      <c r="D123" t="s">
        <v>62</v>
      </c>
      <c r="E123" t="s">
        <v>47</v>
      </c>
      <c r="F123">
        <v>9</v>
      </c>
      <c r="G123">
        <v>8</v>
      </c>
      <c r="H123">
        <v>10</v>
      </c>
      <c r="I123">
        <v>0.75</v>
      </c>
      <c r="J123" t="s">
        <v>36</v>
      </c>
    </row>
    <row r="124" spans="1:10" x14ac:dyDescent="0.35">
      <c r="A124">
        <v>3</v>
      </c>
      <c r="B124" s="1">
        <f ca="1">EDATE(B132,-8)</f>
        <v>45413</v>
      </c>
      <c r="C124" t="s">
        <v>28</v>
      </c>
      <c r="D124" t="s">
        <v>62</v>
      </c>
      <c r="E124" t="s">
        <v>47</v>
      </c>
      <c r="F124">
        <v>11</v>
      </c>
      <c r="G124">
        <v>12</v>
      </c>
      <c r="H124">
        <v>10</v>
      </c>
      <c r="I124">
        <v>0.75</v>
      </c>
      <c r="J124" t="s">
        <v>36</v>
      </c>
    </row>
    <row r="125" spans="1:10" x14ac:dyDescent="0.35">
      <c r="A125">
        <v>4</v>
      </c>
      <c r="B125" s="1">
        <f ca="1">EDATE(B132,-7)</f>
        <v>45444</v>
      </c>
      <c r="C125" t="s">
        <v>28</v>
      </c>
      <c r="D125" t="s">
        <v>62</v>
      </c>
      <c r="E125" t="s">
        <v>47</v>
      </c>
      <c r="F125">
        <v>12</v>
      </c>
      <c r="G125">
        <v>9</v>
      </c>
      <c r="H125">
        <v>10</v>
      </c>
      <c r="I125">
        <v>0.75</v>
      </c>
      <c r="J125" t="s">
        <v>36</v>
      </c>
    </row>
    <row r="126" spans="1:10" x14ac:dyDescent="0.35">
      <c r="A126">
        <v>5</v>
      </c>
      <c r="B126" s="1">
        <f ca="1">EDATE(B132,-6)</f>
        <v>45474</v>
      </c>
      <c r="C126" t="s">
        <v>28</v>
      </c>
      <c r="D126" t="s">
        <v>62</v>
      </c>
      <c r="E126" t="s">
        <v>47</v>
      </c>
      <c r="F126">
        <v>10</v>
      </c>
      <c r="G126">
        <v>10</v>
      </c>
      <c r="H126">
        <v>10</v>
      </c>
      <c r="I126">
        <v>0.75</v>
      </c>
      <c r="J126" t="s">
        <v>36</v>
      </c>
    </row>
    <row r="127" spans="1:10" x14ac:dyDescent="0.35">
      <c r="A127">
        <v>6</v>
      </c>
      <c r="B127" s="1">
        <f ca="1">EDATE(B132,-5)</f>
        <v>45505</v>
      </c>
      <c r="C127" t="s">
        <v>28</v>
      </c>
      <c r="D127" t="s">
        <v>62</v>
      </c>
      <c r="E127" t="s">
        <v>47</v>
      </c>
      <c r="F127">
        <v>11</v>
      </c>
      <c r="G127">
        <v>12</v>
      </c>
      <c r="H127">
        <v>10</v>
      </c>
      <c r="I127">
        <v>0.75</v>
      </c>
      <c r="J127" t="s">
        <v>36</v>
      </c>
    </row>
    <row r="128" spans="1:10" x14ac:dyDescent="0.35">
      <c r="A128">
        <v>7</v>
      </c>
      <c r="B128" s="1">
        <f ca="1">EDATE(B132,-4)</f>
        <v>45536</v>
      </c>
      <c r="C128" t="s">
        <v>28</v>
      </c>
      <c r="D128" t="s">
        <v>62</v>
      </c>
      <c r="E128" t="s">
        <v>47</v>
      </c>
      <c r="F128">
        <v>13</v>
      </c>
      <c r="G128">
        <v>14</v>
      </c>
      <c r="H128">
        <v>10</v>
      </c>
      <c r="I128">
        <v>0.75</v>
      </c>
      <c r="J128" t="s">
        <v>36</v>
      </c>
    </row>
    <row r="129" spans="1:10" x14ac:dyDescent="0.35">
      <c r="A129">
        <v>8</v>
      </c>
      <c r="B129" s="1">
        <f ca="1">EDATE(B132,-3)</f>
        <v>45566</v>
      </c>
      <c r="C129" t="s">
        <v>28</v>
      </c>
      <c r="D129" t="s">
        <v>62</v>
      </c>
      <c r="E129" t="s">
        <v>47</v>
      </c>
      <c r="F129">
        <v>12</v>
      </c>
      <c r="G129">
        <v>13</v>
      </c>
      <c r="H129">
        <v>10</v>
      </c>
      <c r="I129">
        <v>0.75</v>
      </c>
      <c r="J129" t="s">
        <v>36</v>
      </c>
    </row>
    <row r="130" spans="1:10" x14ac:dyDescent="0.35">
      <c r="A130">
        <v>9</v>
      </c>
      <c r="B130" s="1">
        <f ca="1">EDATE(B132,-2)</f>
        <v>45597</v>
      </c>
      <c r="C130" t="s">
        <v>28</v>
      </c>
      <c r="D130" t="s">
        <v>62</v>
      </c>
      <c r="E130" t="s">
        <v>47</v>
      </c>
      <c r="F130">
        <v>10</v>
      </c>
      <c r="G130">
        <v>11</v>
      </c>
      <c r="H130">
        <v>10</v>
      </c>
      <c r="I130">
        <v>0.75</v>
      </c>
      <c r="J130" t="s">
        <v>36</v>
      </c>
    </row>
    <row r="131" spans="1:10" x14ac:dyDescent="0.35">
      <c r="A131">
        <v>10</v>
      </c>
      <c r="B131" s="1">
        <f ca="1">EDATE(B132,-1)</f>
        <v>45627</v>
      </c>
      <c r="C131" t="s">
        <v>28</v>
      </c>
      <c r="D131" t="s">
        <v>62</v>
      </c>
      <c r="E131" t="s">
        <v>47</v>
      </c>
      <c r="F131">
        <v>9</v>
      </c>
      <c r="G131">
        <v>14</v>
      </c>
      <c r="H131">
        <v>10</v>
      </c>
      <c r="I131">
        <v>0.75</v>
      </c>
      <c r="J131" t="s">
        <v>36</v>
      </c>
    </row>
    <row r="132" spans="1:10" x14ac:dyDescent="0.35">
      <c r="A132">
        <v>11</v>
      </c>
      <c r="B132" s="1">
        <f ca="1">DATE(YEAR(TODAY()),MONTH(TODAY()),DAY(1))</f>
        <v>45658</v>
      </c>
      <c r="C132" t="s">
        <v>28</v>
      </c>
      <c r="D132" t="s">
        <v>62</v>
      </c>
      <c r="E132" t="s">
        <v>47</v>
      </c>
      <c r="G132">
        <v>13</v>
      </c>
      <c r="H132">
        <v>10</v>
      </c>
      <c r="I132">
        <v>0.75</v>
      </c>
      <c r="J132" t="s">
        <v>36</v>
      </c>
    </row>
    <row r="133" spans="1:10" x14ac:dyDescent="0.35">
      <c r="A133">
        <v>12</v>
      </c>
      <c r="B133" s="1">
        <f ca="1">EDATE(B132,1)</f>
        <v>45689</v>
      </c>
      <c r="C133" t="s">
        <v>28</v>
      </c>
      <c r="D133" t="s">
        <v>62</v>
      </c>
      <c r="E133" t="s">
        <v>47</v>
      </c>
      <c r="G133">
        <v>12</v>
      </c>
      <c r="H133">
        <v>10</v>
      </c>
      <c r="I133">
        <v>0.75</v>
      </c>
      <c r="J133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_pillar</vt:lpstr>
      <vt:lpstr>_kpi</vt:lpstr>
      <vt:lpstr>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hellokate</dc:creator>
  <dcterms:created xsi:type="dcterms:W3CDTF">2025-01-21T04:18:43Z</dcterms:created>
  <dcterms:modified xsi:type="dcterms:W3CDTF">2025-01-31T04:24:08Z</dcterms:modified>
</cp:coreProperties>
</file>