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mc:AlternateContent xmlns:mc="http://schemas.openxmlformats.org/markup-compatibility/2006">
    <mc:Choice Requires="x15">
      <x15ac:absPath xmlns:x15ac="http://schemas.microsoft.com/office/spreadsheetml/2010/11/ac" url="C:\Users\Eduardo\Downloads\Test8\"/>
    </mc:Choice>
  </mc:AlternateContent>
  <xr:revisionPtr revIDLastSave="268" documentId="13_ncr:1_{4623E95B-42BD-4446-A527-D2B84C28EFEE}" xr6:coauthVersionLast="47" xr6:coauthVersionMax="47" xr10:uidLastSave="{09876361-9AD5-4C6A-A4E6-F75B7B5A2F36}"/>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9808" r:id="rId8"/>
    <pivotCache cacheId="9817" r:id="rId9"/>
    <pivotCache cacheId="9830" r:id="rId10"/>
    <pivotCache cacheId="983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20" i="1" s="1"/>
  <c r="V4" i="1"/>
  <c r="U9" i="1"/>
  <c r="U8" i="1"/>
  <c r="U7" i="1"/>
  <c r="U6" i="1"/>
  <c r="U5" i="1"/>
  <c r="U4" i="1"/>
  <c r="U73" i="1"/>
  <c r="V73" i="1"/>
  <c r="AZ73" i="1" s="1"/>
  <c r="U74" i="1"/>
  <c r="V74" i="1"/>
  <c r="U75" i="1"/>
  <c r="V75" i="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AZ4" i="1"/>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5"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5" i="1" l="1"/>
  <c r="BI16" i="1"/>
  <c r="BI17" i="1"/>
  <c r="BI18" i="1"/>
  <c r="BI19" i="1"/>
  <c r="BI13" i="1"/>
  <c r="BI14" i="1"/>
  <c r="BI4" i="1"/>
  <c r="BI11" i="1"/>
  <c r="BI10" i="1"/>
  <c r="BI9" i="1"/>
  <c r="BI8" i="1"/>
  <c r="BI7" i="1"/>
  <c r="BI6" i="1"/>
  <c r="BI5"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Q7" i="9" l="1"/>
  <c r="P7" i="9"/>
  <c r="O7" i="9"/>
  <c r="N7" i="9"/>
  <c r="M7" i="9"/>
  <c r="L7" i="9"/>
  <c r="K7" i="9"/>
  <c r="J7" i="9"/>
  <c r="I7" i="9"/>
  <c r="H7" i="9"/>
  <c r="G7" i="9"/>
  <c r="Q10" i="9"/>
  <c r="N10" i="9"/>
  <c r="O10" i="9"/>
  <c r="H10" i="9"/>
  <c r="I10" i="9"/>
  <c r="J10" i="9"/>
  <c r="M10" i="9"/>
  <c r="G10" i="9"/>
  <c r="F10" i="9"/>
  <c r="K10" i="9"/>
  <c r="P10" i="9"/>
  <c r="L10" i="9"/>
  <c r="D17" i="9"/>
  <c r="C17" i="9"/>
  <c r="J8" i="9"/>
  <c r="H8" i="9"/>
  <c r="K8" i="9"/>
  <c r="F7" i="9"/>
  <c r="F8" i="9"/>
  <c r="C16" i="9"/>
  <c r="D16" i="9"/>
  <c r="L8" i="9"/>
  <c r="G8" i="9"/>
  <c r="M8" i="9"/>
  <c r="I8" i="9"/>
  <c r="P8" i="9"/>
  <c r="N8" i="9"/>
  <c r="Q8" i="9"/>
  <c r="O8" i="9"/>
  <c r="D10" i="9" l="1"/>
  <c r="F14" i="9"/>
  <c r="F15" i="9"/>
  <c r="C10" i="9"/>
  <c r="F12" i="9"/>
  <c r="G5" i="9" s="1"/>
  <c r="C8" i="9"/>
  <c r="D7" i="9"/>
  <c r="C7" i="9"/>
  <c r="D8" i="9"/>
  <c r="G14" i="9" l="1"/>
  <c r="G15" i="9"/>
  <c r="G12" i="9"/>
  <c r="H5" i="9" s="1"/>
  <c r="C15" i="9"/>
  <c r="C12" i="9"/>
  <c r="C14" i="9"/>
  <c r="D14" i="9"/>
  <c r="D15" i="9"/>
  <c r="D12" i="9"/>
  <c r="H15" i="9" l="1"/>
  <c r="H14" i="9"/>
  <c r="H12" i="9"/>
  <c r="I5" i="9" s="1"/>
  <c r="I12" i="9" l="1"/>
  <c r="J5" i="9" s="1"/>
  <c r="I14" i="9"/>
  <c r="I15" i="9"/>
  <c r="J12" i="9" l="1"/>
  <c r="K5" i="9" s="1"/>
  <c r="J14" i="9"/>
  <c r="J15" i="9"/>
  <c r="K12" i="9" l="1"/>
  <c r="L5" i="9" s="1"/>
  <c r="K14" i="9"/>
  <c r="K15" i="9"/>
  <c r="L12" i="9" l="1"/>
  <c r="M5" i="9" s="1"/>
  <c r="L14" i="9"/>
  <c r="L15" i="9"/>
  <c r="M12" i="9" l="1"/>
  <c r="N5" i="9" s="1"/>
  <c r="M14" i="9"/>
  <c r="M15" i="9"/>
  <c r="N12" i="9" l="1"/>
  <c r="O5" i="9" s="1"/>
  <c r="N15" i="9"/>
  <c r="N14" i="9"/>
  <c r="O14" i="9" l="1"/>
  <c r="O15" i="9"/>
  <c r="O12" i="9"/>
  <c r="P5" i="9" s="1"/>
  <c r="P12" i="9" l="1"/>
  <c r="Q5" i="9" s="1"/>
  <c r="P14" i="9"/>
  <c r="P15"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<sst xmlns="http://schemas.openxmlformats.org/spreadsheetml/2006/main" count="1089" uniqueCount="457">
  <si>
    <t>Filial:</t>
  </si>
  <si>
    <t>Ica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</si>
  <si>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</si>
  <si>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</si>
  <si>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</si>
  <si>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</si>
  <si>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</si>
  <si>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</si>
  <si>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</si>
  <si>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</si>
  <si>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</si>
  <si>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</si>
  <si>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</si>
  <si>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</si>
  <si>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</si>
  <si>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</si>
  <si>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</si>
  <si>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</si>
  <si>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</si>
  <si>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</si>
  <si>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</si>
  <si>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</si>
  <si>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</si>
  <si>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</si>
  <si>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</si>
  <si>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</si>
  <si>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</si>
  <si>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</si>
  <si>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</si>
  <si>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</si>
  <si>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</si>
  <si>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</si>
  <si>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</si>
  <si>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</si>
  <si>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</si>
  <si>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</si>
  <si>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</si>
  <si>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</si>
  <si>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</si>
  <si>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</si>
  <si>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</si>
  <si>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</si>
  <si>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</si>
  <si>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</si>
  <si>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</si>
  <si>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</si>
  <si>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</si>
  <si>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</si>
  <si>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</si>
  <si>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</si>
  <si>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</si>
  <si>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</si>
  <si>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</si>
  <si>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</si>
  <si>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</si>
  <si>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</si>
  <si>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</si>
  <si>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</si>
  <si>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</si>
  <si>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</si>
  <si>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</si>
  <si>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</si>
  <si>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</si>
  <si>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</si>
  <si>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</si>
  <si>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</si>
  <si>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</si>
  <si>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</si>
  <si>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</si>
  <si>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</si>
  <si>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</si>
  <si>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</si>
  <si>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</si>
  <si>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</si>
  <si>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Lunes</t>
  </si>
  <si>
    <t>7:30pm a 9:00pm</t>
  </si>
  <si>
    <t>Betty Mercedes</t>
  </si>
  <si>
    <t>Castañeda Cusihuamán</t>
  </si>
  <si>
    <t>beme09@hotmail.com</t>
  </si>
  <si>
    <t>Amon I</t>
  </si>
  <si>
    <t>Inscrito Nuevo</t>
  </si>
  <si>
    <t>Sheyla Arones</t>
  </si>
  <si>
    <t>Yuliana Ramírez</t>
  </si>
  <si>
    <t>P</t>
  </si>
  <si>
    <t>F</t>
  </si>
  <si>
    <t>Carmen Teresa</t>
  </si>
  <si>
    <t>Guillén Salazar</t>
  </si>
  <si>
    <t>cguillen@ana.gob.pe</t>
  </si>
  <si>
    <t>Ernesto Raul</t>
  </si>
  <si>
    <t>Coello Alva</t>
  </si>
  <si>
    <t>ernesto.coello2016@gmail.com</t>
  </si>
  <si>
    <t>13/01/2025</t>
  </si>
  <si>
    <t>Gloria Nilda</t>
  </si>
  <si>
    <t>Espinoza Lara</t>
  </si>
  <si>
    <t>ggloria_65@outlook.es</t>
  </si>
  <si>
    <t>Cecilia Beatriz</t>
  </si>
  <si>
    <t>Cabrera Bendezú</t>
  </si>
  <si>
    <t>cecilia67cabrera@gmail.com</t>
  </si>
  <si>
    <t>Johan</t>
  </si>
  <si>
    <t>Mamani León</t>
  </si>
  <si>
    <t>jmamanileon@gmail.com</t>
  </si>
  <si>
    <t>CG a Febrero</t>
  </si>
  <si>
    <t>Lizbeth Jakelin</t>
  </si>
  <si>
    <t>Quilca Cáceres</t>
  </si>
  <si>
    <t>lizbethquilca24caceres@gmail.com</t>
  </si>
  <si>
    <t xml:space="preserve">Yisela </t>
  </si>
  <si>
    <t>Ascama García</t>
  </si>
  <si>
    <t>yiselaascamagarcia@gmail.com</t>
  </si>
  <si>
    <t>Cambio de horario</t>
  </si>
  <si>
    <t>N</t>
  </si>
  <si>
    <t>CG a Marzo</t>
  </si>
  <si>
    <t>61819023</t>
  </si>
  <si>
    <t>María Paz</t>
  </si>
  <si>
    <t>Coello Cabrera</t>
  </si>
  <si>
    <t>mariapazcoellocabrera@gmail.com</t>
  </si>
  <si>
    <t xml:space="preserve"> </t>
  </si>
  <si>
    <t>61406659</t>
  </si>
  <si>
    <t xml:space="preserve">Diego Marcelo </t>
  </si>
  <si>
    <t>Guzman Cartagena</t>
  </si>
  <si>
    <t>mareeeeguzmancito@gmail.com</t>
  </si>
  <si>
    <t>41668008</t>
  </si>
  <si>
    <t>Violeta Milagros</t>
  </si>
  <si>
    <t>RUPIRE HUARACC</t>
  </si>
  <si>
    <t>rupiremilagros1@gmail.com</t>
  </si>
  <si>
    <t>26/12/1982</t>
  </si>
  <si>
    <t>Recuperado otro año</t>
  </si>
  <si>
    <t>Yoselyn Balbín</t>
  </si>
  <si>
    <t>Febrero</t>
  </si>
  <si>
    <t>Miércoles</t>
  </si>
  <si>
    <t>GREZIA MARIA</t>
  </si>
  <si>
    <t>JOLLY VERA</t>
  </si>
  <si>
    <t xml:space="preserve">greziajolly@gmail.com </t>
  </si>
  <si>
    <t>Nuth I</t>
  </si>
  <si>
    <t> JOAQUIN VALENTINO</t>
  </si>
  <si>
    <t>CAMPOS RAMOS</t>
  </si>
  <si>
    <t>joaquinlovepo234@gmail.com</t>
  </si>
  <si>
    <t>21438771</t>
  </si>
  <si>
    <t>Carmen Cecilia</t>
  </si>
  <si>
    <t xml:space="preserve">Donayre Guerra </t>
  </si>
  <si>
    <t>ceciliadonayre10@gmail.com</t>
  </si>
  <si>
    <t> MANUEL ALEJANDRO</t>
  </si>
  <si>
    <t>RIVERA BECERRA</t>
  </si>
  <si>
    <t>leunknownr@gmail.com</t>
  </si>
  <si>
    <t>73009317</t>
  </si>
  <si>
    <t>AUSUBEL BRUNNER</t>
  </si>
  <si>
    <t>VELASQUEZ CURILLA</t>
  </si>
  <si>
    <t>ausubelvc@gmail.com</t>
  </si>
  <si>
    <t>EDWING</t>
  </si>
  <si>
    <t>GUTIERREZ CUYA</t>
  </si>
  <si>
    <t>edwing_guti@hotmail.com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</si>
  <si>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</si>
  <si>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</si>
  <si>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</si>
  <si>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</si>
  <si>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</si>
  <si>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</si>
  <si>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</si>
  <si>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</si>
  <si>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</si>
  <si>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</si>
  <si>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</si>
  <si>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</si>
  <si>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</si>
  <si>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</si>
  <si>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</si>
  <si>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</si>
  <si>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</si>
  <si>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</si>
  <si>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</si>
  <si>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</si>
  <si>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</si>
  <si>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</si>
  <si>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</si>
  <si>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</si>
  <si>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</si>
  <si>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</si>
  <si>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</si>
  <si>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</si>
  <si>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</si>
  <si>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</si>
  <si>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</si>
  <si>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</si>
  <si>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</si>
  <si>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</si>
  <si>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</si>
  <si>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</si>
  <si>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</si>
  <si>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</si>
  <si>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</si>
  <si>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</si>
  <si>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</si>
  <si>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</si>
  <si>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</si>
  <si>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</si>
  <si>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</si>
  <si>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</si>
  <si>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</si>
  <si>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</si>
  <si>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</si>
  <si>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</si>
  <si>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</si>
  <si>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</si>
  <si>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</si>
  <si>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</si>
  <si>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Judith Araujo</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</si>
  <si>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</si>
  <si>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</si>
  <si>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</si>
  <si>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</si>
  <si>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</si>
  <si>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</si>
  <si>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</si>
  <si>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</si>
  <si>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</si>
  <si>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</si>
  <si>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7:15 - 9:10</t>
  </si>
  <si>
    <t>9:30 a.m.- 12:30 p.m.</t>
  </si>
  <si>
    <t>Ene_2025</t>
  </si>
  <si>
    <t>Oratoria y Filosofía</t>
  </si>
  <si>
    <t>Maritza Ponce</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</si>
  <si>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</si>
  <si>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</si>
  <si>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</si>
  <si>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</si>
  <si>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</si>
  <si>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</si>
  <si>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</si>
  <si>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</si>
  <si>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</si>
  <si>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</si>
  <si>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</si>
  <si>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</si>
  <si>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</si>
  <si>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</si>
  <si>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</si>
  <si>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</si>
  <si>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</si>
  <si>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</si>
  <si>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</si>
  <si>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</si>
  <si>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</si>
  <si>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</si>
  <si>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</si>
  <si>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</si>
  <si>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</si>
  <si>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</si>
  <si>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</si>
  <si>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</si>
  <si>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</si>
  <si>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María</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</si>
  <si>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</si>
  <si>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</si>
  <si>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</si>
  <si>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</si>
  <si>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</si>
  <si>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</si>
  <si>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</si>
  <si>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</si>
  <si>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</si>
  <si>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</si>
  <si>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</si>
  <si>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</si>
  <si>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</si>
  <si>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</si>
  <si>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</si>
  <si>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</si>
  <si>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</si>
  <si>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</si>
  <si>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</si>
  <si>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</si>
  <si>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Samir Livia</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</si>
  <si>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</si>
  <si>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</si>
  <si>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</si>
  <si>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</si>
  <si>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</si>
  <si>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</si>
  <si>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</si>
  <si>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</si>
  <si>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</si>
  <si>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</si>
  <si>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</si>
  <si>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</si>
  <si>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</si>
  <si>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</si>
  <si>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</si>
  <si>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</si>
  <si>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</si>
  <si>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</si>
  <si>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</si>
  <si>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</si>
  <si>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</si>
  <si>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</si>
  <si>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</si>
  <si>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</si>
  <si>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</si>
  <si>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</si>
  <si>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</si>
  <si>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</si>
  <si>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</si>
  <si>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</si>
  <si>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</si>
  <si>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</si>
  <si>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</si>
  <si>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</si>
  <si>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</si>
  <si>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</si>
  <si>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</si>
  <si>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</si>
  <si>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</si>
  <si>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</si>
  <si>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</si>
  <si>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</si>
  <si>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</si>
  <si>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</si>
  <si>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</si>
  <si>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</si>
  <si>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</si>
  <si>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</si>
  <si>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</si>
  <si>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</si>
  <si>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</si>
  <si>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</si>
  <si>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</si>
  <si>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</si>
  <si>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</si>
  <si>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</si>
  <si>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</si>
  <si>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</si>
  <si>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</si>
  <si>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</si>
  <si>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</si>
  <si>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</si>
  <si>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</si>
  <si>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</si>
  <si>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</si>
  <si>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</si>
  <si>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</si>
  <si>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</si>
  <si>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</si>
  <si>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</si>
  <si>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</si>
  <si>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</si>
  <si>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</si>
  <si>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</si>
  <si>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</si>
  <si>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</si>
  <si>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</si>
  <si>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</si>
  <si>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</si>
  <si>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</si>
  <si>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</si>
  <si>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</si>
  <si>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</si>
  <si>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</si>
  <si>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</si>
  <si>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</si>
  <si>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</si>
  <si>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</si>
  <si>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</si>
  <si>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</si>
  <si>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</si>
  <si>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</si>
  <si>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</si>
  <si>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</si>
  <si>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</si>
  <si>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</si>
  <si>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</si>
  <si>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</si>
  <si>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</si>
  <si>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</si>
  <si>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</si>
  <si>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</si>
  <si>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</si>
  <si>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</si>
  <si>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</si>
  <si>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</si>
  <si>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</si>
  <si>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</si>
  <si>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</si>
  <si>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</si>
  <si>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</si>
  <si>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</si>
  <si>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</si>
  <si>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</si>
  <si>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</si>
  <si>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</si>
  <si>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</si>
  <si>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</si>
  <si>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</si>
  <si>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</si>
  <si>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</si>
  <si>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</si>
  <si>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</si>
  <si>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</si>
  <si>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</si>
  <si>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</si>
  <si>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</si>
  <si>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</si>
  <si>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</si>
  <si>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</si>
  <si>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</si>
  <si>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</si>
  <si>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</si>
  <si>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</si>
  <si>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</si>
  <si>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</si>
  <si>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</si>
  <si>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Ica-Enero-Lunes-7:30pm a 9:00pm-45670-Inscrito Nuevo</t>
  </si>
  <si>
    <t>Ica-Enero-Lunes-7:30pm a 9:00pm-45670-Cambio de horario</t>
  </si>
  <si>
    <t>Ica-Enero-Lunes-7:30pm a 9:00pm-45670-Recuperado otro año</t>
  </si>
  <si>
    <t>Ica-Febrero-Miércoles-7:30pm a 9:00pm-45707-Inscrito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</si>
  <si>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</si>
  <si>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</si>
  <si>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</si>
  <si>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</si>
  <si>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</si>
  <si>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</si>
  <si>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</si>
  <si>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</si>
  <si>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</si>
  <si>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</si>
  <si>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</si>
  <si>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</si>
  <si>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</si>
  <si>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</si>
  <si>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</si>
  <si>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</si>
  <si>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</si>
  <si>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</si>
  <si>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</si>
  <si>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febrero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</si>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</sst>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6">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u/>
      <sz val="11"/>
      <color theme="10"/>
      <name val="Calibri"/>
      <family val="2"/>
      <scheme val="minor"/>
    </font>
    <font>
      <sz val="11"/>
      <color rgb="FF000000"/>
      <name val="Calibri"/>
      <scheme val="minor"/>
    </font>
    <font>
      <sz val="9"/>
      <color rgb="FFFF0000"/>
      <name val="Calibri"/>
      <family val="2"/>
      <scheme val="minor"/>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5">
    <xf numFmtId="0" fontId="0" fillId="0" borderId="0"/>
    <xf numFmtId="164" fontId="2" fillId="0" borderId="0" applyFont="0" applyFill="0" applyBorder="0" applyAlignment="0" applyProtection="0"/>
    <xf numFmtId="9" fontId="2" fillId="0" borderId="0" applyFont="0" applyFill="0" applyBorder="0" applyAlignment="0" applyProtection="0"/>
    <xf numFmtId="1" fontId="59" fillId="0" borderId="0"/>
    <xf numFmtId="0" fontId="63" fillId="0" borderId="0" applyNumberFormat="0" applyFill="0" applyBorder="0" applyAlignment="0" applyProtection="0"/>
  </cellStyleXfs>
  <cellXfs count="337">
    <xf numFmtId="0" fontId="0" fillId="0" borderId="0" xfId="0"/>
    <xf numFmtId="0" fontId="5" fillId="0" borderId="0" xfId="0" applyFont="1"/>
    <xf numFmtId="0" fontId="4" fillId="0" borderId="0" xfId="0" applyFont="1"/>
    <xf numFmtId="0" fontId="6" fillId="2" borderId="3" xfId="0" applyFont="1" applyFill="1" applyBorder="1" applyAlignment="1">
      <alignment horizontal="center"/>
    </xf>
    <xf numFmtId="0" fontId="8" fillId="3" borderId="5" xfId="0" applyFont="1" applyFill="1" applyBorder="1" applyAlignment="1">
      <alignment horizontal="center"/>
    </xf>
    <xf numFmtId="0" fontId="9" fillId="0" borderId="1" xfId="0" applyFont="1" applyBorder="1" applyAlignment="1">
      <alignment horizontal="center"/>
    </xf>
    <xf numFmtId="0" fontId="7" fillId="0" borderId="1" xfId="0" applyFont="1" applyBorder="1" applyAlignment="1">
      <alignment horizontal="center"/>
    </xf>
    <xf numFmtId="0" fontId="7" fillId="0" borderId="4" xfId="0" applyFont="1" applyBorder="1" applyAlignment="1">
      <alignment horizontal="left" indent="1"/>
    </xf>
    <xf numFmtId="9" fontId="9" fillId="3" borderId="3" xfId="0" applyNumberFormat="1" applyFont="1" applyFill="1" applyBorder="1" applyAlignment="1">
      <alignment horizontal="center"/>
    </xf>
    <xf numFmtId="0" fontId="8" fillId="0" borderId="4" xfId="0" applyFont="1" applyBorder="1" applyAlignment="1">
      <alignment horizontal="right"/>
    </xf>
    <xf numFmtId="0" fontId="10" fillId="0" borderId="1" xfId="0" applyFont="1" applyBorder="1" applyAlignment="1">
      <alignment horizontal="left" indent="1"/>
    </xf>
    <xf numFmtId="0" fontId="11" fillId="0" borderId="0" xfId="0" applyFont="1" applyAlignment="1">
      <alignment horizontal="center" vertical="center" wrapText="1"/>
    </xf>
    <xf numFmtId="0" fontId="7" fillId="0" borderId="0" xfId="0" applyFont="1" applyAlignment="1">
      <alignment horizontal="center" vertical="top" wrapText="1"/>
    </xf>
    <xf numFmtId="0" fontId="11"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left" vertical="center" wrapText="1"/>
    </xf>
    <xf numFmtId="0" fontId="13" fillId="0" borderId="0" xfId="0" applyFont="1" applyAlignment="1">
      <alignment horizontal="center" vertical="center"/>
    </xf>
    <xf numFmtId="0" fontId="14" fillId="5" borderId="6" xfId="0" applyFont="1" applyFill="1" applyBorder="1" applyAlignment="1">
      <alignment horizontal="left" vertical="center"/>
    </xf>
    <xf numFmtId="0" fontId="19" fillId="0" borderId="2" xfId="0" applyFont="1" applyBorder="1" applyAlignment="1">
      <alignment horizontal="center" vertical="center" wrapText="1"/>
    </xf>
    <xf numFmtId="0" fontId="0" fillId="7" borderId="0" xfId="0" applyFill="1"/>
    <xf numFmtId="0" fontId="20" fillId="0" borderId="0" xfId="0" applyFont="1"/>
    <xf numFmtId="0" fontId="21" fillId="0" borderId="0" xfId="0" applyFont="1"/>
    <xf numFmtId="0" fontId="7" fillId="7" borderId="3" xfId="0" applyFont="1" applyFill="1" applyBorder="1" applyAlignment="1">
      <alignment horizontal="center"/>
    </xf>
    <xf numFmtId="0" fontId="17" fillId="0" borderId="0" xfId="0" applyFont="1"/>
    <xf numFmtId="0" fontId="23" fillId="0" borderId="0" xfId="0" applyFont="1"/>
    <xf numFmtId="0" fontId="0" fillId="0" borderId="1" xfId="0" applyBorder="1"/>
    <xf numFmtId="0" fontId="0" fillId="7" borderId="1" xfId="0" applyFill="1" applyBorder="1"/>
    <xf numFmtId="0" fontId="24" fillId="0" borderId="0" xfId="0" applyFont="1"/>
    <xf numFmtId="0" fontId="22" fillId="0" borderId="10" xfId="0" applyFont="1" applyBorder="1"/>
    <xf numFmtId="0" fontId="15" fillId="0" borderId="10" xfId="0" applyFont="1" applyBorder="1"/>
    <xf numFmtId="0" fontId="25" fillId="0" borderId="0" xfId="0" applyFont="1"/>
    <xf numFmtId="0" fontId="3" fillId="0" borderId="0" xfId="0" applyFont="1" applyAlignment="1">
      <alignment horizontal="center" vertical="center" wrapText="1"/>
    </xf>
    <xf numFmtId="0" fontId="7" fillId="0" borderId="3" xfId="0" applyFont="1" applyBorder="1" applyAlignment="1">
      <alignment horizontal="left"/>
    </xf>
    <xf numFmtId="49" fontId="23" fillId="0" borderId="0" xfId="0" applyNumberFormat="1" applyFont="1"/>
    <xf numFmtId="0" fontId="23" fillId="0" borderId="10" xfId="0" applyFont="1" applyBorder="1"/>
    <xf numFmtId="0" fontId="6"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2" fillId="0" borderId="10" xfId="0" applyFont="1" applyBorder="1" applyAlignment="1">
      <alignment horizontal="center" vertical="center"/>
    </xf>
    <xf numFmtId="0" fontId="23" fillId="0" borderId="0" xfId="0" applyFont="1" applyAlignment="1">
      <alignment horizontal="center" vertical="center"/>
    </xf>
    <xf numFmtId="0" fontId="28" fillId="10" borderId="0" xfId="0" applyFont="1" applyFill="1" applyAlignment="1">
      <alignment horizontal="center" vertical="center" wrapText="1"/>
    </xf>
    <xf numFmtId="49" fontId="22" fillId="0" borderId="10" xfId="0" applyNumberFormat="1" applyFont="1" applyBorder="1"/>
    <xf numFmtId="0" fontId="30" fillId="0" borderId="0" xfId="0" applyFont="1" applyAlignment="1">
      <alignment horizontal="center"/>
    </xf>
    <xf numFmtId="0" fontId="0" fillId="0" borderId="0" xfId="0" applyAlignment="1">
      <alignment horizontal="center"/>
    </xf>
    <xf numFmtId="14" fontId="22" fillId="0" borderId="10" xfId="0" applyNumberFormat="1" applyFont="1" applyBorder="1" applyAlignment="1">
      <alignment horizontal="center"/>
    </xf>
    <xf numFmtId="14" fontId="22" fillId="0" borderId="10" xfId="0" applyNumberFormat="1" applyFont="1" applyBorder="1" applyAlignment="1">
      <alignment horizontal="center" vertical="center"/>
    </xf>
    <xf numFmtId="49" fontId="32" fillId="0" borderId="11" xfId="0" applyNumberFormat="1" applyFont="1" applyBorder="1" applyAlignment="1">
      <alignment horizontal="center" vertical="center" wrapText="1"/>
    </xf>
    <xf numFmtId="0" fontId="32" fillId="0" borderId="11"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5" xfId="0" applyFont="1" applyBorder="1" applyAlignment="1">
      <alignment horizontal="left" vertical="center" wrapText="1"/>
    </xf>
    <xf numFmtId="0" fontId="12" fillId="0" borderId="16" xfId="0" applyFont="1" applyBorder="1" applyAlignment="1">
      <alignment horizontal="left" vertical="center" wrapText="1"/>
    </xf>
    <xf numFmtId="0" fontId="28" fillId="10" borderId="9" xfId="0" applyFont="1" applyFill="1" applyBorder="1" applyAlignment="1">
      <alignment horizontal="center" vertical="center" wrapText="1"/>
    </xf>
    <xf numFmtId="0" fontId="22" fillId="0" borderId="12" xfId="0" applyFont="1" applyBorder="1"/>
    <xf numFmtId="0" fontId="15" fillId="0" borderId="12" xfId="0" applyFont="1" applyBorder="1"/>
    <xf numFmtId="0" fontId="33" fillId="0" borderId="0" xfId="0" applyFont="1"/>
    <xf numFmtId="0" fontId="34" fillId="10" borderId="0" xfId="0" applyFont="1" applyFill="1" applyAlignment="1">
      <alignment horizontal="center" vertical="center"/>
    </xf>
    <xf numFmtId="0" fontId="35" fillId="0" borderId="0" xfId="0" applyFont="1" applyAlignment="1">
      <alignment horizontal="center" vertical="top" wrapText="1"/>
    </xf>
    <xf numFmtId="0" fontId="22" fillId="0" borderId="17" xfId="0" applyFont="1" applyBorder="1" applyAlignment="1">
      <alignment horizontal="center" vertical="center"/>
    </xf>
    <xf numFmtId="0" fontId="0" fillId="0" borderId="0" xfId="0" applyAlignment="1">
      <alignment horizontal="center" vertical="center" wrapText="1"/>
    </xf>
    <xf numFmtId="0" fontId="36" fillId="0" borderId="1" xfId="0" applyFont="1" applyBorder="1"/>
    <xf numFmtId="14" fontId="0" fillId="0" borderId="0" xfId="0" applyNumberFormat="1"/>
    <xf numFmtId="49" fontId="0" fillId="0" borderId="0" xfId="0" applyNumberFormat="1"/>
    <xf numFmtId="49" fontId="15" fillId="0" borderId="10" xfId="0" applyNumberFormat="1" applyFont="1" applyBorder="1"/>
    <xf numFmtId="0" fontId="2" fillId="0" borderId="0" xfId="0" applyFont="1" applyAlignment="1">
      <alignment horizontal="center" vertical="center" wrapText="1"/>
    </xf>
    <xf numFmtId="14" fontId="0" fillId="0" borderId="0" xfId="0" applyNumberFormat="1" applyAlignment="1">
      <alignment horizontal="center"/>
    </xf>
    <xf numFmtId="14" fontId="23" fillId="0" borderId="10" xfId="0" applyNumberFormat="1" applyFont="1" applyBorder="1" applyAlignment="1">
      <alignment horizontal="center"/>
    </xf>
    <xf numFmtId="0" fontId="22" fillId="0" borderId="10" xfId="0" applyFont="1" applyBorder="1" applyAlignment="1">
      <alignment horizontal="center"/>
    </xf>
    <xf numFmtId="0" fontId="22" fillId="0" borderId="12" xfId="0" applyFont="1" applyBorder="1" applyAlignment="1">
      <alignment horizontal="center"/>
    </xf>
    <xf numFmtId="0" fontId="23" fillId="0" borderId="18" xfId="0" applyFont="1" applyBorder="1"/>
    <xf numFmtId="14" fontId="23" fillId="0" borderId="18" xfId="0" applyNumberFormat="1" applyFont="1" applyBorder="1" applyAlignment="1">
      <alignment horizontal="center"/>
    </xf>
    <xf numFmtId="0" fontId="23" fillId="0" borderId="1" xfId="0" applyFont="1" applyBorder="1"/>
    <xf numFmtId="14" fontId="23" fillId="0" borderId="1" xfId="0" applyNumberFormat="1" applyFont="1" applyBorder="1" applyAlignment="1">
      <alignment horizontal="center"/>
    </xf>
    <xf numFmtId="0" fontId="28" fillId="12" borderId="7" xfId="0" applyFont="1" applyFill="1" applyBorder="1" applyAlignment="1">
      <alignment horizontal="center" vertical="center" wrapText="1"/>
    </xf>
    <xf numFmtId="49" fontId="28" fillId="12" borderId="7" xfId="0" applyNumberFormat="1" applyFont="1" applyFill="1" applyBorder="1" applyAlignment="1">
      <alignment horizontal="center" vertical="center" wrapText="1"/>
    </xf>
    <xf numFmtId="0" fontId="22" fillId="0" borderId="7" xfId="0" applyFont="1" applyBorder="1"/>
    <xf numFmtId="0" fontId="15" fillId="0" borderId="0" xfId="0" applyFont="1"/>
    <xf numFmtId="0" fontId="22" fillId="0" borderId="1" xfId="0" applyFont="1" applyBorder="1"/>
    <xf numFmtId="49" fontId="22" fillId="0" borderId="1" xfId="0" applyNumberFormat="1" applyFont="1" applyBorder="1"/>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23" fillId="0" borderId="0" xfId="0" applyFont="1" applyAlignment="1">
      <alignment horizontal="center"/>
    </xf>
    <xf numFmtId="0" fontId="36" fillId="0" borderId="0" xfId="0" applyFont="1"/>
    <xf numFmtId="0" fontId="37" fillId="0" borderId="0" xfId="0" applyFont="1"/>
    <xf numFmtId="0" fontId="36" fillId="0" borderId="0" xfId="0" applyFont="1" applyAlignment="1">
      <alignment wrapText="1"/>
    </xf>
    <xf numFmtId="0" fontId="36" fillId="13" borderId="3" xfId="0" applyFont="1" applyFill="1" applyBorder="1"/>
    <xf numFmtId="0" fontId="36" fillId="0" borderId="3" xfId="0" applyFont="1" applyBorder="1"/>
    <xf numFmtId="0" fontId="38" fillId="0" borderId="0" xfId="0" applyFont="1"/>
    <xf numFmtId="0" fontId="36" fillId="0" borderId="20" xfId="0" applyFont="1" applyBorder="1"/>
    <xf numFmtId="0" fontId="39" fillId="0" borderId="0" xfId="0" applyFont="1"/>
    <xf numFmtId="0" fontId="40" fillId="0" borderId="20" xfId="0" applyFont="1" applyBorder="1"/>
    <xf numFmtId="0" fontId="40" fillId="0" borderId="0" xfId="0" applyFont="1"/>
    <xf numFmtId="0" fontId="41" fillId="0" borderId="0" xfId="0" applyFont="1"/>
    <xf numFmtId="0" fontId="36" fillId="14" borderId="0" xfId="0" applyFont="1" applyFill="1"/>
    <xf numFmtId="0" fontId="40" fillId="14" borderId="20" xfId="0" applyFont="1" applyFill="1" applyBorder="1"/>
    <xf numFmtId="0" fontId="36" fillId="0" borderId="1" xfId="0" applyFont="1" applyBorder="1" applyAlignment="1">
      <alignment wrapText="1"/>
    </xf>
    <xf numFmtId="0" fontId="36" fillId="0" borderId="21" xfId="0" applyFont="1" applyBorder="1" applyAlignment="1">
      <alignment wrapText="1"/>
    </xf>
    <xf numFmtId="0" fontId="37" fillId="0" borderId="0" xfId="0" applyFont="1" applyAlignment="1">
      <alignment wrapText="1"/>
    </xf>
    <xf numFmtId="0" fontId="36" fillId="13" borderId="1" xfId="0" applyFont="1" applyFill="1" applyBorder="1" applyAlignment="1">
      <alignment wrapText="1"/>
    </xf>
    <xf numFmtId="0" fontId="36" fillId="0" borderId="20" xfId="0" applyFont="1" applyBorder="1" applyAlignment="1">
      <alignment wrapText="1"/>
    </xf>
    <xf numFmtId="0" fontId="38" fillId="0" borderId="0" xfId="0" applyFont="1" applyAlignment="1">
      <alignment wrapText="1"/>
    </xf>
    <xf numFmtId="0" fontId="36" fillId="0" borderId="3" xfId="0" applyFont="1" applyBorder="1" applyAlignment="1">
      <alignment wrapText="1"/>
    </xf>
    <xf numFmtId="0" fontId="36" fillId="0" borderId="0" xfId="0" applyFont="1" applyAlignment="1">
      <alignment horizontal="center" wrapText="1"/>
    </xf>
    <xf numFmtId="0" fontId="36" fillId="0" borderId="0" xfId="0" applyFont="1" applyAlignment="1">
      <alignment horizontal="center"/>
    </xf>
    <xf numFmtId="0" fontId="36" fillId="13" borderId="1" xfId="0" applyFont="1" applyFill="1" applyBorder="1" applyAlignment="1">
      <alignment horizontal="center" wrapText="1"/>
    </xf>
    <xf numFmtId="0" fontId="36" fillId="13" borderId="3" xfId="0" applyFont="1" applyFill="1" applyBorder="1" applyAlignment="1">
      <alignment horizontal="center"/>
    </xf>
    <xf numFmtId="0" fontId="36" fillId="0" borderId="20" xfId="0" applyFont="1" applyBorder="1" applyAlignment="1">
      <alignment horizontal="center" wrapText="1"/>
    </xf>
    <xf numFmtId="0" fontId="36" fillId="0" borderId="20" xfId="0" applyFont="1" applyBorder="1" applyAlignment="1">
      <alignment horizontal="center"/>
    </xf>
    <xf numFmtId="0" fontId="36" fillId="0" borderId="0" xfId="0" applyFont="1" applyAlignment="1">
      <alignment horizontal="left" vertical="top"/>
    </xf>
    <xf numFmtId="0" fontId="18" fillId="0" borderId="10" xfId="0" applyFont="1" applyBorder="1"/>
    <xf numFmtId="0" fontId="18" fillId="0" borderId="12" xfId="0" applyFont="1" applyBorder="1"/>
    <xf numFmtId="0" fontId="0" fillId="7" borderId="21" xfId="0" applyFill="1" applyBorder="1"/>
    <xf numFmtId="0" fontId="18" fillId="0" borderId="8" xfId="0" applyFont="1" applyBorder="1"/>
    <xf numFmtId="0" fontId="4" fillId="0" borderId="22" xfId="0" applyFont="1" applyBorder="1"/>
    <xf numFmtId="0" fontId="18" fillId="0" borderId="23" xfId="0" applyFont="1" applyBorder="1"/>
    <xf numFmtId="0" fontId="4" fillId="8" borderId="24" xfId="0" applyFont="1" applyFill="1" applyBorder="1"/>
    <xf numFmtId="0" fontId="4" fillId="8" borderId="25" xfId="0" applyFont="1" applyFill="1" applyBorder="1"/>
    <xf numFmtId="0" fontId="4" fillId="8" borderId="26" xfId="0" applyFont="1" applyFill="1" applyBorder="1"/>
    <xf numFmtId="0" fontId="4" fillId="8" borderId="27" xfId="0" applyFont="1" applyFill="1" applyBorder="1"/>
    <xf numFmtId="0" fontId="17" fillId="0" borderId="29" xfId="0" applyFont="1" applyBorder="1"/>
    <xf numFmtId="0" fontId="17" fillId="0" borderId="33" xfId="0" applyFont="1" applyBorder="1"/>
    <xf numFmtId="0" fontId="17"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20" fillId="0" borderId="37" xfId="0" applyFont="1" applyBorder="1"/>
    <xf numFmtId="0" fontId="17" fillId="0" borderId="37" xfId="0" applyFont="1" applyBorder="1"/>
    <xf numFmtId="0" fontId="4" fillId="0" borderId="26" xfId="0" applyFont="1" applyBorder="1"/>
    <xf numFmtId="0" fontId="4" fillId="0" borderId="38" xfId="0" applyFont="1" applyBorder="1"/>
    <xf numFmtId="0" fontId="20" fillId="0" borderId="39" xfId="0" applyFont="1" applyBorder="1"/>
    <xf numFmtId="0" fontId="17" fillId="0" borderId="40" xfId="0" applyFont="1" applyBorder="1"/>
    <xf numFmtId="0" fontId="18" fillId="0" borderId="41" xfId="0" applyFont="1" applyBorder="1"/>
    <xf numFmtId="0" fontId="18" fillId="0" borderId="42" xfId="0" applyFont="1" applyBorder="1"/>
    <xf numFmtId="0" fontId="0" fillId="0" borderId="37" xfId="0" applyBorder="1" applyAlignment="1">
      <alignment horizontal="center" vertical="center"/>
    </xf>
    <xf numFmtId="0" fontId="18" fillId="15" borderId="12" xfId="0" applyFont="1" applyFill="1" applyBorder="1"/>
    <xf numFmtId="0" fontId="0" fillId="0" borderId="39" xfId="0" applyBorder="1" applyAlignment="1">
      <alignment horizontal="center" vertical="center"/>
    </xf>
    <xf numFmtId="0" fontId="4" fillId="0" borderId="10" xfId="0" applyFont="1" applyBorder="1" applyAlignment="1">
      <alignment vertical="top"/>
    </xf>
    <xf numFmtId="0" fontId="23" fillId="0" borderId="1" xfId="0" applyFont="1" applyBorder="1" applyAlignment="1">
      <alignment vertical="top" wrapText="1"/>
    </xf>
    <xf numFmtId="0" fontId="23" fillId="0" borderId="38" xfId="0" applyFont="1" applyBorder="1" applyAlignment="1">
      <alignment vertical="top" wrapText="1"/>
    </xf>
    <xf numFmtId="0" fontId="42" fillId="16" borderId="0" xfId="0" applyFont="1" applyFill="1"/>
    <xf numFmtId="0" fontId="23" fillId="0" borderId="24" xfId="0" applyFont="1" applyBorder="1" applyAlignment="1">
      <alignment horizontal="left" vertical="top" wrapText="1"/>
    </xf>
    <xf numFmtId="0" fontId="23" fillId="0" borderId="26" xfId="0" applyFont="1" applyBorder="1" applyAlignment="1">
      <alignment horizontal="left" vertical="top" wrapText="1"/>
    </xf>
    <xf numFmtId="0" fontId="22" fillId="17" borderId="7" xfId="0" applyFont="1" applyFill="1" applyBorder="1"/>
    <xf numFmtId="0" fontId="15" fillId="17" borderId="10" xfId="0" applyFont="1" applyFill="1" applyBorder="1"/>
    <xf numFmtId="0" fontId="22" fillId="17" borderId="10" xfId="0" applyFont="1" applyFill="1" applyBorder="1"/>
    <xf numFmtId="49" fontId="15" fillId="17" borderId="10" xfId="0" applyNumberFormat="1" applyFont="1" applyFill="1" applyBorder="1"/>
    <xf numFmtId="49" fontId="22" fillId="17" borderId="10" xfId="0" applyNumberFormat="1" applyFont="1" applyFill="1" applyBorder="1"/>
    <xf numFmtId="14" fontId="22" fillId="17" borderId="10" xfId="0" applyNumberFormat="1" applyFont="1" applyFill="1" applyBorder="1" applyAlignment="1">
      <alignment horizontal="center" vertical="center"/>
    </xf>
    <xf numFmtId="0" fontId="22" fillId="17" borderId="10" xfId="0" applyFont="1" applyFill="1" applyBorder="1" applyAlignment="1">
      <alignment horizontal="center"/>
    </xf>
    <xf numFmtId="0" fontId="22" fillId="17" borderId="10" xfId="0" applyFont="1" applyFill="1" applyBorder="1" applyAlignment="1">
      <alignment horizontal="left"/>
    </xf>
    <xf numFmtId="165" fontId="22" fillId="0" borderId="10" xfId="0" applyNumberFormat="1" applyFont="1" applyBorder="1" applyAlignment="1">
      <alignment horizontal="center"/>
    </xf>
    <xf numFmtId="165" fontId="23" fillId="0" borderId="10" xfId="0" applyNumberFormat="1" applyFont="1" applyBorder="1" applyAlignment="1">
      <alignment horizontal="center"/>
    </xf>
    <xf numFmtId="0" fontId="15" fillId="11" borderId="7" xfId="0" applyFont="1" applyFill="1" applyBorder="1"/>
    <xf numFmtId="0" fontId="15" fillId="0" borderId="10" xfId="0" applyFont="1" applyBorder="1" applyAlignment="1">
      <alignment horizontal="center" vertical="center"/>
    </xf>
    <xf numFmtId="0" fontId="4" fillId="8" borderId="25" xfId="0" quotePrefix="1" applyFont="1" applyFill="1" applyBorder="1"/>
    <xf numFmtId="0" fontId="29" fillId="6" borderId="7" xfId="0" applyFont="1" applyFill="1" applyBorder="1" applyAlignment="1">
      <alignment horizontal="left" vertical="center" wrapText="1"/>
    </xf>
    <xf numFmtId="0" fontId="4" fillId="18" borderId="8" xfId="0" applyFont="1" applyFill="1" applyBorder="1"/>
    <xf numFmtId="0" fontId="18" fillId="18" borderId="43" xfId="0" applyFont="1" applyFill="1" applyBorder="1"/>
    <xf numFmtId="0" fontId="18" fillId="18" borderId="44" xfId="0" applyFont="1" applyFill="1" applyBorder="1"/>
    <xf numFmtId="0" fontId="18" fillId="18" borderId="45" xfId="0" applyFont="1" applyFill="1" applyBorder="1"/>
    <xf numFmtId="49" fontId="23" fillId="0" borderId="0" xfId="0" applyNumberFormat="1" applyFont="1" applyAlignment="1">
      <alignment horizontal="center"/>
    </xf>
    <xf numFmtId="49" fontId="22" fillId="0" borderId="10" xfId="0" applyNumberFormat="1" applyFont="1" applyBorder="1" applyAlignment="1">
      <alignment horizontal="center"/>
    </xf>
    <xf numFmtId="49" fontId="22" fillId="17" borderId="10" xfId="0" applyNumberFormat="1" applyFont="1" applyFill="1" applyBorder="1" applyAlignment="1">
      <alignment horizontal="center"/>
    </xf>
    <xf numFmtId="49" fontId="7" fillId="0" borderId="4" xfId="0" applyNumberFormat="1" applyFont="1" applyBorder="1" applyAlignment="1">
      <alignment horizontal="left" indent="1"/>
    </xf>
    <xf numFmtId="49" fontId="10" fillId="0" borderId="1" xfId="0" applyNumberFormat="1" applyFont="1" applyBorder="1" applyAlignment="1">
      <alignment horizontal="left" indent="1"/>
    </xf>
    <xf numFmtId="0" fontId="22" fillId="17" borderId="12" xfId="0" applyFont="1" applyFill="1" applyBorder="1" applyAlignment="1">
      <alignment horizontal="center"/>
    </xf>
    <xf numFmtId="0" fontId="23" fillId="0" borderId="48" xfId="0" applyFont="1" applyBorder="1"/>
    <xf numFmtId="0" fontId="23" fillId="0" borderId="13" xfId="0" applyFont="1" applyBorder="1"/>
    <xf numFmtId="14" fontId="15" fillId="17" borderId="13" xfId="0" applyNumberFormat="1" applyFont="1" applyFill="1" applyBorder="1" applyAlignment="1">
      <alignment horizontal="center"/>
    </xf>
    <xf numFmtId="0" fontId="41" fillId="20" borderId="0" xfId="0" applyFont="1" applyFill="1"/>
    <xf numFmtId="0" fontId="41" fillId="20" borderId="10" xfId="0" applyFont="1" applyFill="1" applyBorder="1" applyAlignment="1">
      <alignment horizontal="center"/>
    </xf>
    <xf numFmtId="0" fontId="41" fillId="21" borderId="0" xfId="0" applyFont="1" applyFill="1"/>
    <xf numFmtId="0" fontId="41" fillId="21" borderId="10" xfId="0" applyFont="1" applyFill="1" applyBorder="1" applyAlignment="1">
      <alignment horizontal="center"/>
    </xf>
    <xf numFmtId="0" fontId="4" fillId="18" borderId="12" xfId="0" applyFont="1" applyFill="1" applyBorder="1"/>
    <xf numFmtId="0" fontId="36" fillId="0" borderId="49" xfId="0" applyFont="1" applyBorder="1" applyAlignment="1">
      <alignment horizontal="center"/>
    </xf>
    <xf numFmtId="0" fontId="4" fillId="8" borderId="12" xfId="0" applyFont="1" applyFill="1" applyBorder="1"/>
    <xf numFmtId="0" fontId="36" fillId="0" borderId="49" xfId="0" applyFont="1" applyBorder="1" applyAlignment="1">
      <alignment horizontal="center" vertical="center"/>
    </xf>
    <xf numFmtId="0" fontId="36" fillId="0" borderId="18" xfId="0" applyFont="1" applyBorder="1" applyAlignment="1">
      <alignment horizontal="center"/>
    </xf>
    <xf numFmtId="0" fontId="4" fillId="0" borderId="18" xfId="0" applyFont="1" applyBorder="1" applyAlignment="1">
      <alignment horizontal="center" vertical="center"/>
    </xf>
    <xf numFmtId="0" fontId="4" fillId="18" borderId="10" xfId="0" applyFont="1" applyFill="1" applyBorder="1"/>
    <xf numFmtId="0" fontId="4" fillId="8" borderId="10" xfId="0" applyFont="1" applyFill="1" applyBorder="1"/>
    <xf numFmtId="0" fontId="0" fillId="9" borderId="0" xfId="0" applyFill="1"/>
    <xf numFmtId="0" fontId="45" fillId="0" borderId="0" xfId="0" applyFont="1"/>
    <xf numFmtId="0" fontId="0" fillId="0" borderId="0" xfId="0" pivotButton="1"/>
    <xf numFmtId="0" fontId="0" fillId="0" borderId="11" xfId="0" applyBorder="1"/>
    <xf numFmtId="0" fontId="17" fillId="0" borderId="7" xfId="0" applyFont="1" applyBorder="1"/>
    <xf numFmtId="0" fontId="17" fillId="0" borderId="50" xfId="0" applyFont="1" applyBorder="1"/>
    <xf numFmtId="0" fontId="17"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6" fillId="22" borderId="54" xfId="0" applyFont="1" applyFill="1" applyBorder="1" applyAlignment="1">
      <alignment horizontal="center" vertical="center" wrapText="1"/>
    </xf>
    <xf numFmtId="0" fontId="47" fillId="14" borderId="0" xfId="0" applyFont="1" applyFill="1" applyAlignment="1">
      <alignment horizontal="center"/>
    </xf>
    <xf numFmtId="49" fontId="28" fillId="12" borderId="10" xfId="0" applyNumberFormat="1" applyFont="1" applyFill="1" applyBorder="1" applyAlignment="1">
      <alignment horizontal="center" vertical="center" wrapText="1"/>
    </xf>
    <xf numFmtId="0" fontId="46" fillId="22" borderId="10" xfId="0" applyFont="1" applyFill="1" applyBorder="1" applyAlignment="1">
      <alignment horizontal="center" vertical="center" wrapText="1"/>
    </xf>
    <xf numFmtId="49" fontId="28" fillId="12" borderId="50" xfId="0" applyNumberFormat="1" applyFont="1" applyFill="1" applyBorder="1" applyAlignment="1">
      <alignment horizontal="center" vertical="center" wrapText="1"/>
    </xf>
    <xf numFmtId="0" fontId="22" fillId="0" borderId="18" xfId="0" applyFont="1" applyBorder="1" applyAlignment="1">
      <alignment horizontal="center" vertical="center"/>
    </xf>
    <xf numFmtId="0" fontId="28" fillId="12" borderId="50" xfId="0" applyFont="1" applyFill="1" applyBorder="1" applyAlignment="1">
      <alignment horizontal="center" vertical="center" wrapText="1"/>
    </xf>
    <xf numFmtId="0" fontId="22" fillId="0" borderId="18" xfId="0" applyFont="1" applyBorder="1"/>
    <xf numFmtId="0" fontId="28" fillId="23" borderId="9" xfId="0" applyFont="1" applyFill="1" applyBorder="1" applyAlignment="1">
      <alignment horizontal="center" vertical="center" wrapText="1"/>
    </xf>
    <xf numFmtId="0" fontId="17" fillId="7" borderId="0" xfId="0" applyFont="1" applyFill="1"/>
    <xf numFmtId="9" fontId="0" fillId="0" borderId="0" xfId="0" applyNumberFormat="1"/>
    <xf numFmtId="14" fontId="22" fillId="17" borderId="10" xfId="0" applyNumberFormat="1" applyFont="1" applyFill="1" applyBorder="1" applyAlignment="1">
      <alignment horizontal="center"/>
    </xf>
    <xf numFmtId="0" fontId="4" fillId="8" borderId="3" xfId="0" applyFont="1" applyFill="1" applyBorder="1"/>
    <xf numFmtId="0" fontId="4" fillId="18" borderId="7" xfId="0" applyFont="1" applyFill="1" applyBorder="1"/>
    <xf numFmtId="14" fontId="15" fillId="0" borderId="12" xfId="0" applyNumberFormat="1" applyFont="1" applyBorder="1"/>
    <xf numFmtId="0" fontId="32" fillId="0" borderId="21" xfId="0" applyFont="1" applyBorder="1" applyAlignment="1">
      <alignment horizontal="center" vertical="center" wrapText="1"/>
    </xf>
    <xf numFmtId="0" fontId="32" fillId="0" borderId="0" xfId="0" applyFont="1" applyAlignment="1">
      <alignment horizontal="center"/>
    </xf>
    <xf numFmtId="49" fontId="28" fillId="12" borderId="11" xfId="0" applyNumberFormat="1" applyFont="1" applyFill="1" applyBorder="1" applyAlignment="1">
      <alignment horizontal="center" vertical="center" wrapText="1"/>
    </xf>
    <xf numFmtId="0" fontId="42" fillId="16" borderId="0" xfId="0" applyFont="1" applyFill="1" applyAlignment="1">
      <alignment horizontal="center"/>
    </xf>
    <xf numFmtId="0" fontId="18" fillId="0" borderId="56" xfId="0" applyFont="1" applyBorder="1"/>
    <xf numFmtId="0" fontId="43" fillId="19" borderId="57" xfId="0" applyFont="1" applyFill="1" applyBorder="1"/>
    <xf numFmtId="0" fontId="43" fillId="19" borderId="58" xfId="0" applyFont="1" applyFill="1" applyBorder="1"/>
    <xf numFmtId="0" fontId="44" fillId="19" borderId="58" xfId="0" applyFont="1" applyFill="1" applyBorder="1"/>
    <xf numFmtId="0" fontId="44" fillId="19" borderId="59" xfId="0" applyFont="1" applyFill="1" applyBorder="1"/>
    <xf numFmtId="0" fontId="39" fillId="0" borderId="1" xfId="0" applyFont="1" applyBorder="1"/>
    <xf numFmtId="0" fontId="39" fillId="0" borderId="3" xfId="0" applyFont="1" applyBorder="1"/>
    <xf numFmtId="0" fontId="39" fillId="0" borderId="21" xfId="0" applyFont="1" applyBorder="1"/>
    <xf numFmtId="0" fontId="39" fillId="0" borderId="20" xfId="0" applyFont="1" applyBorder="1"/>
    <xf numFmtId="0" fontId="32" fillId="0" borderId="28" xfId="0" applyFont="1" applyBorder="1"/>
    <xf numFmtId="0" fontId="32" fillId="0" borderId="29" xfId="0" applyFont="1" applyBorder="1"/>
    <xf numFmtId="0" fontId="48" fillId="0" borderId="30" xfId="0" applyFont="1" applyBorder="1"/>
    <xf numFmtId="0" fontId="23" fillId="0" borderId="31" xfId="0" applyFont="1" applyBorder="1" applyAlignment="1">
      <alignment horizontal="center"/>
    </xf>
    <xf numFmtId="0" fontId="23" fillId="0" borderId="31" xfId="0" applyFont="1" applyBorder="1"/>
    <xf numFmtId="0" fontId="48" fillId="0" borderId="55" xfId="0" applyFont="1" applyBorder="1"/>
    <xf numFmtId="0" fontId="23" fillId="0" borderId="32" xfId="0" applyFont="1" applyBorder="1"/>
    <xf numFmtId="0" fontId="49" fillId="0" borderId="10" xfId="0" applyFont="1" applyBorder="1" applyAlignment="1">
      <alignment horizontal="left"/>
    </xf>
    <xf numFmtId="0" fontId="15" fillId="0" borderId="7" xfId="0" applyFont="1" applyBorder="1"/>
    <xf numFmtId="0" fontId="15" fillId="0" borderId="46" xfId="0" applyFont="1" applyBorder="1"/>
    <xf numFmtId="14" fontId="50" fillId="9" borderId="0" xfId="0" applyNumberFormat="1" applyFont="1" applyFill="1"/>
    <xf numFmtId="0" fontId="51" fillId="9" borderId="0" xfId="0" applyFont="1" applyFill="1"/>
    <xf numFmtId="0" fontId="22" fillId="0" borderId="60" xfId="0" applyFont="1" applyBorder="1"/>
    <xf numFmtId="0" fontId="22" fillId="0" borderId="61" xfId="0" applyFont="1" applyBorder="1"/>
    <xf numFmtId="0" fontId="15" fillId="0" borderId="60" xfId="0" applyFont="1" applyBorder="1"/>
    <xf numFmtId="0" fontId="22" fillId="11" borderId="18" xfId="0" applyFont="1" applyFill="1" applyBorder="1" applyAlignment="1">
      <alignment horizontal="center"/>
    </xf>
    <xf numFmtId="0" fontId="22" fillId="11" borderId="10" xfId="0" applyFont="1" applyFill="1" applyBorder="1" applyAlignment="1">
      <alignment horizontal="center"/>
    </xf>
    <xf numFmtId="14" fontId="26" fillId="11" borderId="1" xfId="0" applyNumberFormat="1" applyFont="1" applyFill="1" applyBorder="1" applyAlignment="1">
      <alignment horizontal="center"/>
    </xf>
    <xf numFmtId="14" fontId="22" fillId="11" borderId="13" xfId="0" applyNumberFormat="1" applyFont="1" applyFill="1" applyBorder="1" applyAlignment="1">
      <alignment horizontal="center"/>
    </xf>
    <xf numFmtId="14" fontId="27" fillId="11" borderId="1" xfId="0" applyNumberFormat="1" applyFont="1" applyFill="1" applyBorder="1" applyAlignment="1">
      <alignment horizontal="center"/>
    </xf>
    <xf numFmtId="14" fontId="27" fillId="11" borderId="10" xfId="0" applyNumberFormat="1" applyFont="1" applyFill="1" applyBorder="1" applyAlignment="1">
      <alignment horizontal="center"/>
    </xf>
    <xf numFmtId="14" fontId="22" fillId="11" borderId="10" xfId="0" applyNumberFormat="1" applyFont="1" applyFill="1" applyBorder="1" applyAlignment="1">
      <alignment horizontal="center"/>
    </xf>
    <xf numFmtId="14" fontId="27" fillId="11" borderId="18" xfId="0" applyNumberFormat="1" applyFont="1" applyFill="1" applyBorder="1" applyAlignment="1">
      <alignment horizontal="center"/>
    </xf>
    <xf numFmtId="0" fontId="26" fillId="11" borderId="8" xfId="0" applyFont="1" applyFill="1" applyBorder="1"/>
    <xf numFmtId="14" fontId="22" fillId="11" borderId="12" xfId="0" applyNumberFormat="1" applyFont="1" applyFill="1" applyBorder="1" applyAlignment="1">
      <alignment horizontal="center"/>
    </xf>
    <xf numFmtId="14" fontId="15" fillId="11" borderId="12" xfId="0" applyNumberFormat="1" applyFont="1" applyFill="1" applyBorder="1" applyAlignment="1">
      <alignment horizontal="center"/>
    </xf>
    <xf numFmtId="14" fontId="22" fillId="11" borderId="10" xfId="0" applyNumberFormat="1" applyFont="1" applyFill="1" applyBorder="1" applyAlignment="1">
      <alignment horizontal="center" vertical="center"/>
    </xf>
    <xf numFmtId="14" fontId="22" fillId="11" borderId="17" xfId="0" applyNumberFormat="1" applyFont="1" applyFill="1" applyBorder="1" applyAlignment="1">
      <alignment horizontal="center" vertical="center"/>
    </xf>
    <xf numFmtId="0" fontId="50" fillId="9" borderId="0" xfId="0" applyFont="1" applyFill="1"/>
    <xf numFmtId="0" fontId="50" fillId="11" borderId="0" xfId="0" applyFont="1" applyFill="1"/>
    <xf numFmtId="0" fontId="50" fillId="11" borderId="0" xfId="0" applyFont="1" applyFill="1" applyAlignment="1">
      <alignment horizontal="center"/>
    </xf>
    <xf numFmtId="0" fontId="23" fillId="11" borderId="51" xfId="0" applyFont="1" applyFill="1" applyBorder="1" applyAlignment="1">
      <alignment horizontal="center"/>
    </xf>
    <xf numFmtId="0" fontId="23" fillId="11" borderId="0" xfId="0" applyFont="1" applyFill="1" applyAlignment="1">
      <alignment horizontal="center"/>
    </xf>
    <xf numFmtId="0" fontId="25" fillId="11" borderId="0" xfId="0" applyFont="1" applyFill="1" applyAlignment="1">
      <alignment horizontal="center"/>
    </xf>
    <xf numFmtId="0" fontId="5" fillId="11" borderId="0" xfId="0" applyFont="1" applyFill="1" applyAlignment="1">
      <alignment horizontal="center"/>
    </xf>
    <xf numFmtId="0" fontId="22" fillId="0" borderId="19" xfId="0" applyFont="1" applyBorder="1" applyAlignment="1">
      <alignment horizontal="center"/>
    </xf>
    <xf numFmtId="14" fontId="22" fillId="0" borderId="18" xfId="0" applyNumberFormat="1" applyFont="1" applyBorder="1" applyAlignment="1">
      <alignment horizontal="center" vertical="center"/>
    </xf>
    <xf numFmtId="49" fontId="22" fillId="0" borderId="18" xfId="0" applyNumberFormat="1" applyFont="1" applyBorder="1"/>
    <xf numFmtId="0" fontId="22" fillId="0" borderId="17" xfId="0" applyFont="1" applyBorder="1"/>
    <xf numFmtId="49" fontId="22" fillId="0" borderId="12" xfId="0" applyNumberFormat="1" applyFont="1" applyBorder="1"/>
    <xf numFmtId="14" fontId="22" fillId="0" borderId="13" xfId="0" applyNumberFormat="1" applyFont="1" applyBorder="1" applyAlignment="1">
      <alignment horizontal="center" vertical="center"/>
    </xf>
    <xf numFmtId="0" fontId="52" fillId="0" borderId="10" xfId="0" applyFont="1" applyBorder="1"/>
    <xf numFmtId="0" fontId="29" fillId="6" borderId="7" xfId="0" applyFont="1" applyFill="1" applyBorder="1" applyAlignment="1">
      <alignment horizontal="left" vertical="center"/>
    </xf>
    <xf numFmtId="0" fontId="4" fillId="24" borderId="1" xfId="0" applyFont="1" applyFill="1" applyBorder="1"/>
    <xf numFmtId="0" fontId="23" fillId="24" borderId="10" xfId="0" applyFont="1" applyFill="1" applyBorder="1"/>
    <xf numFmtId="0" fontId="23" fillId="24" borderId="17" xfId="0" applyFont="1" applyFill="1" applyBorder="1"/>
    <xf numFmtId="0" fontId="4" fillId="24" borderId="10" xfId="0" applyFont="1" applyFill="1" applyBorder="1"/>
    <xf numFmtId="0" fontId="4" fillId="24" borderId="17" xfId="0" applyFont="1" applyFill="1" applyBorder="1"/>
    <xf numFmtId="0" fontId="44" fillId="24" borderId="1" xfId="0" applyFont="1" applyFill="1" applyBorder="1"/>
    <xf numFmtId="0" fontId="18" fillId="17" borderId="1" xfId="0" applyFont="1" applyFill="1" applyBorder="1"/>
    <xf numFmtId="15" fontId="0" fillId="24" borderId="1" xfId="0" applyNumberFormat="1" applyFill="1" applyBorder="1"/>
    <xf numFmtId="0" fontId="0" fillId="24" borderId="1" xfId="0" applyFill="1" applyBorder="1"/>
    <xf numFmtId="14" fontId="22" fillId="0" borderId="1" xfId="0" applyNumberFormat="1" applyFont="1" applyBorder="1"/>
    <xf numFmtId="0" fontId="4" fillId="8" borderId="4" xfId="0" applyFont="1" applyFill="1" applyBorder="1"/>
    <xf numFmtId="0" fontId="4" fillId="8" borderId="47" xfId="0" applyFont="1" applyFill="1" applyBorder="1"/>
    <xf numFmtId="0" fontId="7" fillId="0" borderId="0" xfId="0" applyFont="1" applyAlignment="1">
      <alignment horizontal="left"/>
    </xf>
    <xf numFmtId="0" fontId="54" fillId="0" borderId="0" xfId="0" applyFont="1"/>
    <xf numFmtId="0" fontId="53" fillId="16" borderId="0" xfId="0" applyFont="1" applyFill="1"/>
    <xf numFmtId="0" fontId="53" fillId="0" borderId="0" xfId="0" applyFont="1"/>
    <xf numFmtId="0" fontId="57" fillId="25" borderId="0" xfId="0" applyFont="1" applyFill="1" applyAlignment="1">
      <alignment horizontal="center" vertical="center" wrapText="1"/>
    </xf>
    <xf numFmtId="0" fontId="57" fillId="26" borderId="0" xfId="0" applyFont="1" applyFill="1" applyAlignment="1">
      <alignment horizontal="center" vertical="center" wrapText="1"/>
    </xf>
    <xf numFmtId="14" fontId="36" fillId="0" borderId="0" xfId="0" applyNumberFormat="1" applyFont="1" applyAlignment="1">
      <alignment horizontal="left"/>
    </xf>
    <xf numFmtId="0" fontId="2" fillId="0" borderId="0" xfId="0" applyFont="1"/>
    <xf numFmtId="14" fontId="23" fillId="0" borderId="0" xfId="0" applyNumberFormat="1" applyFont="1"/>
    <xf numFmtId="14" fontId="54" fillId="0" borderId="0" xfId="0" applyNumberFormat="1" applyFont="1"/>
    <xf numFmtId="166" fontId="23" fillId="11" borderId="0" xfId="0" applyNumberFormat="1" applyFont="1" applyFill="1" applyAlignment="1">
      <alignment horizontal="center" vertical="center"/>
    </xf>
    <xf numFmtId="0" fontId="18" fillId="27" borderId="1" xfId="0" applyFont="1" applyFill="1" applyBorder="1"/>
    <xf numFmtId="14" fontId="4" fillId="24" borderId="1" xfId="0" applyNumberFormat="1" applyFont="1" applyFill="1" applyBorder="1"/>
    <xf numFmtId="0" fontId="8" fillId="4" borderId="4" xfId="0" applyFont="1" applyFill="1" applyBorder="1" applyAlignment="1">
      <alignment horizontal="right" indent="1"/>
    </xf>
    <xf numFmtId="0" fontId="58" fillId="15" borderId="1" xfId="0" applyFont="1" applyFill="1" applyBorder="1" applyAlignment="1">
      <alignment horizontal="center"/>
    </xf>
    <xf numFmtId="0" fontId="7" fillId="0" borderId="3" xfId="0" applyFont="1" applyBorder="1" applyAlignment="1">
      <alignment horizontal="center"/>
    </xf>
    <xf numFmtId="0" fontId="7" fillId="0" borderId="1" xfId="0" applyFont="1" applyBorder="1" applyAlignment="1">
      <alignment horizontal="right" indent="1"/>
    </xf>
    <xf numFmtId="164" fontId="6" fillId="2" borderId="3" xfId="1" applyFont="1" applyFill="1" applyBorder="1" applyAlignment="1">
      <alignment horizontal="center"/>
    </xf>
    <xf numFmtId="1" fontId="60" fillId="0" borderId="68" xfId="3" applyFont="1" applyBorder="1" applyAlignment="1">
      <alignment horizontal="right" vertical="center"/>
    </xf>
    <xf numFmtId="1" fontId="59" fillId="0" borderId="68" xfId="3" applyBorder="1" applyAlignment="1">
      <alignment horizontal="right" vertical="center"/>
    </xf>
    <xf numFmtId="1" fontId="7" fillId="0" borderId="0" xfId="3" applyFont="1" applyAlignment="1">
      <alignment horizontal="right" vertical="center"/>
    </xf>
    <xf numFmtId="9" fontId="8" fillId="3" borderId="5" xfId="2" applyFont="1" applyFill="1" applyBorder="1" applyAlignment="1">
      <alignment horizontal="center"/>
    </xf>
    <xf numFmtId="9" fontId="7" fillId="0" borderId="3" xfId="2" applyFont="1" applyFill="1" applyBorder="1" applyAlignment="1">
      <alignment horizontal="center"/>
    </xf>
    <xf numFmtId="167" fontId="6" fillId="2" borderId="3" xfId="1" applyNumberFormat="1" applyFont="1" applyFill="1" applyBorder="1" applyAlignment="1">
      <alignment horizontal="center"/>
    </xf>
    <xf numFmtId="1" fontId="59" fillId="0" borderId="0" xfId="3" applyAlignment="1">
      <alignment horizontal="right" vertical="center" wrapText="1"/>
    </xf>
    <xf numFmtId="0" fontId="23" fillId="0" borderId="0" xfId="0" pivotButton="1" applyFont="1"/>
    <xf numFmtId="0" fontId="6" fillId="0" borderId="3" xfId="0" applyFont="1" applyBorder="1" applyAlignment="1">
      <alignment horizontal="center"/>
    </xf>
    <xf numFmtId="0" fontId="8" fillId="0" borderId="5" xfId="0" applyFont="1" applyBorder="1" applyAlignment="1">
      <alignment horizontal="center"/>
    </xf>
    <xf numFmtId="0" fontId="61" fillId="11" borderId="0" xfId="0" applyFont="1" applyFill="1" applyAlignment="1">
      <alignment horizontal="center"/>
    </xf>
    <xf numFmtId="14" fontId="61" fillId="11" borderId="0" xfId="0" applyNumberFormat="1" applyFont="1" applyFill="1" applyAlignment="1">
      <alignment horizontal="center"/>
    </xf>
    <xf numFmtId="0" fontId="62" fillId="25" borderId="0" xfId="0" applyFont="1" applyFill="1" applyAlignment="1">
      <alignment horizontal="center" vertical="center" wrapText="1"/>
    </xf>
    <xf numFmtId="0" fontId="15" fillId="0" borderId="12" xfId="0" applyFont="1" applyBorder="1" applyAlignment="1">
      <alignment horizontal="center"/>
    </xf>
    <xf numFmtId="14" fontId="15" fillId="11" borderId="0" xfId="0" applyNumberFormat="1" applyFont="1" applyFill="1" applyAlignment="1">
      <alignment horizontal="center"/>
    </xf>
    <xf numFmtId="0" fontId="64" fillId="0" borderId="69" xfId="0" applyFont="1" applyBorder="1" applyAlignment="1">
      <alignment horizontal="left" vertical="center"/>
    </xf>
    <xf numFmtId="0" fontId="63" fillId="0" borderId="70" xfId="4" applyFill="1" applyBorder="1" applyAlignment="1" applyProtection="1">
      <alignment horizontal="left" vertical="center"/>
    </xf>
    <xf numFmtId="0" fontId="65" fillId="0" borderId="10" xfId="0" applyFont="1" applyBorder="1"/>
    <xf numFmtId="0" fontId="17" fillId="0" borderId="8" xfId="0" applyFont="1" applyBorder="1" applyAlignment="1">
      <alignment horizontal="center"/>
    </xf>
    <xf numFmtId="0" fontId="17" fillId="0" borderId="3" xfId="0" applyFont="1" applyBorder="1" applyAlignment="1">
      <alignment horizontal="center"/>
    </xf>
    <xf numFmtId="0" fontId="17" fillId="0" borderId="10" xfId="0" applyFont="1" applyBorder="1" applyAlignment="1">
      <alignment horizontal="center"/>
    </xf>
    <xf numFmtId="0" fontId="32" fillId="0" borderId="1" xfId="0" applyFont="1" applyBorder="1" applyAlignment="1">
      <alignment horizontal="center"/>
    </xf>
    <xf numFmtId="14" fontId="17" fillId="0" borderId="1" xfId="0" applyNumberFormat="1" applyFont="1" applyBorder="1" applyAlignment="1">
      <alignment horizontal="center"/>
    </xf>
    <xf numFmtId="49" fontId="31" fillId="0" borderId="62" xfId="0" applyNumberFormat="1" applyFont="1" applyBorder="1" applyAlignment="1">
      <alignment horizontal="center"/>
    </xf>
    <xf numFmtId="49" fontId="31" fillId="0" borderId="50" xfId="0" applyNumberFormat="1" applyFont="1" applyBorder="1" applyAlignment="1">
      <alignment horizontal="center"/>
    </xf>
    <xf numFmtId="0" fontId="7" fillId="0" borderId="0" xfId="0" applyFont="1" applyAlignment="1">
      <alignment horizontal="left"/>
    </xf>
    <xf numFmtId="0" fontId="55" fillId="0" borderId="22" xfId="0" applyFont="1" applyBorder="1" applyAlignment="1">
      <alignment horizontal="center" wrapText="1"/>
    </xf>
    <xf numFmtId="0" fontId="55" fillId="0" borderId="63" xfId="0" applyFont="1" applyBorder="1" applyAlignment="1">
      <alignment horizontal="center" wrapText="1"/>
    </xf>
    <xf numFmtId="0" fontId="55" fillId="0" borderId="67" xfId="0" applyFont="1" applyBorder="1" applyAlignment="1">
      <alignment horizontal="center" wrapText="1"/>
    </xf>
    <xf numFmtId="0" fontId="55" fillId="0" borderId="59" xfId="0" applyFont="1" applyBorder="1" applyAlignment="1">
      <alignment horizontal="center" wrapText="1"/>
    </xf>
    <xf numFmtId="0" fontId="56" fillId="0" borderId="64" xfId="0" applyFont="1" applyBorder="1" applyAlignment="1">
      <alignment horizontal="center"/>
    </xf>
    <xf numFmtId="0" fontId="56" fillId="0" borderId="65" xfId="0" applyFont="1" applyBorder="1" applyAlignment="1">
      <alignment horizontal="center"/>
    </xf>
    <xf numFmtId="0" fontId="56" fillId="0" borderId="66" xfId="0" applyFont="1" applyBorder="1" applyAlignment="1">
      <alignment horizontal="center"/>
    </xf>
    <xf numFmtId="0" fontId="57" fillId="25" borderId="0" xfId="0" applyFont="1" applyFill="1" applyAlignment="1">
      <alignment horizontal="center" vertical="center"/>
    </xf>
    <xf numFmtId="0" fontId="57" fillId="0" borderId="0" xfId="0" applyFont="1" applyAlignment="1">
      <alignment horizontal="center" vertical="center"/>
    </xf>
    <xf numFmtId="0" fontId="0" fillId="0" borderId="0" xfId="0" applyNumberFormat="1"/>
    <xf numFmtId="14" fontId="1" fillId="0" borderId="70" xfId="0" applyNumberFormat="1" applyFont="1" applyBorder="1" applyAlignment="1">
      <alignment horizontal="center" vertical="center"/>
    </xf>
    <xf numFmtId="0" fontId="1" fillId="0" borderId="70" xfId="0" applyFont="1" applyBorder="1" applyAlignment="1">
      <alignment horizontal="left" vertical="center"/>
    </xf>
    <xf numFmtId="49" fontId="1" fillId="0" borderId="70" xfId="0" applyNumberFormat="1" applyFont="1" applyBorder="1"/>
    <xf numFmtId="0" fontId="0" fillId="0" borderId="0" xfId="0" applyAlignment="1"/>
  </cellXfs>
  <cellStyles count="5">
    <cellStyle name="Hyperlink" xfId="4" xr:uid="{00000000-000B-0000-0000-000008000000}"/>
    <cellStyle name="Millares" xfId="1" builtinId="3"/>
    <cellStyle name="Normal" xfId="0" builtinId="0"/>
    <cellStyle name="Normal_Bilmens98 2 2" xfId="3" xr:uid="{273ACDB4-77AE-468F-8F7F-681056627629}"/>
    <cellStyle name="Porcentaje" xfId="2" builtinId="5"/>
  </cellStyles>
  <dxfs count="106">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8"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8"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0006"/>
      </font>
      <fill>
        <patternFill>
          <bgColor rgb="FFFFC7CE"/>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Ica.xlsx]Gráficos_!TablaDinámica3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Gráficos_!$BP$104:$BP$109</c:f>
              <c:numCache>
                <c:formatCode>General</c:formatCode>
                <c:ptCount val="5"/>
                <c:pt idx="0">
                  <c:v>0</c:v>
                </c:pt>
                <c:pt idx="1">
                  <c:v>8</c:v>
                </c:pt>
                <c:pt idx="2">
                  <c:v>1</c:v>
                </c:pt>
                <c:pt idx="3">
                  <c:v>0</c:v>
                </c:pt>
                <c:pt idx="4">
                  <c:v>6</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Gráficos_!$BQ$104:$BQ$109</c:f>
              <c:numCache>
                <c:formatCode>General</c:formatCode>
                <c:ptCount val="5"/>
                <c:pt idx="0">
                  <c:v>0</c:v>
                </c:pt>
                <c:pt idx="1">
                  <c:v>3</c:v>
                </c:pt>
                <c:pt idx="2">
                  <c:v>1</c:v>
                </c:pt>
                <c:pt idx="3">
                  <c:v>0</c:v>
                </c:pt>
                <c:pt idx="4">
                  <c:v>5</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Gráficos_!$BR$104:$BR$109</c:f>
              <c:numCache>
                <c:formatCode>General</c:formatCode>
                <c:ptCount val="5"/>
                <c:pt idx="0">
                  <c:v>0</c:v>
                </c:pt>
                <c:pt idx="1">
                  <c:v>6</c:v>
                </c:pt>
                <c:pt idx="2">
                  <c:v>1</c:v>
                </c:pt>
                <c:pt idx="3">
                  <c:v>2</c:v>
                </c:pt>
                <c:pt idx="4">
                  <c:v>5</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Gráficos_!$BS$104:$BS$109</c:f>
              <c:numCache>
                <c:formatCode>General</c:formatCode>
                <c:ptCount val="5"/>
                <c:pt idx="0">
                  <c:v>0</c:v>
                </c:pt>
                <c:pt idx="1">
                  <c:v>7</c:v>
                </c:pt>
                <c:pt idx="2">
                  <c:v>1</c:v>
                </c:pt>
                <c:pt idx="3">
                  <c:v>1</c:v>
                </c:pt>
                <c:pt idx="4">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Gráficos_!$BT$104:$BT$109</c:f>
              <c:numCache>
                <c:formatCode>General</c:formatCode>
                <c:ptCount val="5"/>
                <c:pt idx="0">
                  <c:v>0</c:v>
                </c:pt>
                <c:pt idx="1">
                  <c:v>4</c:v>
                </c:pt>
                <c:pt idx="2">
                  <c:v>1</c:v>
                </c:pt>
                <c:pt idx="3">
                  <c:v>1</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Gráficos_!$BU$104:$BU$109</c:f>
              <c:numCache>
                <c:formatCode>General</c:formatCode>
                <c:ptCount val="5"/>
                <c:pt idx="0">
                  <c:v>0</c:v>
                </c:pt>
                <c:pt idx="1">
                  <c:v>3</c:v>
                </c:pt>
                <c:pt idx="2">
                  <c:v>1</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Gráficos_!$BV$104:$BV$109</c:f>
              <c:numCache>
                <c:formatCode>General</c:formatCode>
                <c:ptCount val="5"/>
                <c:pt idx="0">
                  <c:v>0</c:v>
                </c:pt>
                <c:pt idx="1">
                  <c:v>4</c:v>
                </c:pt>
                <c:pt idx="2">
                  <c:v>0</c:v>
                </c:pt>
                <c:pt idx="3">
                  <c:v>1</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Yuliana Ramírez</c:v>
                  </c:pt>
                  <c:pt idx="2">
                    <c:v>Yuliana Ramírez</c:v>
                  </c:pt>
                  <c:pt idx="3">
                    <c:v>Yuliana Ramírez</c:v>
                  </c:pt>
                  <c:pt idx="4">
                    <c:v>Yuliana Ramírez</c:v>
                  </c:pt>
                </c:lvl>
                <c:lvl>
                  <c:pt idx="1">
                    <c:v>Sheyla Arones</c:v>
                  </c:pt>
                  <c:pt idx="2">
                    <c:v>Yoselyn Balbín</c:v>
                  </c:pt>
                  <c:pt idx="3">
                    <c:v>Sheyla Arones</c:v>
                  </c:pt>
                  <c:pt idx="4">
                    <c:v>Yoselyn Balbín</c:v>
                  </c:pt>
                </c:lvl>
                <c:lvl>
                  <c:pt idx="1">
                    <c:v>Inscrito Nuevo</c:v>
                  </c:pt>
                  <c:pt idx="2">
                    <c:v>Recuperado otro año</c:v>
                  </c:pt>
                  <c:pt idx="3">
                    <c:v>Cambio de horario</c:v>
                  </c:pt>
                  <c:pt idx="4">
                    <c:v>Inscrito Nuevo</c:v>
                  </c:pt>
                </c:lvl>
                <c:lvl>
                  <c:pt idx="1">
                    <c:v>enero</c:v>
                  </c:pt>
                  <c:pt idx="4">
                    <c:v>febrero</c:v>
                  </c:pt>
                </c:lvl>
                <c:lvl>
                  <c:pt idx="1">
                    <c:v>13/1/2025</c:v>
                  </c:pt>
                  <c:pt idx="4">
                    <c:v>19/2/2025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Ica.xlsx]Gráficos_!TablaDinámica4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Yuliana Ramírez</c:v>
                  </c:pt>
                  <c:pt idx="1">
                    <c:v>Yuliana Ramírez</c:v>
                  </c:pt>
                  <c:pt idx="2">
                    <c:v>Yuliana Ramírez</c:v>
                  </c:pt>
                  <c:pt idx="3">
                    <c:v>Yuliana Ramírez</c:v>
                  </c:pt>
                </c:lvl>
                <c:lvl>
                  <c:pt idx="0">
                    <c:v>Sheyla Arones</c:v>
                  </c:pt>
                  <c:pt idx="1">
                    <c:v>Yoselyn Balbín</c:v>
                  </c:pt>
                  <c:pt idx="2">
                    <c:v>Sheyla Arones</c:v>
                  </c:pt>
                  <c:pt idx="3">
                    <c:v>Yoselyn Balbín</c:v>
                  </c:pt>
                </c:lvl>
                <c:lvl>
                  <c:pt idx="0">
                    <c:v>Inscrito Nuevo</c:v>
                  </c:pt>
                  <c:pt idx="1">
                    <c:v>Recuperado otro año</c:v>
                  </c:pt>
                  <c:pt idx="2">
                    <c:v>Cambio de horario</c:v>
                  </c:pt>
                  <c:pt idx="3">
                    <c:v>Inscrito Nuevo</c:v>
                  </c:pt>
                </c:lvl>
                <c:lvl>
                  <c:pt idx="0">
                    <c:v>Conócete a ti mismo</c:v>
                  </c:pt>
                  <c:pt idx="3">
                    <c:v>Conócete a ti mismo</c:v>
                  </c:pt>
                </c:lvl>
                <c:lvl>
                  <c:pt idx="0">
                    <c:v>13/1/2025</c:v>
                  </c:pt>
                  <c:pt idx="3">
                    <c:v>19/2/2025</c:v>
                  </c:pt>
                </c:lvl>
              </c:multiLvlStrCache>
            </c:multiLvlStrRef>
          </c:cat>
          <c:val>
            <c:numRef>
              <c:f>Gráficos_!$BG$8:$BG$11</c:f>
              <c:numCache>
                <c:formatCode>General</c:formatCode>
                <c:ptCount val="4"/>
                <c:pt idx="0">
                  <c:v>8</c:v>
                </c:pt>
                <c:pt idx="1">
                  <c:v>1</c:v>
                </c:pt>
                <c:pt idx="2">
                  <c:v>2</c:v>
                </c:pt>
                <c:pt idx="3">
                  <c:v>6</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Ica.xlsx]Gráficos_!TablaDinámica34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Cambio de horario</c:v>
                  </c:pt>
                  <c:pt idx="3">
                    <c:v>Recuperado otro año</c:v>
                  </c:pt>
                  <c:pt idx="4">
                    <c:v>Inscrito Nuevo</c:v>
                  </c:pt>
                  <c:pt idx="5">
                    <c:v>(en blanco)</c:v>
                  </c:pt>
                </c:lvl>
                <c:lvl>
                  <c:pt idx="1">
                    <c:v>Ica-Enero-Lunes-7:30pm a 9:00pm-45670-Inscrito Nuevo</c:v>
                  </c:pt>
                  <c:pt idx="2">
                    <c:v>Ica-Enero-Lunes-7:30pm a 9:00pm-45670-Cambio de horario</c:v>
                  </c:pt>
                  <c:pt idx="3">
                    <c:v>Ica-Enero-Lunes-7:30pm a 9:00pm-45670-Recuperado otro año</c:v>
                  </c:pt>
                  <c:pt idx="4">
                    <c:v>Ica-Febrero-Miércoles-7:30pm a 9:00pm-45707-Inscrito Nuevo</c:v>
                  </c:pt>
                  <c:pt idx="5">
                    <c:v>(en blanco)</c:v>
                  </c:pt>
                </c:lvl>
                <c:lvl>
                  <c:pt idx="1">
                    <c:v>13/1/2025</c:v>
                  </c:pt>
                  <c:pt idx="4">
                    <c:v>19/2/2025</c:v>
                  </c:pt>
                  <c:pt idx="5">
                    <c:v>(en blanco)</c:v>
                  </c:pt>
                </c:lvl>
              </c:multiLvlStrCache>
            </c:multiLvlStrRef>
          </c:cat>
          <c:val>
            <c:numRef>
              <c:f>Gráficos_!$CP$45:$CP$51</c:f>
              <c:numCache>
                <c:formatCode>General</c:formatCode>
                <c:ptCount val="6"/>
                <c:pt idx="0">
                  <c:v>0</c:v>
                </c:pt>
                <c:pt idx="1">
                  <c:v>8</c:v>
                </c:pt>
                <c:pt idx="2">
                  <c:v>2</c:v>
                </c:pt>
                <c:pt idx="3">
                  <c:v>1</c:v>
                </c:pt>
                <c:pt idx="4">
                  <c:v>6</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Cambio de horario</c:v>
                  </c:pt>
                  <c:pt idx="3">
                    <c:v>Recuperado otro año</c:v>
                  </c:pt>
                  <c:pt idx="4">
                    <c:v>Inscrito Nuevo</c:v>
                  </c:pt>
                  <c:pt idx="5">
                    <c:v>(en blanco)</c:v>
                  </c:pt>
                </c:lvl>
                <c:lvl>
                  <c:pt idx="1">
                    <c:v>Ica-Enero-Lunes-7:30pm a 9:00pm-45670-Inscrito Nuevo</c:v>
                  </c:pt>
                  <c:pt idx="2">
                    <c:v>Ica-Enero-Lunes-7:30pm a 9:00pm-45670-Cambio de horario</c:v>
                  </c:pt>
                  <c:pt idx="3">
                    <c:v>Ica-Enero-Lunes-7:30pm a 9:00pm-45670-Recuperado otro año</c:v>
                  </c:pt>
                  <c:pt idx="4">
                    <c:v>Ica-Febrero-Miércoles-7:30pm a 9:00pm-45707-Inscrito Nuevo</c:v>
                  </c:pt>
                  <c:pt idx="5">
                    <c:v>(en blanco)</c:v>
                  </c:pt>
                </c:lvl>
                <c:lvl>
                  <c:pt idx="1">
                    <c:v>13/1/2025</c:v>
                  </c:pt>
                  <c:pt idx="4">
                    <c:v>19/2/2025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Cambio de horario</c:v>
                  </c:pt>
                  <c:pt idx="3">
                    <c:v>Recuperado otro año</c:v>
                  </c:pt>
                  <c:pt idx="4">
                    <c:v>Inscrito Nuevo</c:v>
                  </c:pt>
                  <c:pt idx="5">
                    <c:v>(en blanco)</c:v>
                  </c:pt>
                </c:lvl>
                <c:lvl>
                  <c:pt idx="1">
                    <c:v>Ica-Enero-Lunes-7:30pm a 9:00pm-45670-Inscrito Nuevo</c:v>
                  </c:pt>
                  <c:pt idx="2">
                    <c:v>Ica-Enero-Lunes-7:30pm a 9:00pm-45670-Cambio de horario</c:v>
                  </c:pt>
                  <c:pt idx="3">
                    <c:v>Ica-Enero-Lunes-7:30pm a 9:00pm-45670-Recuperado otro año</c:v>
                  </c:pt>
                  <c:pt idx="4">
                    <c:v>Ica-Febrero-Miércoles-7:30pm a 9:00pm-45707-Inscrito Nuevo</c:v>
                  </c:pt>
                  <c:pt idx="5">
                    <c:v>(en blanco)</c:v>
                  </c:pt>
                </c:lvl>
                <c:lvl>
                  <c:pt idx="1">
                    <c:v>13/1/2025</c:v>
                  </c:pt>
                  <c:pt idx="4">
                    <c:v>19/2/2025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8090879629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8">
        <s v="Ica-Enero-Lunes-7:30pm a 9:00pm-45670-Inscrito Nuevo"/>
        <s v="Ica-Enero-Lunes-7:30pm a 9:00pm-45670-Cambio de horario"/>
        <s v="Ica-Enero-Lunes-7:30pm a 9:00pm-45670-Recuperado otro año"/>
        <s v="Ica-Febrero-Miércoles-7:30pm a 9:00pm-45707-Inscrito Nuevo"/>
        <s v=""/>
        <m/>
        <s v="Ica-Febrero-Miércoles-7:30pm a 9:00pm-45707-" u="1"/>
        <s v="Ica-Febrero-Lunes-7:30pm a 9:00pm-45670-Recuperado otro añ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20T00:00:00" count="19">
        <d v="2025-01-13T00:00:00"/>
        <d v="2025-02-19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5">
        <s v="yyyy"/>
        <s v=""/>
        <m/>
        <s v="2025" u="1"/>
        <s v="2024" u="1"/>
      </sharedItems>
    </cacheField>
    <cacheField name="Tipo Incrito" numFmtId="0">
      <sharedItems containsBlank="1" count="7">
        <s v="Inscrito Nuevo"/>
        <s v="Cambio de horario"/>
        <s v="Recuperado otro añ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8"/>
    </cacheField>
    <cacheField name="I" numFmtId="0">
      <sharedItems containsNonDate="0" containsString="0" containsBlank="1"/>
    </cacheField>
    <cacheField name="Sem. 01" numFmtId="0">
      <sharedItems containsBlank="1" containsMixedTypes="1" containsNumber="1" containsInteger="1" minValue="0" maxValue="8"/>
    </cacheField>
    <cacheField name="Sem. 02" numFmtId="0">
      <sharedItems containsBlank="1" containsMixedTypes="1" containsNumber="1" containsInteger="1" minValue="0" maxValue="5"/>
    </cacheField>
    <cacheField name="Sem. 03" numFmtId="0">
      <sharedItems containsBlank="1" containsMixedTypes="1" containsNumber="1" containsInteger="1" minValue="1" maxValue="6"/>
    </cacheField>
    <cacheField name="Sem. 04" numFmtId="0">
      <sharedItems containsBlank="1" containsMixedTypes="1" containsNumber="1" containsInteger="1" minValue="0" maxValue="7"/>
    </cacheField>
    <cacheField name="Sem. 05" numFmtId="0">
      <sharedItems containsBlank="1" containsMixedTypes="1" containsNumber="1" containsInteger="1" minValue="0" maxValue="4"/>
    </cacheField>
    <cacheField name="Sem. 06" numFmtId="0">
      <sharedItems containsBlank="1" containsMixedTypes="1" containsNumber="1" containsInteger="1" minValue="0" maxValue="3"/>
    </cacheField>
    <cacheField name="Sem. 07" numFmtId="0">
      <sharedItems containsBlank="1" containsMixedTypes="1" containsNumber="1" containsInteger="1" minValue="0" maxValue="4"/>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80909027781"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20T00:00:00" count="16">
        <d v="2025-01-13T00:00:00"/>
        <d v="2025-02-19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Cambio de horario"/>
        <s v="Recuperado otro año"/>
        <s v=""/>
        <s v="Recuperado 2024" u="1"/>
      </sharedItems>
    </cacheField>
    <cacheField name="Ética" numFmtId="0">
      <sharedItems count="9">
        <s v="Sheyla Arones"/>
        <s v="Yoselyn Balbín"/>
        <s v=""/>
        <s v="Erick" u="1"/>
        <s v="Rosmery Ruiz Cuarez " u="1"/>
        <s v="Yeni R. Arce Prado" u="1"/>
        <s v="Erick F. Meza Macedo" u="1"/>
        <s v="Daniel J. CHico Vallejo" u="1"/>
        <s v="Angélica del C." u="1"/>
      </sharedItems>
    </cacheField>
    <cacheField name="Soc - FH" numFmtId="0">
      <sharedItems count="8">
        <s v="Yuliana Ramírez"/>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8"/>
    </cacheField>
    <cacheField name="I" numFmtId="0">
      <sharedItems containsNonDate="0" containsString="0" containsBlank="1"/>
    </cacheField>
    <cacheField name="Sem. 01" numFmtId="0">
      <sharedItems containsMixedTypes="1" containsNumber="1" containsInteger="1" minValue="0" maxValue="8"/>
    </cacheField>
    <cacheField name="Sem. 02" numFmtId="0">
      <sharedItems containsMixedTypes="1" containsNumber="1" containsInteger="1" minValue="0" maxValue="5"/>
    </cacheField>
    <cacheField name="Sem. 03" numFmtId="0">
      <sharedItems containsMixedTypes="1" containsNumber="1" containsInteger="1" minValue="1" maxValue="6"/>
    </cacheField>
    <cacheField name="Sem. 04" numFmtId="0">
      <sharedItems containsMixedTypes="1" containsNumber="1" containsInteger="1" minValue="0" maxValue="7"/>
    </cacheField>
    <cacheField name="Sem. 05" numFmtId="0">
      <sharedItems containsMixedTypes="1" containsNumber="1" containsInteger="1" minValue="0" maxValue="4"/>
    </cacheField>
    <cacheField name="Sem. 06" numFmtId="0">
      <sharedItems containsMixedTypes="1" containsNumber="1" containsInteger="1" minValue="0" maxValue="3"/>
    </cacheField>
    <cacheField name="Sem. 07" numFmtId="0">
      <sharedItems containsMixedTypes="1" containsNumber="1" containsInteger="1" minValue="0" maxValue="4"/>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80909027781"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Lunes"/>
        <s v="Miércoles"/>
        <m/>
        <s v="Lunes - Miércoles" u="1"/>
        <s v="Martes - Jueves" u="1"/>
        <s v="Martes" u="1"/>
        <s v="Jueves" u="1"/>
        <s v="sábado" u="1"/>
      </sharedItems>
    </cacheField>
    <cacheField name="Horario Inscrito" numFmtId="49">
      <sharedItems containsBlank="1" count="6">
        <s v="7:30pm a 9:00pm"/>
        <m/>
        <s v="7-9pm" u="1"/>
        <s v="6:30 - 8:30" u="1"/>
        <s v="4:00 - 5:50" u="1"/>
        <s v="7:30 a 9:30 p.m." u="1"/>
      </sharedItems>
    </cacheField>
    <cacheField name="Fecha Inicio grupo" numFmtId="14">
      <sharedItems containsNonDate="0" containsDate="1" containsString="0" containsBlank="1" minDate="2024-01-15T00:00:00" maxDate="2025-02-20T00:00:00" count="17">
        <d v="2025-01-13T00:00:00"/>
        <d v="2025-02-19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ontainsMixedTypes="1" containsNumber="1" containsInteger="1" minValue="8869446" maxValue="80015947"/>
    </cacheField>
    <cacheField name="Nombres" numFmtId="0">
      <sharedItems containsBlank="1"/>
    </cacheField>
    <cacheField name="Apellidos" numFmtId="0">
      <sharedItems containsBlank="1"/>
    </cacheField>
    <cacheField name="Celular" numFmtId="0">
      <sharedItems containsString="0" containsBlank="1" containsNumber="1" containsInteger="1" minValue="900285836" maxValue="988096583"/>
    </cacheField>
    <cacheField name="Correo" numFmtId="0">
      <sharedItems containsBlank="1"/>
    </cacheField>
    <cacheField name="Fecha de nac" numFmtId="14">
      <sharedItems containsDate="1" containsBlank="1" containsMixedTypes="1" minDate="1961-04-01T00:00:00" maxDate="2011-01-27T00:00:00"/>
    </cacheField>
    <cacheField name="Edad" numFmtId="0">
      <sharedItems containsMixedTypes="1" containsNumber="1" containsInteger="1" minValue="14" maxValue="63"/>
    </cacheField>
    <cacheField name="Grupo" numFmtId="0">
      <sharedItems containsBlank="1"/>
    </cacheField>
    <cacheField name="Tipo Incrito" numFmtId="0">
      <sharedItems containsBlank="1" count="5">
        <s v="Inscrito Nuevo"/>
        <s v="Cambio de horario"/>
        <s v="Recuperado otro año"/>
        <m/>
        <s v="Recuperado 2024" u="1"/>
      </sharedItems>
    </cacheField>
    <cacheField name="Fecha Cambio Grupo" numFmtId="0">
      <sharedItems containsNonDate="0" containsDate="1" containsString="0" containsBlank="1" minDate="2025-02-03T00:00:00" maxDate="2025-02-13T00:00:00"/>
    </cacheField>
    <cacheField name="Mes  _x000a_(1er grupo inscrito)" numFmtId="0">
      <sharedItems containsBlank="1"/>
    </cacheField>
    <cacheField name="Dia Clases_x000a_(1er grupo inscrito)" numFmtId="0">
      <sharedItems containsDate="1" containsBlank="1" containsMixedTypes="1" minDate="2025-01-13T00:00:00" maxDate="2025-12-14T00:00:00"/>
    </cacheField>
    <cacheField name="Horario_x000a_(1er grupo inscrito)" numFmtId="0">
      <sharedItems containsBlank="1"/>
    </cacheField>
    <cacheField name="Fecha 3ra clase" numFmtId="14">
      <sharedItems containsDate="1" containsMixedTypes="1" minDate="2025-01-27T00:00:00" maxDate="2025-03-06T00:00:00"/>
    </cacheField>
    <cacheField name="Fecha Finalización" numFmtId="14">
      <sharedItems containsDate="1" containsMixedTypes="1" minDate="2025-04-13T00:00:00" maxDate="2025-05-20T00:00:00"/>
    </cacheField>
    <cacheField name="Ética" numFmtId="0">
      <sharedItems containsBlank="1" count="9">
        <s v="Sheyla Arones"/>
        <s v="Yoselyn Balbín"/>
        <m/>
        <s v="Erick" u="1"/>
        <s v="Rosmery Ruiz Cuarez " u="1"/>
        <s v="Yeni R. Arce Prado" u="1"/>
        <s v="Erick F. Meza Macedo" u="1"/>
        <s v="Daniel J. CHico Vallejo" u="1"/>
        <s v="Angélica del C." u="1"/>
      </sharedItems>
    </cacheField>
    <cacheField name="Soc - FH" numFmtId="0">
      <sharedItems containsBlank="1" count="8">
        <s v="Yuliana Ramírez"/>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3">
        <s v="Ica-Enero-Lunes-7:30pm a 9:00pm-45670-Inscrito Nuevo"/>
        <s v="Ica-Enero-Lunes-7:30pm a 9:00pm-45670-Cambio de horario"/>
        <s v="Ica-Enero-Lunes-7:30pm a 9:00pm-45670-Recuperado otro año"/>
        <s v="Ica-Febrero-Miércoles-7:30pm a 9:00pm-45707-Inscrito Nuevo"/>
        <s v=""/>
        <s v="Ica-Febrero-Miércoles-7:30pm a 9:00pm-45707-" u="1"/>
        <s v="Ica-Febrero-Lunes-7:30pm a 9:00pm-45670-Recuperado otro añ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3T00:00:00" endDate="2025-02-20T00:00:00"/>
        <groupItems count="368">
          <s v="&lt;13/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0/2/2025"/>
        </groupItems>
      </fieldGroup>
    </cacheField>
    <cacheField name="Meses (Fecha Inicio grupo)" numFmtId="0" databaseField="0">
      <fieldGroup base="4">
        <rangePr groupBy="months" startDate="2025-01-13T00:00:00" endDate="2025-02-20T00:00:00"/>
        <groupItems count="14">
          <s v="&lt;13/1/2025"/>
          <s v="ene"/>
          <s v="feb"/>
          <s v="mar"/>
          <s v="abr"/>
          <s v="may"/>
          <s v="jun"/>
          <s v="jul"/>
          <s v="ago"/>
          <s v="sep"/>
          <s v="oct"/>
          <s v="nov"/>
          <s v="dic"/>
          <s v="&gt;20/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80909259258" createdVersion="8" refreshedVersion="8" minRefreshableVersion="3" recordCount="1096" xr:uid="{71290240-B241-44B4-B436-8190E0815642}">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30pm a 9:00pm"/>
        <m/>
      </sharedItems>
    </cacheField>
    <cacheField name="Fecha Inicio grupo" numFmtId="14">
      <sharedItems containsNonDate="0" containsDate="1" containsString="0" containsBlank="1" minDate="2025-01-13T00:00:00" maxDate="2025-02-20T00:00:00" count="3">
        <d v="2025-01-13T00:00:00"/>
        <d v="2025-02-19T00:00:00"/>
        <m/>
      </sharedItems>
      <fieldGroup par="63"/>
    </cacheField>
    <cacheField name="Asistente del Grupo" numFmtId="14">
      <sharedItems containsNonDate="0" containsString="0" containsBlank="1"/>
    </cacheField>
    <cacheField name="DNI / CE" numFmtId="49">
      <sharedItems containsBlank="1" containsMixedTypes="1" containsNumber="1" containsInteger="1" minValue="8869446" maxValue="80015947"/>
    </cacheField>
    <cacheField name="Nombres" numFmtId="0">
      <sharedItems containsBlank="1"/>
    </cacheField>
    <cacheField name="Apellidos" numFmtId="0">
      <sharedItems containsBlank="1"/>
    </cacheField>
    <cacheField name="Celular" numFmtId="0">
      <sharedItems containsString="0" containsBlank="1" containsNumber="1" containsInteger="1" minValue="900285836" maxValue="988096583"/>
    </cacheField>
    <cacheField name="Correo" numFmtId="0">
      <sharedItems containsBlank="1"/>
    </cacheField>
    <cacheField name="Fecha de nac" numFmtId="14">
      <sharedItems containsDate="1" containsBlank="1" containsMixedTypes="1" minDate="1961-04-01T00:00:00" maxDate="2011-01-27T00:00:00"/>
    </cacheField>
    <cacheField name="Edad" numFmtId="0">
      <sharedItems containsMixedTypes="1" containsNumber="1" containsInteger="1" minValue="14" maxValue="63"/>
    </cacheField>
    <cacheField name="Grupo" numFmtId="0">
      <sharedItems containsBlank="1"/>
    </cacheField>
    <cacheField name="Tipo Incrito" numFmtId="0">
      <sharedItems containsBlank="1"/>
    </cacheField>
    <cacheField name="Fecha Cambio Grupo" numFmtId="0">
      <sharedItems containsNonDate="0" containsDate="1" containsString="0" containsBlank="1" minDate="2025-02-03T00:00:00" maxDate="2025-02-13T00:00:00"/>
    </cacheField>
    <cacheField name="Mes  _x000a_(1er grupo inscrito)" numFmtId="0">
      <sharedItems containsBlank="1"/>
    </cacheField>
    <cacheField name="Dia Clases_x000a_(1er grupo inscrito)" numFmtId="0">
      <sharedItems containsDate="1" containsBlank="1" containsMixedTypes="1" minDate="2025-01-13T00:00:00" maxDate="2025-12-14T00:00:00"/>
    </cacheField>
    <cacheField name="Horario_x000a_(1er grupo inscrito)" numFmtId="0">
      <sharedItems containsBlank="1"/>
    </cacheField>
    <cacheField name="Fecha 3ra clase" numFmtId="14">
      <sharedItems containsDate="1" containsMixedTypes="1" minDate="2025-01-27T00:00:00" maxDate="2025-03-06T00:00:00"/>
    </cacheField>
    <cacheField name="Fecha Finalización" numFmtId="14">
      <sharedItems containsDate="1" containsMixedTypes="1" minDate="2025-04-13T00:00:00" maxDate="2025-05-20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03T00:00:00" maxDate="2025-03-13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13T00:00:00" endDate="2025-02-20T00:00:00"/>
        <groupItems count="368">
          <s v="&lt;13/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0/2/2025"/>
        </groupItems>
      </fieldGroup>
    </cacheField>
    <cacheField name="Meses (Fecha Inicio grupo)" numFmtId="0" databaseField="0">
      <fieldGroup base="4">
        <rangePr groupBy="months" startDate="2025-01-13T00:00:00" endDate="2025-02-20T00:00:00"/>
        <groupItems count="14">
          <s v="&lt;13/1/2025"/>
          <s v="ene"/>
          <s v="feb"/>
          <s v="mar"/>
          <s v="abr"/>
          <s v="may"/>
          <s v="jun"/>
          <s v="jul"/>
          <s v="ago"/>
          <s v="sep"/>
          <s v="oct"/>
          <s v="nov"/>
          <s v="dic"/>
          <s v="&gt;20/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Sheyla Arones"/>
    <s v="Yuliana Ramírez"/>
    <n v="8"/>
    <m/>
    <n v="8"/>
    <n v="3"/>
    <n v="6"/>
    <n v="7"/>
    <n v="4"/>
    <n v="3"/>
    <n v="4"/>
    <n v="0"/>
    <n v="0"/>
    <n v="0"/>
    <n v="0"/>
    <n v="0"/>
    <n v="0"/>
    <n v="0"/>
    <n v="0"/>
    <n v="0"/>
    <n v="0"/>
  </r>
  <r>
    <x v="1"/>
    <x v="0"/>
    <x v="0"/>
    <x v="0"/>
    <x v="0"/>
    <x v="1"/>
    <s v="Sheyla Arones"/>
    <s v="Yuliana Ramírez"/>
    <n v="2"/>
    <m/>
    <n v="0"/>
    <n v="0"/>
    <n v="2"/>
    <n v="1"/>
    <n v="1"/>
    <n v="0"/>
    <n v="1"/>
    <n v="0"/>
    <n v="0"/>
    <n v="0"/>
    <n v="0"/>
    <n v="0"/>
    <n v="0"/>
    <n v="0"/>
    <n v="0"/>
    <n v="0"/>
    <n v="0"/>
  </r>
  <r>
    <x v="2"/>
    <x v="0"/>
    <x v="0"/>
    <x v="0"/>
    <x v="0"/>
    <x v="2"/>
    <s v="Yoselyn Balbín"/>
    <s v="Yuliana Ramírez"/>
    <n v="1"/>
    <m/>
    <n v="1"/>
    <n v="1"/>
    <n v="1"/>
    <n v="1"/>
    <n v="1"/>
    <n v="1"/>
    <n v="0"/>
    <n v="0"/>
    <n v="0"/>
    <n v="0"/>
    <n v="0"/>
    <n v="0"/>
    <n v="0"/>
    <n v="0"/>
    <n v="0"/>
    <n v="0"/>
    <n v="0"/>
  </r>
  <r>
    <x v="3"/>
    <x v="0"/>
    <x v="1"/>
    <x v="1"/>
    <x v="0"/>
    <x v="0"/>
    <s v="Yoselyn Balbín"/>
    <s v="Yuliana Ramírez"/>
    <n v="6"/>
    <m/>
    <n v="6"/>
    <n v="5"/>
    <n v="5"/>
    <n v="0"/>
    <n v="0"/>
    <n v="0"/>
    <n v="0"/>
    <n v="0"/>
    <n v="0"/>
    <n v="0"/>
    <n v="0"/>
    <n v="0"/>
    <n v="0"/>
    <n v="0"/>
    <n v="0"/>
    <n v="0"/>
    <n v="0"/>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1"/>
    <x v="3"/>
    <s v=""/>
    <s v=""/>
    <s v=""/>
    <m/>
    <s v=""/>
    <s v=""/>
    <s v=""/>
    <s v=""/>
    <s v=""/>
    <s v=""/>
    <s v=""/>
    <s v=""/>
    <s v=""/>
    <s v=""/>
    <s v=""/>
    <s v=""/>
    <s v=""/>
    <s v=""/>
    <s v=""/>
    <s v=""/>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4"/>
    <x v="1"/>
    <x v="2"/>
    <x v="2"/>
    <x v="2"/>
    <x v="3"/>
    <s v=""/>
    <s v=""/>
    <s v=""/>
    <m/>
    <s v=""/>
    <s v=""/>
    <s v=""/>
    <s v=""/>
    <s v=""/>
    <s v=""/>
    <s v=""/>
    <s v=""/>
    <s v=""/>
    <s v=""/>
    <s v=""/>
    <s v=""/>
    <m/>
    <m/>
    <m/>
    <m/>
    <s v=""/>
  </r>
  <r>
    <x v="5"/>
    <x v="2"/>
    <x v="3"/>
    <x v="3"/>
    <x v="2"/>
    <x v="4"/>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Ica-Enero-Lunes-7:30pm a 9:00pm-45670-Inscrito Nuevo"/>
    <x v="0"/>
    <x v="0"/>
    <x v="0"/>
    <s v="yyyy"/>
    <x v="0"/>
    <x v="0"/>
    <x v="0"/>
    <n v="8"/>
    <m/>
    <n v="8"/>
    <n v="3"/>
    <n v="6"/>
    <n v="7"/>
    <n v="4"/>
    <n v="3"/>
    <n v="4"/>
    <n v="0"/>
    <n v="0"/>
    <n v="0"/>
    <n v="0"/>
    <n v="0"/>
    <n v="0"/>
    <n v="0"/>
    <n v="0"/>
    <n v="0"/>
    <n v="0"/>
  </r>
  <r>
    <s v="Ica-Enero-Lunes-7:30pm a 9:00pm-45670-Cambio de horario"/>
    <x v="0"/>
    <x v="0"/>
    <x v="0"/>
    <s v="yyyy"/>
    <x v="1"/>
    <x v="0"/>
    <x v="0"/>
    <n v="2"/>
    <m/>
    <n v="0"/>
    <n v="0"/>
    <n v="2"/>
    <n v="1"/>
    <n v="1"/>
    <n v="0"/>
    <n v="1"/>
    <n v="0"/>
    <n v="0"/>
    <n v="0"/>
    <n v="0"/>
    <n v="0"/>
    <n v="0"/>
    <n v="0"/>
    <n v="0"/>
    <n v="0"/>
    <n v="0"/>
  </r>
  <r>
    <s v="Ica-Enero-Lunes-7:30pm a 9:00pm-45670-Recuperado otro año"/>
    <x v="0"/>
    <x v="0"/>
    <x v="0"/>
    <s v="yyyy"/>
    <x v="2"/>
    <x v="1"/>
    <x v="0"/>
    <n v="1"/>
    <m/>
    <n v="1"/>
    <n v="1"/>
    <n v="1"/>
    <n v="1"/>
    <n v="1"/>
    <n v="1"/>
    <n v="0"/>
    <n v="0"/>
    <n v="0"/>
    <n v="0"/>
    <n v="0"/>
    <n v="0"/>
    <n v="0"/>
    <n v="0"/>
    <n v="0"/>
    <n v="0"/>
    <n v="0"/>
  </r>
  <r>
    <s v="Ica-Febrero-Miércoles-7:30pm a 9:00pm-45707-Inscrito Nuevo"/>
    <x v="0"/>
    <x v="1"/>
    <x v="1"/>
    <s v="yyyy"/>
    <x v="0"/>
    <x v="1"/>
    <x v="0"/>
    <n v="6"/>
    <m/>
    <n v="6"/>
    <n v="5"/>
    <n v="5"/>
    <n v="0"/>
    <n v="0"/>
    <n v="0"/>
    <n v="0"/>
    <n v="0"/>
    <n v="0"/>
    <n v="0"/>
    <n v="0"/>
    <n v="0"/>
    <n v="0"/>
    <n v="0"/>
    <n v="0"/>
    <n v="0"/>
    <n v="0"/>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s v=""/>
    <x v="3"/>
    <x v="2"/>
    <x v="1"/>
    <s v=""/>
    <m/>
    <s v=""/>
    <s v=""/>
    <s v=""/>
    <s v=""/>
    <s v=""/>
    <s v=""/>
    <s v=""/>
    <s v=""/>
    <s v=""/>
    <s v=""/>
    <s v=""/>
    <s v=""/>
    <s v=""/>
    <s v=""/>
    <s v=""/>
    <s v=""/>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r>
    <s v=""/>
    <x v="1"/>
    <x v="2"/>
    <x v="2"/>
    <m/>
    <x v="3"/>
    <x v="2"/>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n v="8869446"/>
    <s v="Betty Mercedes"/>
    <s v="Castañeda Cusihuamán"/>
    <n v="956114800"/>
    <s v="beme09@hotmail.com"/>
    <d v="1967-07-09T00:00:00"/>
    <n v="57"/>
    <s v="Amon I"/>
    <x v="0"/>
    <m/>
    <m/>
    <d v="2025-01-13T00:00:00"/>
    <s v="7:30pm a 9:00pm"/>
    <d v="2025-01-27T00:00:00"/>
    <d v="2025-04-13T00:00:00"/>
    <x v="0"/>
    <x v="0"/>
    <s v="P"/>
    <s v="P"/>
    <s v="P"/>
    <s v="P"/>
    <s v="F"/>
    <s v="F"/>
    <s v="F"/>
    <m/>
    <m/>
    <m/>
    <m/>
    <m/>
    <m/>
    <m/>
    <m/>
    <m/>
    <m/>
    <s v="Asistió"/>
    <m/>
    <m/>
    <m/>
    <m/>
    <m/>
    <m/>
    <m/>
    <d v="2025-06-30T00:00:00"/>
    <m/>
    <d v="2025-07-31T00:00:00"/>
    <m/>
    <m/>
    <m/>
    <s v="PPP"/>
    <s v="Ica-Enero-Lunes-7:30pma9:00pm-45670"/>
    <s v="Conócete a ti mismo"/>
    <x v="0"/>
    <x v="0"/>
  </r>
  <r>
    <x v="0"/>
    <x v="0"/>
    <x v="0"/>
    <x v="0"/>
    <x v="0"/>
    <m/>
    <n v="21504925"/>
    <s v="Carmen Teresa"/>
    <s v="Guillén Salazar"/>
    <n v="964776114"/>
    <s v="cguillen@ana.gob.pe"/>
    <d v="1970-07-16T00:00:00"/>
    <n v="54"/>
    <s v="Amon I"/>
    <x v="0"/>
    <m/>
    <m/>
    <d v="2025-01-13T00:00:00"/>
    <s v="7:30pm a 9:00pm"/>
    <d v="2025-01-27T00:00:00"/>
    <d v="2025-04-13T00:00:00"/>
    <x v="0"/>
    <x v="0"/>
    <s v="P"/>
    <s v="F"/>
    <s v="P"/>
    <s v="P"/>
    <s v="P"/>
    <s v="F"/>
    <s v="P"/>
    <m/>
    <m/>
    <m/>
    <m/>
    <m/>
    <m/>
    <m/>
    <m/>
    <m/>
    <m/>
    <s v="Asistió"/>
    <m/>
    <m/>
    <m/>
    <m/>
    <m/>
    <m/>
    <m/>
    <d v="2025-06-30T00:00:00"/>
    <m/>
    <d v="2025-07-31T00:00:00"/>
    <m/>
    <m/>
    <m/>
    <s v="PFP"/>
    <s v="Ica-Enero-Lunes-7:30pma9:00pm-45670"/>
    <s v="Conócete a ti mismo"/>
    <x v="0"/>
    <x v="0"/>
  </r>
  <r>
    <x v="0"/>
    <x v="0"/>
    <x v="0"/>
    <x v="0"/>
    <x v="0"/>
    <m/>
    <n v="80001243"/>
    <s v="Ernesto Raul"/>
    <s v="Coello Alva"/>
    <n v="959684220"/>
    <s v="ernesto.coello2016@gmail.com"/>
    <d v="1976-06-15T00:00:00"/>
    <n v="48"/>
    <s v="Amon I"/>
    <x v="0"/>
    <m/>
    <m/>
    <s v="13/01/2025"/>
    <s v="7:30pm a 9:00pm"/>
    <d v="2025-01-27T00:00:00"/>
    <d v="2025-04-13T00:00:00"/>
    <x v="0"/>
    <x v="0"/>
    <s v="P"/>
    <s v="F"/>
    <s v="P"/>
    <s v="P"/>
    <s v="P"/>
    <s v="P"/>
    <s v="P"/>
    <m/>
    <m/>
    <m/>
    <m/>
    <m/>
    <m/>
    <m/>
    <m/>
    <m/>
    <m/>
    <s v="Asistió"/>
    <m/>
    <m/>
    <m/>
    <m/>
    <m/>
    <m/>
    <m/>
    <d v="2025-06-30T00:00:00"/>
    <m/>
    <d v="2025-07-31T00:00:00"/>
    <m/>
    <m/>
    <m/>
    <s v="PFP"/>
    <s v="Ica-Enero-Lunes-7:30pma9:00pm-45670"/>
    <s v="Conócete a ti mismo"/>
    <x v="0"/>
    <x v="0"/>
  </r>
  <r>
    <x v="0"/>
    <x v="0"/>
    <x v="0"/>
    <x v="0"/>
    <x v="0"/>
    <m/>
    <n v="21449070"/>
    <s v="Gloria Nilda"/>
    <s v="Espinoza Lara"/>
    <n v="956933151"/>
    <s v="ggloria_65@outlook.es"/>
    <d v="1961-04-01T00:00:00"/>
    <n v="63"/>
    <s v="Amon I"/>
    <x v="0"/>
    <m/>
    <m/>
    <d v="2025-01-13T00:00:00"/>
    <s v="7:30pm a 9:00pm"/>
    <d v="2025-01-27T00:00:00"/>
    <d v="2025-04-13T00:00:00"/>
    <x v="0"/>
    <x v="0"/>
    <s v="P"/>
    <s v="F"/>
    <s v="F"/>
    <s v="P"/>
    <s v="F"/>
    <s v="F"/>
    <s v="P"/>
    <m/>
    <m/>
    <m/>
    <m/>
    <m/>
    <m/>
    <m/>
    <m/>
    <m/>
    <m/>
    <s v="No Asistió"/>
    <m/>
    <m/>
    <m/>
    <m/>
    <m/>
    <m/>
    <m/>
    <d v="2025-06-30T00:00:00"/>
    <m/>
    <d v="2025-07-31T00:00:00"/>
    <m/>
    <m/>
    <m/>
    <s v="PFF"/>
    <s v="Ica-Enero-Lunes-7:30pma9:00pm-45670"/>
    <s v="Conócete a ti mismo"/>
    <x v="0"/>
    <x v="0"/>
  </r>
  <r>
    <x v="0"/>
    <x v="0"/>
    <x v="0"/>
    <x v="0"/>
    <x v="0"/>
    <m/>
    <n v="21447226"/>
    <s v="Cecilia Beatriz"/>
    <s v="Cabrera Bendezú"/>
    <n v="940082760"/>
    <s v="cecilia67cabrera@gmail.com"/>
    <d v="1967-07-14T00:00:00"/>
    <n v="57"/>
    <s v="Amon I"/>
    <x v="0"/>
    <m/>
    <m/>
    <d v="2025-01-13T00:00:00"/>
    <s v="7:30pm a 9:00pm"/>
    <d v="2025-01-27T00:00:00"/>
    <d v="2025-04-13T00:00:00"/>
    <x v="0"/>
    <x v="0"/>
    <s v="P"/>
    <s v="F"/>
    <s v="P"/>
    <s v="P"/>
    <s v="P"/>
    <s v="P"/>
    <s v="F"/>
    <m/>
    <m/>
    <m/>
    <m/>
    <m/>
    <m/>
    <m/>
    <m/>
    <m/>
    <m/>
    <s v="Asistió"/>
    <m/>
    <m/>
    <m/>
    <m/>
    <m/>
    <m/>
    <m/>
    <d v="2025-06-30T00:00:00"/>
    <m/>
    <d v="2025-07-31T00:00:00"/>
    <m/>
    <m/>
    <m/>
    <s v="PFP"/>
    <s v="Ica-Enero-Lunes-7:30pma9:00pm-45670"/>
    <s v="Conócete a ti mismo"/>
    <x v="0"/>
    <x v="0"/>
  </r>
  <r>
    <x v="0"/>
    <x v="0"/>
    <x v="0"/>
    <x v="0"/>
    <x v="0"/>
    <m/>
    <n v="45857321"/>
    <s v="Johan"/>
    <s v="Mamani León"/>
    <n v="945359479"/>
    <s v="jmamanileon@gmail.com"/>
    <d v="1989-08-04T00:00:00"/>
    <n v="35"/>
    <s v="Amon I"/>
    <x v="0"/>
    <d v="2025-02-12T00:00:00"/>
    <m/>
    <d v="2025-01-13T00:00:00"/>
    <s v="7:30pm a 9:00pm"/>
    <d v="2025-01-27T00:00:00"/>
    <d v="2025-04-13T00:00:00"/>
    <x v="0"/>
    <x v="0"/>
    <s v="P"/>
    <s v="P"/>
    <s v="P"/>
    <s v="F"/>
    <m/>
    <m/>
    <m/>
    <m/>
    <m/>
    <m/>
    <m/>
    <m/>
    <m/>
    <m/>
    <m/>
    <m/>
    <m/>
    <s v="Asistió"/>
    <m/>
    <m/>
    <m/>
    <m/>
    <s v="CG a Febrero"/>
    <m/>
    <m/>
    <d v="2025-06-30T00:00:00"/>
    <m/>
    <d v="2025-07-31T00:00:00"/>
    <m/>
    <m/>
    <m/>
    <s v="PPP"/>
    <s v="Ica-Enero-Lunes-7:30pma9:00pm-45670"/>
    <s v="Conócete a ti mismo"/>
    <x v="0"/>
    <x v="0"/>
  </r>
  <r>
    <x v="0"/>
    <x v="0"/>
    <x v="0"/>
    <x v="0"/>
    <x v="0"/>
    <m/>
    <n v="73942320"/>
    <s v="Lizbeth Jakelin"/>
    <s v="Quilca Cáceres"/>
    <n v="952721254"/>
    <s v="lizbethquilca24caceres@gmail.com"/>
    <d v="2005-04-24T00:00:00"/>
    <n v="19"/>
    <s v="Amon I"/>
    <x v="0"/>
    <m/>
    <m/>
    <d v="2025-01-13T00:00:00"/>
    <s v="7:30pm a 9:00pm"/>
    <d v="2025-01-27T00:00:00"/>
    <d v="2025-04-13T00:00:00"/>
    <x v="0"/>
    <x v="0"/>
    <s v="P"/>
    <s v="P"/>
    <s v="F"/>
    <s v="P"/>
    <s v="F"/>
    <s v="F"/>
    <s v="F"/>
    <m/>
    <m/>
    <m/>
    <m/>
    <m/>
    <m/>
    <m/>
    <m/>
    <m/>
    <m/>
    <s v="Asistió"/>
    <m/>
    <m/>
    <m/>
    <m/>
    <m/>
    <m/>
    <m/>
    <d v="2025-06-30T00:00:00"/>
    <m/>
    <d v="2025-07-31T00:00:00"/>
    <m/>
    <m/>
    <m/>
    <s v="PPF"/>
    <s v="Ica-Enero-Lunes-7:30pma9:00pm-45670"/>
    <s v="Conócete a ti mismo"/>
    <x v="0"/>
    <x v="0"/>
  </r>
  <r>
    <x v="0"/>
    <x v="0"/>
    <x v="0"/>
    <x v="0"/>
    <x v="0"/>
    <m/>
    <n v="21520798"/>
    <s v="Yisela "/>
    <s v="Ascama García"/>
    <n v="988096583"/>
    <s v="yiselaascamagarcia@gmail.com"/>
    <d v="1971-07-28T00:00:00"/>
    <n v="53"/>
    <s v="Amon I"/>
    <x v="1"/>
    <d v="2025-02-12T00:00:00"/>
    <m/>
    <d v="2025-12-13T00:00:00"/>
    <s v="7:30pm a 9:00pm"/>
    <d v="2025-01-27T00:00:00"/>
    <d v="2025-04-13T00:00:00"/>
    <x v="0"/>
    <x v="0"/>
    <s v="N"/>
    <s v="N"/>
    <s v="P"/>
    <s v="F"/>
    <m/>
    <m/>
    <m/>
    <m/>
    <m/>
    <m/>
    <m/>
    <m/>
    <m/>
    <m/>
    <m/>
    <m/>
    <m/>
    <s v="Asistió"/>
    <m/>
    <m/>
    <m/>
    <m/>
    <s v="CG a Marzo"/>
    <m/>
    <m/>
    <d v="2025-06-30T00:00:00"/>
    <m/>
    <d v="2025-07-31T00:00:00"/>
    <m/>
    <m/>
    <m/>
    <s v="NNP"/>
    <s v="Ica-Enero-Lunes-7:30pma9:00pm-45670"/>
    <s v="Conócete a ti mismo"/>
    <x v="1"/>
    <x v="0"/>
  </r>
  <r>
    <x v="0"/>
    <x v="0"/>
    <x v="0"/>
    <x v="0"/>
    <x v="0"/>
    <m/>
    <s v="61819023"/>
    <s v="María Paz"/>
    <s v="Coello Cabrera"/>
    <n v="949357545"/>
    <s v="mariapazcoellocabrera@gmail.com"/>
    <d v="2009-08-30T00:00:00"/>
    <n v="15"/>
    <s v="Amon I"/>
    <x v="0"/>
    <m/>
    <s v=" "/>
    <d v="2025-12-13T00:00:00"/>
    <s v="7:30pm a 9:00pm"/>
    <d v="2025-01-27T00:00:00"/>
    <d v="2025-04-13T00:00:00"/>
    <x v="0"/>
    <x v="0"/>
    <s v="P"/>
    <s v="F"/>
    <s v="P"/>
    <s v="P"/>
    <s v="P"/>
    <s v="P"/>
    <s v="P"/>
    <m/>
    <m/>
    <m/>
    <m/>
    <m/>
    <m/>
    <m/>
    <m/>
    <m/>
    <m/>
    <s v="Asistió"/>
    <m/>
    <m/>
    <m/>
    <m/>
    <m/>
    <m/>
    <m/>
    <d v="2025-06-30T00:00:00"/>
    <m/>
    <d v="2025-07-31T00:00:00"/>
    <m/>
    <m/>
    <m/>
    <s v="PFP"/>
    <s v="Ica-Enero-Lunes-7:30pma9:00pm-45670"/>
    <s v="Conócete a ti mismo"/>
    <x v="0"/>
    <x v="0"/>
  </r>
  <r>
    <x v="0"/>
    <x v="0"/>
    <x v="0"/>
    <x v="0"/>
    <x v="0"/>
    <m/>
    <s v="61406659"/>
    <s v="Diego Marcelo "/>
    <s v="Guzman Cartagena"/>
    <n v="939182600"/>
    <s v="mareeeeguzmancito@gmail.com"/>
    <d v="2004-06-25T00:00:00"/>
    <n v="20"/>
    <s v="Amon I"/>
    <x v="1"/>
    <d v="2025-02-03T00:00:00"/>
    <m/>
    <d v="2025-12-13T00:00:00"/>
    <s v="7:30pm a 9:00pm"/>
    <d v="2025-01-27T00:00:00"/>
    <d v="2025-04-13T00:00:00"/>
    <x v="0"/>
    <x v="0"/>
    <s v="N"/>
    <s v="N"/>
    <s v="P"/>
    <s v="P"/>
    <s v="P"/>
    <s v="F"/>
    <s v="P"/>
    <m/>
    <m/>
    <m/>
    <m/>
    <m/>
    <m/>
    <m/>
    <m/>
    <m/>
    <m/>
    <s v="Asistió"/>
    <m/>
    <m/>
    <m/>
    <m/>
    <m/>
    <m/>
    <m/>
    <d v="2025-06-30T00:00:00"/>
    <m/>
    <d v="2025-07-31T00:00:00"/>
    <m/>
    <m/>
    <m/>
    <s v="NNP"/>
    <s v="Ica-Enero-Lunes-7:30pma9:00pm-45670"/>
    <s v="Conócete a ti mismo"/>
    <x v="1"/>
    <x v="0"/>
  </r>
  <r>
    <x v="0"/>
    <x v="0"/>
    <x v="0"/>
    <x v="0"/>
    <x v="0"/>
    <m/>
    <s v="41668008"/>
    <s v="Violeta Milagros"/>
    <s v="RUPIRE HUARACC"/>
    <n v="972351828"/>
    <s v="rupiremilagros1@gmail.com"/>
    <s v="26/12/1982"/>
    <n v="42"/>
    <s v="Amon I"/>
    <x v="2"/>
    <d v="2025-02-10T00:00:00"/>
    <m/>
    <d v="2025-02-19T00:00:00"/>
    <s v="7:30pm a 9:00pm"/>
    <d v="2025-01-27T00:00:00"/>
    <d v="2025-04-13T00:00:00"/>
    <x v="1"/>
    <x v="0"/>
    <s v="P"/>
    <s v="P"/>
    <s v="P"/>
    <s v="P"/>
    <s v="P"/>
    <s v="P"/>
    <s v="F"/>
    <m/>
    <m/>
    <m/>
    <m/>
    <m/>
    <m/>
    <m/>
    <m/>
    <m/>
    <m/>
    <s v="Asistió"/>
    <m/>
    <m/>
    <m/>
    <m/>
    <m/>
    <m/>
    <m/>
    <d v="2025-06-30T00:00:00"/>
    <m/>
    <d v="2025-07-31T00:00:00"/>
    <m/>
    <m/>
    <m/>
    <s v="PPP"/>
    <s v="Ica-Enero-Lunes-7:30pma9:00pm-45670"/>
    <s v="Conócete a ti mismo"/>
    <x v="2"/>
    <x v="0"/>
  </r>
  <r>
    <x v="0"/>
    <x v="1"/>
    <x v="1"/>
    <x v="0"/>
    <x v="1"/>
    <m/>
    <n v="77923617"/>
    <s v="GREZIA MARIA"/>
    <s v="JOLLY VERA"/>
    <n v="920738765"/>
    <s v="greziajolly@gmail.com "/>
    <d v="2000-04-22T00:00:00"/>
    <n v="24"/>
    <s v="Nuth I"/>
    <x v="0"/>
    <m/>
    <m/>
    <d v="2025-02-19T00:00:00"/>
    <s v="7:30pm a 9:00pm"/>
    <d v="2025-03-05T00:00:00"/>
    <d v="2025-05-19T00:00:00"/>
    <x v="1"/>
    <x v="0"/>
    <s v="P"/>
    <s v="P"/>
    <s v="F"/>
    <m/>
    <m/>
    <m/>
    <m/>
    <m/>
    <m/>
    <m/>
    <m/>
    <m/>
    <m/>
    <m/>
    <m/>
    <m/>
    <m/>
    <s v="Asistió"/>
    <m/>
    <m/>
    <m/>
    <m/>
    <m/>
    <m/>
    <m/>
    <d v="2025-07-31T00:00:00"/>
    <m/>
    <d v="2025-08-31T00:00:00"/>
    <m/>
    <m/>
    <m/>
    <s v="PPF"/>
    <s v="Ica-Febrero-Miércoles-7:30pma9:00pm-45707"/>
    <s v="Conócete a ti mismo"/>
    <x v="3"/>
    <x v="0"/>
  </r>
  <r>
    <x v="0"/>
    <x v="1"/>
    <x v="1"/>
    <x v="0"/>
    <x v="1"/>
    <m/>
    <n v="62683949"/>
    <s v=" JOAQUIN VALENTINO"/>
    <s v="CAMPOS RAMOS"/>
    <n v="906872320"/>
    <s v="joaquinlovepo234@gmail.com"/>
    <d v="2011-01-26T00:00:00"/>
    <n v="14"/>
    <s v="Nuth I"/>
    <x v="0"/>
    <m/>
    <m/>
    <d v="2025-02-19T00:00:00"/>
    <s v="7:30pm a 9:00pm"/>
    <d v="2025-03-05T00:00:00"/>
    <d v="2025-05-19T00:00:00"/>
    <x v="1"/>
    <x v="0"/>
    <s v="P"/>
    <s v="P"/>
    <s v="P"/>
    <m/>
    <m/>
    <m/>
    <m/>
    <m/>
    <m/>
    <m/>
    <m/>
    <m/>
    <m/>
    <m/>
    <m/>
    <m/>
    <m/>
    <s v="Asistió"/>
    <m/>
    <m/>
    <m/>
    <m/>
    <m/>
    <m/>
    <m/>
    <d v="2025-07-31T00:00:00"/>
    <m/>
    <d v="2025-08-31T00:00:00"/>
    <m/>
    <m/>
    <m/>
    <s v="PPP"/>
    <s v="Ica-Febrero-Miércoles-7:30pma9:00pm-45707"/>
    <s v="Conócete a ti mismo"/>
    <x v="3"/>
    <x v="0"/>
  </r>
  <r>
    <x v="0"/>
    <x v="1"/>
    <x v="1"/>
    <x v="0"/>
    <x v="1"/>
    <m/>
    <s v="21438771"/>
    <s v="Carmen Cecilia"/>
    <s v="Donayre Guerra "/>
    <n v="954165863"/>
    <s v="ceciliadonayre10@gmail.com"/>
    <d v="1964-07-17T00:00:00"/>
    <n v="60"/>
    <s v="Nuth I"/>
    <x v="0"/>
    <m/>
    <m/>
    <d v="2025-02-19T00:00:00"/>
    <s v="7:30pm a 9:00pm"/>
    <d v="2025-03-05T00:00:00"/>
    <d v="2025-05-19T00:00:00"/>
    <x v="1"/>
    <x v="0"/>
    <s v="P"/>
    <s v="P"/>
    <s v="P"/>
    <m/>
    <m/>
    <m/>
    <m/>
    <m/>
    <m/>
    <m/>
    <m/>
    <m/>
    <m/>
    <m/>
    <m/>
    <m/>
    <m/>
    <s v="Asistió"/>
    <m/>
    <m/>
    <m/>
    <m/>
    <m/>
    <m/>
    <m/>
    <d v="2025-07-31T00:00:00"/>
    <m/>
    <d v="2025-08-31T00:00:00"/>
    <m/>
    <m/>
    <m/>
    <s v="PPP"/>
    <s v="Ica-Febrero-Miércoles-7:30pma9:00pm-45707"/>
    <s v="Conócete a ti mismo"/>
    <x v="3"/>
    <x v="0"/>
  </r>
  <r>
    <x v="0"/>
    <x v="1"/>
    <x v="1"/>
    <x v="0"/>
    <x v="1"/>
    <m/>
    <n v="70290308"/>
    <s v=" MANUEL ALEJANDRO"/>
    <s v="RIVERA BECERRA"/>
    <n v="900285836"/>
    <s v="leunknownr@gmail.com"/>
    <d v="2000-12-17T00:00:00"/>
    <n v="24"/>
    <s v="Nuth I"/>
    <x v="0"/>
    <m/>
    <m/>
    <d v="2025-02-19T00:00:00"/>
    <s v="7:30pm a 9:00pm"/>
    <d v="2025-03-05T00:00:00"/>
    <d v="2025-05-19T00:00:00"/>
    <x v="1"/>
    <x v="0"/>
    <s v="P"/>
    <s v="P"/>
    <s v="P"/>
    <m/>
    <m/>
    <m/>
    <m/>
    <m/>
    <m/>
    <m/>
    <m/>
    <m/>
    <m/>
    <m/>
    <m/>
    <m/>
    <m/>
    <s v="Asistió"/>
    <m/>
    <m/>
    <m/>
    <m/>
    <m/>
    <m/>
    <m/>
    <d v="2025-07-31T00:00:00"/>
    <m/>
    <d v="2025-08-31T00:00:00"/>
    <m/>
    <m/>
    <m/>
    <s v="PPP"/>
    <s v="Ica-Febrero-Miércoles-7:30pma9:00pm-45707"/>
    <s v="Conócete a ti mismo"/>
    <x v="3"/>
    <x v="0"/>
  </r>
  <r>
    <x v="0"/>
    <x v="1"/>
    <x v="1"/>
    <x v="0"/>
    <x v="1"/>
    <m/>
    <s v="73009317"/>
    <s v="AUSUBEL BRUNNER"/>
    <s v="VELASQUEZ CURILLA"/>
    <n v="922013385"/>
    <s v="ausubelvc@gmail.com"/>
    <d v="2003-02-25T00:00:00"/>
    <n v="22"/>
    <s v="Nuth I"/>
    <x v="0"/>
    <m/>
    <m/>
    <d v="2025-02-19T00:00:00"/>
    <s v="7:30pm a 9:00pm"/>
    <d v="2025-03-05T00:00:00"/>
    <d v="2025-05-19T00:00:00"/>
    <x v="1"/>
    <x v="0"/>
    <s v="P"/>
    <s v="F"/>
    <s v="P"/>
    <m/>
    <m/>
    <m/>
    <m/>
    <m/>
    <m/>
    <m/>
    <m/>
    <m/>
    <m/>
    <m/>
    <m/>
    <m/>
    <m/>
    <s v="Asistió"/>
    <m/>
    <m/>
    <m/>
    <m/>
    <m/>
    <m/>
    <m/>
    <d v="2025-07-31T00:00:00"/>
    <m/>
    <d v="2025-08-31T00:00:00"/>
    <m/>
    <m/>
    <m/>
    <s v="PFP"/>
    <s v="Ica-Febrero-Miércoles-7:30pma9:00pm-45707"/>
    <s v="Conócete a ti mismo"/>
    <x v="3"/>
    <x v="0"/>
  </r>
  <r>
    <x v="0"/>
    <x v="1"/>
    <x v="1"/>
    <x v="0"/>
    <x v="1"/>
    <m/>
    <n v="80015947"/>
    <s v="EDWING"/>
    <s v="GUTIERREZ CUYA"/>
    <n v="956425604"/>
    <s v="edwing_guti@hotmail.com"/>
    <d v="1979-03-11T00:00:00"/>
    <n v="46"/>
    <s v="Nuth I"/>
    <x v="0"/>
    <m/>
    <m/>
    <d v="2025-02-19T00:00:00"/>
    <s v="7:30pm a 9:00pm"/>
    <d v="2025-03-05T00:00:00"/>
    <d v="2025-05-19T00:00:00"/>
    <x v="1"/>
    <x v="0"/>
    <s v="P"/>
    <s v="P"/>
    <s v="P"/>
    <m/>
    <m/>
    <m/>
    <m/>
    <m/>
    <m/>
    <m/>
    <m/>
    <m/>
    <m/>
    <m/>
    <m/>
    <m/>
    <m/>
    <s v="Asistió"/>
    <m/>
    <m/>
    <m/>
    <m/>
    <m/>
    <m/>
    <m/>
    <d v="2025-07-31T00:00:00"/>
    <m/>
    <d v="2025-08-31T00:00:00"/>
    <m/>
    <m/>
    <m/>
    <s v="PPP"/>
    <s v="Ica-Febrero-Miércoles-7:30pma9:00pm-45707"/>
    <s v="Conócete a ti mismo"/>
    <x v="3"/>
    <x v="0"/>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m/>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r>
    <x v="1"/>
    <x v="2"/>
    <x v="2"/>
    <x v="1"/>
    <x v="2"/>
    <m/>
    <m/>
    <m/>
    <m/>
    <m/>
    <m/>
    <m/>
    <s v=""/>
    <m/>
    <x v="3"/>
    <m/>
    <m/>
    <m/>
    <m/>
    <s v=""/>
    <s v=""/>
    <x v="2"/>
    <x v="1"/>
    <m/>
    <m/>
    <m/>
    <m/>
    <m/>
    <m/>
    <m/>
    <m/>
    <m/>
    <m/>
    <m/>
    <m/>
    <m/>
    <m/>
    <m/>
    <m/>
    <m/>
    <s v=""/>
    <m/>
    <m/>
    <m/>
    <m/>
    <s v=""/>
    <m/>
    <m/>
    <s v=""/>
    <m/>
    <s v=""/>
    <m/>
    <m/>
    <m/>
    <s v=""/>
    <s v=""/>
    <s v=""/>
    <x v="4"/>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Lunes"/>
    <x v="0"/>
    <x v="0"/>
    <m/>
    <n v="8869446"/>
    <s v="Betty Mercedes"/>
    <s v="Castañeda Cusihuamán"/>
    <n v="956114800"/>
    <s v="beme09@hotmail.com"/>
    <d v="1967-07-09T00:00:00"/>
    <n v="57"/>
    <s v="Amon I"/>
    <s v="Inscrito Nuevo"/>
    <m/>
    <m/>
    <d v="2025-01-13T00:00:00"/>
    <s v="7:30pm a 9:00pm"/>
    <d v="2025-01-27T00:00:00"/>
    <d v="2025-04-13T00:00:00"/>
    <s v="Sheyla Arones"/>
    <s v="Yuliana Ramírez"/>
    <s v="P"/>
    <s v="P"/>
    <s v="P"/>
    <s v="P"/>
    <s v="F"/>
    <s v="F"/>
    <s v="F"/>
    <m/>
    <m/>
    <m/>
    <m/>
    <m/>
    <m/>
    <m/>
    <m/>
    <m/>
    <m/>
    <s v="Asistió"/>
    <m/>
    <m/>
    <m/>
    <m/>
    <m/>
    <m/>
    <m/>
    <d v="2025-06-30T00:00:00"/>
    <m/>
    <d v="2025-07-31T00:00:00"/>
    <m/>
    <m/>
    <m/>
    <s v="PPP"/>
    <s v="Ica-Enero-Lunes-7:30pma9:00pm-45670"/>
    <s v="Conócete a ti mismo"/>
    <s v="Ica-Enero-Lunes-7:30pm a 9:00pm-45670-Inscrito Nuevo"/>
    <b v="0"/>
    <d v="2025-02-03T00:00:00"/>
    <s v="ALTA"/>
    <s v="01/01/1900"/>
  </r>
  <r>
    <s v="Conócete a ti mismo"/>
    <s v="Enero"/>
    <s v="Lunes"/>
    <x v="0"/>
    <x v="0"/>
    <m/>
    <n v="21504925"/>
    <s v="Carmen Teresa"/>
    <s v="Guillén Salazar"/>
    <n v="964776114"/>
    <s v="cguillen@ana.gob.pe"/>
    <d v="1970-07-16T00:00:00"/>
    <n v="54"/>
    <s v="Amon I"/>
    <s v="Inscrito Nuevo"/>
    <m/>
    <m/>
    <d v="2025-01-13T00:00:00"/>
    <s v="7:30pm a 9:00pm"/>
    <d v="2025-01-27T00:00:00"/>
    <d v="2025-04-13T00:00:00"/>
    <s v="Sheyla Arones"/>
    <s v="Yuliana Ramírez"/>
    <s v="P"/>
    <s v="F"/>
    <s v="P"/>
    <s v="P"/>
    <s v="P"/>
    <s v="F"/>
    <s v="P"/>
    <m/>
    <m/>
    <m/>
    <m/>
    <m/>
    <m/>
    <m/>
    <m/>
    <m/>
    <m/>
    <s v="Asistió"/>
    <m/>
    <m/>
    <m/>
    <m/>
    <m/>
    <m/>
    <m/>
    <d v="2025-06-30T00:00:00"/>
    <m/>
    <d v="2025-07-31T00:00:00"/>
    <m/>
    <m/>
    <m/>
    <s v="PFP"/>
    <s v="Ica-Enero-Lunes-7:30pma9:00pm-45670"/>
    <s v="Conócete a ti mismo"/>
    <s v="Ica-Enero-Lunes-7:30pm a 9:00pm-45670-Inscrito Nuevo"/>
    <b v="0"/>
    <d v="2025-02-03T00:00:00"/>
    <s v="ALTA"/>
    <s v="01/01/1900"/>
  </r>
  <r>
    <s v="Conócete a ti mismo"/>
    <s v="Enero"/>
    <s v="Lunes"/>
    <x v="0"/>
    <x v="0"/>
    <m/>
    <n v="80001243"/>
    <s v="Ernesto Raul"/>
    <s v="Coello Alva"/>
    <n v="959684220"/>
    <s v="ernesto.coello2016@gmail.com"/>
    <d v="1976-06-15T00:00:00"/>
    <n v="48"/>
    <s v="Amon I"/>
    <s v="Inscrito Nuevo"/>
    <m/>
    <m/>
    <s v="13/01/2025"/>
    <s v="7:30pm a 9:00pm"/>
    <d v="2025-01-27T00:00:00"/>
    <d v="2025-04-13T00:00:00"/>
    <s v="Sheyla Arones"/>
    <s v="Yuliana Ramírez"/>
    <s v="P"/>
    <s v="F"/>
    <s v="P"/>
    <s v="P"/>
    <s v="P"/>
    <s v="P"/>
    <s v="P"/>
    <m/>
    <m/>
    <m/>
    <m/>
    <m/>
    <m/>
    <m/>
    <m/>
    <m/>
    <m/>
    <s v="Asistió"/>
    <m/>
    <m/>
    <m/>
    <m/>
    <m/>
    <m/>
    <m/>
    <d v="2025-06-30T00:00:00"/>
    <m/>
    <d v="2025-07-31T00:00:00"/>
    <m/>
    <m/>
    <m/>
    <s v="PFP"/>
    <s v="Ica-Enero-Lunes-7:30pma9:00pm-45670"/>
    <s v="Conócete a ti mismo"/>
    <s v="Ica-Enero-Lunes-7:30pm a 9:00pm-45670-Inscrito Nuevo"/>
    <b v="0"/>
    <d v="2025-02-03T00:00:00"/>
    <s v="ALTA"/>
    <s v="01/01/1900"/>
  </r>
  <r>
    <s v="Conócete a ti mismo"/>
    <s v="Enero"/>
    <s v="Lunes"/>
    <x v="0"/>
    <x v="0"/>
    <m/>
    <n v="21449070"/>
    <s v="Gloria Nilda"/>
    <s v="Espinoza Lara"/>
    <n v="956933151"/>
    <s v="ggloria_65@outlook.es"/>
    <d v="1961-04-01T00:00:00"/>
    <n v="63"/>
    <s v="Amon I"/>
    <s v="Inscrito Nuevo"/>
    <m/>
    <m/>
    <d v="2025-01-13T00:00:00"/>
    <s v="7:30pm a 9:00pm"/>
    <d v="2025-01-27T00:00:00"/>
    <d v="2025-04-13T00:00:00"/>
    <s v="Sheyla Arones"/>
    <s v="Yuliana Ramírez"/>
    <s v="P"/>
    <s v="F"/>
    <s v="F"/>
    <s v="P"/>
    <s v="F"/>
    <s v="F"/>
    <s v="P"/>
    <m/>
    <m/>
    <m/>
    <m/>
    <m/>
    <m/>
    <m/>
    <m/>
    <m/>
    <m/>
    <s v="No Asistió"/>
    <m/>
    <m/>
    <m/>
    <m/>
    <m/>
    <m/>
    <m/>
    <d v="2025-06-30T00:00:00"/>
    <m/>
    <d v="2025-07-31T00:00:00"/>
    <m/>
    <m/>
    <m/>
    <s v="PFF"/>
    <s v="Ica-Enero-Lunes-7:30pma9:00pm-45670"/>
    <s v="Conócete a ti mismo"/>
    <s v="Ica-Enero-Lunes-7:30pm a 9:00pm-45670-Inscrito Nuevo"/>
    <b v="0"/>
    <d v="2025-02-03T00:00:00"/>
    <s v="ALTA"/>
    <s v="01/01/1900"/>
  </r>
  <r>
    <s v="Conócete a ti mismo"/>
    <s v="Enero"/>
    <s v="Lunes"/>
    <x v="0"/>
    <x v="0"/>
    <m/>
    <n v="21447226"/>
    <s v="Cecilia Beatriz"/>
    <s v="Cabrera Bendezú"/>
    <n v="940082760"/>
    <s v="cecilia67cabrera@gmail.com"/>
    <d v="1967-07-14T00:00:00"/>
    <n v="57"/>
    <s v="Amon I"/>
    <s v="Inscrito Nuevo"/>
    <m/>
    <m/>
    <d v="2025-01-13T00:00:00"/>
    <s v="7:30pm a 9:00pm"/>
    <d v="2025-01-27T00:00:00"/>
    <d v="2025-04-13T00:00:00"/>
    <s v="Sheyla Arones"/>
    <s v="Yuliana Ramírez"/>
    <s v="P"/>
    <s v="F"/>
    <s v="P"/>
    <s v="P"/>
    <s v="P"/>
    <s v="P"/>
    <s v="F"/>
    <m/>
    <m/>
    <m/>
    <m/>
    <m/>
    <m/>
    <m/>
    <m/>
    <m/>
    <m/>
    <s v="Asistió"/>
    <m/>
    <m/>
    <m/>
    <m/>
    <m/>
    <m/>
    <m/>
    <d v="2025-06-30T00:00:00"/>
    <m/>
    <d v="2025-07-31T00:00:00"/>
    <m/>
    <m/>
    <m/>
    <s v="PFP"/>
    <s v="Ica-Enero-Lunes-7:30pma9:00pm-45670"/>
    <s v="Conócete a ti mismo"/>
    <s v="Ica-Enero-Lunes-7:30pm a 9:00pm-45670-Inscrito Nuevo"/>
    <b v="0"/>
    <d v="2025-02-03T00:00:00"/>
    <s v="ALTA"/>
    <s v="01/01/1900"/>
  </r>
  <r>
    <s v="Conócete a ti mismo"/>
    <s v="Enero"/>
    <s v="Lunes"/>
    <x v="0"/>
    <x v="0"/>
    <m/>
    <n v="45857321"/>
    <s v="Johan"/>
    <s v="Mamani León"/>
    <n v="945359479"/>
    <s v="jmamanileon@gmail.com"/>
    <d v="1989-08-04T00:00:00"/>
    <n v="35"/>
    <s v="Amon I"/>
    <s v="Inscrito Nuevo"/>
    <d v="2025-02-12T00:00:00"/>
    <m/>
    <d v="2025-01-13T00:00:00"/>
    <s v="7:30pm a 9:00pm"/>
    <d v="2025-01-27T00:00:00"/>
    <d v="2025-04-13T00:00:00"/>
    <s v="Sheyla Arones"/>
    <s v="Yuliana Ramírez"/>
    <s v="P"/>
    <s v="P"/>
    <s v="P"/>
    <s v="F"/>
    <m/>
    <m/>
    <m/>
    <m/>
    <m/>
    <m/>
    <m/>
    <m/>
    <m/>
    <m/>
    <m/>
    <m/>
    <m/>
    <s v="Asistió"/>
    <m/>
    <m/>
    <m/>
    <m/>
    <s v="CG a Febrero"/>
    <m/>
    <m/>
    <d v="2025-06-30T00:00:00"/>
    <m/>
    <d v="2025-07-31T00:00:00"/>
    <m/>
    <m/>
    <m/>
    <s v="PPP"/>
    <s v="Ica-Enero-Lunes-7:30pma9:00pm-45670"/>
    <s v="Conócete a ti mismo"/>
    <s v="Ica-Enero-Lunes-7:30pm a 9:00pm-45670-Inscrito Nuevo"/>
    <b v="0"/>
    <d v="2025-02-03T00:00:00"/>
    <s v="ALTA"/>
    <s v="01/01/1900"/>
  </r>
  <r>
    <s v="Conócete a ti mismo"/>
    <s v="Enero"/>
    <s v="Lunes"/>
    <x v="0"/>
    <x v="0"/>
    <m/>
    <n v="73942320"/>
    <s v="Lizbeth Jakelin"/>
    <s v="Quilca Cáceres"/>
    <n v="952721254"/>
    <s v="lizbethquilca24caceres@gmail.com"/>
    <d v="2005-04-24T00:00:00"/>
    <n v="19"/>
    <s v="Amon I"/>
    <s v="Inscrito Nuevo"/>
    <m/>
    <m/>
    <d v="2025-01-13T00:00:00"/>
    <s v="7:30pm a 9:00pm"/>
    <d v="2025-01-27T00:00:00"/>
    <d v="2025-04-13T00:00:00"/>
    <s v="Sheyla Arones"/>
    <s v="Yuliana Ramírez"/>
    <s v="P"/>
    <s v="P"/>
    <s v="F"/>
    <s v="P"/>
    <s v="F"/>
    <s v="F"/>
    <s v="F"/>
    <m/>
    <m/>
    <m/>
    <m/>
    <m/>
    <m/>
    <m/>
    <m/>
    <m/>
    <m/>
    <s v="Asistió"/>
    <m/>
    <m/>
    <m/>
    <m/>
    <m/>
    <m/>
    <m/>
    <d v="2025-06-30T00:00:00"/>
    <m/>
    <d v="2025-07-31T00:00:00"/>
    <m/>
    <m/>
    <m/>
    <s v="PPF"/>
    <s v="Ica-Enero-Lunes-7:30pma9:00pm-45670"/>
    <s v="Conócete a ti mismo"/>
    <s v="Ica-Enero-Lunes-7:30pm a 9:00pm-45670-Inscrito Nuevo"/>
    <b v="0"/>
    <d v="2025-02-03T00:00:00"/>
    <s v="ALTA"/>
    <s v="01/01/1900"/>
  </r>
  <r>
    <s v="Conócete a ti mismo"/>
    <s v="Enero"/>
    <s v="Lunes"/>
    <x v="0"/>
    <x v="0"/>
    <m/>
    <n v="21520798"/>
    <s v="Yisela "/>
    <s v="Ascama García"/>
    <n v="988096583"/>
    <s v="yiselaascamagarcia@gmail.com"/>
    <d v="1971-07-28T00:00:00"/>
    <n v="53"/>
    <s v="Amon I"/>
    <s v="Cambio de horario"/>
    <d v="2025-02-12T00:00:00"/>
    <m/>
    <d v="2025-12-13T00:00:00"/>
    <s v="7:30pm a 9:00pm"/>
    <d v="2025-01-27T00:00:00"/>
    <d v="2025-04-13T00:00:00"/>
    <s v="Sheyla Arones"/>
    <s v="Yuliana Ramírez"/>
    <s v="N"/>
    <s v="N"/>
    <s v="P"/>
    <s v="F"/>
    <m/>
    <m/>
    <m/>
    <m/>
    <m/>
    <m/>
    <m/>
    <m/>
    <m/>
    <m/>
    <m/>
    <m/>
    <m/>
    <s v="Asistió"/>
    <m/>
    <m/>
    <m/>
    <m/>
    <s v="CG a Marzo"/>
    <m/>
    <m/>
    <d v="2025-06-30T00:00:00"/>
    <m/>
    <d v="2025-07-31T00:00:00"/>
    <m/>
    <m/>
    <m/>
    <s v="NNP"/>
    <s v="Ica-Enero-Lunes-7:30pma9:00pm-45670"/>
    <s v="Conócete a ti mismo"/>
    <s v="Ica-Enero-Lunes-7:30pm a 9:00pm-45670-Cambio de horario"/>
    <b v="0"/>
    <d v="2025-02-03T00:00:00"/>
    <s v="ALTA"/>
    <s v="01/01/1900"/>
  </r>
  <r>
    <s v="Conócete a ti mismo"/>
    <s v="Enero"/>
    <s v="Lunes"/>
    <x v="0"/>
    <x v="0"/>
    <m/>
    <s v="61819023"/>
    <s v="María Paz"/>
    <s v="Coello Cabrera"/>
    <n v="949357545"/>
    <s v="mariapazcoellocabrera@gmail.com"/>
    <d v="2009-08-30T00:00:00"/>
    <n v="15"/>
    <s v="Amon I"/>
    <s v="Inscrito Nuevo"/>
    <m/>
    <s v=" "/>
    <d v="2025-12-13T00:00:00"/>
    <s v="7:30pm a 9:00pm"/>
    <d v="2025-01-27T00:00:00"/>
    <d v="2025-04-13T00:00:00"/>
    <s v="Sheyla Arones"/>
    <s v="Yuliana Ramírez"/>
    <s v="P"/>
    <s v="F"/>
    <s v="P"/>
    <s v="P"/>
    <s v="P"/>
    <s v="P"/>
    <s v="P"/>
    <m/>
    <m/>
    <m/>
    <m/>
    <m/>
    <m/>
    <m/>
    <m/>
    <m/>
    <m/>
    <s v="Asistió"/>
    <m/>
    <m/>
    <m/>
    <m/>
    <m/>
    <m/>
    <m/>
    <d v="2025-06-30T00:00:00"/>
    <m/>
    <d v="2025-07-31T00:00:00"/>
    <m/>
    <m/>
    <m/>
    <s v="PFP"/>
    <s v="Ica-Enero-Lunes-7:30pma9:00pm-45670"/>
    <s v="Conócete a ti mismo"/>
    <s v="Ica-Enero-Lunes-7:30pm a 9:00pm-45670-Inscrito Nuevo"/>
    <b v="0"/>
    <d v="2025-02-03T00:00:00"/>
    <s v="ALTA"/>
    <s v="01/01/1900"/>
  </r>
  <r>
    <s v="Conócete a ti mismo"/>
    <s v="Enero"/>
    <s v="Lunes"/>
    <x v="0"/>
    <x v="0"/>
    <m/>
    <s v="61406659"/>
    <s v="Diego Marcelo "/>
    <s v="Guzman Cartagena"/>
    <n v="939182600"/>
    <s v="mareeeeguzmancito@gmail.com"/>
    <d v="2004-06-25T00:00:00"/>
    <n v="20"/>
    <s v="Amon I"/>
    <s v="Cambio de horario"/>
    <d v="2025-02-03T00:00:00"/>
    <m/>
    <d v="2025-12-13T00:00:00"/>
    <s v="7:30pm a 9:00pm"/>
    <d v="2025-01-27T00:00:00"/>
    <d v="2025-04-13T00:00:00"/>
    <s v="Sheyla Arones"/>
    <s v="Yuliana Ramírez"/>
    <s v="N"/>
    <s v="N"/>
    <s v="P"/>
    <s v="P"/>
    <s v="P"/>
    <s v="F"/>
    <s v="P"/>
    <m/>
    <m/>
    <m/>
    <m/>
    <m/>
    <m/>
    <m/>
    <m/>
    <m/>
    <m/>
    <s v="Asistió"/>
    <m/>
    <m/>
    <m/>
    <m/>
    <m/>
    <m/>
    <m/>
    <d v="2025-06-30T00:00:00"/>
    <m/>
    <d v="2025-07-31T00:00:00"/>
    <m/>
    <m/>
    <m/>
    <s v="NNP"/>
    <s v="Ica-Enero-Lunes-7:30pma9:00pm-45670"/>
    <s v="Conócete a ti mismo"/>
    <s v="Ica-Enero-Lunes-7:30pm a 9:00pm-45670-Cambio de horario"/>
    <b v="0"/>
    <d v="2025-02-03T00:00:00"/>
    <s v="ALTA"/>
    <s v="01/01/1900"/>
  </r>
  <r>
    <s v="Conócete a ti mismo"/>
    <s v="Enero"/>
    <s v="Lunes"/>
    <x v="0"/>
    <x v="0"/>
    <m/>
    <s v="41668008"/>
    <s v="Violeta Milagros"/>
    <s v="RUPIRE HUARACC"/>
    <n v="972351828"/>
    <s v="rupiremilagros1@gmail.com"/>
    <s v="26/12/1982"/>
    <n v="42"/>
    <s v="Amon I"/>
    <s v="Recuperado otro año"/>
    <d v="2025-02-10T00:00:00"/>
    <m/>
    <d v="2025-02-19T00:00:00"/>
    <s v="7:30pm a 9:00pm"/>
    <d v="2025-01-27T00:00:00"/>
    <d v="2025-04-13T00:00:00"/>
    <s v="Yoselyn Balbín"/>
    <s v="Yuliana Ramírez"/>
    <s v="P"/>
    <s v="P"/>
    <s v="P"/>
    <s v="P"/>
    <s v="P"/>
    <s v="P"/>
    <s v="F"/>
    <m/>
    <m/>
    <m/>
    <m/>
    <m/>
    <m/>
    <m/>
    <m/>
    <m/>
    <m/>
    <s v="Asistió"/>
    <m/>
    <m/>
    <m/>
    <m/>
    <m/>
    <m/>
    <m/>
    <d v="2025-06-30T00:00:00"/>
    <m/>
    <d v="2025-07-31T00:00:00"/>
    <m/>
    <m/>
    <m/>
    <s v="PPP"/>
    <s v="Ica-Enero-Lunes-7:30pma9:00pm-45670"/>
    <s v="Conócete a ti mismo"/>
    <s v="Ica-Enero-Lunes-7:30pm a 9:00pm-45670-Recuperado otro año"/>
    <b v="0"/>
    <d v="2025-02-03T00:00:00"/>
    <s v="ALTA"/>
    <s v="01/01/1900"/>
  </r>
  <r>
    <s v="Conócete a ti mismo"/>
    <s v="Febrero"/>
    <s v="Miércoles"/>
    <x v="0"/>
    <x v="1"/>
    <m/>
    <n v="77923617"/>
    <s v="GREZIA MARIA"/>
    <s v="JOLLY VERA"/>
    <n v="920738765"/>
    <s v="greziajolly@gmail.com "/>
    <d v="2000-04-22T00:00:00"/>
    <n v="24"/>
    <s v="Nuth I"/>
    <s v="Inscrito Nuevo"/>
    <m/>
    <m/>
    <d v="2025-02-19T00:00:00"/>
    <s v="7:30pm a 9:00pm"/>
    <d v="2025-03-05T00:00:00"/>
    <d v="2025-05-19T00:00:00"/>
    <s v="Yoselyn Balbín"/>
    <s v="Yuliana Ramírez"/>
    <s v="P"/>
    <s v="P"/>
    <s v="F"/>
    <m/>
    <m/>
    <m/>
    <m/>
    <m/>
    <m/>
    <m/>
    <m/>
    <m/>
    <m/>
    <m/>
    <m/>
    <m/>
    <m/>
    <s v="Asistió"/>
    <m/>
    <m/>
    <m/>
    <m/>
    <m/>
    <m/>
    <m/>
    <d v="2025-07-31T00:00:00"/>
    <m/>
    <d v="2025-08-31T00:00:00"/>
    <m/>
    <m/>
    <m/>
    <s v="PPF"/>
    <s v="Ica-Febrero-Miércoles-7:30pma9:00pm-45707"/>
    <s v="Conócete a ti mismo"/>
    <s v="Ica-Febrero-Miércoles-7:30pm a 9:00pm-45707-Inscrito Nuevo"/>
    <b v="0"/>
    <d v="2025-03-12T00:00:00"/>
    <s v="ALTA"/>
    <s v="01/01/1900"/>
  </r>
  <r>
    <s v="Conócete a ti mismo"/>
    <s v="Febrero"/>
    <s v="Miércoles"/>
    <x v="0"/>
    <x v="1"/>
    <m/>
    <n v="62683949"/>
    <s v=" JOAQUIN VALENTINO"/>
    <s v="CAMPOS RAMOS"/>
    <n v="906872320"/>
    <s v="joaquinlovepo234@gmail.com"/>
    <d v="2011-01-26T00:00:00"/>
    <n v="14"/>
    <s v="Nuth I"/>
    <s v="Inscrito Nuevo"/>
    <m/>
    <m/>
    <d v="2025-02-19T00:00:00"/>
    <s v="7:30pm a 9:00pm"/>
    <d v="2025-03-05T00:00:00"/>
    <d v="2025-05-19T00:00:00"/>
    <s v="Yoselyn Balbín"/>
    <s v="Yuliana Ramírez"/>
    <s v="P"/>
    <s v="P"/>
    <s v="P"/>
    <m/>
    <m/>
    <m/>
    <m/>
    <m/>
    <m/>
    <m/>
    <m/>
    <m/>
    <m/>
    <m/>
    <m/>
    <m/>
    <m/>
    <s v="Asistió"/>
    <m/>
    <m/>
    <m/>
    <m/>
    <m/>
    <m/>
    <m/>
    <d v="2025-07-31T00:00:00"/>
    <m/>
    <d v="2025-08-31T00:00:00"/>
    <m/>
    <m/>
    <m/>
    <s v="PPP"/>
    <s v="Ica-Febrero-Miércoles-7:30pma9:00pm-45707"/>
    <s v="Conócete a ti mismo"/>
    <s v="Ica-Febrero-Miércoles-7:30pm a 9:00pm-45707-Inscrito Nuevo"/>
    <b v="0"/>
    <d v="2025-03-12T00:00:00"/>
    <s v="ALTA"/>
    <s v="01/01/1900"/>
  </r>
  <r>
    <s v="Conócete a ti mismo"/>
    <s v="Febrero"/>
    <s v="Miércoles"/>
    <x v="0"/>
    <x v="1"/>
    <m/>
    <s v="21438771"/>
    <s v="Carmen Cecilia"/>
    <s v="Donayre Guerra "/>
    <n v="954165863"/>
    <s v="ceciliadonayre10@gmail.com"/>
    <d v="1964-07-17T00:00:00"/>
    <n v="60"/>
    <s v="Nuth I"/>
    <s v="Inscrito Nuevo"/>
    <m/>
    <m/>
    <d v="2025-02-19T00:00:00"/>
    <s v="7:30pm a 9:00pm"/>
    <d v="2025-03-05T00:00:00"/>
    <d v="2025-05-19T00:00:00"/>
    <s v="Yoselyn Balbín"/>
    <s v="Yuliana Ramírez"/>
    <s v="P"/>
    <s v="P"/>
    <s v="P"/>
    <m/>
    <m/>
    <m/>
    <m/>
    <m/>
    <m/>
    <m/>
    <m/>
    <m/>
    <m/>
    <m/>
    <m/>
    <m/>
    <m/>
    <s v="Asistió"/>
    <m/>
    <m/>
    <m/>
    <m/>
    <m/>
    <m/>
    <m/>
    <d v="2025-07-31T00:00:00"/>
    <m/>
    <d v="2025-08-31T00:00:00"/>
    <m/>
    <m/>
    <m/>
    <s v="PPP"/>
    <s v="Ica-Febrero-Miércoles-7:30pma9:00pm-45707"/>
    <s v="Conócete a ti mismo"/>
    <s v="Ica-Febrero-Miércoles-7:30pm a 9:00pm-45707-Inscrito Nuevo"/>
    <b v="0"/>
    <d v="2025-03-12T00:00:00"/>
    <s v="ALTA"/>
    <s v="01/01/1900"/>
  </r>
  <r>
    <s v="Conócete a ti mismo"/>
    <s v="Febrero"/>
    <s v="Miércoles"/>
    <x v="0"/>
    <x v="1"/>
    <m/>
    <n v="70290308"/>
    <s v=" MANUEL ALEJANDRO"/>
    <s v="RIVERA BECERRA"/>
    <n v="900285836"/>
    <s v="leunknownr@gmail.com"/>
    <d v="2000-12-17T00:00:00"/>
    <n v="24"/>
    <s v="Nuth I"/>
    <s v="Inscrito Nuevo"/>
    <m/>
    <m/>
    <d v="2025-02-19T00:00:00"/>
    <s v="7:30pm a 9:00pm"/>
    <d v="2025-03-05T00:00:00"/>
    <d v="2025-05-19T00:00:00"/>
    <s v="Yoselyn Balbín"/>
    <s v="Yuliana Ramírez"/>
    <s v="P"/>
    <s v="P"/>
    <s v="P"/>
    <m/>
    <m/>
    <m/>
    <m/>
    <m/>
    <m/>
    <m/>
    <m/>
    <m/>
    <m/>
    <m/>
    <m/>
    <m/>
    <m/>
    <s v="Asistió"/>
    <m/>
    <m/>
    <m/>
    <m/>
    <m/>
    <m/>
    <m/>
    <d v="2025-07-31T00:00:00"/>
    <m/>
    <d v="2025-08-31T00:00:00"/>
    <m/>
    <m/>
    <m/>
    <s v="PPP"/>
    <s v="Ica-Febrero-Miércoles-7:30pma9:00pm-45707"/>
    <s v="Conócete a ti mismo"/>
    <s v="Ica-Febrero-Miércoles-7:30pm a 9:00pm-45707-Inscrito Nuevo"/>
    <b v="0"/>
    <d v="2025-03-12T00:00:00"/>
    <s v="ALTA"/>
    <s v="01/01/1900"/>
  </r>
  <r>
    <s v="Conócete a ti mismo"/>
    <s v="Febrero"/>
    <s v="Miércoles"/>
    <x v="0"/>
    <x v="1"/>
    <m/>
    <s v="73009317"/>
    <s v="AUSUBEL BRUNNER"/>
    <s v="VELASQUEZ CURILLA"/>
    <n v="922013385"/>
    <s v="ausubelvc@gmail.com"/>
    <d v="2003-02-25T00:00:00"/>
    <n v="22"/>
    <s v="Nuth I"/>
    <s v="Inscrito Nuevo"/>
    <m/>
    <m/>
    <d v="2025-02-19T00:00:00"/>
    <s v="7:30pm a 9:00pm"/>
    <d v="2025-03-05T00:00:00"/>
    <d v="2025-05-19T00:00:00"/>
    <s v="Yoselyn Balbín"/>
    <s v="Yuliana Ramírez"/>
    <s v="P"/>
    <s v="F"/>
    <s v="P"/>
    <m/>
    <m/>
    <m/>
    <m/>
    <m/>
    <m/>
    <m/>
    <m/>
    <m/>
    <m/>
    <m/>
    <m/>
    <m/>
    <m/>
    <s v="Asistió"/>
    <m/>
    <m/>
    <m/>
    <m/>
    <m/>
    <m/>
    <m/>
    <d v="2025-07-31T00:00:00"/>
    <m/>
    <d v="2025-08-31T00:00:00"/>
    <m/>
    <m/>
    <m/>
    <s v="PFP"/>
    <s v="Ica-Febrero-Miércoles-7:30pma9:00pm-45707"/>
    <s v="Conócete a ti mismo"/>
    <s v="Ica-Febrero-Miércoles-7:30pm a 9:00pm-45707-Inscrito Nuevo"/>
    <b v="0"/>
    <d v="2025-03-12T00:00:00"/>
    <s v="ALTA"/>
    <s v="01/01/1900"/>
  </r>
  <r>
    <s v="Conócete a ti mismo"/>
    <s v="Febrero"/>
    <s v="Miércoles"/>
    <x v="0"/>
    <x v="1"/>
    <m/>
    <n v="80015947"/>
    <s v="EDWING"/>
    <s v="GUTIERREZ CUYA"/>
    <n v="956425604"/>
    <s v="edwing_guti@hotmail.com"/>
    <d v="1979-03-11T00:00:00"/>
    <n v="46"/>
    <s v="Nuth I"/>
    <s v="Inscrito Nuevo"/>
    <m/>
    <m/>
    <d v="2025-02-19T00:00:00"/>
    <s v="7:30pm a 9:00pm"/>
    <d v="2025-03-05T00:00:00"/>
    <d v="2025-05-19T00:00:00"/>
    <s v="Yoselyn Balbín"/>
    <s v="Yuliana Ramírez"/>
    <s v="P"/>
    <s v="P"/>
    <s v="P"/>
    <m/>
    <m/>
    <m/>
    <m/>
    <m/>
    <m/>
    <m/>
    <m/>
    <m/>
    <m/>
    <m/>
    <m/>
    <m/>
    <m/>
    <s v="Asistió"/>
    <m/>
    <m/>
    <m/>
    <m/>
    <m/>
    <m/>
    <m/>
    <d v="2025-07-31T00:00:00"/>
    <m/>
    <d v="2025-08-31T00:00:00"/>
    <m/>
    <m/>
    <m/>
    <s v="PPP"/>
    <s v="Ica-Febrero-Miércoles-7:30pma9:00pm-45707"/>
    <s v="Conócete a ti mismo"/>
    <s v="Ica-Febrero-Miércoles-7:30pm a 9:00pm-45707-Inscrito Nuevo"/>
    <b v="0"/>
    <d v="2025-03-12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F92C21-0571-47D7-ACD8-9492C154C682}" name="TablaDinámica3" cacheId="983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1"/>
      <x v="1"/>
    </i>
    <i>
      <x v="2"/>
      <x/>
    </i>
  </rowItems>
  <colItems count="1">
    <i/>
  </colItems>
  <formats count="8">
    <format dxfId="98">
      <pivotArea field="4" type="button" dataOnly="0" labelOnly="1" outline="0" axis="axisRow" fieldPosition="0"/>
    </format>
    <format dxfId="99">
      <pivotArea field="4" type="button" dataOnly="0" labelOnly="1" outline="0" axis="axisRow" fieldPosition="0"/>
    </format>
    <format dxfId="100">
      <pivotArea type="all" dataOnly="0" outline="0" fieldPosition="0"/>
    </format>
    <format dxfId="101">
      <pivotArea field="4" type="button" dataOnly="0" labelOnly="1" outline="0" axis="axisRow" fieldPosition="0"/>
    </format>
    <format dxfId="102">
      <pivotArea field="3" type="button" dataOnly="0" labelOnly="1" outline="0" axis="axisRow" fieldPosition="1"/>
    </format>
    <format dxfId="103">
      <pivotArea dataOnly="0" labelOnly="1" outline="0" fieldPosition="0">
        <references count="1">
          <reference field="4" count="0"/>
        </references>
      </pivotArea>
    </format>
    <format dxfId="104">
      <pivotArea dataOnly="0" labelOnly="1" outline="0" fieldPosition="0">
        <references count="2">
          <reference field="3" count="1">
            <x v="1"/>
          </reference>
          <reference field="4" count="1" selected="0">
            <x v="0"/>
          </reference>
        </references>
      </pivotArea>
    </format>
    <format dxfId="105">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9830"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x="0"/>
        <item m="1" x="5"/>
        <item x="1"/>
        <item m="1" x="6"/>
        <item m="1" x="7"/>
        <item m="1" x="3"/>
        <item m="1" x="4"/>
        <item x="2"/>
        <item t="default"/>
      </items>
      <extLst>
        <ext xmlns:x14="http://schemas.microsoft.com/office/spreadsheetml/2009/9/main" uri="{2946ED86-A175-432a-8AC1-64E0C546D7DE}">
          <x14:pivotField fillDownLabels="1"/>
        </ext>
      </extLst>
    </pivotField>
    <pivotField compact="0" outline="0" showAll="0">
      <items count="7">
        <item m="1" x="4"/>
        <item m="1" x="3"/>
        <item m="1" x="5"/>
        <item x="0"/>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2"/>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2"/>
      <x v="1"/>
      <x/>
      <x v="7"/>
      <x v="7"/>
    </i>
    <i r="2">
      <x v="3"/>
      <x v="8"/>
      <x v="7"/>
    </i>
    <i r="2">
      <x v="4"/>
      <x v="7"/>
      <x v="7"/>
    </i>
    <i>
      <x v="15"/>
      <x v="1"/>
      <x/>
      <x v="8"/>
      <x v="7"/>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9817"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x="0"/>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3"/>
        <item x="0"/>
        <item m="1" x="4"/>
        <item x="2"/>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3"/>
      <x v="2"/>
      <x v="1"/>
      <x v="7"/>
      <x v="7"/>
    </i>
    <i r="2">
      <x v="3"/>
      <x v="8"/>
      <x v="7"/>
    </i>
    <i r="2">
      <x v="4"/>
      <x v="7"/>
      <x v="7"/>
    </i>
    <i>
      <x v="15"/>
      <x v="1"/>
      <x v="1"/>
      <x v="8"/>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983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x="0"/>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2"/>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4"/>
        <item m="1" x="8"/>
        <item m="1" x="9"/>
        <item m="1" x="10"/>
        <item m="1" x="11"/>
        <item m="1" x="12"/>
        <item m="1" x="13"/>
        <item m="1" x="14"/>
        <item m="1" x="15"/>
        <item m="1" x="16"/>
        <item m="1" x="17"/>
        <item m="1" x="18"/>
        <item m="1" x="19"/>
        <item m="1" x="20"/>
        <item m="1" x="22"/>
        <item m="1" x="21"/>
        <item m="1" x="7"/>
        <item x="0"/>
        <item x="1"/>
        <item x="2"/>
        <item m="1" x="6"/>
        <item x="3"/>
        <item m="1" x="5"/>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10"/>
        <item x="11"/>
        <item x="12"/>
        <item x="13"/>
        <item x="14"/>
        <item x="15"/>
        <item x="16"/>
        <item x="17"/>
        <item x="18"/>
        <item x="19"/>
        <item x="20"/>
        <item x="21"/>
        <item x="22"/>
        <item x="23"/>
        <item x="24"/>
        <item x="25"/>
        <item x="26"/>
        <item x="27"/>
        <item x="28"/>
        <item x="29"/>
        <item x="30"/>
        <item x="31"/>
        <item x="101"/>
        <item x="102"/>
        <item x="103"/>
        <item x="104"/>
        <item x="105"/>
        <item x="106"/>
        <item x="107"/>
        <item x="108"/>
        <item x="109"/>
        <item x="110"/>
        <item x="111"/>
        <item x="112"/>
        <item x="113"/>
        <item x="114"/>
        <item x="115"/>
        <item x="116"/>
        <item x="117"/>
        <item x="118"/>
        <item x="119"/>
        <item x="120"/>
        <item x="121"/>
        <item x="223"/>
        <item x="224"/>
        <item x="225"/>
        <item x="226"/>
        <item x="227"/>
        <item x="228"/>
        <item x="229"/>
        <item x="230"/>
        <item x="231"/>
        <item x="232"/>
        <item x="233"/>
        <item x="234"/>
        <item x="235"/>
        <item x="236"/>
        <item x="237"/>
        <item x="238"/>
        <item x="239"/>
        <item x="240"/>
        <item x="241"/>
        <item x="242"/>
        <item x="243"/>
        <item x="244"/>
        <item x="345"/>
        <item x="346"/>
        <item x="347"/>
        <item x="348"/>
        <item x="349"/>
        <item x="350"/>
        <item x="351"/>
        <item x="352"/>
        <item x="353"/>
        <item x="354"/>
        <item x="355"/>
        <item x="356"/>
        <item x="357"/>
        <item x="358"/>
        <item x="359"/>
        <item x="360"/>
        <item x="361"/>
        <item x="362"/>
        <item x="363"/>
        <item x="364"/>
        <item x="365"/>
        <item x="366"/>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2"/>
      <x v="17"/>
      <x v="2"/>
      <x/>
      <x v="7"/>
      <x v="7"/>
    </i>
    <i r="1">
      <x v="18"/>
      <x v="2"/>
      <x v="4"/>
      <x v="7"/>
      <x v="7"/>
    </i>
    <i r="1">
      <x v="19"/>
      <x v="2"/>
      <x v="3"/>
      <x v="8"/>
      <x v="7"/>
    </i>
    <i>
      <x v="15"/>
      <x v="21"/>
      <x v="2"/>
      <x/>
      <x v="8"/>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9808"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38">
        <item x="4"/>
        <item m="1" x="23"/>
        <item m="1" x="24"/>
        <item m="1" x="25"/>
        <item m="1" x="26"/>
        <item m="1" x="27"/>
        <item m="1" x="33"/>
        <item m="1" x="28"/>
        <item m="1" x="29"/>
        <item m="1" x="34"/>
        <item m="1" x="35"/>
        <item m="1" x="36"/>
        <item m="1" x="37"/>
        <item x="5"/>
        <item m="1" x="30"/>
        <item m="1" x="31"/>
        <item m="1" x="32"/>
        <item m="1" x="9"/>
        <item m="1" x="10"/>
        <item m="1" x="11"/>
        <item m="1" x="12"/>
        <item m="1" x="13"/>
        <item m="1" x="14"/>
        <item m="1" x="15"/>
        <item m="1" x="16"/>
        <item m="1" x="17"/>
        <item m="1" x="20"/>
        <item m="1" x="18"/>
        <item m="1" x="19"/>
        <item m="1" x="21"/>
        <item m="1" x="22"/>
        <item m="1" x="8"/>
        <item x="0"/>
        <item x="1"/>
        <item x="2"/>
        <item m="1" x="7"/>
        <item x="3"/>
        <item m="1" x="6"/>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x="0"/>
        <item m="1" x="16"/>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0"/>
        <item x="1"/>
        <item m="1" x="6"/>
        <item m="1" x="7"/>
        <item m="1" x="8"/>
        <item m="1" x="9"/>
        <item m="1" x="14"/>
        <item m="1" x="11"/>
        <item m="1" x="12"/>
        <item x="2"/>
        <item m="1" x="13"/>
        <item m="1" x="10"/>
        <item x="3"/>
        <item t="default"/>
      </items>
      <extLst>
        <ext xmlns:x14="http://schemas.microsoft.com/office/spreadsheetml/2009/9/main" uri="{2946ED86-A175-432a-8AC1-64E0C546D7DE}">
          <x14:pivotField fillDownLabels="1"/>
        </ext>
      </extLst>
    </pivotField>
    <pivotField compact="0" outline="0" showAll="0">
      <items count="6">
        <item x="1"/>
        <item m="1" x="4"/>
        <item m="1" x="3"/>
        <item x="0"/>
        <item x="2"/>
        <item t="default"/>
      </items>
      <extLst>
        <ext xmlns:x14="http://schemas.microsoft.com/office/spreadsheetml/2009/9/main" uri="{2946ED86-A175-432a-8AC1-64E0C546D7DE}">
          <x14:pivotField fillDownLabels="1"/>
        </ext>
      </extLst>
    </pivotField>
    <pivotField axis="axisRow" compact="0" outline="0" showAll="0">
      <items count="8">
        <item x="3"/>
        <item x="0"/>
        <item x="4"/>
        <item m="1" x="6"/>
        <item m="1" x="5"/>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5"/>
      <x v="32"/>
      <x v="1"/>
    </i>
    <i r="1">
      <x v="33"/>
      <x v="6"/>
    </i>
    <i r="1">
      <x v="34"/>
      <x v="5"/>
    </i>
    <i>
      <x v="17"/>
      <x v="36"/>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7">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3" s="1" nd="1"/>
        <i x="4" s="1" nd="1"/>
        <i x="5" s="1" nd="1"/>
        <i x="6" s="1" nd="1"/>
        <i x="7" s="1" nd="1"/>
        <i x="8" s="1" nd="1"/>
        <i x="10" s="1" nd="1"/>
        <i x="11"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3" s="1"/>
        <i x="1" s="1"/>
        <i x="0" s="1"/>
        <i x="2" s="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7" s="1" nd="1"/>
        <i x="8" s="1" nd="1"/>
        <i x="9"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5" s="1" nd="1"/>
        <i x="6" s="1" nd="1"/>
        <i x="7" s="1" nd="1"/>
        <i x="3" s="1" nd="1"/>
        <i x="4"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3" s="1"/>
        <i x="1" s="1"/>
        <i x="0" s="1"/>
        <i x="2" s="1"/>
        <i x="4" s="1"/>
        <i x="6"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6" s="1" nd="1"/>
        <i x="4" s="1" nd="1"/>
        <i x="5" s="1" nd="1"/>
        <i x="16" s="1" nd="1"/>
        <i x="18" s="1" nd="1"/>
        <i x="19" s="1" nd="1"/>
        <i x="20" s="1" nd="1"/>
        <i x="7" s="1" nd="1"/>
        <i x="17" s="1" nd="1"/>
        <i x="8" s="1" nd="1"/>
        <i x="9" s="1" nd="1"/>
        <i x="14" s="1" nd="1"/>
        <i x="15" s="1" nd="1"/>
        <i x="11" s="1" nd="1"/>
        <i x="12" s="1" nd="1"/>
        <i x="21" s="1" nd="1"/>
        <i x="13"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FF1D8DCA-41C6-4CF9-8F10-043FD978821A}"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ED4D29A0-9FCB-45D9-89C5-658F2C7FD072}"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D12D775B-D8F5-430D-82BE-FCB6F55660F7}"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21B520-8EC9-487D-87E8-0B1AAAABC0C3}" name="Tabla2" displayName="Tabla2" ref="B5:C102" totalsRowShown="0" headerRowDxfId="2">
  <autoFilter ref="B5:C102" xr:uid="{C4FD57D3-6F2A-447A-8FCE-3E92FAF779C7}"/>
  <tableColumns count="2">
    <tableColumn id="1" xr3:uid="{FF39AB94-574F-439A-9585-A0880F620541}" name="FERIADOS" dataDxfId="1"/>
    <tableColumn id="2" xr3:uid="{BBA0E84E-05B8-4461-A168-E3C9D9C3A83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BB4" activePane="bottomRight" state="frozen"/>
      <selection pane="bottomRight" activeCell="P19" sqref="P19"/>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8" t="s">
        <v>2</v>
      </c>
      <c r="D2" s="318"/>
      <c r="E2" s="318"/>
      <c r="F2" s="318"/>
      <c r="G2" s="212"/>
      <c r="H2" s="320" t="s">
        <v>3</v>
      </c>
      <c r="I2" s="321"/>
      <c r="J2" s="321"/>
      <c r="K2" s="321"/>
      <c r="L2" s="321"/>
      <c r="M2" s="321"/>
      <c r="N2" s="255" t="s">
        <v>4</v>
      </c>
      <c r="O2"/>
      <c r="P2"/>
      <c r="Q2" s="66"/>
      <c r="R2" s="319" t="s">
        <v>5</v>
      </c>
      <c r="S2" s="319"/>
      <c r="T2" s="319"/>
      <c r="U2" s="256" t="s">
        <v>6</v>
      </c>
      <c r="V2" s="256" t="s">
        <v>6</v>
      </c>
      <c r="W2" s="315" t="s">
        <v>7</v>
      </c>
      <c r="X2" s="316"/>
      <c r="Y2" s="1"/>
      <c r="Z2" s="1"/>
      <c r="AP2" s="257" t="s">
        <v>4</v>
      </c>
      <c r="AQ2"/>
      <c r="AR2"/>
      <c r="AS2" s="197" t="s">
        <v>8</v>
      </c>
      <c r="AV2" s="197" t="s">
        <v>8</v>
      </c>
      <c r="AW2" s="197" t="s">
        <v>8</v>
      </c>
      <c r="AX2" s="256" t="s">
        <v>6</v>
      </c>
      <c r="AY2"/>
      <c r="AZ2" s="256" t="s">
        <v>6</v>
      </c>
      <c r="BA2"/>
      <c r="BB2" s="317"/>
      <c r="BC2" s="317"/>
      <c r="BD2" s="258" t="s">
        <v>4</v>
      </c>
      <c r="BE2" s="258" t="s">
        <v>4</v>
      </c>
      <c r="BF2" s="258" t="s">
        <v>4</v>
      </c>
      <c r="BG2" s="258" t="s">
        <v>4</v>
      </c>
      <c r="BH2" s="258"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8"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4">
        <v>8869446</v>
      </c>
      <c r="I4" s="42" t="s">
        <v>76</v>
      </c>
      <c r="J4" s="28" t="s">
        <v>77</v>
      </c>
      <c r="K4" s="259">
        <v>956114800</v>
      </c>
      <c r="L4" s="68" t="s">
        <v>78</v>
      </c>
      <c r="M4" s="260">
        <v>24662</v>
      </c>
      <c r="N4" s="239">
        <f ca="1">IF(Tabla1[[#This Row],[Fecha de nac]]="","",IF(Tabla1[[#This Row],[Fecha Finalización]] &gt;=TODAY(), DATEDIF(Tabla1[[#This Row],[Fecha de nac]],TODAY(),"y"), ROUNDDOWN((Tabla1[[#This Row],[Fecha Finalización]] -Tabla1[[#This Row],[Fecha de nac]])/365,0)))</f>
        <v>57</v>
      </c>
      <c r="O4" s="169" t="s">
        <v>79</v>
      </c>
      <c r="P4" s="72" t="s">
        <v>80</v>
      </c>
      <c r="Q4" s="73"/>
      <c r="R4" s="78"/>
      <c r="S4" s="276">
        <v>45670</v>
      </c>
      <c r="T4" s="42" t="s">
        <v>75</v>
      </c>
      <c r="U4" s="241">
        <f>IF(F4="","",Tabla1[[#This Row],[Fecha Inicio grupo]]+3*7-7)</f>
        <v>45684</v>
      </c>
      <c r="V4" s="242">
        <f>IF(F4="","",EDATE(Tabla1[[#This Row],[Fecha Inicio grupo]],3))</f>
        <v>45760</v>
      </c>
      <c r="W4" s="34" t="s">
        <v>81</v>
      </c>
      <c r="X4" s="34" t="s">
        <v>82</v>
      </c>
      <c r="Y4" s="76" t="s">
        <v>83</v>
      </c>
      <c r="Z4" s="76" t="s">
        <v>83</v>
      </c>
      <c r="AA4" s="76" t="s">
        <v>83</v>
      </c>
      <c r="AB4" s="76" t="s">
        <v>83</v>
      </c>
      <c r="AC4" s="76" t="s">
        <v>84</v>
      </c>
      <c r="AD4" s="76" t="s">
        <v>84</v>
      </c>
      <c r="AE4" s="76" t="s">
        <v>84</v>
      </c>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Ica-Enero-Lunes-7:30pma9:00pm-45670</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Ica-Enero-Lunes-7:30pm a 9:00pm-45670-Inscrito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4">
        <v>21504925</v>
      </c>
      <c r="I5" s="28" t="s">
        <v>85</v>
      </c>
      <c r="J5" s="28" t="s">
        <v>86</v>
      </c>
      <c r="K5" s="69">
        <v>964776114</v>
      </c>
      <c r="L5" s="68" t="s">
        <v>87</v>
      </c>
      <c r="M5" s="46">
        <v>25765</v>
      </c>
      <c r="N5" s="239">
        <f ca="1">IF(Tabla1[[#This Row],[Fecha de nac]]="","",IF(Tabla1[[#This Row],[Fecha Finalización]] &gt;=TODAY(), DATEDIF(Tabla1[[#This Row],[Fecha de nac]],TODAY(),"y"), ROUNDDOWN((Tabla1[[#This Row],[Fecha Finalización]] -Tabla1[[#This Row],[Fecha de nac]])/365,0)))</f>
        <v>54</v>
      </c>
      <c r="O5" s="169" t="s">
        <v>79</v>
      </c>
      <c r="P5" s="72" t="s">
        <v>80</v>
      </c>
      <c r="Q5" s="73"/>
      <c r="R5" s="78"/>
      <c r="S5" s="276">
        <v>45670</v>
      </c>
      <c r="T5" s="42" t="s">
        <v>75</v>
      </c>
      <c r="U5" s="241">
        <f>IF(F5="","",Tabla1[[#This Row],[Fecha Inicio grupo]]+3*7-7)</f>
        <v>45684</v>
      </c>
      <c r="V5" s="242">
        <f>IF(F5="","",EDATE(Tabla1[[#This Row],[Fecha Inicio grupo]],3))</f>
        <v>45760</v>
      </c>
      <c r="W5" s="34" t="s">
        <v>81</v>
      </c>
      <c r="X5" s="34" t="s">
        <v>82</v>
      </c>
      <c r="Y5" s="76" t="s">
        <v>83</v>
      </c>
      <c r="Z5" s="76" t="s">
        <v>84</v>
      </c>
      <c r="AA5" s="76" t="s">
        <v>83</v>
      </c>
      <c r="AB5" s="76" t="s">
        <v>83</v>
      </c>
      <c r="AC5" s="76" t="s">
        <v>83</v>
      </c>
      <c r="AD5" s="76" t="s">
        <v>84</v>
      </c>
      <c r="AE5" s="76" t="s">
        <v>83</v>
      </c>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PFP</v>
      </c>
      <c r="BE5" s="235" t="str">
        <f>IF(TRIM(F5)="","",$B$1&amp;"-"&amp;SUBSTITUTE(Tabla1[[#This Row],[Mes Inscrito]]," ","")&amp;"-"&amp;SUBSTITUTE(Tabla1[[#This Row],[Dia de clases Inscrito]]," ","")&amp;"-"&amp;SUBSTITUTE(Tabla1[[#This Row],[Horario Inscrito]]," ","")&amp;"-"&amp;Tabla1[[#This Row],[Fecha Inicio grupo]])</f>
        <v>Ica-Enero-Lunes-7:30pma9:00pm-45670</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Ica-Enero-Lunes-7:30pm a 9:00pm-45670-Inscrito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c r="H6" s="164">
        <v>80001243</v>
      </c>
      <c r="I6" s="28" t="s">
        <v>88</v>
      </c>
      <c r="J6" s="28" t="s">
        <v>89</v>
      </c>
      <c r="K6" s="69">
        <v>959684220</v>
      </c>
      <c r="L6" s="68" t="s">
        <v>90</v>
      </c>
      <c r="M6" s="46">
        <v>27926</v>
      </c>
      <c r="N6" s="239">
        <f ca="1">IF(Tabla1[[#This Row],[Fecha de nac]]="","",IF(Tabla1[[#This Row],[Fecha Finalización]] &gt;=TODAY(), DATEDIF(Tabla1[[#This Row],[Fecha de nac]],TODAY(),"y"), ROUNDDOWN((Tabla1[[#This Row],[Fecha Finalización]] -Tabla1[[#This Row],[Fecha de nac]])/365,0)))</f>
        <v>48</v>
      </c>
      <c r="O6" s="169" t="s">
        <v>79</v>
      </c>
      <c r="P6" s="72" t="s">
        <v>80</v>
      </c>
      <c r="Q6" s="73"/>
      <c r="R6" s="72"/>
      <c r="S6" s="79" t="s">
        <v>91</v>
      </c>
      <c r="T6" s="42" t="s">
        <v>75</v>
      </c>
      <c r="U6" s="241">
        <f>IF(F6="","",Tabla1[[#This Row],[Fecha Inicio grupo]]+3*7-7)</f>
        <v>45684</v>
      </c>
      <c r="V6" s="242">
        <f>IF(F6="","",EDATE(Tabla1[[#This Row],[Fecha Inicio grupo]],3))</f>
        <v>45760</v>
      </c>
      <c r="W6" s="34" t="s">
        <v>81</v>
      </c>
      <c r="X6" s="34" t="s">
        <v>82</v>
      </c>
      <c r="Y6" s="76" t="s">
        <v>83</v>
      </c>
      <c r="Z6" s="76" t="s">
        <v>84</v>
      </c>
      <c r="AA6" s="76" t="s">
        <v>83</v>
      </c>
      <c r="AB6" s="76" t="s">
        <v>83</v>
      </c>
      <c r="AC6" s="76" t="s">
        <v>83</v>
      </c>
      <c r="AD6" s="76" t="s">
        <v>83</v>
      </c>
      <c r="AE6" s="76" t="s">
        <v>83</v>
      </c>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PFP</v>
      </c>
      <c r="BE6" s="235" t="str">
        <f>IF(TRIM(F6)="","",$B$1&amp;"-"&amp;SUBSTITUTE(Tabla1[[#This Row],[Mes Inscrito]]," ","")&amp;"-"&amp;SUBSTITUTE(Tabla1[[#This Row],[Dia de clases Inscrito]]," ","")&amp;"-"&amp;SUBSTITUTE(Tabla1[[#This Row],[Horario Inscrito]]," ","")&amp;"-"&amp;Tabla1[[#This Row],[Fecha Inicio grupo]])</f>
        <v>Ica-Enero-Lunes-7:30pma9:00pm-45670</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Ica-Enero-Lunes-7:30pm a 9:00pm-45670-Inscrito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c r="H7" s="164">
        <v>21449070</v>
      </c>
      <c r="I7" s="28" t="s">
        <v>92</v>
      </c>
      <c r="J7" s="28" t="s">
        <v>93</v>
      </c>
      <c r="K7" s="69">
        <v>956933151</v>
      </c>
      <c r="L7" s="68" t="s">
        <v>94</v>
      </c>
      <c r="M7" s="46">
        <v>22372</v>
      </c>
      <c r="N7" s="239">
        <f ca="1">IF(Tabla1[[#This Row],[Fecha de nac]]="","",IF(Tabla1[[#This Row],[Fecha Finalización]] &gt;=TODAY(), DATEDIF(Tabla1[[#This Row],[Fecha de nac]],TODAY(),"y"), ROUNDDOWN((Tabla1[[#This Row],[Fecha Finalización]] -Tabla1[[#This Row],[Fecha de nac]])/365,0)))</f>
        <v>63</v>
      </c>
      <c r="O7" s="169" t="s">
        <v>79</v>
      </c>
      <c r="P7" s="72" t="s">
        <v>80</v>
      </c>
      <c r="Q7" s="73"/>
      <c r="R7" s="78"/>
      <c r="S7" s="276">
        <v>45670</v>
      </c>
      <c r="T7" s="42" t="s">
        <v>75</v>
      </c>
      <c r="U7" s="241">
        <f>IF(F7="","",Tabla1[[#This Row],[Fecha Inicio grupo]]+3*7-7)</f>
        <v>45684</v>
      </c>
      <c r="V7" s="242">
        <f>IF(F7="","",EDATE(Tabla1[[#This Row],[Fecha Inicio grupo]],3))</f>
        <v>45760</v>
      </c>
      <c r="W7" s="34" t="s">
        <v>81</v>
      </c>
      <c r="X7" s="34" t="s">
        <v>82</v>
      </c>
      <c r="Y7" s="76" t="s">
        <v>83</v>
      </c>
      <c r="Z7" s="76" t="s">
        <v>84</v>
      </c>
      <c r="AA7" s="76" t="s">
        <v>84</v>
      </c>
      <c r="AB7" s="76" t="s">
        <v>83</v>
      </c>
      <c r="AC7" s="76" t="s">
        <v>84</v>
      </c>
      <c r="AD7" s="76" t="s">
        <v>84</v>
      </c>
      <c r="AE7" s="76" t="s">
        <v>83</v>
      </c>
      <c r="AF7" s="76"/>
      <c r="AG7" s="76"/>
      <c r="AH7" s="76"/>
      <c r="AI7" s="76"/>
      <c r="AJ7" s="76"/>
      <c r="AK7" s="76"/>
      <c r="AL7" s="76"/>
      <c r="AM7" s="76"/>
      <c r="AN7" s="76"/>
      <c r="AO7" s="145"/>
      <c r="AP7" s="247" t="str">
        <f>IF(F7="","",IFERROR(VLOOKUP(SUBSTITUTE(SUBSTITUTE(Tabla1[[#This Row],[Uso Sistemas]],"T","P"),"N","F"),Parámetros!$M$2:$N$17,2,0),"Completar hasta 3ra sem. para evaluar a Probacionista"))</f>
        <v>No 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PFF</v>
      </c>
      <c r="BE7" s="235" t="str">
        <f>IF(TRIM(F7)="","",$B$1&amp;"-"&amp;SUBSTITUTE(Tabla1[[#This Row],[Mes Inscrito]]," ","")&amp;"-"&amp;SUBSTITUTE(Tabla1[[#This Row],[Dia de clases Inscrito]]," ","")&amp;"-"&amp;SUBSTITUTE(Tabla1[[#This Row],[Horario Inscrito]]," ","")&amp;"-"&amp;Tabla1[[#This Row],[Fecha Inicio grupo]])</f>
        <v>Ica-Enero-Lunes-7:30pma9:00pm-45670</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Ica-Enero-Lunes-7:30pm a 9:00pm-45670-Inscrito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45670</v>
      </c>
      <c r="G8" s="45"/>
      <c r="H8" s="164">
        <v>21447226</v>
      </c>
      <c r="I8" s="28" t="s">
        <v>95</v>
      </c>
      <c r="J8" s="28" t="s">
        <v>96</v>
      </c>
      <c r="K8" s="69">
        <v>940082760</v>
      </c>
      <c r="L8" s="68" t="s">
        <v>97</v>
      </c>
      <c r="M8" s="46">
        <v>24667</v>
      </c>
      <c r="N8" s="239">
        <f ca="1">IF(Tabla1[[#This Row],[Fecha de nac]]="","",IF(Tabla1[[#This Row],[Fecha Finalización]] &gt;=TODAY(), DATEDIF(Tabla1[[#This Row],[Fecha de nac]],TODAY(),"y"), ROUNDDOWN((Tabla1[[#This Row],[Fecha Finalización]] -Tabla1[[#This Row],[Fecha de nac]])/365,0)))</f>
        <v>57</v>
      </c>
      <c r="O8" s="169" t="s">
        <v>79</v>
      </c>
      <c r="P8" s="72" t="s">
        <v>80</v>
      </c>
      <c r="Q8" s="73"/>
      <c r="R8" s="78"/>
      <c r="S8" s="276">
        <v>45670</v>
      </c>
      <c r="T8" s="42" t="s">
        <v>75</v>
      </c>
      <c r="U8" s="241">
        <f>IF(F8="","",Tabla1[[#This Row],[Fecha Inicio grupo]]+3*7-7)</f>
        <v>45684</v>
      </c>
      <c r="V8" s="242">
        <f>IF(F8="","",EDATE(Tabla1[[#This Row],[Fecha Inicio grupo]],3))</f>
        <v>45760</v>
      </c>
      <c r="W8" s="34" t="s">
        <v>81</v>
      </c>
      <c r="X8" s="34" t="s">
        <v>82</v>
      </c>
      <c r="Y8" s="76" t="s">
        <v>83</v>
      </c>
      <c r="Z8" s="76" t="s">
        <v>84</v>
      </c>
      <c r="AA8" s="76" t="s">
        <v>83</v>
      </c>
      <c r="AB8" s="76" t="s">
        <v>83</v>
      </c>
      <c r="AC8" s="76" t="s">
        <v>83</v>
      </c>
      <c r="AD8" s="76" t="s">
        <v>83</v>
      </c>
      <c r="AE8" s="76" t="s">
        <v>84</v>
      </c>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PFP</v>
      </c>
      <c r="BE8" s="235" t="str">
        <f>IF(TRIM(F8)="","",$B$1&amp;"-"&amp;SUBSTITUTE(Tabla1[[#This Row],[Mes Inscrito]]," ","")&amp;"-"&amp;SUBSTITUTE(Tabla1[[#This Row],[Dia de clases Inscrito]]," ","")&amp;"-"&amp;SUBSTITUTE(Tabla1[[#This Row],[Horario Inscrito]]," ","")&amp;"-"&amp;Tabla1[[#This Row],[Fecha Inicio grupo]])</f>
        <v>Ica-Enero-Lunes-7:30pma9:00pm-45670</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Ica-Enero-Lunes-7:30pm a 9:00pm-45670-Inscrito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c r="H9" s="164">
        <v>45857321</v>
      </c>
      <c r="I9" s="28" t="s">
        <v>98</v>
      </c>
      <c r="J9" s="28" t="s">
        <v>99</v>
      </c>
      <c r="K9" s="69">
        <v>945359479</v>
      </c>
      <c r="L9" s="68" t="s">
        <v>100</v>
      </c>
      <c r="M9" s="46">
        <v>32724</v>
      </c>
      <c r="N9" s="239">
        <f ca="1">IF(Tabla1[[#This Row],[Fecha de nac]]="","",IF(Tabla1[[#This Row],[Fecha Finalización]] &gt;=TODAY(), DATEDIF(Tabla1[[#This Row],[Fecha de nac]],TODAY(),"y"), ROUNDDOWN((Tabla1[[#This Row],[Fecha Finalización]] -Tabla1[[#This Row],[Fecha de nac]])/365,0)))</f>
        <v>35</v>
      </c>
      <c r="O9" s="169" t="s">
        <v>79</v>
      </c>
      <c r="P9" s="72" t="s">
        <v>80</v>
      </c>
      <c r="Q9" s="73">
        <v>45700</v>
      </c>
      <c r="R9" s="78"/>
      <c r="S9" s="276">
        <v>45670</v>
      </c>
      <c r="T9" s="42" t="s">
        <v>75</v>
      </c>
      <c r="U9" s="241">
        <f>IF(F9="","",Tabla1[[#This Row],[Fecha Inicio grupo]]+3*7-7)</f>
        <v>45684</v>
      </c>
      <c r="V9" s="242">
        <f>IF(F9="","",EDATE(Tabla1[[#This Row],[Fecha Inicio grupo]],3))</f>
        <v>45760</v>
      </c>
      <c r="W9" s="34" t="s">
        <v>81</v>
      </c>
      <c r="X9" s="34" t="s">
        <v>82</v>
      </c>
      <c r="Y9" s="76" t="s">
        <v>83</v>
      </c>
      <c r="Z9" s="76" t="s">
        <v>83</v>
      </c>
      <c r="AA9" s="76" t="s">
        <v>83</v>
      </c>
      <c r="AB9" s="76" t="s">
        <v>84</v>
      </c>
      <c r="AC9" s="76"/>
      <c r="AD9" s="76"/>
      <c r="AE9" s="76"/>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314" t="s">
        <v>101</v>
      </c>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Ica-Enero-Lunes-7:30pma9:00pm-45670</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Ica-Enero-Lunes-7:30pm a 9:00pm-45670-Inscrito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c r="H10" s="164">
        <v>73942320</v>
      </c>
      <c r="I10" s="28" t="s">
        <v>102</v>
      </c>
      <c r="J10" s="28" t="s">
        <v>103</v>
      </c>
      <c r="K10" s="69">
        <v>952721254</v>
      </c>
      <c r="L10" s="68" t="s">
        <v>104</v>
      </c>
      <c r="M10" s="46">
        <v>38466</v>
      </c>
      <c r="N10" s="239">
        <f ca="1">IF(Tabla1[[#This Row],[Fecha de nac]]="","",IF(Tabla1[[#This Row],[Fecha Finalización]] &gt;=TODAY(), DATEDIF(Tabla1[[#This Row],[Fecha de nac]],TODAY(),"y"), ROUNDDOWN((Tabla1[[#This Row],[Fecha Finalización]] -Tabla1[[#This Row],[Fecha de nac]])/365,0)))</f>
        <v>19</v>
      </c>
      <c r="O10" s="169" t="s">
        <v>79</v>
      </c>
      <c r="P10" s="72" t="s">
        <v>80</v>
      </c>
      <c r="Q10" s="73"/>
      <c r="R10" s="78"/>
      <c r="S10" s="276">
        <v>45670</v>
      </c>
      <c r="T10" s="42" t="s">
        <v>75</v>
      </c>
      <c r="U10" s="241">
        <f>IF(F10="","",Tabla1[[#This Row],[Fecha Inicio grupo]]+3*7-7)</f>
        <v>45684</v>
      </c>
      <c r="V10" s="242">
        <f>IF(F10="","",EDATE(Tabla1[[#This Row],[Fecha Inicio grupo]],3))</f>
        <v>45760</v>
      </c>
      <c r="W10" s="34" t="s">
        <v>81</v>
      </c>
      <c r="X10" s="34" t="s">
        <v>82</v>
      </c>
      <c r="Y10" s="76" t="s">
        <v>83</v>
      </c>
      <c r="Z10" s="76" t="s">
        <v>83</v>
      </c>
      <c r="AA10" s="76" t="s">
        <v>84</v>
      </c>
      <c r="AB10" s="76" t="s">
        <v>83</v>
      </c>
      <c r="AC10" s="76" t="s">
        <v>84</v>
      </c>
      <c r="AD10" s="76" t="s">
        <v>84</v>
      </c>
      <c r="AE10" s="76" t="s">
        <v>84</v>
      </c>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PPF</v>
      </c>
      <c r="BE10" s="235" t="str">
        <f>IF(TRIM(F10)="","",$B$1&amp;"-"&amp;SUBSTITUTE(Tabla1[[#This Row],[Mes Inscrito]]," ","")&amp;"-"&amp;SUBSTITUTE(Tabla1[[#This Row],[Dia de clases Inscrito]]," ","")&amp;"-"&amp;SUBSTITUTE(Tabla1[[#This Row],[Horario Inscrito]]," ","")&amp;"-"&amp;Tabla1[[#This Row],[Fecha Inicio grupo]])</f>
        <v>Ica-Enero-Lunes-7:30pma9:00pm-45670</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Ica-Enero-Lunes-7:30pm a 9:00pm-45670-Inscrito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c r="H11" s="164">
        <v>21520798</v>
      </c>
      <c r="I11" s="28" t="s">
        <v>105</v>
      </c>
      <c r="J11" s="28" t="s">
        <v>106</v>
      </c>
      <c r="K11" s="69">
        <v>988096583</v>
      </c>
      <c r="L11" s="68" t="s">
        <v>107</v>
      </c>
      <c r="M11" s="46">
        <v>26142</v>
      </c>
      <c r="N11" s="239">
        <f ca="1">IF(Tabla1[[#This Row],[Fecha de nac]]="","",IF(Tabla1[[#This Row],[Fecha Finalización]] &gt;=TODAY(), DATEDIF(Tabla1[[#This Row],[Fecha de nac]],TODAY(),"y"), ROUNDDOWN((Tabla1[[#This Row],[Fecha Finalización]] -Tabla1[[#This Row],[Fecha de nac]])/365,0)))</f>
        <v>53</v>
      </c>
      <c r="O11" s="169" t="s">
        <v>79</v>
      </c>
      <c r="P11" s="72" t="s">
        <v>108</v>
      </c>
      <c r="Q11" s="73">
        <v>45700</v>
      </c>
      <c r="R11" s="78"/>
      <c r="S11" s="276">
        <v>46004</v>
      </c>
      <c r="T11" s="42" t="s">
        <v>75</v>
      </c>
      <c r="U11" s="241">
        <f>IF(F11="","",Tabla1[[#This Row],[Fecha Inicio grupo]]+3*7-7)</f>
        <v>45684</v>
      </c>
      <c r="V11" s="242">
        <f>IF(F11="","",EDATE(Tabla1[[#This Row],[Fecha Inicio grupo]],3))</f>
        <v>45760</v>
      </c>
      <c r="W11" s="34" t="s">
        <v>81</v>
      </c>
      <c r="X11" s="34" t="s">
        <v>82</v>
      </c>
      <c r="Y11" s="76" t="s">
        <v>109</v>
      </c>
      <c r="Z11" s="76" t="s">
        <v>109</v>
      </c>
      <c r="AA11" s="76" t="s">
        <v>83</v>
      </c>
      <c r="AB11" s="76" t="s">
        <v>84</v>
      </c>
      <c r="AC11" s="76"/>
      <c r="AD11" s="76"/>
      <c r="AE11" s="76"/>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314" t="s">
        <v>110</v>
      </c>
      <c r="AV11" s="28"/>
      <c r="AW11" s="28"/>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NNP</v>
      </c>
      <c r="BE11" s="235" t="str">
        <f>IF(TRIM(F11)="","",$B$1&amp;"-"&amp;SUBSTITUTE(Tabla1[[#This Row],[Mes Inscrito]]," ","")&amp;"-"&amp;SUBSTITUTE(Tabla1[[#This Row],[Dia de clases Inscrito]]," ","")&amp;"-"&amp;SUBSTITUTE(Tabla1[[#This Row],[Horario Inscrito]]," ","")&amp;"-"&amp;Tabla1[[#This Row],[Fecha Inicio grupo]])</f>
        <v>Ica-Enero-Lunes-7:30pma9:00pm-45670</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Ica-Enero-Lunes-7:30pm a 9:00pm-45670-Cambio de horario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c r="H12" s="164" t="s">
        <v>111</v>
      </c>
      <c r="I12" s="28" t="s">
        <v>112</v>
      </c>
      <c r="J12" s="28" t="s">
        <v>113</v>
      </c>
      <c r="K12" s="69">
        <v>949357545</v>
      </c>
      <c r="L12" s="68" t="s">
        <v>114</v>
      </c>
      <c r="M12" s="46">
        <v>40055</v>
      </c>
      <c r="N12" s="239">
        <f ca="1">IF(Tabla1[[#This Row],[Fecha de nac]]="","",IF(Tabla1[[#This Row],[Fecha Finalización]] &gt;=TODAY(), DATEDIF(Tabla1[[#This Row],[Fecha de nac]],TODAY(),"y"), ROUNDDOWN((Tabla1[[#This Row],[Fecha Finalización]] -Tabla1[[#This Row],[Fecha de nac]])/365,0)))</f>
        <v>15</v>
      </c>
      <c r="O12" s="169" t="s">
        <v>79</v>
      </c>
      <c r="P12" s="72" t="s">
        <v>80</v>
      </c>
      <c r="Q12" s="73"/>
      <c r="R12" s="78" t="s">
        <v>115</v>
      </c>
      <c r="S12" s="276">
        <v>46004</v>
      </c>
      <c r="T12" s="42" t="s">
        <v>75</v>
      </c>
      <c r="U12" s="241">
        <f>IF(F12="","",Tabla1[[#This Row],[Fecha Inicio grupo]]+3*7-7)</f>
        <v>45684</v>
      </c>
      <c r="V12" s="242">
        <f>IF(F12="","",EDATE(Tabla1[[#This Row],[Fecha Inicio grupo]],3))</f>
        <v>45760</v>
      </c>
      <c r="W12" s="34" t="s">
        <v>81</v>
      </c>
      <c r="X12" s="34" t="s">
        <v>82</v>
      </c>
      <c r="Y12" s="76" t="s">
        <v>83</v>
      </c>
      <c r="Z12" s="76" t="s">
        <v>84</v>
      </c>
      <c r="AA12" s="76" t="s">
        <v>83</v>
      </c>
      <c r="AB12" s="76" t="s">
        <v>83</v>
      </c>
      <c r="AC12" s="76" t="s">
        <v>83</v>
      </c>
      <c r="AD12" s="76" t="s">
        <v>83</v>
      </c>
      <c r="AE12" s="76" t="s">
        <v>83</v>
      </c>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PFP</v>
      </c>
      <c r="BE12" s="235" t="str">
        <f>IF(TRIM(F12)="","",$B$1&amp;"-"&amp;SUBSTITUTE(Tabla1[[#This Row],[Mes Inscrito]]," ","")&amp;"-"&amp;SUBSTITUTE(Tabla1[[#This Row],[Dia de clases Inscrito]]," ","")&amp;"-"&amp;SUBSTITUTE(Tabla1[[#This Row],[Horario Inscrito]]," ","")&amp;"-"&amp;Tabla1[[#This Row],[Fecha Inicio grupo]])</f>
        <v>Ica-Enero-Lunes-7:30pma9:00pm-45670</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Ica-Enero-Lunes-7:30pm a 9:00pm-45670-Inscrito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75">
      <c r="A13" s="68">
        <v>10</v>
      </c>
      <c r="B13" s="34" t="s">
        <v>72</v>
      </c>
      <c r="C13" s="34" t="s">
        <v>73</v>
      </c>
      <c r="D13" s="42" t="s">
        <v>74</v>
      </c>
      <c r="E13" s="42" t="s">
        <v>75</v>
      </c>
      <c r="F13" s="45">
        <v>45670</v>
      </c>
      <c r="G13" s="45"/>
      <c r="H13" s="64" t="s">
        <v>116</v>
      </c>
      <c r="I13" s="64" t="s">
        <v>117</v>
      </c>
      <c r="J13" s="29" t="s">
        <v>118</v>
      </c>
      <c r="K13" s="310">
        <v>939182600</v>
      </c>
      <c r="L13" s="29" t="s">
        <v>119</v>
      </c>
      <c r="M13" s="46">
        <v>38163</v>
      </c>
      <c r="N13" s="239">
        <f ca="1">IF(Tabla1[[#This Row],[Fecha de nac]]="","",IF(Tabla1[[#This Row],[Fecha Finalización]] &gt;=TODAY(), DATEDIF(Tabla1[[#This Row],[Fecha de nac]],TODAY(),"y"), ROUNDDOWN((Tabla1[[#This Row],[Fecha Finalización]] -Tabla1[[#This Row],[Fecha de nac]])/365,0)))</f>
        <v>20</v>
      </c>
      <c r="O13" s="169" t="s">
        <v>79</v>
      </c>
      <c r="P13" s="72" t="s">
        <v>108</v>
      </c>
      <c r="Q13" s="73">
        <v>45691</v>
      </c>
      <c r="R13" s="78"/>
      <c r="S13" s="276">
        <v>46004</v>
      </c>
      <c r="T13" s="42" t="s">
        <v>75</v>
      </c>
      <c r="U13" s="241">
        <f>IF(F13="","",Tabla1[[#This Row],[Fecha Inicio grupo]]+3*7-7)</f>
        <v>45684</v>
      </c>
      <c r="V13" s="242">
        <f>IF(F13="","",EDATE(Tabla1[[#This Row],[Fecha Inicio grupo]],3))</f>
        <v>45760</v>
      </c>
      <c r="W13" s="34" t="s">
        <v>81</v>
      </c>
      <c r="X13" s="34" t="s">
        <v>82</v>
      </c>
      <c r="Y13" s="76" t="s">
        <v>109</v>
      </c>
      <c r="Z13" s="76" t="s">
        <v>109</v>
      </c>
      <c r="AA13" s="76" t="s">
        <v>83</v>
      </c>
      <c r="AB13" s="76" t="s">
        <v>83</v>
      </c>
      <c r="AC13" s="76" t="s">
        <v>83</v>
      </c>
      <c r="AD13" s="76" t="s">
        <v>84</v>
      </c>
      <c r="AE13" s="76" t="s">
        <v>83</v>
      </c>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NNP</v>
      </c>
      <c r="BE13" s="235" t="str">
        <f>IF(TRIM(F13)="","",$B$1&amp;"-"&amp;SUBSTITUTE(Tabla1[[#This Row],[Mes Inscrito]]," ","")&amp;"-"&amp;SUBSTITUTE(Tabla1[[#This Row],[Dia de clases Inscrito]]," ","")&amp;"-"&amp;SUBSTITUTE(Tabla1[[#This Row],[Horario Inscrito]]," ","")&amp;"-"&amp;Tabla1[[#This Row],[Fecha Inicio grupo]])</f>
        <v>Ica-Enero-Lunes-7:30pma9:00pm-45670</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Ica-Enero-Lunes-7:30pm a 9:00pm-45670-Cambio de horario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75">
      <c r="A14" s="68">
        <v>11</v>
      </c>
      <c r="B14" s="34" t="s">
        <v>72</v>
      </c>
      <c r="C14" s="34" t="s">
        <v>73</v>
      </c>
      <c r="D14" s="42" t="s">
        <v>74</v>
      </c>
      <c r="E14" s="42" t="s">
        <v>75</v>
      </c>
      <c r="F14" s="45">
        <v>45670</v>
      </c>
      <c r="G14" s="45"/>
      <c r="H14" s="64" t="s">
        <v>120</v>
      </c>
      <c r="I14" s="64" t="s">
        <v>121</v>
      </c>
      <c r="J14" s="64" t="s">
        <v>122</v>
      </c>
      <c r="K14" s="310">
        <v>972351828</v>
      </c>
      <c r="L14" s="29" t="s">
        <v>123</v>
      </c>
      <c r="M14" s="46" t="s">
        <v>124</v>
      </c>
      <c r="N14" s="239">
        <f ca="1">IF(Tabla1[[#This Row],[Fecha de nac]]="","",IF(Tabla1[[#This Row],[Fecha Finalización]] &gt;=TODAY(), DATEDIF(Tabla1[[#This Row],[Fecha de nac]],TODAY(),"y"), ROUNDDOWN((Tabla1[[#This Row],[Fecha Finalización]] -Tabla1[[#This Row],[Fecha de nac]])/365,0)))</f>
        <v>42</v>
      </c>
      <c r="O14" s="169" t="s">
        <v>79</v>
      </c>
      <c r="P14" s="72" t="s">
        <v>125</v>
      </c>
      <c r="Q14" s="73">
        <v>45698</v>
      </c>
      <c r="R14" s="72"/>
      <c r="S14" s="45">
        <v>45707</v>
      </c>
      <c r="T14" s="42" t="s">
        <v>75</v>
      </c>
      <c r="U14" s="241">
        <f>IF(F14="","",Tabla1[[#This Row],[Fecha Inicio grupo]]+3*7-7)</f>
        <v>45684</v>
      </c>
      <c r="V14" s="242">
        <f>IF(F14="","",EDATE(Tabla1[[#This Row],[Fecha Inicio grupo]],3))</f>
        <v>45760</v>
      </c>
      <c r="W14" s="34" t="s">
        <v>126</v>
      </c>
      <c r="X14" s="34" t="s">
        <v>82</v>
      </c>
      <c r="Y14" s="76" t="s">
        <v>83</v>
      </c>
      <c r="Z14" s="76" t="s">
        <v>83</v>
      </c>
      <c r="AA14" s="76" t="s">
        <v>83</v>
      </c>
      <c r="AB14" s="76" t="s">
        <v>83</v>
      </c>
      <c r="AC14" s="76" t="s">
        <v>83</v>
      </c>
      <c r="AD14" s="76" t="s">
        <v>83</v>
      </c>
      <c r="AE14" s="76" t="s">
        <v>84</v>
      </c>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PPP</v>
      </c>
      <c r="BE14" s="235" t="str">
        <f>IF(TRIM(F14)="","",$B$1&amp;"-"&amp;SUBSTITUTE(Tabla1[[#This Row],[Mes Inscrito]]," ","")&amp;"-"&amp;SUBSTITUTE(Tabla1[[#This Row],[Dia de clases Inscrito]]," ","")&amp;"-"&amp;SUBSTITUTE(Tabla1[[#This Row],[Horario Inscrito]]," ","")&amp;"-"&amp;Tabla1[[#This Row],[Fecha Inicio grupo]])</f>
        <v>Ica-Enero-Lunes-7:30pma9:00pm-45670</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Ica-Enero-Lunes-7:30pm a 9:00pm-45670-Recuperado otro año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c r="A15" s="68">
        <v>12</v>
      </c>
      <c r="B15" s="34" t="s">
        <v>72</v>
      </c>
      <c r="C15" s="34" t="s">
        <v>127</v>
      </c>
      <c r="D15" s="42" t="s">
        <v>128</v>
      </c>
      <c r="E15" s="42" t="s">
        <v>75</v>
      </c>
      <c r="F15" s="45">
        <v>45707</v>
      </c>
      <c r="G15" s="45"/>
      <c r="H15" s="64">
        <v>77923617</v>
      </c>
      <c r="I15" s="64" t="s">
        <v>129</v>
      </c>
      <c r="J15" s="64" t="s">
        <v>130</v>
      </c>
      <c r="K15" s="312">
        <v>920738765</v>
      </c>
      <c r="L15" s="313" t="s">
        <v>131</v>
      </c>
      <c r="M15" s="333">
        <v>36638</v>
      </c>
      <c r="N15" s="239">
        <f ca="1">IF(Tabla1[[#This Row],[Fecha de nac]]="","",IF(Tabla1[[#This Row],[Fecha Finalización]] &gt;=TODAY(), DATEDIF(Tabla1[[#This Row],[Fecha de nac]],TODAY(),"y"), ROUNDDOWN((Tabla1[[#This Row],[Fecha Finalización]] -Tabla1[[#This Row],[Fecha de nac]])/365,0)))</f>
        <v>24</v>
      </c>
      <c r="O15" s="169" t="s">
        <v>132</v>
      </c>
      <c r="P15" s="72" t="s">
        <v>80</v>
      </c>
      <c r="Q15" s="73"/>
      <c r="R15" s="72"/>
      <c r="S15" s="45">
        <v>45707</v>
      </c>
      <c r="T15" s="42" t="s">
        <v>75</v>
      </c>
      <c r="U15" s="241">
        <f>IF(F15="","",Tabla1[[#This Row],[Fecha Inicio grupo]]+3*7-7)</f>
        <v>45721</v>
      </c>
      <c r="V15" s="242">
        <f>IF(F15="","",EDATE(Tabla1[[#This Row],[Fecha Inicio grupo]],3))</f>
        <v>45796</v>
      </c>
      <c r="W15" s="34" t="s">
        <v>126</v>
      </c>
      <c r="X15" s="34" t="s">
        <v>82</v>
      </c>
      <c r="Y15" s="76" t="s">
        <v>83</v>
      </c>
      <c r="Z15" s="76" t="s">
        <v>83</v>
      </c>
      <c r="AA15" s="76" t="s">
        <v>84</v>
      </c>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45869</v>
      </c>
      <c r="AY15" s="39"/>
      <c r="AZ15" s="250">
        <f>IF(V15="","",EOMONTH(EDATE(Tabla1[[#This Row],[Fecha Finalización]],3),0))</f>
        <v>45900</v>
      </c>
      <c r="BA15" s="39"/>
      <c r="BB15" s="39"/>
      <c r="BC15" s="236"/>
      <c r="BD15" s="234" t="str">
        <f>IF(F15="","",Tabla1[[#This Row],[sem 01]]&amp;Tabla1[[#This Row],[sem 02]]&amp;Tabla1[[#This Row],[sem 03]])</f>
        <v>PPF</v>
      </c>
      <c r="BE15" s="235" t="str">
        <f>IF(TRIM(F15)="","",$B$1&amp;"-"&amp;SUBSTITUTE(Tabla1[[#This Row],[Mes Inscrito]]," ","")&amp;"-"&amp;SUBSTITUTE(Tabla1[[#This Row],[Dia de clases Inscrito]]," ","")&amp;"-"&amp;SUBSTITUTE(Tabla1[[#This Row],[Horario Inscrito]]," ","")&amp;"-"&amp;Tabla1[[#This Row],[Fecha Inicio grupo]])</f>
        <v>Ica-Febrero-Miércoles-7:30pma9:00pm-45707</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Ica-Febrero-Miércoles-7:30pm a 9:00pm-45707-Inscrito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c r="A16" s="68">
        <v>13</v>
      </c>
      <c r="B16" s="34" t="s">
        <v>72</v>
      </c>
      <c r="C16" s="34" t="s">
        <v>127</v>
      </c>
      <c r="D16" s="42" t="s">
        <v>128</v>
      </c>
      <c r="E16" s="42" t="s">
        <v>75</v>
      </c>
      <c r="F16" s="45">
        <v>45707</v>
      </c>
      <c r="G16" s="45"/>
      <c r="H16" s="64">
        <v>62683949</v>
      </c>
      <c r="I16" s="64" t="s">
        <v>133</v>
      </c>
      <c r="J16" s="64" t="s">
        <v>134</v>
      </c>
      <c r="K16" s="312">
        <v>906872320</v>
      </c>
      <c r="L16" s="313" t="s">
        <v>135</v>
      </c>
      <c r="M16" s="333">
        <v>40569</v>
      </c>
      <c r="N16" s="239">
        <f ca="1">IF(Tabla1[[#This Row],[Fecha de nac]]="","",IF(Tabla1[[#This Row],[Fecha Finalización]] &gt;=TODAY(), DATEDIF(Tabla1[[#This Row],[Fecha de nac]],TODAY(),"y"), ROUNDDOWN((Tabla1[[#This Row],[Fecha Finalización]] -Tabla1[[#This Row],[Fecha de nac]])/365,0)))</f>
        <v>14</v>
      </c>
      <c r="O16" s="169" t="s">
        <v>132</v>
      </c>
      <c r="P16" s="72" t="s">
        <v>80</v>
      </c>
      <c r="Q16" s="73"/>
      <c r="R16" s="72"/>
      <c r="S16" s="45">
        <v>45707</v>
      </c>
      <c r="T16" s="42" t="s">
        <v>75</v>
      </c>
      <c r="U16" s="241">
        <f>IF(F16="","",Tabla1[[#This Row],[Fecha Inicio grupo]]+3*7-7)</f>
        <v>45721</v>
      </c>
      <c r="V16" s="242">
        <f>IF(F16="","",EDATE(Tabla1[[#This Row],[Fecha Inicio grupo]],3))</f>
        <v>45796</v>
      </c>
      <c r="W16" s="34" t="s">
        <v>126</v>
      </c>
      <c r="X16" s="34" t="s">
        <v>82</v>
      </c>
      <c r="Y16" s="76" t="s">
        <v>83</v>
      </c>
      <c r="Z16" s="76" t="s">
        <v>83</v>
      </c>
      <c r="AA16" s="76" t="s">
        <v>83</v>
      </c>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Asistió</v>
      </c>
      <c r="AQ16" s="39"/>
      <c r="AR16" s="201"/>
      <c r="AS16" s="39"/>
      <c r="AT16" s="28"/>
      <c r="AU16" s="54"/>
      <c r="AV16" s="54"/>
      <c r="AW16" s="54"/>
      <c r="AX16" s="248">
        <f>IF(V16="","",EOMONTH(EDATE(Tabla1[[#This Row],[Fecha Finalización]],2),0))</f>
        <v>45869</v>
      </c>
      <c r="AY16" s="39"/>
      <c r="AZ16" s="250">
        <f>IF(V16="","",EOMONTH(EDATE(Tabla1[[#This Row],[Fecha Finalización]],3),0))</f>
        <v>45900</v>
      </c>
      <c r="BA16" s="39"/>
      <c r="BB16" s="39"/>
      <c r="BC16" s="236"/>
      <c r="BD16" s="234" t="str">
        <f>IF(F16="","",Tabla1[[#This Row],[sem 01]]&amp;Tabla1[[#This Row],[sem 02]]&amp;Tabla1[[#This Row],[sem 03]])</f>
        <v>PPP</v>
      </c>
      <c r="BE16" s="235" t="str">
        <f>IF(TRIM(F16)="","",$B$1&amp;"-"&amp;SUBSTITUTE(Tabla1[[#This Row],[Mes Inscrito]]," ","")&amp;"-"&amp;SUBSTITUTE(Tabla1[[#This Row],[Dia de clases Inscrito]]," ","")&amp;"-"&amp;SUBSTITUTE(Tabla1[[#This Row],[Horario Inscrito]]," ","")&amp;"-"&amp;Tabla1[[#This Row],[Fecha Inicio grupo]])</f>
        <v>Ica-Febrero-Miércoles-7:30pma9:00pm-45707</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Ica-Febrero-Miércoles-7:30pm a 9:00pm-45707-Inscrito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c r="A17" s="68">
        <v>14</v>
      </c>
      <c r="B17" s="34" t="s">
        <v>72</v>
      </c>
      <c r="C17" s="34" t="s">
        <v>127</v>
      </c>
      <c r="D17" s="42" t="s">
        <v>128</v>
      </c>
      <c r="E17" s="42" t="s">
        <v>75</v>
      </c>
      <c r="F17" s="45">
        <v>45707</v>
      </c>
      <c r="G17" s="45"/>
      <c r="H17" s="64" t="s">
        <v>136</v>
      </c>
      <c r="I17" s="64" t="s">
        <v>137</v>
      </c>
      <c r="J17" s="64" t="s">
        <v>138</v>
      </c>
      <c r="K17" s="334">
        <v>954165863</v>
      </c>
      <c r="L17" s="313" t="s">
        <v>139</v>
      </c>
      <c r="M17" s="333">
        <v>23575</v>
      </c>
      <c r="N17" s="239">
        <f ca="1">IF(Tabla1[[#This Row],[Fecha de nac]]="","",IF(Tabla1[[#This Row],[Fecha Finalización]] &gt;=TODAY(), DATEDIF(Tabla1[[#This Row],[Fecha de nac]],TODAY(),"y"), ROUNDDOWN((Tabla1[[#This Row],[Fecha Finalización]] -Tabla1[[#This Row],[Fecha de nac]])/365,0)))</f>
        <v>60</v>
      </c>
      <c r="O17" s="169" t="s">
        <v>132</v>
      </c>
      <c r="P17" s="72" t="s">
        <v>80</v>
      </c>
      <c r="Q17" s="73"/>
      <c r="R17" s="78"/>
      <c r="S17" s="45">
        <v>45707</v>
      </c>
      <c r="T17" s="42" t="s">
        <v>75</v>
      </c>
      <c r="U17" s="241">
        <f>IF(F17="","",Tabla1[[#This Row],[Fecha Inicio grupo]]+3*7-7)</f>
        <v>45721</v>
      </c>
      <c r="V17" s="242">
        <f>IF(F17="","",EDATE(Tabla1[[#This Row],[Fecha Inicio grupo]],3))</f>
        <v>45796</v>
      </c>
      <c r="W17" s="34" t="s">
        <v>126</v>
      </c>
      <c r="X17" s="34" t="s">
        <v>82</v>
      </c>
      <c r="Y17" s="76" t="s">
        <v>83</v>
      </c>
      <c r="Z17" s="76" t="s">
        <v>83</v>
      </c>
      <c r="AA17" s="76" t="s">
        <v>83</v>
      </c>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Asistió</v>
      </c>
      <c r="AQ17" s="39"/>
      <c r="AR17" s="201"/>
      <c r="AS17" s="39"/>
      <c r="AT17" s="28"/>
      <c r="AU17" s="54"/>
      <c r="AV17" s="54"/>
      <c r="AW17" s="54"/>
      <c r="AX17" s="248">
        <f>IF(V17="","",EOMONTH(EDATE(Tabla1[[#This Row],[Fecha Finalización]],2),0))</f>
        <v>45869</v>
      </c>
      <c r="AY17" s="39"/>
      <c r="AZ17" s="250">
        <f>IF(V17="","",EOMONTH(EDATE(Tabla1[[#This Row],[Fecha Finalización]],3),0))</f>
        <v>45900</v>
      </c>
      <c r="BA17" s="39"/>
      <c r="BB17" s="39"/>
      <c r="BC17" s="236"/>
      <c r="BD17" s="234" t="str">
        <f>IF(F17="","",Tabla1[[#This Row],[sem 01]]&amp;Tabla1[[#This Row],[sem 02]]&amp;Tabla1[[#This Row],[sem 03]])</f>
        <v>PPP</v>
      </c>
      <c r="BE17" s="235" t="str">
        <f>IF(TRIM(F17)="","",$B$1&amp;"-"&amp;SUBSTITUTE(Tabla1[[#This Row],[Mes Inscrito]]," ","")&amp;"-"&amp;SUBSTITUTE(Tabla1[[#This Row],[Dia de clases Inscrito]]," ","")&amp;"-"&amp;SUBSTITUTE(Tabla1[[#This Row],[Horario Inscrito]]," ","")&amp;"-"&amp;Tabla1[[#This Row],[Fecha Inicio grupo]])</f>
        <v>Ica-Febrero-Miércoles-7:30pma9:00pm-45707</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Ica-Febrero-Miércoles-7:30pm a 9:00pm-45707-Inscrito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c r="A18" s="68">
        <v>15</v>
      </c>
      <c r="B18" s="34" t="s">
        <v>72</v>
      </c>
      <c r="C18" s="34" t="s">
        <v>127</v>
      </c>
      <c r="D18" s="42" t="s">
        <v>128</v>
      </c>
      <c r="E18" s="42" t="s">
        <v>75</v>
      </c>
      <c r="F18" s="45">
        <v>45707</v>
      </c>
      <c r="G18" s="45"/>
      <c r="H18" s="64">
        <v>70290308</v>
      </c>
      <c r="I18" s="64" t="s">
        <v>140</v>
      </c>
      <c r="J18" s="64" t="s">
        <v>141</v>
      </c>
      <c r="K18" s="334">
        <v>900285836</v>
      </c>
      <c r="L18" s="313" t="s">
        <v>142</v>
      </c>
      <c r="M18" s="333">
        <v>36877</v>
      </c>
      <c r="N18" s="239">
        <f ca="1">IF(Tabla1[[#This Row],[Fecha de nac]]="","",IF(Tabla1[[#This Row],[Fecha Finalización]] &gt;=TODAY(), DATEDIF(Tabla1[[#This Row],[Fecha de nac]],TODAY(),"y"), ROUNDDOWN((Tabla1[[#This Row],[Fecha Finalización]] -Tabla1[[#This Row],[Fecha de nac]])/365,0)))</f>
        <v>24</v>
      </c>
      <c r="O18" s="169" t="s">
        <v>132</v>
      </c>
      <c r="P18" s="72" t="s">
        <v>80</v>
      </c>
      <c r="Q18" s="73"/>
      <c r="R18" s="72"/>
      <c r="S18" s="45">
        <v>45707</v>
      </c>
      <c r="T18" s="42" t="s">
        <v>75</v>
      </c>
      <c r="U18" s="241">
        <f>IF(F18="","",Tabla1[[#This Row],[Fecha Inicio grupo]]+3*7-7)</f>
        <v>45721</v>
      </c>
      <c r="V18" s="242">
        <f>IF(F18="","",EDATE(Tabla1[[#This Row],[Fecha Inicio grupo]],3))</f>
        <v>45796</v>
      </c>
      <c r="W18" s="34" t="s">
        <v>126</v>
      </c>
      <c r="X18" s="34" t="s">
        <v>82</v>
      </c>
      <c r="Y18" s="76" t="s">
        <v>83</v>
      </c>
      <c r="Z18" s="76" t="s">
        <v>83</v>
      </c>
      <c r="AA18" s="76" t="s">
        <v>83</v>
      </c>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Asistió</v>
      </c>
      <c r="AQ18" s="39"/>
      <c r="AR18" s="201"/>
      <c r="AS18" s="39"/>
      <c r="AT18" s="28"/>
      <c r="AU18" s="54"/>
      <c r="AV18" s="54"/>
      <c r="AW18" s="54"/>
      <c r="AX18" s="248">
        <f>IF(V18="","",EOMONTH(EDATE(Tabla1[[#This Row],[Fecha Finalización]],2),0))</f>
        <v>45869</v>
      </c>
      <c r="AY18" s="39"/>
      <c r="AZ18" s="250">
        <f>IF(V18="","",EOMONTH(EDATE(Tabla1[[#This Row],[Fecha Finalización]],3),0))</f>
        <v>45900</v>
      </c>
      <c r="BA18" s="39"/>
      <c r="BB18" s="39"/>
      <c r="BC18" s="236"/>
      <c r="BD18" s="234" t="str">
        <f>IF(F18="","",Tabla1[[#This Row],[sem 01]]&amp;Tabla1[[#This Row],[sem 02]]&amp;Tabla1[[#This Row],[sem 03]])</f>
        <v>PPP</v>
      </c>
      <c r="BE18" s="235" t="str">
        <f>IF(TRIM(F18)="","",$B$1&amp;"-"&amp;SUBSTITUTE(Tabla1[[#This Row],[Mes Inscrito]]," ","")&amp;"-"&amp;SUBSTITUTE(Tabla1[[#This Row],[Dia de clases Inscrito]]," ","")&amp;"-"&amp;SUBSTITUTE(Tabla1[[#This Row],[Horario Inscrito]]," ","")&amp;"-"&amp;Tabla1[[#This Row],[Fecha Inicio grupo]])</f>
        <v>Ica-Febrero-Miércoles-7:30pma9:00pm-45707</v>
      </c>
      <c r="BF18" s="252" t="str">
        <f>IF(F18="","",Tabla1[[#This Row],[Curso]])</f>
        <v>Conócete a ti mismo</v>
      </c>
      <c r="BG18" s="253" t="str">
        <f>+IF(TRIM(F18)="","",$B$1&amp;"-"&amp;TRIM(Tabla1[[#This Row],[Mes Inscrito]])&amp;"-"&amp;TRIM(Tabla1[[#This Row],[Dia de clases Inscrito]])&amp;"-"&amp;TRIM(Tabla1[[#This Row],[Horario Inscrito]])&amp;"-"&amp;TRIM(Tabla1[[#This Row],[Fecha Inicio grupo]])&amp;"-"&amp;TRIM(Tabla1[[#This Row],[Tipo Incrito]]))</f>
        <v>Ica-Febrero-Miércoles-7:30pm a 9:00pm-45707-Inscrito Nuevo</v>
      </c>
      <c r="BH18" s="307"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8">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8" t="str">
        <f>IF(Tabla1[[#This Row],[Fecha Inicio grupo]]="","",IFERROR(VLOOKUP(Tabla1[[#This Row],[Mes de Alta como miembro]],Parámetros!$AM$2:$AN$16,2,0),"01/01/1900"))</f>
        <v>01/01/1900</v>
      </c>
    </row>
    <row r="19" spans="1:63" s="24" customFormat="1">
      <c r="A19" s="68">
        <v>16</v>
      </c>
      <c r="B19" s="34" t="s">
        <v>72</v>
      </c>
      <c r="C19" s="34" t="s">
        <v>127</v>
      </c>
      <c r="D19" s="42" t="s">
        <v>128</v>
      </c>
      <c r="E19" s="42" t="s">
        <v>75</v>
      </c>
      <c r="F19" s="45">
        <v>45707</v>
      </c>
      <c r="G19" s="45"/>
      <c r="H19" s="64" t="s">
        <v>143</v>
      </c>
      <c r="I19" s="64" t="s">
        <v>144</v>
      </c>
      <c r="J19" s="64" t="s">
        <v>145</v>
      </c>
      <c r="K19" s="334">
        <v>922013385</v>
      </c>
      <c r="L19" s="313" t="s">
        <v>146</v>
      </c>
      <c r="M19" s="333">
        <v>37677</v>
      </c>
      <c r="N19" s="239">
        <f ca="1">IF(Tabla1[[#This Row],[Fecha de nac]]="","",IF(Tabla1[[#This Row],[Fecha Finalización]] &gt;=TODAY(), DATEDIF(Tabla1[[#This Row],[Fecha de nac]],TODAY(),"y"), ROUNDDOWN((Tabla1[[#This Row],[Fecha Finalización]] -Tabla1[[#This Row],[Fecha de nac]])/365,0)))</f>
        <v>22</v>
      </c>
      <c r="O19" s="169" t="s">
        <v>132</v>
      </c>
      <c r="P19" s="72" t="s">
        <v>80</v>
      </c>
      <c r="Q19" s="73"/>
      <c r="R19" s="72"/>
      <c r="S19" s="45">
        <v>45707</v>
      </c>
      <c r="T19" s="42" t="s">
        <v>75</v>
      </c>
      <c r="U19" s="243">
        <f>IF(F19="","",Tabla1[[#This Row],[Fecha Inicio grupo]]+3*7-7)</f>
        <v>45721</v>
      </c>
      <c r="V19" s="242">
        <f>IF(F19="","",EDATE(Tabla1[[#This Row],[Fecha Inicio grupo]],3))</f>
        <v>45796</v>
      </c>
      <c r="W19" s="34" t="s">
        <v>126</v>
      </c>
      <c r="X19" s="34" t="s">
        <v>82</v>
      </c>
      <c r="Y19" s="76" t="s">
        <v>83</v>
      </c>
      <c r="Z19" s="76" t="s">
        <v>84</v>
      </c>
      <c r="AA19" s="76" t="s">
        <v>83</v>
      </c>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Asistió</v>
      </c>
      <c r="AQ19" s="39"/>
      <c r="AR19" s="201"/>
      <c r="AS19" s="39"/>
      <c r="AT19" s="28"/>
      <c r="AU19" s="55"/>
      <c r="AV19" s="55"/>
      <c r="AW19" s="55"/>
      <c r="AX19" s="249">
        <f>IF(V19="","",EOMONTH(EDATE(Tabla1[[#This Row],[Fecha Finalización]],2),0))</f>
        <v>45869</v>
      </c>
      <c r="AY19" s="39"/>
      <c r="AZ19" s="250">
        <f>IF(V19="","",EOMONTH(EDATE(Tabla1[[#This Row],[Fecha Finalización]],3),0))</f>
        <v>45900</v>
      </c>
      <c r="BA19" s="39"/>
      <c r="BB19" s="39"/>
      <c r="BC19" s="236"/>
      <c r="BD19" s="234" t="str">
        <f>IF(F19="","",Tabla1[[#This Row],[sem 01]]&amp;Tabla1[[#This Row],[sem 02]]&amp;Tabla1[[#This Row],[sem 03]])</f>
        <v>PFP</v>
      </c>
      <c r="BE19" s="235" t="str">
        <f>IF(TRIM(F19)="","",$B$1&amp;"-"&amp;SUBSTITUTE(Tabla1[[#This Row],[Mes Inscrito]]," ","")&amp;"-"&amp;SUBSTITUTE(Tabla1[[#This Row],[Dia de clases Inscrito]]," ","")&amp;"-"&amp;SUBSTITUTE(Tabla1[[#This Row],[Horario Inscrito]]," ","")&amp;"-"&amp;Tabla1[[#This Row],[Fecha Inicio grupo]])</f>
        <v>Ica-Febrero-Miércoles-7:30pma9:00pm-45707</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Ica-Febrero-Miércoles-7:30pm a 9:00pm-45707-Inscrito Nuevo</v>
      </c>
      <c r="BH19" s="307"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8">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8" t="str">
        <f>IF(Tabla1[[#This Row],[Fecha Inicio grupo]]="","",IFERROR(VLOOKUP(Tabla1[[#This Row],[Mes de Alta como miembro]],Parámetros!$AM$2:$AN$16,2,0),"01/01/1900"))</f>
        <v>01/01/1900</v>
      </c>
    </row>
    <row r="20" spans="1:63" s="24" customFormat="1">
      <c r="A20" s="68">
        <v>17</v>
      </c>
      <c r="B20" s="34" t="s">
        <v>72</v>
      </c>
      <c r="C20" s="34" t="s">
        <v>127</v>
      </c>
      <c r="D20" s="42" t="s">
        <v>128</v>
      </c>
      <c r="E20" s="42" t="s">
        <v>75</v>
      </c>
      <c r="F20" s="45">
        <v>45707</v>
      </c>
      <c r="G20" s="45"/>
      <c r="H20" s="335">
        <v>80015947</v>
      </c>
      <c r="I20" s="28" t="s">
        <v>147</v>
      </c>
      <c r="J20" s="28" t="s">
        <v>148</v>
      </c>
      <c r="K20" s="334">
        <v>956425604</v>
      </c>
      <c r="L20" s="313" t="s">
        <v>149</v>
      </c>
      <c r="M20" s="333">
        <v>28925</v>
      </c>
      <c r="N20" s="239">
        <f ca="1">IF(Tabla1[[#This Row],[Fecha de nac]]="","",IF(Tabla1[[#This Row],[Fecha Finalización]] &gt;=TODAY(), DATEDIF(Tabla1[[#This Row],[Fecha de nac]],TODAY(),"y"), ROUNDDOWN((Tabla1[[#This Row],[Fecha Finalización]] -Tabla1[[#This Row],[Fecha de nac]])/365,0)))</f>
        <v>46</v>
      </c>
      <c r="O20" s="169" t="s">
        <v>132</v>
      </c>
      <c r="P20" s="72" t="s">
        <v>80</v>
      </c>
      <c r="Q20" s="73"/>
      <c r="R20" s="78"/>
      <c r="S20" s="45">
        <v>45707</v>
      </c>
      <c r="T20" s="42" t="s">
        <v>75</v>
      </c>
      <c r="U20" s="243">
        <f>IF(F20="","",Tabla1[[#This Row],[Fecha Inicio grupo]]+3*7-7)</f>
        <v>45721</v>
      </c>
      <c r="V20" s="242">
        <f>IF(F20="","",EDATE(Tabla1[[#This Row],[Fecha Inicio grupo]],3))</f>
        <v>45796</v>
      </c>
      <c r="W20" s="34" t="s">
        <v>126</v>
      </c>
      <c r="X20" s="34" t="s">
        <v>82</v>
      </c>
      <c r="Y20" s="76" t="s">
        <v>83</v>
      </c>
      <c r="Z20" s="76" t="s">
        <v>83</v>
      </c>
      <c r="AA20" s="76" t="s">
        <v>83</v>
      </c>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Asistió</v>
      </c>
      <c r="AQ20" s="39"/>
      <c r="AR20" s="201"/>
      <c r="AS20" s="39"/>
      <c r="AT20" s="28"/>
      <c r="AU20" s="55"/>
      <c r="AV20" s="55"/>
      <c r="AW20" s="55"/>
      <c r="AX20" s="249">
        <f>IF(V20="","",EOMONTH(EDATE(Tabla1[[#This Row],[Fecha Finalización]],2),0))</f>
        <v>45869</v>
      </c>
      <c r="AY20" s="39"/>
      <c r="AZ20" s="250">
        <f>IF(V20="","",EOMONTH(EDATE(Tabla1[[#This Row],[Fecha Finalización]],3),0))</f>
        <v>45900</v>
      </c>
      <c r="BA20" s="39"/>
      <c r="BB20" s="39"/>
      <c r="BC20" s="236"/>
      <c r="BD20" s="234" t="str">
        <f>IF(F20="","",Tabla1[[#This Row],[sem 01]]&amp;Tabla1[[#This Row],[sem 02]]&amp;Tabla1[[#This Row],[sem 03]])</f>
        <v>PPP</v>
      </c>
      <c r="BE20" s="235" t="str">
        <f>IF(TRIM(F20)="","",$B$1&amp;"-"&amp;SUBSTITUTE(Tabla1[[#This Row],[Mes Inscrito]]," ","")&amp;"-"&amp;SUBSTITUTE(Tabla1[[#This Row],[Dia de clases Inscrito]]," ","")&amp;"-"&amp;SUBSTITUTE(Tabla1[[#This Row],[Horario Inscrito]]," ","")&amp;"-"&amp;Tabla1[[#This Row],[Fecha Inicio grupo]])</f>
        <v>Ica-Febrero-Miércoles-7:30pma9:00pm-45707</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Ica-Febrero-Miércoles-7:30pm a 9:00pm-45707-Inscrito Nuevo</v>
      </c>
      <c r="BH20" s="307"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8">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8" t="str">
        <f>IF(Tabla1[[#This Row],[Fecha Inicio grupo]]="","",IFERROR(VLOOKUP(Tabla1[[#This Row],[Mes de Alta como miembro]],Parámetros!$AM$2:$AN$16,2,0),"01/01/1900"))</f>
        <v>01/01/1900</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4"/>
      <c r="I32" s="261"/>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4"/>
      <c r="I33" s="261"/>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2"/>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4"/>
      <c r="I54" s="263"/>
      <c r="J54" s="28"/>
      <c r="K54" s="69"/>
      <c r="L54" s="68"/>
      <c r="M54" s="264"/>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4"/>
      <c r="I55" s="263"/>
      <c r="J55" s="28"/>
      <c r="K55" s="69"/>
      <c r="L55" s="68"/>
      <c r="M55" s="264"/>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4"/>
      <c r="I56" s="263"/>
      <c r="J56" s="28"/>
      <c r="K56" s="69"/>
      <c r="L56" s="68"/>
      <c r="M56" s="264"/>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4"/>
      <c r="I57" s="263"/>
      <c r="J57" s="28"/>
      <c r="K57" s="69"/>
      <c r="L57" s="68"/>
      <c r="M57" s="264"/>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4"/>
      <c r="I58" s="263"/>
      <c r="J58" s="28"/>
      <c r="K58" s="69"/>
      <c r="L58" s="68"/>
      <c r="M58" s="264"/>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4"/>
      <c r="I59" s="263"/>
      <c r="J59" s="28"/>
      <c r="K59" s="69"/>
      <c r="L59" s="68"/>
      <c r="M59" s="264"/>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4"/>
      <c r="I60" s="263"/>
      <c r="J60" s="28"/>
      <c r="K60" s="69"/>
      <c r="L60" s="68"/>
      <c r="M60" s="264"/>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4"/>
      <c r="I61" s="263"/>
      <c r="J61" s="28"/>
      <c r="K61" s="69"/>
      <c r="L61" s="68"/>
      <c r="M61" s="264"/>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nnh8n2vP3nlTOsZ+C9IvgcyoJTsxsqOWFnQaLu4dYHV5UkhIxh2qasrMyGMy1YyOG5RZswkPbxVtJoLU5uhHGw==" saltValue="XD66RDFfv2a7hVFrVLTHM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6" type="noConversion"/>
  <conditionalFormatting sqref="H4:H12 H21:H1099">
    <cfRule type="duplicateValues" dxfId="96" priority="119"/>
  </conditionalFormatting>
  <conditionalFormatting sqref="K16:K19 K4:K14 K21:K1099">
    <cfRule type="duplicateValues" dxfId="95" priority="124"/>
  </conditionalFormatting>
  <conditionalFormatting sqref="L21:L1099 L4:L19">
    <cfRule type="duplicateValues" dxfId="94" priority="125"/>
  </conditionalFormatting>
  <conditionalFormatting sqref="M1 M5:M7">
    <cfRule type="expression" dxfId="93" priority="160">
      <formula>(MONTH(TODAY())=MONTH(M4))*(DAY(TODAY())=DAY(M4))</formula>
    </cfRule>
  </conditionalFormatting>
  <conditionalFormatting sqref="M4">
    <cfRule type="expression" dxfId="92" priority="188">
      <formula>(MONTH(TODAY())=MONTH(M5))*(DAY(TODAY())=DAY(M5))</formula>
    </cfRule>
  </conditionalFormatting>
  <conditionalFormatting sqref="M8">
    <cfRule type="expression" dxfId="91" priority="284">
      <formula>(MONTH(TODAY())=MONTH(#REF!))*(DAY(TODAY())=DAY(#REF!))</formula>
    </cfRule>
  </conditionalFormatting>
  <conditionalFormatting sqref="M9:M10 M22">
    <cfRule type="expression" dxfId="90" priority="149">
      <formula>(MONTH(TODAY())=MONTH(M11))*(DAY(TODAY())=DAY(M11))</formula>
    </cfRule>
  </conditionalFormatting>
  <conditionalFormatting sqref="M11:M14">
    <cfRule type="expression" dxfId="89" priority="299">
      <formula>(MONTH(TODAY())=MONTH(M14))*(DAY(TODAY())=DAY(M14))</formula>
    </cfRule>
  </conditionalFormatting>
  <conditionalFormatting sqref="M23:M641">
    <cfRule type="expression" dxfId="88" priority="168">
      <formula>(MONTH(TODAY())=MONTH(M376))*(DAY(TODAY())=DAY(M376))</formula>
    </cfRule>
  </conditionalFormatting>
  <conditionalFormatting sqref="M21">
    <cfRule type="expression" dxfId="87" priority="129">
      <formula>(MONTH(TODAY())=MONTH(N374))*(DAY(TODAY())=DAY(N374))</formula>
    </cfRule>
  </conditionalFormatting>
  <conditionalFormatting sqref="M74:M75 M77">
    <cfRule type="expression" dxfId="86" priority="121">
      <formula>(MONTH(TODAY())=MONTH(K84))*(DAY(TODAY())=DAY(K84))</formula>
    </cfRule>
  </conditionalFormatting>
  <conditionalFormatting sqref="M76">
    <cfRule type="expression" dxfId="85" priority="122">
      <formula>(MONTH(TODAY())=MONTH(K85))*(DAY(TODAY())=DAY(K85))</formula>
    </cfRule>
  </conditionalFormatting>
  <conditionalFormatting sqref="M78:M80">
    <cfRule type="expression" dxfId="84" priority="120">
      <formula>(MONTH(TODAY())=MONTH(K89))*(DAY(TODAY())=DAY(K89))</formula>
    </cfRule>
  </conditionalFormatting>
  <conditionalFormatting sqref="M81">
    <cfRule type="expression" dxfId="83" priority="118">
      <formula>(MONTH(TODAY())=MONTH(K91))*(DAY(TODAY())=DAY(K91))</formula>
    </cfRule>
  </conditionalFormatting>
  <conditionalFormatting sqref="M82">
    <cfRule type="expression" dxfId="82" priority="117">
      <formula>(MONTH(TODAY())=MONTH(#REF!))*(DAY(TODAY())=DAY(#REF!))</formula>
    </cfRule>
  </conditionalFormatting>
  <conditionalFormatting sqref="M642:M1099">
    <cfRule type="expression" dxfId="81" priority="291">
      <formula>(MONTH(TODAY())=MONTH(P1100))*(DAY(TODAY())=DAY(P1100))</formula>
    </cfRule>
  </conditionalFormatting>
  <conditionalFormatting sqref="Y1:AO2 Y3:AN3 X1100:X1048576 AA1100:AS1048576 Y4:AO1099">
    <cfRule type="beginsWith" dxfId="80" priority="153" operator="beginsWith" text="CG">
      <formula>LEFT(X1,LEN("CG"))="CG"</formula>
    </cfRule>
    <cfRule type="beginsWith" dxfId="79" priority="156" operator="beginsWith" text="T">
      <formula>LEFT(X1,LEN("T"))="T"</formula>
    </cfRule>
    <cfRule type="beginsWith" dxfId="78" priority="157" operator="beginsWith" text="P">
      <formula>LEFT(X1,LEN("P"))="P"</formula>
    </cfRule>
  </conditionalFormatting>
  <conditionalFormatting sqref="AP1:AP2 AP4:AP1099 AW1100:AY1048576">
    <cfRule type="beginsWith" dxfId="77" priority="159" operator="beginsWith" text="Asistió">
      <formula>LEFT(AP1,LEN("Asistió"))="Asistió"</formula>
    </cfRule>
  </conditionalFormatting>
  <conditionalFormatting sqref="H13">
    <cfRule type="duplicateValues" dxfId="76" priority="17"/>
  </conditionalFormatting>
  <conditionalFormatting sqref="K15">
    <cfRule type="expression" dxfId="75" priority="15">
      <formula>(MONTH(TODAY())=MONTH(K368))*(DAY(TODAY())=DAY(K368))</formula>
    </cfRule>
  </conditionalFormatting>
  <conditionalFormatting sqref="M19">
    <cfRule type="expression" dxfId="74" priority="5">
      <formula>(MONTH(TODAY())=MONTH(M378))*(DAY(TODAY())=DAY(M378))</formula>
    </cfRule>
  </conditionalFormatting>
  <conditionalFormatting sqref="M15:M16">
    <cfRule type="expression" dxfId="73" priority="6">
      <formula>(MONTH(TODAY())=MONTH(M376))*(DAY(TODAY())=DAY(M376))</formula>
    </cfRule>
  </conditionalFormatting>
  <conditionalFormatting sqref="M17:M18">
    <cfRule type="expression" dxfId="72" priority="7">
      <formula>(MONTH(TODAY())=MONTH(M377))*(DAY(TODAY())=DAY(M377))</formula>
    </cfRule>
  </conditionalFormatting>
  <conditionalFormatting sqref="H20">
    <cfRule type="duplicateValues" dxfId="71" priority="3"/>
  </conditionalFormatting>
  <conditionalFormatting sqref="M20">
    <cfRule type="expression" dxfId="70" priority="2">
      <formula>(MONTH(TODAY())=MONTH(M376))*(DAY(TODAY())=DAY(M376))</formula>
    </cfRule>
  </conditionalFormatting>
  <conditionalFormatting sqref="K20:L20">
    <cfRule type="expression" dxfId="69" priority="1">
      <formula>(MONTH(TODAY())=MONTH(K376))*(DAY(TODAY())=DAY(K376))</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3E611B7B-7ADD-4EEB-8CA5-2884F05C36F0}">
          <x14:formula1>
            <xm:f>Parámetros!$AA$2:$AA$10</xm:f>
          </x14:formula1>
          <xm:sqref>P4:P1099</xm:sqref>
        </x14:dataValidation>
        <x14:dataValidation type="list" allowBlank="1" showInputMessage="1" showErrorMessage="1" xr:uid="{B81A6CB6-F6BC-45B1-BB83-AEC59A2034BC}">
          <x14:formula1>
            <xm:f>Parámetros!$G$2:$G$10</xm:f>
          </x14:formula1>
          <xm:sqref>Y4:AN1099</xm:sqref>
        </x14:dataValidation>
        <x14:dataValidation type="list" allowBlank="1" showInputMessage="1" showErrorMessage="1" xr:uid="{F42469BA-13E9-40E2-B3E1-6041A2270767}">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B889-2030-42A0-91A1-6AD79B39852F}">
  <sheetPr codeName="Hoja2">
    <tabColor theme="9" tint="-0.499984740745262"/>
  </sheetPr>
  <dimension ref="A1:WVX27"/>
  <sheetViews>
    <sheetView zoomScale="85" zoomScaleNormal="85" workbookViewId="0">
      <selection activeCell="D9" sqref="D9"/>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Ica</v>
      </c>
      <c r="C1" s="11"/>
      <c r="D1" s="12"/>
      <c r="E1" s="58"/>
      <c r="F1" s="58"/>
      <c r="G1" s="58"/>
      <c r="H1" s="58"/>
      <c r="I1" s="58"/>
      <c r="J1" s="58"/>
      <c r="K1" s="58"/>
      <c r="L1" s="58"/>
      <c r="M1" s="58"/>
      <c r="N1" s="58"/>
      <c r="O1" s="58"/>
      <c r="P1" s="58"/>
      <c r="Q1" s="58"/>
      <c r="R1" s="279"/>
      <c r="S1" s="322"/>
      <c r="T1" s="322"/>
      <c r="U1" s="322"/>
      <c r="V1" s="322"/>
      <c r="W1" s="322"/>
      <c r="X1" s="322"/>
      <c r="Y1" s="322"/>
      <c r="Z1" s="322"/>
      <c r="AA1" s="322"/>
      <c r="AB1" s="322"/>
      <c r="AC1" s="322"/>
      <c r="AD1" s="322"/>
      <c r="AE1" s="322"/>
      <c r="AF1" s="322"/>
      <c r="AG1" s="322"/>
      <c r="AH1" s="322"/>
      <c r="AI1" s="322"/>
      <c r="AJ1" s="322"/>
      <c r="AK1" s="322"/>
      <c r="AL1" s="322"/>
      <c r="AM1" s="322"/>
      <c r="AN1" s="322"/>
      <c r="AO1" s="322"/>
      <c r="AP1" s="322"/>
      <c r="AQ1" s="322"/>
      <c r="AR1" s="322"/>
      <c r="AS1" s="322"/>
      <c r="AT1" s="322"/>
      <c r="AU1" s="322"/>
      <c r="AV1" s="322"/>
      <c r="AW1" s="322"/>
      <c r="AX1" s="322"/>
      <c r="AY1" s="322"/>
      <c r="AZ1" s="322"/>
      <c r="BA1" s="322"/>
      <c r="BB1" s="322"/>
      <c r="BC1" s="322"/>
      <c r="BD1" s="322"/>
      <c r="BE1" s="322"/>
      <c r="BF1" s="322"/>
      <c r="BG1" s="322"/>
      <c r="BH1" s="322"/>
      <c r="BI1" s="322"/>
      <c r="BJ1" s="322"/>
      <c r="BK1" s="322"/>
      <c r="BL1" s="322"/>
      <c r="BM1" s="322"/>
      <c r="BN1" s="322"/>
      <c r="BO1" s="322"/>
      <c r="BP1" s="322"/>
      <c r="BQ1" s="322"/>
      <c r="BR1" s="322"/>
      <c r="BS1" s="322"/>
      <c r="BT1" s="322"/>
      <c r="BU1" s="322"/>
      <c r="BV1" s="322"/>
      <c r="BW1" s="322"/>
      <c r="BX1" s="322"/>
      <c r="BY1" s="322"/>
      <c r="BZ1" s="322"/>
      <c r="CA1" s="322"/>
      <c r="CB1" s="322"/>
      <c r="CC1" s="322"/>
      <c r="CD1" s="322"/>
      <c r="CE1" s="322"/>
      <c r="CF1" s="322"/>
      <c r="CG1" s="322"/>
      <c r="CH1" s="322"/>
      <c r="CI1" s="322"/>
      <c r="CJ1" s="322"/>
      <c r="CK1" s="322"/>
      <c r="CL1" s="322"/>
      <c r="CM1" s="322"/>
      <c r="CN1" s="322"/>
      <c r="CO1" s="322"/>
      <c r="CP1" s="322"/>
      <c r="CQ1" s="322"/>
      <c r="CR1" s="322"/>
      <c r="CS1" s="322"/>
      <c r="CT1" s="322"/>
      <c r="CU1" s="322"/>
      <c r="CV1" s="322"/>
      <c r="CW1" s="322"/>
      <c r="CX1" s="322"/>
      <c r="CY1" s="322"/>
      <c r="CZ1" s="322"/>
      <c r="DA1" s="322"/>
      <c r="DB1" s="322"/>
      <c r="DC1" s="322"/>
      <c r="DD1" s="322"/>
      <c r="DE1" s="322"/>
      <c r="DF1" s="322"/>
      <c r="DG1" s="322"/>
      <c r="DH1" s="322"/>
      <c r="DI1" s="322"/>
      <c r="DJ1" s="322"/>
      <c r="DK1" s="322"/>
      <c r="DL1" s="322"/>
      <c r="DM1" s="322"/>
      <c r="DN1" s="322"/>
      <c r="DO1" s="322"/>
      <c r="DP1" s="322"/>
      <c r="DQ1" s="322"/>
      <c r="DR1" s="322"/>
      <c r="DS1" s="322"/>
      <c r="DT1" s="322"/>
      <c r="DU1" s="322"/>
      <c r="DV1" s="322"/>
      <c r="DW1" s="322"/>
      <c r="DX1" s="322"/>
      <c r="DY1" s="322"/>
      <c r="DZ1" s="322"/>
      <c r="EA1" s="322"/>
      <c r="EB1" s="322"/>
      <c r="EC1" s="322"/>
      <c r="ED1" s="322"/>
      <c r="EE1" s="322"/>
      <c r="EF1" s="322"/>
      <c r="EG1" s="322"/>
      <c r="EH1" s="322"/>
      <c r="EI1" s="322"/>
      <c r="EJ1" s="322"/>
      <c r="EK1" s="322"/>
      <c r="EL1" s="322"/>
      <c r="EM1" s="322"/>
      <c r="EN1" s="322"/>
      <c r="EO1" s="322"/>
      <c r="EP1" s="322"/>
      <c r="EQ1" s="322"/>
      <c r="ER1" s="322"/>
      <c r="ES1" s="322"/>
      <c r="ET1" s="322"/>
      <c r="EU1" s="322"/>
      <c r="EV1" s="322"/>
      <c r="EW1" s="322"/>
      <c r="EX1" s="322"/>
      <c r="EY1" s="322"/>
      <c r="EZ1" s="322"/>
      <c r="FA1" s="322"/>
      <c r="FB1" s="322"/>
      <c r="FC1" s="322"/>
      <c r="FD1" s="322"/>
      <c r="FE1" s="322"/>
      <c r="FF1" s="322"/>
      <c r="FG1" s="322"/>
      <c r="FH1" s="322"/>
      <c r="FI1" s="322"/>
      <c r="FJ1" s="322"/>
      <c r="FK1" s="322"/>
      <c r="FL1" s="322"/>
      <c r="FM1" s="322"/>
      <c r="FN1" s="322"/>
      <c r="FO1" s="322"/>
      <c r="FP1" s="322"/>
      <c r="FQ1" s="322"/>
      <c r="FR1" s="322"/>
      <c r="FS1" s="322"/>
      <c r="FT1" s="322"/>
      <c r="FU1" s="322"/>
      <c r="FV1" s="322"/>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22"/>
      <c r="JM1" s="322"/>
      <c r="JN1" s="322"/>
      <c r="JO1" s="322"/>
      <c r="JP1" s="322"/>
      <c r="JQ1" s="322"/>
      <c r="JR1" s="322"/>
      <c r="JS1" s="322"/>
      <c r="JT1" s="322"/>
      <c r="JU1" s="322"/>
      <c r="JV1" s="322"/>
      <c r="JW1" s="322"/>
      <c r="JX1" s="322"/>
      <c r="JY1" s="322"/>
      <c r="JZ1" s="322"/>
      <c r="KA1" s="322"/>
      <c r="KB1" s="322"/>
      <c r="KC1" s="322"/>
      <c r="KD1" s="322"/>
      <c r="KE1" s="322"/>
      <c r="KF1" s="322"/>
      <c r="KG1" s="322"/>
      <c r="KH1" s="322"/>
      <c r="KI1" s="322"/>
      <c r="KJ1" s="322"/>
      <c r="KK1" s="322"/>
      <c r="KL1" s="322"/>
      <c r="KM1" s="322"/>
      <c r="KN1" s="322"/>
      <c r="KO1" s="322"/>
      <c r="KP1" s="322"/>
      <c r="KQ1" s="322"/>
      <c r="KR1" s="322"/>
      <c r="KS1" s="322"/>
      <c r="KT1" s="322"/>
      <c r="KU1" s="322"/>
      <c r="KV1" s="322"/>
      <c r="KW1" s="322"/>
      <c r="KX1" s="322"/>
      <c r="KY1" s="322"/>
      <c r="KZ1" s="322"/>
      <c r="LA1" s="322"/>
      <c r="LB1" s="322"/>
      <c r="LC1" s="322"/>
      <c r="LD1" s="322"/>
      <c r="LE1" s="322"/>
      <c r="LF1" s="322"/>
      <c r="LG1" s="322"/>
      <c r="LH1" s="322"/>
      <c r="LI1" s="322"/>
      <c r="LJ1" s="322"/>
      <c r="LK1" s="322"/>
      <c r="LL1" s="322"/>
      <c r="LM1" s="322"/>
      <c r="LN1" s="322"/>
      <c r="LO1" s="322"/>
      <c r="LP1" s="322"/>
      <c r="LQ1" s="322"/>
      <c r="LR1" s="322"/>
      <c r="LS1" s="322"/>
      <c r="LT1" s="322"/>
      <c r="LU1" s="322"/>
      <c r="LV1" s="322"/>
      <c r="LW1" s="322"/>
      <c r="LX1" s="322"/>
      <c r="LY1" s="322"/>
      <c r="LZ1" s="322"/>
      <c r="MA1" s="322"/>
      <c r="MB1" s="322"/>
      <c r="MC1" s="322"/>
      <c r="MD1" s="322"/>
      <c r="ME1" s="322"/>
      <c r="MF1" s="322"/>
      <c r="MG1" s="322"/>
      <c r="MH1" s="322"/>
      <c r="MI1" s="322"/>
      <c r="MJ1" s="322"/>
      <c r="MK1" s="322"/>
      <c r="ML1" s="322"/>
      <c r="MM1" s="322"/>
      <c r="MN1" s="322"/>
      <c r="MO1" s="322"/>
      <c r="MP1" s="322"/>
      <c r="MQ1" s="322"/>
      <c r="MR1" s="322"/>
      <c r="MS1" s="322"/>
      <c r="MT1" s="322"/>
      <c r="MU1" s="322"/>
      <c r="MV1" s="322"/>
      <c r="MW1" s="322"/>
      <c r="MX1" s="322"/>
      <c r="MY1" s="322"/>
      <c r="MZ1" s="322"/>
      <c r="NA1" s="322"/>
      <c r="NB1" s="322"/>
      <c r="NC1" s="322"/>
      <c r="ND1" s="322"/>
      <c r="NE1" s="322"/>
      <c r="NF1" s="322"/>
      <c r="NG1" s="322"/>
      <c r="NH1" s="322"/>
      <c r="NI1" s="322"/>
      <c r="NJ1" s="322"/>
      <c r="NK1" s="322"/>
      <c r="NL1" s="322"/>
      <c r="NM1" s="322"/>
      <c r="NN1" s="322"/>
      <c r="NO1" s="322"/>
      <c r="NP1" s="322"/>
      <c r="NQ1" s="322"/>
      <c r="NR1" s="322"/>
      <c r="NS1" s="322"/>
      <c r="NT1" s="322"/>
      <c r="NU1" s="322"/>
      <c r="NV1" s="322"/>
      <c r="NW1" s="322"/>
      <c r="NX1" s="322"/>
      <c r="NY1" s="322"/>
      <c r="NZ1" s="322"/>
      <c r="OA1" s="322"/>
      <c r="OB1" s="322"/>
      <c r="OC1" s="322"/>
      <c r="OD1" s="322"/>
      <c r="OE1" s="322"/>
      <c r="OF1" s="322"/>
      <c r="OG1" s="322"/>
      <c r="OH1" s="322"/>
      <c r="OI1" s="322"/>
      <c r="OJ1" s="322"/>
      <c r="OK1" s="322"/>
      <c r="OL1" s="322"/>
      <c r="OM1" s="322"/>
      <c r="ON1" s="322"/>
      <c r="OO1" s="322"/>
      <c r="OP1" s="322"/>
      <c r="OQ1" s="322"/>
      <c r="OR1" s="322"/>
      <c r="OS1" s="322"/>
      <c r="OT1" s="322"/>
      <c r="OU1" s="322"/>
      <c r="OV1" s="322"/>
      <c r="OW1" s="322"/>
      <c r="OX1" s="322"/>
      <c r="OY1" s="322"/>
      <c r="OZ1" s="322"/>
      <c r="PA1" s="322"/>
      <c r="PB1" s="322"/>
      <c r="PC1" s="322"/>
      <c r="PD1" s="322"/>
      <c r="PE1" s="322"/>
      <c r="PF1" s="322"/>
      <c r="PG1" s="322"/>
      <c r="PH1" s="322"/>
      <c r="PI1" s="322"/>
      <c r="PJ1" s="322"/>
      <c r="PK1" s="322"/>
      <c r="PL1" s="322"/>
      <c r="PM1" s="322"/>
      <c r="PN1" s="322"/>
      <c r="PO1" s="322"/>
      <c r="PP1" s="322"/>
      <c r="PQ1" s="322"/>
      <c r="PR1" s="322"/>
      <c r="PS1" s="322"/>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22"/>
      <c r="TI1" s="322"/>
      <c r="TJ1" s="322"/>
      <c r="TK1" s="322"/>
      <c r="TL1" s="322"/>
      <c r="TM1" s="322"/>
      <c r="TN1" s="322"/>
      <c r="TO1" s="322"/>
      <c r="TP1" s="322"/>
      <c r="TQ1" s="322"/>
      <c r="TR1" s="322"/>
      <c r="TS1" s="322"/>
      <c r="TT1" s="322"/>
      <c r="TU1" s="322"/>
      <c r="TV1" s="322"/>
      <c r="TW1" s="322"/>
      <c r="TX1" s="322"/>
      <c r="TY1" s="322"/>
      <c r="TZ1" s="322"/>
      <c r="UA1" s="322"/>
      <c r="UB1" s="322"/>
      <c r="UC1" s="322"/>
      <c r="UD1" s="322"/>
      <c r="UE1" s="322"/>
      <c r="UF1" s="322"/>
      <c r="UG1" s="322"/>
      <c r="UH1" s="322"/>
      <c r="UI1" s="322"/>
      <c r="UJ1" s="322"/>
      <c r="UK1" s="322"/>
      <c r="UL1" s="322"/>
      <c r="UM1" s="322"/>
      <c r="UN1" s="322"/>
      <c r="UO1" s="322"/>
      <c r="UP1" s="322"/>
      <c r="UQ1" s="322"/>
      <c r="UR1" s="322"/>
      <c r="US1" s="322"/>
      <c r="UT1" s="322"/>
      <c r="UU1" s="322"/>
      <c r="UV1" s="322"/>
      <c r="UW1" s="322"/>
      <c r="UX1" s="322"/>
      <c r="UY1" s="322"/>
      <c r="UZ1" s="322"/>
      <c r="VA1" s="322"/>
      <c r="VB1" s="322"/>
      <c r="VC1" s="322"/>
      <c r="VD1" s="322"/>
      <c r="VE1" s="322"/>
      <c r="VF1" s="322"/>
      <c r="VG1" s="322"/>
      <c r="VH1" s="322"/>
      <c r="VI1" s="322"/>
      <c r="VJ1" s="322"/>
      <c r="VK1" s="322"/>
      <c r="VL1" s="322"/>
      <c r="VM1" s="322"/>
      <c r="VN1" s="322"/>
      <c r="VO1" s="322"/>
      <c r="VP1" s="322"/>
      <c r="VQ1" s="322"/>
      <c r="VR1" s="322"/>
      <c r="VS1" s="322"/>
      <c r="VT1" s="322"/>
      <c r="VU1" s="322"/>
      <c r="VV1" s="322"/>
      <c r="VW1" s="322"/>
      <c r="VX1" s="322"/>
      <c r="VY1" s="322"/>
      <c r="VZ1" s="322"/>
      <c r="WA1" s="322"/>
      <c r="WB1" s="322"/>
      <c r="WC1" s="322"/>
      <c r="WD1" s="322"/>
      <c r="WE1" s="322"/>
      <c r="WF1" s="322"/>
      <c r="WG1" s="322"/>
      <c r="WH1" s="322"/>
      <c r="WI1" s="322"/>
      <c r="WJ1" s="322"/>
      <c r="WK1" s="322"/>
      <c r="WL1" s="322"/>
      <c r="WM1" s="322"/>
      <c r="WN1" s="322"/>
      <c r="WO1" s="322"/>
      <c r="WP1" s="322"/>
      <c r="WQ1" s="322"/>
      <c r="WR1" s="322"/>
      <c r="WS1" s="322"/>
      <c r="WT1" s="322"/>
      <c r="WU1" s="322"/>
      <c r="WV1" s="322"/>
      <c r="WW1" s="322"/>
      <c r="WX1" s="322"/>
      <c r="WY1" s="322"/>
      <c r="WZ1" s="322"/>
      <c r="XA1" s="322"/>
      <c r="XB1" s="322"/>
      <c r="XC1" s="322"/>
      <c r="XD1" s="322"/>
      <c r="XE1" s="322"/>
      <c r="XF1" s="322"/>
      <c r="XG1" s="322"/>
      <c r="XH1" s="322"/>
      <c r="XI1" s="322"/>
      <c r="XJ1" s="322"/>
      <c r="XK1" s="322"/>
      <c r="XL1" s="322"/>
      <c r="XM1" s="322"/>
      <c r="XN1" s="322"/>
      <c r="XO1" s="322"/>
      <c r="XP1" s="322"/>
      <c r="XQ1" s="322"/>
      <c r="XR1" s="322"/>
      <c r="XS1" s="322"/>
      <c r="XT1" s="322"/>
      <c r="XU1" s="322"/>
      <c r="XV1" s="322"/>
      <c r="XW1" s="322"/>
      <c r="XX1" s="322"/>
      <c r="XY1" s="322"/>
      <c r="XZ1" s="322"/>
      <c r="YA1" s="322"/>
      <c r="YB1" s="322"/>
      <c r="YC1" s="322"/>
      <c r="YD1" s="322"/>
      <c r="YE1" s="322"/>
      <c r="YF1" s="322"/>
      <c r="YG1" s="322"/>
      <c r="YH1" s="322"/>
      <c r="YI1" s="322"/>
      <c r="YJ1" s="322"/>
      <c r="YK1" s="322"/>
      <c r="YL1" s="322"/>
      <c r="YM1" s="322"/>
      <c r="YN1" s="322"/>
      <c r="YO1" s="322"/>
      <c r="YP1" s="322"/>
      <c r="YQ1" s="322"/>
      <c r="YR1" s="322"/>
      <c r="YS1" s="322"/>
      <c r="YT1" s="322"/>
      <c r="YU1" s="322"/>
      <c r="YV1" s="322"/>
      <c r="YW1" s="322"/>
      <c r="YX1" s="322"/>
      <c r="YY1" s="322"/>
      <c r="YZ1" s="322"/>
      <c r="ZA1" s="322"/>
      <c r="ZB1" s="322"/>
      <c r="ZC1" s="322"/>
      <c r="ZD1" s="322"/>
      <c r="ZE1" s="322"/>
      <c r="ZF1" s="322"/>
      <c r="ZG1" s="322"/>
      <c r="ZH1" s="322"/>
      <c r="ZI1" s="322"/>
      <c r="ZJ1" s="322"/>
      <c r="ZK1" s="322"/>
      <c r="ZL1" s="322"/>
      <c r="ZM1" s="322"/>
      <c r="ZN1" s="322"/>
      <c r="ZO1" s="322"/>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22"/>
      <c r="ADE1" s="322"/>
      <c r="ADF1" s="322"/>
      <c r="ADG1" s="322"/>
      <c r="ADH1" s="322"/>
      <c r="ADI1" s="322"/>
      <c r="ADJ1" s="322"/>
      <c r="ADK1" s="322"/>
      <c r="ADL1" s="322"/>
      <c r="ADM1" s="322"/>
      <c r="ADN1" s="322"/>
      <c r="ADO1" s="322"/>
      <c r="ADP1" s="322"/>
      <c r="ADQ1" s="322"/>
      <c r="ADR1" s="322"/>
      <c r="ADS1" s="322"/>
      <c r="ADT1" s="322"/>
      <c r="ADU1" s="322"/>
      <c r="ADV1" s="322"/>
      <c r="ADW1" s="322"/>
      <c r="ADX1" s="322"/>
      <c r="ADY1" s="322"/>
      <c r="ADZ1" s="322"/>
      <c r="AEA1" s="322"/>
      <c r="AEB1" s="322"/>
      <c r="AEC1" s="322"/>
      <c r="AED1" s="322"/>
      <c r="AEE1" s="322"/>
      <c r="AEF1" s="322"/>
      <c r="AEG1" s="322"/>
      <c r="AEH1" s="322"/>
      <c r="AEI1" s="322"/>
      <c r="AEJ1" s="322"/>
      <c r="AEK1" s="322"/>
      <c r="AEL1" s="322"/>
      <c r="AEM1" s="322"/>
      <c r="AEN1" s="322"/>
      <c r="AEO1" s="322"/>
      <c r="AEP1" s="322"/>
      <c r="AEQ1" s="322"/>
      <c r="AER1" s="322"/>
      <c r="AES1" s="322"/>
      <c r="AET1" s="322"/>
      <c r="AEU1" s="322"/>
      <c r="AEV1" s="322"/>
      <c r="AEW1" s="322"/>
      <c r="AEX1" s="322"/>
      <c r="AEY1" s="322"/>
      <c r="AEZ1" s="322"/>
      <c r="AFA1" s="322"/>
      <c r="AFB1" s="322"/>
      <c r="AFC1" s="322"/>
      <c r="AFD1" s="322"/>
      <c r="AFE1" s="322"/>
      <c r="AFF1" s="322"/>
      <c r="AFG1" s="322"/>
      <c r="AFH1" s="322"/>
      <c r="AFI1" s="322"/>
      <c r="AFJ1" s="322"/>
      <c r="AFK1" s="322"/>
      <c r="AFL1" s="322"/>
      <c r="AFM1" s="322"/>
      <c r="AFN1" s="322"/>
      <c r="AFO1" s="322"/>
      <c r="AFP1" s="322"/>
      <c r="AFQ1" s="322"/>
      <c r="AFR1" s="322"/>
      <c r="AFS1" s="322"/>
      <c r="AFT1" s="322"/>
      <c r="AFU1" s="322"/>
      <c r="AFV1" s="322"/>
      <c r="AFW1" s="322"/>
      <c r="AFX1" s="322"/>
      <c r="AFY1" s="322"/>
      <c r="AFZ1" s="322"/>
      <c r="AGA1" s="322"/>
      <c r="AGB1" s="322"/>
      <c r="AGC1" s="322"/>
      <c r="AGD1" s="322"/>
      <c r="AGE1" s="322"/>
      <c r="AGF1" s="322"/>
      <c r="AGG1" s="322"/>
      <c r="AGH1" s="322"/>
      <c r="AGI1" s="322"/>
      <c r="AGJ1" s="322"/>
      <c r="AGK1" s="322"/>
      <c r="AGL1" s="322"/>
      <c r="AGM1" s="322"/>
      <c r="AGN1" s="322"/>
      <c r="AGO1" s="322"/>
      <c r="AGP1" s="322"/>
      <c r="AGQ1" s="322"/>
      <c r="AGR1" s="322"/>
      <c r="AGS1" s="322"/>
      <c r="AGT1" s="322"/>
      <c r="AGU1" s="322"/>
      <c r="AGV1" s="322"/>
      <c r="AGW1" s="322"/>
      <c r="AGX1" s="322"/>
      <c r="AGY1" s="322"/>
      <c r="AGZ1" s="322"/>
      <c r="AHA1" s="322"/>
      <c r="AHB1" s="322"/>
      <c r="AHC1" s="322"/>
      <c r="AHD1" s="322"/>
      <c r="AHE1" s="322"/>
      <c r="AHF1" s="322"/>
      <c r="AHG1" s="322"/>
      <c r="AHH1" s="322"/>
      <c r="AHI1" s="322"/>
      <c r="AHJ1" s="322"/>
      <c r="AHK1" s="322"/>
      <c r="AHL1" s="322"/>
      <c r="AHM1" s="322"/>
      <c r="AHN1" s="322"/>
      <c r="AHO1" s="322"/>
      <c r="AHP1" s="322"/>
      <c r="AHQ1" s="322"/>
      <c r="AHR1" s="322"/>
      <c r="AHS1" s="322"/>
      <c r="AHT1" s="322"/>
      <c r="AHU1" s="322"/>
      <c r="AHV1" s="322"/>
      <c r="AHW1" s="322"/>
      <c r="AHX1" s="322"/>
      <c r="AHY1" s="322"/>
      <c r="AHZ1" s="322"/>
      <c r="AIA1" s="322"/>
      <c r="AIB1" s="322"/>
      <c r="AIC1" s="322"/>
      <c r="AID1" s="322"/>
      <c r="AIE1" s="322"/>
      <c r="AIF1" s="322"/>
      <c r="AIG1" s="322"/>
      <c r="AIH1" s="322"/>
      <c r="AII1" s="322"/>
      <c r="AIJ1" s="322"/>
      <c r="AIK1" s="322"/>
      <c r="AIL1" s="322"/>
      <c r="AIM1" s="322"/>
      <c r="AIN1" s="322"/>
      <c r="AIO1" s="322"/>
      <c r="AIP1" s="322"/>
      <c r="AIQ1" s="322"/>
      <c r="AIR1" s="322"/>
      <c r="AIS1" s="322"/>
      <c r="AIT1" s="322"/>
      <c r="AIU1" s="322"/>
      <c r="AIV1" s="322"/>
      <c r="AIW1" s="322"/>
      <c r="AIX1" s="322"/>
      <c r="AIY1" s="322"/>
      <c r="AIZ1" s="322"/>
      <c r="AJA1" s="322"/>
      <c r="AJB1" s="322"/>
      <c r="AJC1" s="322"/>
      <c r="AJD1" s="322"/>
      <c r="AJE1" s="322"/>
      <c r="AJF1" s="322"/>
      <c r="AJG1" s="322"/>
      <c r="AJH1" s="322"/>
      <c r="AJI1" s="322"/>
      <c r="AJJ1" s="322"/>
      <c r="AJK1" s="322"/>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22"/>
      <c r="ANA1" s="322"/>
      <c r="ANB1" s="322"/>
      <c r="ANC1" s="322"/>
      <c r="AND1" s="322"/>
      <c r="ANE1" s="322"/>
      <c r="ANF1" s="322"/>
      <c r="ANG1" s="322"/>
      <c r="ANH1" s="322"/>
      <c r="ANI1" s="322"/>
      <c r="ANJ1" s="322"/>
      <c r="ANK1" s="322"/>
      <c r="ANL1" s="322"/>
      <c r="ANM1" s="322"/>
      <c r="ANN1" s="322"/>
      <c r="ANO1" s="322"/>
      <c r="ANP1" s="322"/>
      <c r="ANQ1" s="322"/>
      <c r="ANR1" s="322"/>
      <c r="ANS1" s="322"/>
      <c r="ANT1" s="322"/>
      <c r="ANU1" s="322"/>
      <c r="ANV1" s="322"/>
      <c r="ANW1" s="322"/>
      <c r="ANX1" s="322"/>
      <c r="ANY1" s="322"/>
      <c r="ANZ1" s="322"/>
      <c r="AOA1" s="322"/>
      <c r="AOB1" s="322"/>
      <c r="AOC1" s="322"/>
      <c r="AOD1" s="322"/>
      <c r="AOE1" s="322"/>
      <c r="AOF1" s="322"/>
      <c r="AOG1" s="322"/>
      <c r="AOH1" s="322"/>
      <c r="AOI1" s="322"/>
      <c r="AOJ1" s="322"/>
      <c r="AOK1" s="322"/>
      <c r="AOL1" s="322"/>
      <c r="AOM1" s="322"/>
      <c r="AON1" s="322"/>
      <c r="AOO1" s="322"/>
      <c r="AOP1" s="322"/>
      <c r="AOQ1" s="322"/>
      <c r="AOR1" s="322"/>
      <c r="AOS1" s="322"/>
      <c r="AOT1" s="322"/>
      <c r="AOU1" s="322"/>
      <c r="AOV1" s="322"/>
      <c r="AOW1" s="322"/>
      <c r="AOX1" s="322"/>
      <c r="AOY1" s="322"/>
      <c r="AOZ1" s="322"/>
      <c r="APA1" s="322"/>
      <c r="APB1" s="322"/>
      <c r="APC1" s="322"/>
      <c r="APD1" s="322"/>
      <c r="APE1" s="322"/>
      <c r="APF1" s="322"/>
      <c r="APG1" s="322"/>
      <c r="APH1" s="322"/>
      <c r="API1" s="322"/>
      <c r="APJ1" s="322"/>
      <c r="APK1" s="322"/>
      <c r="APL1" s="322"/>
      <c r="APM1" s="322"/>
      <c r="APN1" s="322"/>
      <c r="APO1" s="322"/>
      <c r="APP1" s="322"/>
      <c r="APQ1" s="322"/>
      <c r="APR1" s="322"/>
      <c r="APS1" s="322"/>
      <c r="APT1" s="322"/>
      <c r="APU1" s="322"/>
      <c r="APV1" s="322"/>
      <c r="APW1" s="322"/>
      <c r="APX1" s="322"/>
      <c r="APY1" s="322"/>
      <c r="APZ1" s="322"/>
      <c r="AQA1" s="322"/>
      <c r="AQB1" s="322"/>
      <c r="AQC1" s="322"/>
      <c r="AQD1" s="322"/>
      <c r="AQE1" s="322"/>
      <c r="AQF1" s="322"/>
      <c r="AQG1" s="322"/>
      <c r="AQH1" s="322"/>
      <c r="AQI1" s="322"/>
      <c r="AQJ1" s="322"/>
      <c r="AQK1" s="322"/>
      <c r="AQL1" s="322"/>
      <c r="AQM1" s="322"/>
      <c r="AQN1" s="322"/>
      <c r="AQO1" s="322"/>
      <c r="AQP1" s="322"/>
      <c r="AQQ1" s="322"/>
      <c r="AQR1" s="322"/>
      <c r="AQS1" s="322"/>
      <c r="AQT1" s="322"/>
      <c r="AQU1" s="322"/>
      <c r="AQV1" s="322"/>
      <c r="AQW1" s="322"/>
      <c r="AQX1" s="322"/>
      <c r="AQY1" s="322"/>
      <c r="AQZ1" s="322"/>
      <c r="ARA1" s="322"/>
      <c r="ARB1" s="322"/>
      <c r="ARC1" s="322"/>
      <c r="ARD1" s="322"/>
      <c r="ARE1" s="322"/>
      <c r="ARF1" s="322"/>
      <c r="ARG1" s="322"/>
      <c r="ARH1" s="322"/>
      <c r="ARI1" s="322"/>
      <c r="ARJ1" s="322"/>
      <c r="ARK1" s="322"/>
      <c r="ARL1" s="322"/>
      <c r="ARM1" s="322"/>
      <c r="ARN1" s="322"/>
      <c r="ARO1" s="322"/>
      <c r="ARP1" s="322"/>
      <c r="ARQ1" s="322"/>
      <c r="ARR1" s="322"/>
      <c r="ARS1" s="322"/>
      <c r="ART1" s="322"/>
      <c r="ARU1" s="322"/>
      <c r="ARV1" s="322"/>
      <c r="ARW1" s="322"/>
      <c r="ARX1" s="322"/>
      <c r="ARY1" s="322"/>
      <c r="ARZ1" s="322"/>
      <c r="ASA1" s="322"/>
      <c r="ASB1" s="322"/>
      <c r="ASC1" s="322"/>
      <c r="ASD1" s="322"/>
      <c r="ASE1" s="322"/>
      <c r="ASF1" s="322"/>
      <c r="ASG1" s="322"/>
      <c r="ASH1" s="322"/>
      <c r="ASI1" s="322"/>
      <c r="ASJ1" s="322"/>
      <c r="ASK1" s="322"/>
      <c r="ASL1" s="322"/>
      <c r="ASM1" s="322"/>
      <c r="ASN1" s="322"/>
      <c r="ASO1" s="322"/>
      <c r="ASP1" s="322"/>
      <c r="ASQ1" s="322"/>
      <c r="ASR1" s="322"/>
      <c r="ASS1" s="322"/>
      <c r="AST1" s="322"/>
      <c r="ASU1" s="322"/>
      <c r="ASV1" s="322"/>
      <c r="ASW1" s="322"/>
      <c r="ASX1" s="322"/>
      <c r="ASY1" s="322"/>
      <c r="ASZ1" s="322"/>
      <c r="ATA1" s="322"/>
      <c r="ATB1" s="322"/>
      <c r="ATC1" s="322"/>
      <c r="ATD1" s="322"/>
      <c r="ATE1" s="322"/>
      <c r="ATF1" s="322"/>
      <c r="ATG1" s="322"/>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22"/>
      <c r="AWW1" s="322"/>
      <c r="AWX1" s="322"/>
      <c r="AWY1" s="322"/>
      <c r="AWZ1" s="322"/>
      <c r="AXA1" s="322"/>
      <c r="AXB1" s="322"/>
      <c r="AXC1" s="322"/>
      <c r="AXD1" s="322"/>
      <c r="AXE1" s="322"/>
      <c r="AXF1" s="322"/>
      <c r="AXG1" s="322"/>
      <c r="AXH1" s="322"/>
      <c r="AXI1" s="322"/>
      <c r="AXJ1" s="322"/>
      <c r="AXK1" s="322"/>
      <c r="AXL1" s="322"/>
      <c r="AXM1" s="322"/>
      <c r="AXN1" s="322"/>
      <c r="AXO1" s="322"/>
      <c r="AXP1" s="322"/>
      <c r="AXQ1" s="322"/>
      <c r="AXR1" s="322"/>
      <c r="AXS1" s="322"/>
      <c r="AXT1" s="322"/>
      <c r="AXU1" s="322"/>
      <c r="AXV1" s="322"/>
      <c r="AXW1" s="322"/>
      <c r="AXX1" s="322"/>
      <c r="AXY1" s="322"/>
      <c r="AXZ1" s="322"/>
      <c r="AYA1" s="322"/>
      <c r="AYB1" s="322"/>
      <c r="AYC1" s="322"/>
      <c r="AYD1" s="322"/>
      <c r="AYE1" s="322"/>
      <c r="AYF1" s="322"/>
      <c r="AYG1" s="322"/>
      <c r="AYH1" s="322"/>
      <c r="AYI1" s="322"/>
      <c r="AYJ1" s="322"/>
      <c r="AYK1" s="322"/>
      <c r="AYL1" s="322"/>
      <c r="AYM1" s="322"/>
      <c r="AYN1" s="322"/>
      <c r="AYO1" s="322"/>
      <c r="AYP1" s="322"/>
      <c r="AYQ1" s="322"/>
      <c r="AYR1" s="322"/>
      <c r="AYS1" s="322"/>
      <c r="AYT1" s="322"/>
      <c r="AYU1" s="322"/>
      <c r="AYV1" s="322"/>
      <c r="AYW1" s="322"/>
      <c r="AYX1" s="322"/>
      <c r="AYY1" s="322"/>
      <c r="AYZ1" s="322"/>
      <c r="AZA1" s="322"/>
      <c r="AZB1" s="322"/>
      <c r="AZC1" s="322"/>
      <c r="AZD1" s="322"/>
      <c r="AZE1" s="322"/>
      <c r="AZF1" s="322"/>
      <c r="AZG1" s="322"/>
      <c r="AZH1" s="322"/>
      <c r="AZI1" s="322"/>
      <c r="AZJ1" s="322"/>
      <c r="AZK1" s="322"/>
      <c r="AZL1" s="322"/>
      <c r="AZM1" s="322"/>
      <c r="AZN1" s="322"/>
      <c r="AZO1" s="322"/>
      <c r="AZP1" s="322"/>
      <c r="AZQ1" s="322"/>
      <c r="AZR1" s="322"/>
      <c r="AZS1" s="322"/>
      <c r="AZT1" s="322"/>
      <c r="AZU1" s="322"/>
      <c r="AZV1" s="322"/>
      <c r="AZW1" s="322"/>
      <c r="AZX1" s="322"/>
      <c r="AZY1" s="322"/>
      <c r="AZZ1" s="322"/>
      <c r="BAA1" s="322"/>
      <c r="BAB1" s="322"/>
      <c r="BAC1" s="322"/>
      <c r="BAD1" s="322"/>
      <c r="BAE1" s="322"/>
      <c r="BAF1" s="322"/>
      <c r="BAG1" s="322"/>
      <c r="BAH1" s="322"/>
      <c r="BAI1" s="322"/>
      <c r="BAJ1" s="322"/>
      <c r="BAK1" s="322"/>
      <c r="BAL1" s="322"/>
      <c r="BAM1" s="322"/>
      <c r="BAN1" s="322"/>
      <c r="BAO1" s="322"/>
      <c r="BAP1" s="322"/>
      <c r="BAQ1" s="322"/>
      <c r="BAR1" s="322"/>
      <c r="BAS1" s="322"/>
      <c r="BAT1" s="322"/>
      <c r="BAU1" s="322"/>
      <c r="BAV1" s="322"/>
      <c r="BAW1" s="322"/>
      <c r="BAX1" s="322"/>
      <c r="BAY1" s="322"/>
      <c r="BAZ1" s="322"/>
      <c r="BBA1" s="322"/>
      <c r="BBB1" s="322"/>
      <c r="BBC1" s="322"/>
      <c r="BBD1" s="322"/>
      <c r="BBE1" s="322"/>
      <c r="BBF1" s="322"/>
      <c r="BBG1" s="322"/>
      <c r="BBH1" s="322"/>
      <c r="BBI1" s="322"/>
      <c r="BBJ1" s="322"/>
      <c r="BBK1" s="322"/>
      <c r="BBL1" s="322"/>
      <c r="BBM1" s="322"/>
      <c r="BBN1" s="322"/>
      <c r="BBO1" s="322"/>
      <c r="BBP1" s="322"/>
      <c r="BBQ1" s="322"/>
      <c r="BBR1" s="322"/>
      <c r="BBS1" s="322"/>
      <c r="BBT1" s="322"/>
      <c r="BBU1" s="322"/>
      <c r="BBV1" s="322"/>
      <c r="BBW1" s="322"/>
      <c r="BBX1" s="322"/>
      <c r="BBY1" s="322"/>
      <c r="BBZ1" s="322"/>
      <c r="BCA1" s="322"/>
      <c r="BCB1" s="322"/>
      <c r="BCC1" s="322"/>
      <c r="BCD1" s="322"/>
      <c r="BCE1" s="322"/>
      <c r="BCF1" s="322"/>
      <c r="BCG1" s="322"/>
      <c r="BCH1" s="322"/>
      <c r="BCI1" s="322"/>
      <c r="BCJ1" s="322"/>
      <c r="BCK1" s="322"/>
      <c r="BCL1" s="322"/>
      <c r="BCM1" s="322"/>
      <c r="BCN1" s="322"/>
      <c r="BCO1" s="322"/>
      <c r="BCP1" s="322"/>
      <c r="BCQ1" s="322"/>
      <c r="BCR1" s="322"/>
      <c r="BCS1" s="322"/>
      <c r="BCT1" s="322"/>
      <c r="BCU1" s="322"/>
      <c r="BCV1" s="322"/>
      <c r="BCW1" s="322"/>
      <c r="BCX1" s="322"/>
      <c r="BCY1" s="322"/>
      <c r="BCZ1" s="322"/>
      <c r="BDA1" s="322"/>
      <c r="BDB1" s="322"/>
      <c r="BDC1" s="322"/>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22"/>
      <c r="BGS1" s="322"/>
      <c r="BGT1" s="322"/>
      <c r="BGU1" s="322"/>
      <c r="BGV1" s="322"/>
      <c r="BGW1" s="322"/>
      <c r="BGX1" s="322"/>
      <c r="BGY1" s="322"/>
      <c r="BGZ1" s="322"/>
      <c r="BHA1" s="322"/>
      <c r="BHB1" s="322"/>
      <c r="BHC1" s="322"/>
      <c r="BHD1" s="322"/>
      <c r="BHE1" s="322"/>
      <c r="BHF1" s="322"/>
      <c r="BHG1" s="322"/>
      <c r="BHH1" s="322"/>
      <c r="BHI1" s="322"/>
      <c r="BHJ1" s="322"/>
      <c r="BHK1" s="322"/>
      <c r="BHL1" s="322"/>
      <c r="BHM1" s="322"/>
      <c r="BHN1" s="322"/>
      <c r="BHO1" s="322"/>
      <c r="BHP1" s="322"/>
      <c r="BHQ1" s="322"/>
      <c r="BHR1" s="322"/>
      <c r="BHS1" s="322"/>
      <c r="BHT1" s="322"/>
      <c r="BHU1" s="322"/>
      <c r="BHV1" s="322"/>
      <c r="BHW1" s="322"/>
      <c r="BHX1" s="322"/>
      <c r="BHY1" s="322"/>
      <c r="BHZ1" s="322"/>
      <c r="BIA1" s="322"/>
      <c r="BIB1" s="322"/>
      <c r="BIC1" s="322"/>
      <c r="BID1" s="322"/>
      <c r="BIE1" s="322"/>
      <c r="BIF1" s="322"/>
      <c r="BIG1" s="322"/>
      <c r="BIH1" s="322"/>
      <c r="BII1" s="322"/>
      <c r="BIJ1" s="322"/>
      <c r="BIK1" s="322"/>
      <c r="BIL1" s="322"/>
      <c r="BIM1" s="322"/>
      <c r="BIN1" s="322"/>
      <c r="BIO1" s="322"/>
      <c r="BIP1" s="322"/>
      <c r="BIQ1" s="322"/>
      <c r="BIR1" s="322"/>
      <c r="BIS1" s="322"/>
      <c r="BIT1" s="322"/>
      <c r="BIU1" s="322"/>
      <c r="BIV1" s="322"/>
      <c r="BIW1" s="322"/>
      <c r="BIX1" s="322"/>
      <c r="BIY1" s="322"/>
      <c r="BIZ1" s="322"/>
      <c r="BJA1" s="322"/>
      <c r="BJB1" s="322"/>
      <c r="BJC1" s="322"/>
      <c r="BJD1" s="322"/>
      <c r="BJE1" s="322"/>
      <c r="BJF1" s="322"/>
      <c r="BJG1" s="322"/>
      <c r="BJH1" s="322"/>
      <c r="BJI1" s="322"/>
      <c r="BJJ1" s="322"/>
      <c r="BJK1" s="322"/>
      <c r="BJL1" s="322"/>
      <c r="BJM1" s="322"/>
      <c r="BJN1" s="322"/>
      <c r="BJO1" s="322"/>
      <c r="BJP1" s="322"/>
      <c r="BJQ1" s="322"/>
      <c r="BJR1" s="322"/>
      <c r="BJS1" s="322"/>
      <c r="BJT1" s="322"/>
      <c r="BJU1" s="322"/>
      <c r="BJV1" s="322"/>
      <c r="BJW1" s="322"/>
      <c r="BJX1" s="322"/>
      <c r="BJY1" s="322"/>
      <c r="BJZ1" s="322"/>
      <c r="BKA1" s="322"/>
      <c r="BKB1" s="322"/>
      <c r="BKC1" s="322"/>
      <c r="BKD1" s="322"/>
      <c r="BKE1" s="322"/>
      <c r="BKF1" s="322"/>
      <c r="BKG1" s="322"/>
      <c r="BKH1" s="322"/>
      <c r="BKI1" s="322"/>
      <c r="BKJ1" s="322"/>
      <c r="BKK1" s="322"/>
      <c r="BKL1" s="322"/>
      <c r="BKM1" s="322"/>
      <c r="BKN1" s="322"/>
      <c r="BKO1" s="322"/>
      <c r="BKP1" s="322"/>
      <c r="BKQ1" s="322"/>
      <c r="BKR1" s="322"/>
      <c r="BKS1" s="322"/>
      <c r="BKT1" s="322"/>
      <c r="BKU1" s="322"/>
      <c r="BKV1" s="322"/>
      <c r="BKW1" s="322"/>
      <c r="BKX1" s="322"/>
      <c r="BKY1" s="322"/>
      <c r="BKZ1" s="322"/>
      <c r="BLA1" s="322"/>
      <c r="BLB1" s="322"/>
      <c r="BLC1" s="322"/>
      <c r="BLD1" s="322"/>
      <c r="BLE1" s="322"/>
      <c r="BLF1" s="322"/>
      <c r="BLG1" s="322"/>
      <c r="BLH1" s="322"/>
      <c r="BLI1" s="322"/>
      <c r="BLJ1" s="322"/>
      <c r="BLK1" s="322"/>
      <c r="BLL1" s="322"/>
      <c r="BLM1" s="322"/>
      <c r="BLN1" s="322"/>
      <c r="BLO1" s="322"/>
      <c r="BLP1" s="322"/>
      <c r="BLQ1" s="322"/>
      <c r="BLR1" s="322"/>
      <c r="BLS1" s="322"/>
      <c r="BLT1" s="322"/>
      <c r="BLU1" s="322"/>
      <c r="BLV1" s="322"/>
      <c r="BLW1" s="322"/>
      <c r="BLX1" s="322"/>
      <c r="BLY1" s="322"/>
      <c r="BLZ1" s="322"/>
      <c r="BMA1" s="322"/>
      <c r="BMB1" s="322"/>
      <c r="BMC1" s="322"/>
      <c r="BMD1" s="322"/>
      <c r="BME1" s="322"/>
      <c r="BMF1" s="322"/>
      <c r="BMG1" s="322"/>
      <c r="BMH1" s="322"/>
      <c r="BMI1" s="322"/>
      <c r="BMJ1" s="322"/>
      <c r="BMK1" s="322"/>
      <c r="BML1" s="322"/>
      <c r="BMM1" s="322"/>
      <c r="BMN1" s="322"/>
      <c r="BMO1" s="322"/>
      <c r="BMP1" s="322"/>
      <c r="BMQ1" s="322"/>
      <c r="BMR1" s="322"/>
      <c r="BMS1" s="322"/>
      <c r="BMT1" s="322"/>
      <c r="BMU1" s="322"/>
      <c r="BMV1" s="322"/>
      <c r="BMW1" s="322"/>
      <c r="BMX1" s="322"/>
      <c r="BMY1" s="322"/>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22"/>
      <c r="BQO1" s="322"/>
      <c r="BQP1" s="322"/>
      <c r="BQQ1" s="322"/>
      <c r="BQR1" s="322"/>
      <c r="BQS1" s="322"/>
      <c r="BQT1" s="322"/>
      <c r="BQU1" s="322"/>
      <c r="BQV1" s="322"/>
      <c r="BQW1" s="322"/>
      <c r="BQX1" s="322"/>
      <c r="BQY1" s="322"/>
      <c r="BQZ1" s="322"/>
      <c r="BRA1" s="322"/>
      <c r="BRB1" s="322"/>
      <c r="BRC1" s="322"/>
      <c r="BRD1" s="322"/>
      <c r="BRE1" s="322"/>
      <c r="BRF1" s="322"/>
      <c r="BRG1" s="322"/>
      <c r="BRH1" s="322"/>
      <c r="BRI1" s="322"/>
      <c r="BRJ1" s="322"/>
      <c r="BRK1" s="322"/>
      <c r="BRL1" s="322"/>
      <c r="BRM1" s="322"/>
      <c r="BRN1" s="322"/>
      <c r="BRO1" s="322"/>
      <c r="BRP1" s="322"/>
      <c r="BRQ1" s="322"/>
      <c r="BRR1" s="322"/>
      <c r="BRS1" s="322"/>
      <c r="BRT1" s="322"/>
      <c r="BRU1" s="322"/>
      <c r="BRV1" s="322"/>
      <c r="BRW1" s="322"/>
      <c r="BRX1" s="322"/>
      <c r="BRY1" s="322"/>
      <c r="BRZ1" s="322"/>
      <c r="BSA1" s="322"/>
      <c r="BSB1" s="322"/>
      <c r="BSC1" s="322"/>
      <c r="BSD1" s="322"/>
      <c r="BSE1" s="322"/>
      <c r="BSF1" s="322"/>
      <c r="BSG1" s="322"/>
      <c r="BSH1" s="322"/>
      <c r="BSI1" s="322"/>
      <c r="BSJ1" s="322"/>
      <c r="BSK1" s="322"/>
      <c r="BSL1" s="322"/>
      <c r="BSM1" s="322"/>
      <c r="BSN1" s="322"/>
      <c r="BSO1" s="322"/>
      <c r="BSP1" s="322"/>
      <c r="BSQ1" s="322"/>
      <c r="BSR1" s="322"/>
      <c r="BSS1" s="322"/>
      <c r="BST1" s="322"/>
      <c r="BSU1" s="322"/>
      <c r="BSV1" s="322"/>
      <c r="BSW1" s="322"/>
      <c r="BSX1" s="322"/>
      <c r="BSY1" s="322"/>
      <c r="BSZ1" s="322"/>
      <c r="BTA1" s="322"/>
      <c r="BTB1" s="322"/>
      <c r="BTC1" s="322"/>
      <c r="BTD1" s="322"/>
      <c r="BTE1" s="322"/>
      <c r="BTF1" s="322"/>
      <c r="BTG1" s="322"/>
      <c r="BTH1" s="322"/>
      <c r="BTI1" s="322"/>
      <c r="BTJ1" s="322"/>
      <c r="BTK1" s="322"/>
      <c r="BTL1" s="322"/>
      <c r="BTM1" s="322"/>
      <c r="BTN1" s="322"/>
      <c r="BTO1" s="322"/>
      <c r="BTP1" s="322"/>
      <c r="BTQ1" s="322"/>
      <c r="BTR1" s="322"/>
      <c r="BTS1" s="322"/>
      <c r="BTT1" s="322"/>
      <c r="BTU1" s="322"/>
      <c r="BTV1" s="322"/>
      <c r="BTW1" s="322"/>
      <c r="BTX1" s="322"/>
      <c r="BTY1" s="322"/>
      <c r="BTZ1" s="322"/>
      <c r="BUA1" s="322"/>
      <c r="BUB1" s="322"/>
      <c r="BUC1" s="322"/>
      <c r="BUD1" s="322"/>
      <c r="BUE1" s="322"/>
      <c r="BUF1" s="322"/>
      <c r="BUG1" s="322"/>
      <c r="BUH1" s="322"/>
      <c r="BUI1" s="322"/>
      <c r="BUJ1" s="322"/>
      <c r="BUK1" s="322"/>
      <c r="BUL1" s="322"/>
      <c r="BUM1" s="322"/>
      <c r="BUN1" s="322"/>
      <c r="BUO1" s="322"/>
      <c r="BUP1" s="322"/>
      <c r="BUQ1" s="322"/>
      <c r="BUR1" s="322"/>
      <c r="BUS1" s="322"/>
      <c r="BUT1" s="322"/>
      <c r="BUU1" s="322"/>
      <c r="BUV1" s="322"/>
      <c r="BUW1" s="322"/>
      <c r="BUX1" s="322"/>
      <c r="BUY1" s="322"/>
      <c r="BUZ1" s="322"/>
      <c r="BVA1" s="322"/>
      <c r="BVB1" s="322"/>
      <c r="BVC1" s="322"/>
      <c r="BVD1" s="322"/>
      <c r="BVE1" s="322"/>
      <c r="BVF1" s="322"/>
      <c r="BVG1" s="322"/>
      <c r="BVH1" s="322"/>
      <c r="BVI1" s="322"/>
      <c r="BVJ1" s="322"/>
      <c r="BVK1" s="322"/>
      <c r="BVL1" s="322"/>
      <c r="BVM1" s="322"/>
      <c r="BVN1" s="322"/>
      <c r="BVO1" s="322"/>
      <c r="BVP1" s="322"/>
      <c r="BVQ1" s="322"/>
      <c r="BVR1" s="322"/>
      <c r="BVS1" s="322"/>
      <c r="BVT1" s="322"/>
      <c r="BVU1" s="322"/>
      <c r="BVV1" s="322"/>
      <c r="BVW1" s="322"/>
      <c r="BVX1" s="322"/>
      <c r="BVY1" s="322"/>
      <c r="BVZ1" s="322"/>
      <c r="BWA1" s="322"/>
      <c r="BWB1" s="322"/>
      <c r="BWC1" s="322"/>
      <c r="BWD1" s="322"/>
      <c r="BWE1" s="322"/>
      <c r="BWF1" s="322"/>
      <c r="BWG1" s="322"/>
      <c r="BWH1" s="322"/>
      <c r="BWI1" s="322"/>
      <c r="BWJ1" s="322"/>
      <c r="BWK1" s="322"/>
      <c r="BWL1" s="322"/>
      <c r="BWM1" s="322"/>
      <c r="BWN1" s="322"/>
      <c r="BWO1" s="322"/>
      <c r="BWP1" s="322"/>
      <c r="BWQ1" s="322"/>
      <c r="BWR1" s="322"/>
      <c r="BWS1" s="322"/>
      <c r="BWT1" s="322"/>
      <c r="BWU1" s="322"/>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22"/>
      <c r="CAK1" s="322"/>
      <c r="CAL1" s="322"/>
      <c r="CAM1" s="322"/>
      <c r="CAN1" s="322"/>
      <c r="CAO1" s="322"/>
      <c r="CAP1" s="322"/>
      <c r="CAQ1" s="322"/>
      <c r="CAR1" s="322"/>
      <c r="CAS1" s="322"/>
      <c r="CAT1" s="322"/>
      <c r="CAU1" s="322"/>
      <c r="CAV1" s="322"/>
      <c r="CAW1" s="322"/>
      <c r="CAX1" s="322"/>
      <c r="CAY1" s="322"/>
      <c r="CAZ1" s="322"/>
      <c r="CBA1" s="322"/>
      <c r="CBB1" s="322"/>
      <c r="CBC1" s="322"/>
      <c r="CBD1" s="322"/>
      <c r="CBE1" s="322"/>
      <c r="CBF1" s="322"/>
      <c r="CBG1" s="322"/>
      <c r="CBH1" s="322"/>
      <c r="CBI1" s="322"/>
      <c r="CBJ1" s="322"/>
      <c r="CBK1" s="322"/>
      <c r="CBL1" s="322"/>
      <c r="CBM1" s="322"/>
      <c r="CBN1" s="322"/>
      <c r="CBO1" s="322"/>
      <c r="CBP1" s="322"/>
      <c r="CBQ1" s="322"/>
      <c r="CBR1" s="322"/>
      <c r="CBS1" s="322"/>
      <c r="CBT1" s="322"/>
      <c r="CBU1" s="322"/>
      <c r="CBV1" s="322"/>
      <c r="CBW1" s="322"/>
      <c r="CBX1" s="322"/>
      <c r="CBY1" s="322"/>
      <c r="CBZ1" s="322"/>
      <c r="CCA1" s="322"/>
      <c r="CCB1" s="322"/>
      <c r="CCC1" s="322"/>
      <c r="CCD1" s="322"/>
      <c r="CCE1" s="322"/>
      <c r="CCF1" s="322"/>
      <c r="CCG1" s="322"/>
      <c r="CCH1" s="322"/>
      <c r="CCI1" s="322"/>
      <c r="CCJ1" s="322"/>
      <c r="CCK1" s="322"/>
      <c r="CCL1" s="322"/>
      <c r="CCM1" s="322"/>
      <c r="CCN1" s="322"/>
      <c r="CCO1" s="322"/>
      <c r="CCP1" s="322"/>
      <c r="CCQ1" s="322"/>
      <c r="CCR1" s="322"/>
      <c r="CCS1" s="322"/>
      <c r="CCT1" s="322"/>
      <c r="CCU1" s="322"/>
      <c r="CCV1" s="322"/>
      <c r="CCW1" s="322"/>
      <c r="CCX1" s="322"/>
      <c r="CCY1" s="322"/>
      <c r="CCZ1" s="322"/>
      <c r="CDA1" s="322"/>
      <c r="CDB1" s="322"/>
      <c r="CDC1" s="322"/>
      <c r="CDD1" s="322"/>
      <c r="CDE1" s="322"/>
      <c r="CDF1" s="322"/>
      <c r="CDG1" s="322"/>
      <c r="CDH1" s="322"/>
      <c r="CDI1" s="322"/>
      <c r="CDJ1" s="322"/>
      <c r="CDK1" s="322"/>
      <c r="CDL1" s="322"/>
      <c r="CDM1" s="322"/>
      <c r="CDN1" s="322"/>
      <c r="CDO1" s="322"/>
      <c r="CDP1" s="322"/>
      <c r="CDQ1" s="322"/>
      <c r="CDR1" s="322"/>
      <c r="CDS1" s="322"/>
      <c r="CDT1" s="322"/>
      <c r="CDU1" s="322"/>
      <c r="CDV1" s="322"/>
      <c r="CDW1" s="322"/>
      <c r="CDX1" s="322"/>
      <c r="CDY1" s="322"/>
      <c r="CDZ1" s="322"/>
      <c r="CEA1" s="322"/>
      <c r="CEB1" s="322"/>
      <c r="CEC1" s="322"/>
      <c r="CED1" s="322"/>
      <c r="CEE1" s="322"/>
      <c r="CEF1" s="322"/>
      <c r="CEG1" s="322"/>
      <c r="CEH1" s="322"/>
      <c r="CEI1" s="322"/>
      <c r="CEJ1" s="322"/>
      <c r="CEK1" s="322"/>
      <c r="CEL1" s="322"/>
      <c r="CEM1" s="322"/>
      <c r="CEN1" s="322"/>
      <c r="CEO1" s="322"/>
      <c r="CEP1" s="322"/>
      <c r="CEQ1" s="322"/>
      <c r="CER1" s="322"/>
      <c r="CES1" s="322"/>
      <c r="CET1" s="322"/>
      <c r="CEU1" s="322"/>
      <c r="CEV1" s="322"/>
      <c r="CEW1" s="322"/>
      <c r="CEX1" s="322"/>
      <c r="CEY1" s="322"/>
      <c r="CEZ1" s="322"/>
      <c r="CFA1" s="322"/>
      <c r="CFB1" s="322"/>
      <c r="CFC1" s="322"/>
      <c r="CFD1" s="322"/>
      <c r="CFE1" s="322"/>
      <c r="CFF1" s="322"/>
      <c r="CFG1" s="322"/>
      <c r="CFH1" s="322"/>
      <c r="CFI1" s="322"/>
      <c r="CFJ1" s="322"/>
      <c r="CFK1" s="322"/>
      <c r="CFL1" s="322"/>
      <c r="CFM1" s="322"/>
      <c r="CFN1" s="322"/>
      <c r="CFO1" s="322"/>
      <c r="CFP1" s="322"/>
      <c r="CFQ1" s="322"/>
      <c r="CFR1" s="322"/>
      <c r="CFS1" s="322"/>
      <c r="CFT1" s="322"/>
      <c r="CFU1" s="322"/>
      <c r="CFV1" s="322"/>
      <c r="CFW1" s="322"/>
      <c r="CFX1" s="322"/>
      <c r="CFY1" s="322"/>
      <c r="CFZ1" s="322"/>
      <c r="CGA1" s="322"/>
      <c r="CGB1" s="322"/>
      <c r="CGC1" s="322"/>
      <c r="CGD1" s="322"/>
      <c r="CGE1" s="322"/>
      <c r="CGF1" s="322"/>
      <c r="CGG1" s="322"/>
      <c r="CGH1" s="322"/>
      <c r="CGI1" s="322"/>
      <c r="CGJ1" s="322"/>
      <c r="CGK1" s="322"/>
      <c r="CGL1" s="322"/>
      <c r="CGM1" s="322"/>
      <c r="CGN1" s="322"/>
      <c r="CGO1" s="322"/>
      <c r="CGP1" s="322"/>
      <c r="CGQ1" s="322"/>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22"/>
      <c r="CKG1" s="322"/>
      <c r="CKH1" s="322"/>
      <c r="CKI1" s="322"/>
      <c r="CKJ1" s="322"/>
      <c r="CKK1" s="322"/>
      <c r="CKL1" s="322"/>
      <c r="CKM1" s="322"/>
      <c r="CKN1" s="322"/>
      <c r="CKO1" s="322"/>
      <c r="CKP1" s="322"/>
      <c r="CKQ1" s="322"/>
      <c r="CKR1" s="322"/>
      <c r="CKS1" s="322"/>
      <c r="CKT1" s="322"/>
      <c r="CKU1" s="322"/>
      <c r="CKV1" s="322"/>
      <c r="CKW1" s="322"/>
      <c r="CKX1" s="322"/>
      <c r="CKY1" s="322"/>
      <c r="CKZ1" s="322"/>
      <c r="CLA1" s="322"/>
      <c r="CLB1" s="322"/>
      <c r="CLC1" s="322"/>
      <c r="CLD1" s="322"/>
      <c r="CLE1" s="322"/>
      <c r="CLF1" s="322"/>
      <c r="CLG1" s="322"/>
      <c r="CLH1" s="322"/>
      <c r="CLI1" s="322"/>
      <c r="CLJ1" s="322"/>
      <c r="CLK1" s="322"/>
      <c r="CLL1" s="322"/>
      <c r="CLM1" s="322"/>
      <c r="CLN1" s="322"/>
      <c r="CLO1" s="322"/>
      <c r="CLP1" s="322"/>
      <c r="CLQ1" s="322"/>
      <c r="CLR1" s="322"/>
      <c r="CLS1" s="322"/>
      <c r="CLT1" s="322"/>
      <c r="CLU1" s="322"/>
      <c r="CLV1" s="322"/>
      <c r="CLW1" s="322"/>
      <c r="CLX1" s="322"/>
      <c r="CLY1" s="322"/>
      <c r="CLZ1" s="322"/>
      <c r="CMA1" s="322"/>
      <c r="CMB1" s="322"/>
      <c r="CMC1" s="322"/>
      <c r="CMD1" s="322"/>
      <c r="CME1" s="322"/>
      <c r="CMF1" s="322"/>
      <c r="CMG1" s="322"/>
      <c r="CMH1" s="322"/>
      <c r="CMI1" s="322"/>
      <c r="CMJ1" s="322"/>
      <c r="CMK1" s="322"/>
      <c r="CML1" s="322"/>
      <c r="CMM1" s="322"/>
      <c r="CMN1" s="322"/>
      <c r="CMO1" s="322"/>
      <c r="CMP1" s="322"/>
      <c r="CMQ1" s="322"/>
      <c r="CMR1" s="322"/>
      <c r="CMS1" s="322"/>
      <c r="CMT1" s="322"/>
      <c r="CMU1" s="322"/>
      <c r="CMV1" s="322"/>
      <c r="CMW1" s="322"/>
      <c r="CMX1" s="322"/>
      <c r="CMY1" s="322"/>
      <c r="CMZ1" s="322"/>
      <c r="CNA1" s="322"/>
      <c r="CNB1" s="322"/>
      <c r="CNC1" s="322"/>
      <c r="CND1" s="322"/>
      <c r="CNE1" s="322"/>
      <c r="CNF1" s="322"/>
      <c r="CNG1" s="322"/>
      <c r="CNH1" s="322"/>
      <c r="CNI1" s="322"/>
      <c r="CNJ1" s="322"/>
      <c r="CNK1" s="322"/>
      <c r="CNL1" s="322"/>
      <c r="CNM1" s="322"/>
      <c r="CNN1" s="322"/>
      <c r="CNO1" s="322"/>
      <c r="CNP1" s="322"/>
      <c r="CNQ1" s="322"/>
      <c r="CNR1" s="322"/>
      <c r="CNS1" s="322"/>
      <c r="CNT1" s="322"/>
      <c r="CNU1" s="322"/>
      <c r="CNV1" s="322"/>
      <c r="CNW1" s="322"/>
      <c r="CNX1" s="322"/>
      <c r="CNY1" s="322"/>
      <c r="CNZ1" s="322"/>
      <c r="COA1" s="322"/>
      <c r="COB1" s="322"/>
      <c r="COC1" s="322"/>
      <c r="COD1" s="322"/>
      <c r="COE1" s="322"/>
      <c r="COF1" s="322"/>
      <c r="COG1" s="322"/>
      <c r="COH1" s="322"/>
      <c r="COI1" s="322"/>
      <c r="COJ1" s="322"/>
      <c r="COK1" s="322"/>
      <c r="COL1" s="322"/>
      <c r="COM1" s="322"/>
      <c r="CON1" s="322"/>
      <c r="COO1" s="322"/>
      <c r="COP1" s="322"/>
      <c r="COQ1" s="322"/>
      <c r="COR1" s="322"/>
      <c r="COS1" s="322"/>
      <c r="COT1" s="322"/>
      <c r="COU1" s="322"/>
      <c r="COV1" s="322"/>
      <c r="COW1" s="322"/>
      <c r="COX1" s="322"/>
      <c r="COY1" s="322"/>
      <c r="COZ1" s="322"/>
      <c r="CPA1" s="322"/>
      <c r="CPB1" s="322"/>
      <c r="CPC1" s="322"/>
      <c r="CPD1" s="322"/>
      <c r="CPE1" s="322"/>
      <c r="CPF1" s="322"/>
      <c r="CPG1" s="322"/>
      <c r="CPH1" s="322"/>
      <c r="CPI1" s="322"/>
      <c r="CPJ1" s="322"/>
      <c r="CPK1" s="322"/>
      <c r="CPL1" s="322"/>
      <c r="CPM1" s="322"/>
      <c r="CPN1" s="322"/>
      <c r="CPO1" s="322"/>
      <c r="CPP1" s="322"/>
      <c r="CPQ1" s="322"/>
      <c r="CPR1" s="322"/>
      <c r="CPS1" s="322"/>
      <c r="CPT1" s="322"/>
      <c r="CPU1" s="322"/>
      <c r="CPV1" s="322"/>
      <c r="CPW1" s="322"/>
      <c r="CPX1" s="322"/>
      <c r="CPY1" s="322"/>
      <c r="CPZ1" s="322"/>
      <c r="CQA1" s="322"/>
      <c r="CQB1" s="322"/>
      <c r="CQC1" s="322"/>
      <c r="CQD1" s="322"/>
      <c r="CQE1" s="322"/>
      <c r="CQF1" s="322"/>
      <c r="CQG1" s="322"/>
      <c r="CQH1" s="322"/>
      <c r="CQI1" s="322"/>
      <c r="CQJ1" s="322"/>
      <c r="CQK1" s="322"/>
      <c r="CQL1" s="322"/>
      <c r="CQM1" s="322"/>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22"/>
      <c r="CUC1" s="322"/>
      <c r="CUD1" s="322"/>
      <c r="CUE1" s="322"/>
      <c r="CUF1" s="322"/>
      <c r="CUG1" s="322"/>
      <c r="CUH1" s="322"/>
      <c r="CUI1" s="322"/>
      <c r="CUJ1" s="322"/>
      <c r="CUK1" s="322"/>
      <c r="CUL1" s="322"/>
      <c r="CUM1" s="322"/>
      <c r="CUN1" s="322"/>
      <c r="CUO1" s="322"/>
      <c r="CUP1" s="322"/>
      <c r="CUQ1" s="322"/>
      <c r="CUR1" s="322"/>
      <c r="CUS1" s="322"/>
      <c r="CUT1" s="322"/>
      <c r="CUU1" s="322"/>
      <c r="CUV1" s="322"/>
      <c r="CUW1" s="322"/>
      <c r="CUX1" s="322"/>
      <c r="CUY1" s="322"/>
      <c r="CUZ1" s="322"/>
      <c r="CVA1" s="322"/>
      <c r="CVB1" s="322"/>
      <c r="CVC1" s="322"/>
      <c r="CVD1" s="322"/>
      <c r="CVE1" s="322"/>
      <c r="CVF1" s="322"/>
      <c r="CVG1" s="322"/>
      <c r="CVH1" s="322"/>
      <c r="CVI1" s="322"/>
      <c r="CVJ1" s="322"/>
      <c r="CVK1" s="322"/>
      <c r="CVL1" s="322"/>
      <c r="CVM1" s="322"/>
      <c r="CVN1" s="322"/>
      <c r="CVO1" s="322"/>
      <c r="CVP1" s="322"/>
      <c r="CVQ1" s="322"/>
      <c r="CVR1" s="322"/>
      <c r="CVS1" s="322"/>
      <c r="CVT1" s="322"/>
      <c r="CVU1" s="322"/>
      <c r="CVV1" s="322"/>
      <c r="CVW1" s="322"/>
      <c r="CVX1" s="322"/>
      <c r="CVY1" s="322"/>
      <c r="CVZ1" s="322"/>
      <c r="CWA1" s="322"/>
      <c r="CWB1" s="322"/>
      <c r="CWC1" s="322"/>
      <c r="CWD1" s="322"/>
      <c r="CWE1" s="322"/>
      <c r="CWF1" s="322"/>
      <c r="CWG1" s="322"/>
      <c r="CWH1" s="322"/>
      <c r="CWI1" s="322"/>
      <c r="CWJ1" s="322"/>
      <c r="CWK1" s="322"/>
      <c r="CWL1" s="322"/>
      <c r="CWM1" s="322"/>
      <c r="CWN1" s="322"/>
      <c r="CWO1" s="322"/>
      <c r="CWP1" s="322"/>
      <c r="CWQ1" s="322"/>
      <c r="CWR1" s="322"/>
      <c r="CWS1" s="322"/>
      <c r="CWT1" s="322"/>
      <c r="CWU1" s="322"/>
      <c r="CWV1" s="322"/>
      <c r="CWW1" s="322"/>
      <c r="CWX1" s="322"/>
      <c r="CWY1" s="322"/>
      <c r="CWZ1" s="322"/>
      <c r="CXA1" s="322"/>
      <c r="CXB1" s="322"/>
      <c r="CXC1" s="322"/>
      <c r="CXD1" s="322"/>
      <c r="CXE1" s="322"/>
      <c r="CXF1" s="322"/>
      <c r="CXG1" s="322"/>
      <c r="CXH1" s="322"/>
      <c r="CXI1" s="322"/>
      <c r="CXJ1" s="322"/>
      <c r="CXK1" s="322"/>
      <c r="CXL1" s="322"/>
      <c r="CXM1" s="322"/>
      <c r="CXN1" s="322"/>
      <c r="CXO1" s="322"/>
      <c r="CXP1" s="322"/>
      <c r="CXQ1" s="322"/>
      <c r="CXR1" s="322"/>
      <c r="CXS1" s="322"/>
      <c r="CXT1" s="322"/>
      <c r="CXU1" s="322"/>
      <c r="CXV1" s="322"/>
      <c r="CXW1" s="322"/>
      <c r="CXX1" s="322"/>
      <c r="CXY1" s="322"/>
      <c r="CXZ1" s="322"/>
      <c r="CYA1" s="322"/>
      <c r="CYB1" s="322"/>
      <c r="CYC1" s="322"/>
      <c r="CYD1" s="322"/>
      <c r="CYE1" s="322"/>
      <c r="CYF1" s="322"/>
      <c r="CYG1" s="322"/>
      <c r="CYH1" s="322"/>
      <c r="CYI1" s="322"/>
      <c r="CYJ1" s="322"/>
      <c r="CYK1" s="322"/>
      <c r="CYL1" s="322"/>
      <c r="CYM1" s="322"/>
      <c r="CYN1" s="322"/>
      <c r="CYO1" s="322"/>
      <c r="CYP1" s="322"/>
      <c r="CYQ1" s="322"/>
      <c r="CYR1" s="322"/>
      <c r="CYS1" s="322"/>
      <c r="CYT1" s="322"/>
      <c r="CYU1" s="322"/>
      <c r="CYV1" s="322"/>
      <c r="CYW1" s="322"/>
      <c r="CYX1" s="322"/>
      <c r="CYY1" s="322"/>
      <c r="CYZ1" s="322"/>
      <c r="CZA1" s="322"/>
      <c r="CZB1" s="322"/>
      <c r="CZC1" s="322"/>
      <c r="CZD1" s="322"/>
      <c r="CZE1" s="322"/>
      <c r="CZF1" s="322"/>
      <c r="CZG1" s="322"/>
      <c r="CZH1" s="322"/>
      <c r="CZI1" s="322"/>
      <c r="CZJ1" s="322"/>
      <c r="CZK1" s="322"/>
      <c r="CZL1" s="322"/>
      <c r="CZM1" s="322"/>
      <c r="CZN1" s="322"/>
      <c r="CZO1" s="322"/>
      <c r="CZP1" s="322"/>
      <c r="CZQ1" s="322"/>
      <c r="CZR1" s="322"/>
      <c r="CZS1" s="322"/>
      <c r="CZT1" s="322"/>
      <c r="CZU1" s="322"/>
      <c r="CZV1" s="322"/>
      <c r="CZW1" s="322"/>
      <c r="CZX1" s="322"/>
      <c r="CZY1" s="322"/>
      <c r="CZZ1" s="322"/>
      <c r="DAA1" s="322"/>
      <c r="DAB1" s="322"/>
      <c r="DAC1" s="322"/>
      <c r="DAD1" s="322"/>
      <c r="DAE1" s="322"/>
      <c r="DAF1" s="322"/>
      <c r="DAG1" s="322"/>
      <c r="DAH1" s="322"/>
      <c r="DAI1" s="322"/>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22"/>
      <c r="DDY1" s="322"/>
      <c r="DDZ1" s="322"/>
      <c r="DEA1" s="322"/>
      <c r="DEB1" s="322"/>
      <c r="DEC1" s="322"/>
      <c r="DED1" s="322"/>
      <c r="DEE1" s="322"/>
      <c r="DEF1" s="322"/>
      <c r="DEG1" s="322"/>
      <c r="DEH1" s="322"/>
      <c r="DEI1" s="322"/>
      <c r="DEJ1" s="322"/>
      <c r="DEK1" s="322"/>
      <c r="DEL1" s="322"/>
      <c r="DEM1" s="322"/>
      <c r="DEN1" s="322"/>
      <c r="DEO1" s="322"/>
      <c r="DEP1" s="322"/>
      <c r="DEQ1" s="322"/>
      <c r="DER1" s="322"/>
      <c r="DES1" s="322"/>
      <c r="DET1" s="322"/>
      <c r="DEU1" s="322"/>
      <c r="DEV1" s="322"/>
      <c r="DEW1" s="322"/>
      <c r="DEX1" s="322"/>
      <c r="DEY1" s="322"/>
      <c r="DEZ1" s="322"/>
      <c r="DFA1" s="322"/>
      <c r="DFB1" s="322"/>
      <c r="DFC1" s="322"/>
      <c r="DFD1" s="322"/>
      <c r="DFE1" s="322"/>
      <c r="DFF1" s="322"/>
      <c r="DFG1" s="322"/>
      <c r="DFH1" s="322"/>
      <c r="DFI1" s="322"/>
      <c r="DFJ1" s="322"/>
      <c r="DFK1" s="322"/>
      <c r="DFL1" s="322"/>
      <c r="DFM1" s="322"/>
      <c r="DFN1" s="322"/>
      <c r="DFO1" s="322"/>
      <c r="DFP1" s="322"/>
      <c r="DFQ1" s="322"/>
      <c r="DFR1" s="322"/>
      <c r="DFS1" s="322"/>
      <c r="DFT1" s="322"/>
      <c r="DFU1" s="322"/>
      <c r="DFV1" s="322"/>
      <c r="DFW1" s="322"/>
      <c r="DFX1" s="322"/>
      <c r="DFY1" s="322"/>
      <c r="DFZ1" s="322"/>
      <c r="DGA1" s="322"/>
      <c r="DGB1" s="322"/>
      <c r="DGC1" s="322"/>
      <c r="DGD1" s="322"/>
      <c r="DGE1" s="322"/>
      <c r="DGF1" s="322"/>
      <c r="DGG1" s="322"/>
      <c r="DGH1" s="322"/>
      <c r="DGI1" s="322"/>
      <c r="DGJ1" s="322"/>
      <c r="DGK1" s="322"/>
      <c r="DGL1" s="322"/>
      <c r="DGM1" s="322"/>
      <c r="DGN1" s="322"/>
      <c r="DGO1" s="322"/>
      <c r="DGP1" s="322"/>
      <c r="DGQ1" s="322"/>
      <c r="DGR1" s="322"/>
      <c r="DGS1" s="322"/>
      <c r="DGT1" s="322"/>
      <c r="DGU1" s="322"/>
      <c r="DGV1" s="322"/>
      <c r="DGW1" s="322"/>
      <c r="DGX1" s="322"/>
      <c r="DGY1" s="322"/>
      <c r="DGZ1" s="322"/>
      <c r="DHA1" s="322"/>
      <c r="DHB1" s="322"/>
      <c r="DHC1" s="322"/>
      <c r="DHD1" s="322"/>
      <c r="DHE1" s="322"/>
      <c r="DHF1" s="322"/>
      <c r="DHG1" s="322"/>
      <c r="DHH1" s="322"/>
      <c r="DHI1" s="322"/>
      <c r="DHJ1" s="322"/>
      <c r="DHK1" s="322"/>
      <c r="DHL1" s="322"/>
      <c r="DHM1" s="322"/>
      <c r="DHN1" s="322"/>
      <c r="DHO1" s="322"/>
      <c r="DHP1" s="322"/>
      <c r="DHQ1" s="322"/>
      <c r="DHR1" s="322"/>
      <c r="DHS1" s="322"/>
      <c r="DHT1" s="322"/>
      <c r="DHU1" s="322"/>
      <c r="DHV1" s="322"/>
      <c r="DHW1" s="322"/>
      <c r="DHX1" s="322"/>
      <c r="DHY1" s="322"/>
      <c r="DHZ1" s="322"/>
      <c r="DIA1" s="322"/>
      <c r="DIB1" s="322"/>
      <c r="DIC1" s="322"/>
      <c r="DID1" s="322"/>
      <c r="DIE1" s="322"/>
      <c r="DIF1" s="322"/>
      <c r="DIG1" s="322"/>
      <c r="DIH1" s="322"/>
      <c r="DII1" s="322"/>
      <c r="DIJ1" s="322"/>
      <c r="DIK1" s="322"/>
      <c r="DIL1" s="322"/>
      <c r="DIM1" s="322"/>
      <c r="DIN1" s="322"/>
      <c r="DIO1" s="322"/>
      <c r="DIP1" s="322"/>
      <c r="DIQ1" s="322"/>
      <c r="DIR1" s="322"/>
      <c r="DIS1" s="322"/>
      <c r="DIT1" s="322"/>
      <c r="DIU1" s="322"/>
      <c r="DIV1" s="322"/>
      <c r="DIW1" s="322"/>
      <c r="DIX1" s="322"/>
      <c r="DIY1" s="322"/>
      <c r="DIZ1" s="322"/>
      <c r="DJA1" s="322"/>
      <c r="DJB1" s="322"/>
      <c r="DJC1" s="322"/>
      <c r="DJD1" s="322"/>
      <c r="DJE1" s="322"/>
      <c r="DJF1" s="322"/>
      <c r="DJG1" s="322"/>
      <c r="DJH1" s="322"/>
      <c r="DJI1" s="322"/>
      <c r="DJJ1" s="322"/>
      <c r="DJK1" s="322"/>
      <c r="DJL1" s="322"/>
      <c r="DJM1" s="322"/>
      <c r="DJN1" s="322"/>
      <c r="DJO1" s="322"/>
      <c r="DJP1" s="322"/>
      <c r="DJQ1" s="322"/>
      <c r="DJR1" s="322"/>
      <c r="DJS1" s="322"/>
      <c r="DJT1" s="322"/>
      <c r="DJU1" s="322"/>
      <c r="DJV1" s="322"/>
      <c r="DJW1" s="322"/>
      <c r="DJX1" s="322"/>
      <c r="DJY1" s="322"/>
      <c r="DJZ1" s="322"/>
      <c r="DKA1" s="322"/>
      <c r="DKB1" s="322"/>
      <c r="DKC1" s="322"/>
      <c r="DKD1" s="322"/>
      <c r="DKE1" s="322"/>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22"/>
      <c r="DNU1" s="322"/>
      <c r="DNV1" s="322"/>
      <c r="DNW1" s="322"/>
      <c r="DNX1" s="322"/>
      <c r="DNY1" s="322"/>
      <c r="DNZ1" s="322"/>
      <c r="DOA1" s="322"/>
      <c r="DOB1" s="322"/>
      <c r="DOC1" s="322"/>
      <c r="DOD1" s="322"/>
      <c r="DOE1" s="322"/>
      <c r="DOF1" s="322"/>
      <c r="DOG1" s="322"/>
      <c r="DOH1" s="322"/>
      <c r="DOI1" s="322"/>
      <c r="DOJ1" s="322"/>
      <c r="DOK1" s="322"/>
      <c r="DOL1" s="322"/>
      <c r="DOM1" s="322"/>
      <c r="DON1" s="322"/>
      <c r="DOO1" s="322"/>
      <c r="DOP1" s="322"/>
      <c r="DOQ1" s="322"/>
      <c r="DOR1" s="322"/>
      <c r="DOS1" s="322"/>
      <c r="DOT1" s="322"/>
      <c r="DOU1" s="322"/>
      <c r="DOV1" s="322"/>
      <c r="DOW1" s="322"/>
      <c r="DOX1" s="322"/>
      <c r="DOY1" s="322"/>
      <c r="DOZ1" s="322"/>
      <c r="DPA1" s="322"/>
      <c r="DPB1" s="322"/>
      <c r="DPC1" s="322"/>
      <c r="DPD1" s="322"/>
      <c r="DPE1" s="322"/>
      <c r="DPF1" s="322"/>
      <c r="DPG1" s="322"/>
      <c r="DPH1" s="322"/>
      <c r="DPI1" s="322"/>
      <c r="DPJ1" s="322"/>
      <c r="DPK1" s="322"/>
      <c r="DPL1" s="322"/>
      <c r="DPM1" s="322"/>
      <c r="DPN1" s="322"/>
      <c r="DPO1" s="322"/>
      <c r="DPP1" s="322"/>
      <c r="DPQ1" s="322"/>
      <c r="DPR1" s="322"/>
      <c r="DPS1" s="322"/>
      <c r="DPT1" s="322"/>
      <c r="DPU1" s="322"/>
      <c r="DPV1" s="322"/>
      <c r="DPW1" s="322"/>
      <c r="DPX1" s="322"/>
      <c r="DPY1" s="322"/>
      <c r="DPZ1" s="322"/>
      <c r="DQA1" s="322"/>
      <c r="DQB1" s="322"/>
      <c r="DQC1" s="322"/>
      <c r="DQD1" s="322"/>
      <c r="DQE1" s="322"/>
      <c r="DQF1" s="322"/>
      <c r="DQG1" s="322"/>
      <c r="DQH1" s="322"/>
      <c r="DQI1" s="322"/>
      <c r="DQJ1" s="322"/>
      <c r="DQK1" s="322"/>
      <c r="DQL1" s="322"/>
      <c r="DQM1" s="322"/>
      <c r="DQN1" s="322"/>
      <c r="DQO1" s="322"/>
      <c r="DQP1" s="322"/>
      <c r="DQQ1" s="322"/>
      <c r="DQR1" s="322"/>
      <c r="DQS1" s="322"/>
      <c r="DQT1" s="322"/>
      <c r="DQU1" s="322"/>
      <c r="DQV1" s="322"/>
      <c r="DQW1" s="322"/>
      <c r="DQX1" s="322"/>
      <c r="DQY1" s="322"/>
      <c r="DQZ1" s="322"/>
      <c r="DRA1" s="322"/>
      <c r="DRB1" s="322"/>
      <c r="DRC1" s="322"/>
      <c r="DRD1" s="322"/>
      <c r="DRE1" s="322"/>
      <c r="DRF1" s="322"/>
      <c r="DRG1" s="322"/>
      <c r="DRH1" s="322"/>
      <c r="DRI1" s="322"/>
      <c r="DRJ1" s="322"/>
      <c r="DRK1" s="322"/>
      <c r="DRL1" s="322"/>
      <c r="DRM1" s="322"/>
      <c r="DRN1" s="322"/>
      <c r="DRO1" s="322"/>
      <c r="DRP1" s="322"/>
      <c r="DRQ1" s="322"/>
      <c r="DRR1" s="322"/>
      <c r="DRS1" s="322"/>
      <c r="DRT1" s="322"/>
      <c r="DRU1" s="322"/>
      <c r="DRV1" s="322"/>
      <c r="DRW1" s="322"/>
      <c r="DRX1" s="322"/>
      <c r="DRY1" s="322"/>
      <c r="DRZ1" s="322"/>
      <c r="DSA1" s="322"/>
      <c r="DSB1" s="322"/>
      <c r="DSC1" s="322"/>
      <c r="DSD1" s="322"/>
      <c r="DSE1" s="322"/>
      <c r="DSF1" s="322"/>
      <c r="DSG1" s="322"/>
      <c r="DSH1" s="322"/>
      <c r="DSI1" s="322"/>
      <c r="DSJ1" s="322"/>
      <c r="DSK1" s="322"/>
      <c r="DSL1" s="322"/>
      <c r="DSM1" s="322"/>
      <c r="DSN1" s="322"/>
      <c r="DSO1" s="322"/>
      <c r="DSP1" s="322"/>
      <c r="DSQ1" s="322"/>
      <c r="DSR1" s="322"/>
      <c r="DSS1" s="322"/>
      <c r="DST1" s="322"/>
      <c r="DSU1" s="322"/>
      <c r="DSV1" s="322"/>
      <c r="DSW1" s="322"/>
      <c r="DSX1" s="322"/>
      <c r="DSY1" s="322"/>
      <c r="DSZ1" s="322"/>
      <c r="DTA1" s="322"/>
      <c r="DTB1" s="322"/>
      <c r="DTC1" s="322"/>
      <c r="DTD1" s="322"/>
      <c r="DTE1" s="322"/>
      <c r="DTF1" s="322"/>
      <c r="DTG1" s="322"/>
      <c r="DTH1" s="322"/>
      <c r="DTI1" s="322"/>
      <c r="DTJ1" s="322"/>
      <c r="DTK1" s="322"/>
      <c r="DTL1" s="322"/>
      <c r="DTM1" s="322"/>
      <c r="DTN1" s="322"/>
      <c r="DTO1" s="322"/>
      <c r="DTP1" s="322"/>
      <c r="DTQ1" s="322"/>
      <c r="DTR1" s="322"/>
      <c r="DTS1" s="322"/>
      <c r="DTT1" s="322"/>
      <c r="DTU1" s="322"/>
      <c r="DTV1" s="322"/>
      <c r="DTW1" s="322"/>
      <c r="DTX1" s="322"/>
      <c r="DTY1" s="322"/>
      <c r="DTZ1" s="322"/>
      <c r="DUA1" s="322"/>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22"/>
      <c r="DXQ1" s="322"/>
      <c r="DXR1" s="322"/>
      <c r="DXS1" s="322"/>
      <c r="DXT1" s="322"/>
      <c r="DXU1" s="322"/>
      <c r="DXV1" s="322"/>
      <c r="DXW1" s="322"/>
      <c r="DXX1" s="322"/>
      <c r="DXY1" s="322"/>
      <c r="DXZ1" s="322"/>
      <c r="DYA1" s="322"/>
      <c r="DYB1" s="322"/>
      <c r="DYC1" s="322"/>
      <c r="DYD1" s="322"/>
      <c r="DYE1" s="322"/>
      <c r="DYF1" s="322"/>
      <c r="DYG1" s="322"/>
      <c r="DYH1" s="322"/>
      <c r="DYI1" s="322"/>
      <c r="DYJ1" s="322"/>
      <c r="DYK1" s="322"/>
      <c r="DYL1" s="322"/>
      <c r="DYM1" s="322"/>
      <c r="DYN1" s="322"/>
      <c r="DYO1" s="322"/>
      <c r="DYP1" s="322"/>
      <c r="DYQ1" s="322"/>
      <c r="DYR1" s="322"/>
      <c r="DYS1" s="322"/>
      <c r="DYT1" s="322"/>
      <c r="DYU1" s="322"/>
      <c r="DYV1" s="322"/>
      <c r="DYW1" s="322"/>
      <c r="DYX1" s="322"/>
      <c r="DYY1" s="322"/>
      <c r="DYZ1" s="322"/>
      <c r="DZA1" s="322"/>
      <c r="DZB1" s="322"/>
      <c r="DZC1" s="322"/>
      <c r="DZD1" s="322"/>
      <c r="DZE1" s="322"/>
      <c r="DZF1" s="322"/>
      <c r="DZG1" s="322"/>
      <c r="DZH1" s="322"/>
      <c r="DZI1" s="322"/>
      <c r="DZJ1" s="322"/>
      <c r="DZK1" s="322"/>
      <c r="DZL1" s="322"/>
      <c r="DZM1" s="322"/>
      <c r="DZN1" s="322"/>
      <c r="DZO1" s="322"/>
      <c r="DZP1" s="322"/>
      <c r="DZQ1" s="322"/>
      <c r="DZR1" s="322"/>
      <c r="DZS1" s="322"/>
      <c r="DZT1" s="322"/>
      <c r="DZU1" s="322"/>
      <c r="DZV1" s="322"/>
      <c r="DZW1" s="322"/>
      <c r="DZX1" s="322"/>
      <c r="DZY1" s="322"/>
      <c r="DZZ1" s="322"/>
      <c r="EAA1" s="322"/>
      <c r="EAB1" s="322"/>
      <c r="EAC1" s="322"/>
      <c r="EAD1" s="322"/>
      <c r="EAE1" s="322"/>
      <c r="EAF1" s="322"/>
      <c r="EAG1" s="322"/>
      <c r="EAH1" s="322"/>
      <c r="EAI1" s="322"/>
      <c r="EAJ1" s="322"/>
      <c r="EAK1" s="322"/>
      <c r="EAL1" s="322"/>
      <c r="EAM1" s="322"/>
      <c r="EAN1" s="322"/>
      <c r="EAO1" s="322"/>
      <c r="EAP1" s="322"/>
      <c r="EAQ1" s="322"/>
      <c r="EAR1" s="322"/>
      <c r="EAS1" s="322"/>
      <c r="EAT1" s="322"/>
      <c r="EAU1" s="322"/>
      <c r="EAV1" s="322"/>
      <c r="EAW1" s="322"/>
      <c r="EAX1" s="322"/>
      <c r="EAY1" s="322"/>
      <c r="EAZ1" s="322"/>
      <c r="EBA1" s="322"/>
      <c r="EBB1" s="322"/>
      <c r="EBC1" s="322"/>
      <c r="EBD1" s="322"/>
      <c r="EBE1" s="322"/>
      <c r="EBF1" s="322"/>
      <c r="EBG1" s="322"/>
      <c r="EBH1" s="322"/>
      <c r="EBI1" s="322"/>
      <c r="EBJ1" s="322"/>
      <c r="EBK1" s="322"/>
      <c r="EBL1" s="322"/>
      <c r="EBM1" s="322"/>
      <c r="EBN1" s="322"/>
      <c r="EBO1" s="322"/>
      <c r="EBP1" s="322"/>
      <c r="EBQ1" s="322"/>
      <c r="EBR1" s="322"/>
      <c r="EBS1" s="322"/>
      <c r="EBT1" s="322"/>
      <c r="EBU1" s="322"/>
      <c r="EBV1" s="322"/>
      <c r="EBW1" s="322"/>
      <c r="EBX1" s="322"/>
      <c r="EBY1" s="322"/>
      <c r="EBZ1" s="322"/>
      <c r="ECA1" s="322"/>
      <c r="ECB1" s="322"/>
      <c r="ECC1" s="322"/>
      <c r="ECD1" s="322"/>
      <c r="ECE1" s="322"/>
      <c r="ECF1" s="322"/>
      <c r="ECG1" s="322"/>
      <c r="ECH1" s="322"/>
      <c r="ECI1" s="322"/>
      <c r="ECJ1" s="322"/>
      <c r="ECK1" s="322"/>
      <c r="ECL1" s="322"/>
      <c r="ECM1" s="322"/>
      <c r="ECN1" s="322"/>
      <c r="ECO1" s="322"/>
      <c r="ECP1" s="322"/>
      <c r="ECQ1" s="322"/>
      <c r="ECR1" s="322"/>
      <c r="ECS1" s="322"/>
      <c r="ECT1" s="322"/>
      <c r="ECU1" s="322"/>
      <c r="ECV1" s="322"/>
      <c r="ECW1" s="322"/>
      <c r="ECX1" s="322"/>
      <c r="ECY1" s="322"/>
      <c r="ECZ1" s="322"/>
      <c r="EDA1" s="322"/>
      <c r="EDB1" s="322"/>
      <c r="EDC1" s="322"/>
      <c r="EDD1" s="322"/>
      <c r="EDE1" s="322"/>
      <c r="EDF1" s="322"/>
      <c r="EDG1" s="322"/>
      <c r="EDH1" s="322"/>
      <c r="EDI1" s="322"/>
      <c r="EDJ1" s="322"/>
      <c r="EDK1" s="322"/>
      <c r="EDL1" s="322"/>
      <c r="EDM1" s="322"/>
      <c r="EDN1" s="322"/>
      <c r="EDO1" s="322"/>
      <c r="EDP1" s="322"/>
      <c r="EDQ1" s="322"/>
      <c r="EDR1" s="322"/>
      <c r="EDS1" s="322"/>
      <c r="EDT1" s="322"/>
      <c r="EDU1" s="322"/>
      <c r="EDV1" s="322"/>
      <c r="EDW1" s="322"/>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22"/>
      <c r="EHM1" s="322"/>
      <c r="EHN1" s="322"/>
      <c r="EHO1" s="322"/>
      <c r="EHP1" s="322"/>
      <c r="EHQ1" s="322"/>
      <c r="EHR1" s="322"/>
      <c r="EHS1" s="322"/>
      <c r="EHT1" s="322"/>
      <c r="EHU1" s="322"/>
      <c r="EHV1" s="322"/>
      <c r="EHW1" s="322"/>
      <c r="EHX1" s="322"/>
      <c r="EHY1" s="322"/>
      <c r="EHZ1" s="322"/>
      <c r="EIA1" s="322"/>
      <c r="EIB1" s="322"/>
      <c r="EIC1" s="322"/>
      <c r="EID1" s="322"/>
      <c r="EIE1" s="322"/>
      <c r="EIF1" s="322"/>
      <c r="EIG1" s="322"/>
      <c r="EIH1" s="322"/>
      <c r="EII1" s="322"/>
      <c r="EIJ1" s="322"/>
      <c r="EIK1" s="322"/>
      <c r="EIL1" s="322"/>
      <c r="EIM1" s="322"/>
      <c r="EIN1" s="322"/>
      <c r="EIO1" s="322"/>
      <c r="EIP1" s="322"/>
      <c r="EIQ1" s="322"/>
      <c r="EIR1" s="322"/>
      <c r="EIS1" s="322"/>
      <c r="EIT1" s="322"/>
      <c r="EIU1" s="322"/>
      <c r="EIV1" s="322"/>
      <c r="EIW1" s="322"/>
      <c r="EIX1" s="322"/>
      <c r="EIY1" s="322"/>
      <c r="EIZ1" s="322"/>
      <c r="EJA1" s="322"/>
      <c r="EJB1" s="322"/>
      <c r="EJC1" s="322"/>
      <c r="EJD1" s="322"/>
      <c r="EJE1" s="322"/>
      <c r="EJF1" s="322"/>
      <c r="EJG1" s="322"/>
      <c r="EJH1" s="322"/>
      <c r="EJI1" s="322"/>
      <c r="EJJ1" s="322"/>
      <c r="EJK1" s="322"/>
      <c r="EJL1" s="322"/>
      <c r="EJM1" s="322"/>
      <c r="EJN1" s="322"/>
      <c r="EJO1" s="322"/>
      <c r="EJP1" s="322"/>
      <c r="EJQ1" s="322"/>
      <c r="EJR1" s="322"/>
      <c r="EJS1" s="322"/>
      <c r="EJT1" s="322"/>
      <c r="EJU1" s="322"/>
      <c r="EJV1" s="322"/>
      <c r="EJW1" s="322"/>
      <c r="EJX1" s="322"/>
      <c r="EJY1" s="322"/>
      <c r="EJZ1" s="322"/>
      <c r="EKA1" s="322"/>
      <c r="EKB1" s="322"/>
      <c r="EKC1" s="322"/>
      <c r="EKD1" s="322"/>
      <c r="EKE1" s="322"/>
      <c r="EKF1" s="322"/>
      <c r="EKG1" s="322"/>
      <c r="EKH1" s="322"/>
      <c r="EKI1" s="322"/>
      <c r="EKJ1" s="322"/>
      <c r="EKK1" s="322"/>
      <c r="EKL1" s="322"/>
      <c r="EKM1" s="322"/>
      <c r="EKN1" s="322"/>
      <c r="EKO1" s="322"/>
      <c r="EKP1" s="322"/>
      <c r="EKQ1" s="322"/>
      <c r="EKR1" s="322"/>
      <c r="EKS1" s="322"/>
      <c r="EKT1" s="322"/>
      <c r="EKU1" s="322"/>
      <c r="EKV1" s="322"/>
      <c r="EKW1" s="322"/>
      <c r="EKX1" s="322"/>
      <c r="EKY1" s="322"/>
      <c r="EKZ1" s="322"/>
      <c r="ELA1" s="322"/>
      <c r="ELB1" s="322"/>
      <c r="ELC1" s="322"/>
      <c r="ELD1" s="322"/>
      <c r="ELE1" s="322"/>
      <c r="ELF1" s="322"/>
      <c r="ELG1" s="322"/>
      <c r="ELH1" s="322"/>
      <c r="ELI1" s="322"/>
      <c r="ELJ1" s="322"/>
      <c r="ELK1" s="322"/>
      <c r="ELL1" s="322"/>
      <c r="ELM1" s="322"/>
      <c r="ELN1" s="322"/>
      <c r="ELO1" s="322"/>
      <c r="ELP1" s="322"/>
      <c r="ELQ1" s="322"/>
      <c r="ELR1" s="322"/>
      <c r="ELS1" s="322"/>
      <c r="ELT1" s="322"/>
      <c r="ELU1" s="322"/>
      <c r="ELV1" s="322"/>
      <c r="ELW1" s="322"/>
      <c r="ELX1" s="322"/>
      <c r="ELY1" s="322"/>
      <c r="ELZ1" s="322"/>
      <c r="EMA1" s="322"/>
      <c r="EMB1" s="322"/>
      <c r="EMC1" s="322"/>
      <c r="EMD1" s="322"/>
      <c r="EME1" s="322"/>
      <c r="EMF1" s="322"/>
      <c r="EMG1" s="322"/>
      <c r="EMH1" s="322"/>
      <c r="EMI1" s="322"/>
      <c r="EMJ1" s="322"/>
      <c r="EMK1" s="322"/>
      <c r="EML1" s="322"/>
      <c r="EMM1" s="322"/>
      <c r="EMN1" s="322"/>
      <c r="EMO1" s="322"/>
      <c r="EMP1" s="322"/>
      <c r="EMQ1" s="322"/>
      <c r="EMR1" s="322"/>
      <c r="EMS1" s="322"/>
      <c r="EMT1" s="322"/>
      <c r="EMU1" s="322"/>
      <c r="EMV1" s="322"/>
      <c r="EMW1" s="322"/>
      <c r="EMX1" s="322"/>
      <c r="EMY1" s="322"/>
      <c r="EMZ1" s="322"/>
      <c r="ENA1" s="322"/>
      <c r="ENB1" s="322"/>
      <c r="ENC1" s="322"/>
      <c r="END1" s="322"/>
      <c r="ENE1" s="322"/>
      <c r="ENF1" s="322"/>
      <c r="ENG1" s="322"/>
      <c r="ENH1" s="322"/>
      <c r="ENI1" s="322"/>
      <c r="ENJ1" s="322"/>
      <c r="ENK1" s="322"/>
      <c r="ENL1" s="322"/>
      <c r="ENM1" s="322"/>
      <c r="ENN1" s="322"/>
      <c r="ENO1" s="322"/>
      <c r="ENP1" s="322"/>
      <c r="ENQ1" s="322"/>
      <c r="ENR1" s="322"/>
      <c r="ENS1" s="322"/>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22"/>
      <c r="ERI1" s="322"/>
      <c r="ERJ1" s="322"/>
      <c r="ERK1" s="322"/>
      <c r="ERL1" s="322"/>
      <c r="ERM1" s="322"/>
      <c r="ERN1" s="322"/>
      <c r="ERO1" s="322"/>
      <c r="ERP1" s="322"/>
      <c r="ERQ1" s="322"/>
      <c r="ERR1" s="322"/>
      <c r="ERS1" s="322"/>
      <c r="ERT1" s="322"/>
      <c r="ERU1" s="322"/>
      <c r="ERV1" s="322"/>
      <c r="ERW1" s="322"/>
      <c r="ERX1" s="322"/>
      <c r="ERY1" s="322"/>
      <c r="ERZ1" s="322"/>
      <c r="ESA1" s="322"/>
      <c r="ESB1" s="322"/>
      <c r="ESC1" s="322"/>
      <c r="ESD1" s="322"/>
      <c r="ESE1" s="322"/>
      <c r="ESF1" s="322"/>
      <c r="ESG1" s="322"/>
      <c r="ESH1" s="322"/>
      <c r="ESI1" s="322"/>
      <c r="ESJ1" s="322"/>
      <c r="ESK1" s="322"/>
      <c r="ESL1" s="322"/>
      <c r="ESM1" s="322"/>
      <c r="ESN1" s="322"/>
      <c r="ESO1" s="322"/>
      <c r="ESP1" s="322"/>
      <c r="ESQ1" s="322"/>
      <c r="ESR1" s="322"/>
      <c r="ESS1" s="322"/>
      <c r="EST1" s="322"/>
      <c r="ESU1" s="322"/>
      <c r="ESV1" s="322"/>
      <c r="ESW1" s="322"/>
      <c r="ESX1" s="322"/>
      <c r="ESY1" s="322"/>
      <c r="ESZ1" s="322"/>
      <c r="ETA1" s="322"/>
      <c r="ETB1" s="322"/>
      <c r="ETC1" s="322"/>
      <c r="ETD1" s="322"/>
      <c r="ETE1" s="322"/>
      <c r="ETF1" s="322"/>
      <c r="ETG1" s="322"/>
      <c r="ETH1" s="322"/>
      <c r="ETI1" s="322"/>
      <c r="ETJ1" s="322"/>
      <c r="ETK1" s="322"/>
      <c r="ETL1" s="322"/>
      <c r="ETM1" s="322"/>
      <c r="ETN1" s="322"/>
      <c r="ETO1" s="322"/>
      <c r="ETP1" s="322"/>
      <c r="ETQ1" s="322"/>
      <c r="ETR1" s="322"/>
      <c r="ETS1" s="322"/>
      <c r="ETT1" s="322"/>
      <c r="ETU1" s="322"/>
      <c r="ETV1" s="322"/>
      <c r="ETW1" s="322"/>
      <c r="ETX1" s="322"/>
      <c r="ETY1" s="322"/>
      <c r="ETZ1" s="322"/>
      <c r="EUA1" s="322"/>
      <c r="EUB1" s="322"/>
      <c r="EUC1" s="322"/>
      <c r="EUD1" s="322"/>
      <c r="EUE1" s="322"/>
      <c r="EUF1" s="322"/>
      <c r="EUG1" s="322"/>
      <c r="EUH1" s="322"/>
      <c r="EUI1" s="322"/>
      <c r="EUJ1" s="322"/>
      <c r="EUK1" s="322"/>
      <c r="EUL1" s="322"/>
      <c r="EUM1" s="322"/>
      <c r="EUN1" s="322"/>
      <c r="EUO1" s="322"/>
      <c r="EUP1" s="322"/>
      <c r="EUQ1" s="322"/>
      <c r="EUR1" s="322"/>
      <c r="EUS1" s="322"/>
      <c r="EUT1" s="322"/>
      <c r="EUU1" s="322"/>
      <c r="EUV1" s="322"/>
      <c r="EUW1" s="322"/>
      <c r="EUX1" s="322"/>
      <c r="EUY1" s="322"/>
      <c r="EUZ1" s="322"/>
      <c r="EVA1" s="322"/>
      <c r="EVB1" s="322"/>
      <c r="EVC1" s="322"/>
      <c r="EVD1" s="322"/>
      <c r="EVE1" s="322"/>
      <c r="EVF1" s="322"/>
      <c r="EVG1" s="322"/>
      <c r="EVH1" s="322"/>
      <c r="EVI1" s="322"/>
      <c r="EVJ1" s="322"/>
      <c r="EVK1" s="322"/>
      <c r="EVL1" s="322"/>
      <c r="EVM1" s="322"/>
      <c r="EVN1" s="322"/>
      <c r="EVO1" s="322"/>
      <c r="EVP1" s="322"/>
      <c r="EVQ1" s="322"/>
      <c r="EVR1" s="322"/>
      <c r="EVS1" s="322"/>
      <c r="EVT1" s="322"/>
      <c r="EVU1" s="322"/>
      <c r="EVV1" s="322"/>
      <c r="EVW1" s="322"/>
      <c r="EVX1" s="322"/>
      <c r="EVY1" s="322"/>
      <c r="EVZ1" s="322"/>
      <c r="EWA1" s="322"/>
      <c r="EWB1" s="322"/>
      <c r="EWC1" s="322"/>
      <c r="EWD1" s="322"/>
      <c r="EWE1" s="322"/>
      <c r="EWF1" s="322"/>
      <c r="EWG1" s="322"/>
      <c r="EWH1" s="322"/>
      <c r="EWI1" s="322"/>
      <c r="EWJ1" s="322"/>
      <c r="EWK1" s="322"/>
      <c r="EWL1" s="322"/>
      <c r="EWM1" s="322"/>
      <c r="EWN1" s="322"/>
      <c r="EWO1" s="322"/>
      <c r="EWP1" s="322"/>
      <c r="EWQ1" s="322"/>
      <c r="EWR1" s="322"/>
      <c r="EWS1" s="322"/>
      <c r="EWT1" s="322"/>
      <c r="EWU1" s="322"/>
      <c r="EWV1" s="322"/>
      <c r="EWW1" s="322"/>
      <c r="EWX1" s="322"/>
      <c r="EWY1" s="322"/>
      <c r="EWZ1" s="322"/>
      <c r="EXA1" s="322"/>
      <c r="EXB1" s="322"/>
      <c r="EXC1" s="322"/>
      <c r="EXD1" s="322"/>
      <c r="EXE1" s="322"/>
      <c r="EXF1" s="322"/>
      <c r="EXG1" s="322"/>
      <c r="EXH1" s="322"/>
      <c r="EXI1" s="322"/>
      <c r="EXJ1" s="322"/>
      <c r="EXK1" s="322"/>
      <c r="EXL1" s="322"/>
      <c r="EXM1" s="322"/>
      <c r="EXN1" s="322"/>
      <c r="EXO1" s="322"/>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22"/>
      <c r="FBE1" s="322"/>
      <c r="FBF1" s="322"/>
      <c r="FBG1" s="322"/>
      <c r="FBH1" s="322"/>
      <c r="FBI1" s="322"/>
      <c r="FBJ1" s="322"/>
      <c r="FBK1" s="322"/>
      <c r="FBL1" s="322"/>
      <c r="FBM1" s="322"/>
      <c r="FBN1" s="322"/>
      <c r="FBO1" s="322"/>
      <c r="FBP1" s="322"/>
      <c r="FBQ1" s="322"/>
      <c r="FBR1" s="322"/>
      <c r="FBS1" s="322"/>
      <c r="FBT1" s="322"/>
      <c r="FBU1" s="322"/>
      <c r="FBV1" s="322"/>
      <c r="FBW1" s="322"/>
      <c r="FBX1" s="322"/>
      <c r="FBY1" s="322"/>
      <c r="FBZ1" s="322"/>
      <c r="FCA1" s="322"/>
      <c r="FCB1" s="322"/>
      <c r="FCC1" s="322"/>
      <c r="FCD1" s="322"/>
      <c r="FCE1" s="322"/>
      <c r="FCF1" s="322"/>
      <c r="FCG1" s="322"/>
      <c r="FCH1" s="322"/>
      <c r="FCI1" s="322"/>
      <c r="FCJ1" s="322"/>
      <c r="FCK1" s="322"/>
      <c r="FCL1" s="322"/>
      <c r="FCM1" s="322"/>
      <c r="FCN1" s="322"/>
      <c r="FCO1" s="322"/>
      <c r="FCP1" s="322"/>
      <c r="FCQ1" s="322"/>
      <c r="FCR1" s="322"/>
      <c r="FCS1" s="322"/>
      <c r="FCT1" s="322"/>
      <c r="FCU1" s="322"/>
      <c r="FCV1" s="322"/>
      <c r="FCW1" s="322"/>
      <c r="FCX1" s="322"/>
      <c r="FCY1" s="322"/>
      <c r="FCZ1" s="322"/>
      <c r="FDA1" s="322"/>
      <c r="FDB1" s="322"/>
      <c r="FDC1" s="322"/>
      <c r="FDD1" s="322"/>
      <c r="FDE1" s="322"/>
      <c r="FDF1" s="322"/>
      <c r="FDG1" s="322"/>
      <c r="FDH1" s="322"/>
      <c r="FDI1" s="322"/>
      <c r="FDJ1" s="322"/>
      <c r="FDK1" s="322"/>
      <c r="FDL1" s="322"/>
      <c r="FDM1" s="322"/>
      <c r="FDN1" s="322"/>
      <c r="FDO1" s="322"/>
      <c r="FDP1" s="322"/>
      <c r="FDQ1" s="322"/>
      <c r="FDR1" s="322"/>
      <c r="FDS1" s="322"/>
      <c r="FDT1" s="322"/>
      <c r="FDU1" s="322"/>
      <c r="FDV1" s="322"/>
      <c r="FDW1" s="322"/>
      <c r="FDX1" s="322"/>
      <c r="FDY1" s="322"/>
      <c r="FDZ1" s="322"/>
      <c r="FEA1" s="322"/>
      <c r="FEB1" s="322"/>
      <c r="FEC1" s="322"/>
      <c r="FED1" s="322"/>
      <c r="FEE1" s="322"/>
      <c r="FEF1" s="322"/>
      <c r="FEG1" s="322"/>
      <c r="FEH1" s="322"/>
      <c r="FEI1" s="322"/>
      <c r="FEJ1" s="322"/>
      <c r="FEK1" s="322"/>
      <c r="FEL1" s="322"/>
      <c r="FEM1" s="322"/>
      <c r="FEN1" s="322"/>
      <c r="FEO1" s="322"/>
      <c r="FEP1" s="322"/>
      <c r="FEQ1" s="322"/>
      <c r="FER1" s="322"/>
      <c r="FES1" s="322"/>
      <c r="FET1" s="322"/>
      <c r="FEU1" s="322"/>
      <c r="FEV1" s="322"/>
      <c r="FEW1" s="322"/>
      <c r="FEX1" s="322"/>
      <c r="FEY1" s="322"/>
      <c r="FEZ1" s="322"/>
      <c r="FFA1" s="322"/>
      <c r="FFB1" s="322"/>
      <c r="FFC1" s="322"/>
      <c r="FFD1" s="322"/>
      <c r="FFE1" s="322"/>
      <c r="FFF1" s="322"/>
      <c r="FFG1" s="322"/>
      <c r="FFH1" s="322"/>
      <c r="FFI1" s="322"/>
      <c r="FFJ1" s="322"/>
      <c r="FFK1" s="322"/>
      <c r="FFL1" s="322"/>
      <c r="FFM1" s="322"/>
      <c r="FFN1" s="322"/>
      <c r="FFO1" s="322"/>
      <c r="FFP1" s="322"/>
      <c r="FFQ1" s="322"/>
      <c r="FFR1" s="322"/>
      <c r="FFS1" s="322"/>
      <c r="FFT1" s="322"/>
      <c r="FFU1" s="322"/>
      <c r="FFV1" s="322"/>
      <c r="FFW1" s="322"/>
      <c r="FFX1" s="322"/>
      <c r="FFY1" s="322"/>
      <c r="FFZ1" s="322"/>
      <c r="FGA1" s="322"/>
      <c r="FGB1" s="322"/>
      <c r="FGC1" s="322"/>
      <c r="FGD1" s="322"/>
      <c r="FGE1" s="322"/>
      <c r="FGF1" s="322"/>
      <c r="FGG1" s="322"/>
      <c r="FGH1" s="322"/>
      <c r="FGI1" s="322"/>
      <c r="FGJ1" s="322"/>
      <c r="FGK1" s="322"/>
      <c r="FGL1" s="322"/>
      <c r="FGM1" s="322"/>
      <c r="FGN1" s="322"/>
      <c r="FGO1" s="322"/>
      <c r="FGP1" s="322"/>
      <c r="FGQ1" s="322"/>
      <c r="FGR1" s="322"/>
      <c r="FGS1" s="322"/>
      <c r="FGT1" s="322"/>
      <c r="FGU1" s="322"/>
      <c r="FGV1" s="322"/>
      <c r="FGW1" s="322"/>
      <c r="FGX1" s="322"/>
      <c r="FGY1" s="322"/>
      <c r="FGZ1" s="322"/>
      <c r="FHA1" s="322"/>
      <c r="FHB1" s="322"/>
      <c r="FHC1" s="322"/>
      <c r="FHD1" s="322"/>
      <c r="FHE1" s="322"/>
      <c r="FHF1" s="322"/>
      <c r="FHG1" s="322"/>
      <c r="FHH1" s="322"/>
      <c r="FHI1" s="322"/>
      <c r="FHJ1" s="322"/>
      <c r="FHK1" s="322"/>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22"/>
      <c r="FLA1" s="322"/>
      <c r="FLB1" s="322"/>
      <c r="FLC1" s="322"/>
      <c r="FLD1" s="322"/>
      <c r="FLE1" s="322"/>
      <c r="FLF1" s="322"/>
      <c r="FLG1" s="322"/>
      <c r="FLH1" s="322"/>
      <c r="FLI1" s="322"/>
      <c r="FLJ1" s="322"/>
      <c r="FLK1" s="322"/>
      <c r="FLL1" s="322"/>
      <c r="FLM1" s="322"/>
      <c r="FLN1" s="322"/>
      <c r="FLO1" s="322"/>
      <c r="FLP1" s="322"/>
      <c r="FLQ1" s="322"/>
      <c r="FLR1" s="322"/>
      <c r="FLS1" s="322"/>
      <c r="FLT1" s="322"/>
      <c r="FLU1" s="322"/>
      <c r="FLV1" s="322"/>
      <c r="FLW1" s="322"/>
      <c r="FLX1" s="322"/>
      <c r="FLY1" s="322"/>
      <c r="FLZ1" s="322"/>
      <c r="FMA1" s="322"/>
      <c r="FMB1" s="322"/>
      <c r="FMC1" s="322"/>
      <c r="FMD1" s="322"/>
      <c r="FME1" s="322"/>
      <c r="FMF1" s="322"/>
      <c r="FMG1" s="322"/>
      <c r="FMH1" s="322"/>
      <c r="FMI1" s="322"/>
      <c r="FMJ1" s="322"/>
      <c r="FMK1" s="322"/>
      <c r="FML1" s="322"/>
      <c r="FMM1" s="322"/>
      <c r="FMN1" s="322"/>
      <c r="FMO1" s="322"/>
      <c r="FMP1" s="322"/>
      <c r="FMQ1" s="322"/>
      <c r="FMR1" s="322"/>
      <c r="FMS1" s="322"/>
      <c r="FMT1" s="322"/>
      <c r="FMU1" s="322"/>
      <c r="FMV1" s="322"/>
      <c r="FMW1" s="322"/>
      <c r="FMX1" s="322"/>
      <c r="FMY1" s="322"/>
      <c r="FMZ1" s="322"/>
      <c r="FNA1" s="322"/>
      <c r="FNB1" s="322"/>
      <c r="FNC1" s="322"/>
      <c r="FND1" s="322"/>
      <c r="FNE1" s="322"/>
      <c r="FNF1" s="322"/>
      <c r="FNG1" s="322"/>
      <c r="FNH1" s="322"/>
      <c r="FNI1" s="322"/>
      <c r="FNJ1" s="322"/>
      <c r="FNK1" s="322"/>
      <c r="FNL1" s="322"/>
      <c r="FNM1" s="322"/>
      <c r="FNN1" s="322"/>
      <c r="FNO1" s="322"/>
      <c r="FNP1" s="322"/>
      <c r="FNQ1" s="322"/>
      <c r="FNR1" s="322"/>
      <c r="FNS1" s="322"/>
      <c r="FNT1" s="322"/>
      <c r="FNU1" s="322"/>
      <c r="FNV1" s="322"/>
      <c r="FNW1" s="322"/>
      <c r="FNX1" s="322"/>
      <c r="FNY1" s="322"/>
      <c r="FNZ1" s="322"/>
      <c r="FOA1" s="322"/>
      <c r="FOB1" s="322"/>
      <c r="FOC1" s="322"/>
      <c r="FOD1" s="322"/>
      <c r="FOE1" s="322"/>
      <c r="FOF1" s="322"/>
      <c r="FOG1" s="322"/>
      <c r="FOH1" s="322"/>
      <c r="FOI1" s="322"/>
      <c r="FOJ1" s="322"/>
      <c r="FOK1" s="322"/>
      <c r="FOL1" s="322"/>
      <c r="FOM1" s="322"/>
      <c r="FON1" s="322"/>
      <c r="FOO1" s="322"/>
      <c r="FOP1" s="322"/>
      <c r="FOQ1" s="322"/>
      <c r="FOR1" s="322"/>
      <c r="FOS1" s="322"/>
      <c r="FOT1" s="322"/>
      <c r="FOU1" s="322"/>
      <c r="FOV1" s="322"/>
      <c r="FOW1" s="322"/>
      <c r="FOX1" s="322"/>
      <c r="FOY1" s="322"/>
      <c r="FOZ1" s="322"/>
      <c r="FPA1" s="322"/>
      <c r="FPB1" s="322"/>
      <c r="FPC1" s="322"/>
      <c r="FPD1" s="322"/>
      <c r="FPE1" s="322"/>
      <c r="FPF1" s="322"/>
      <c r="FPG1" s="322"/>
      <c r="FPH1" s="322"/>
      <c r="FPI1" s="322"/>
      <c r="FPJ1" s="322"/>
      <c r="FPK1" s="322"/>
      <c r="FPL1" s="322"/>
      <c r="FPM1" s="322"/>
      <c r="FPN1" s="322"/>
      <c r="FPO1" s="322"/>
      <c r="FPP1" s="322"/>
      <c r="FPQ1" s="322"/>
      <c r="FPR1" s="322"/>
      <c r="FPS1" s="322"/>
      <c r="FPT1" s="322"/>
      <c r="FPU1" s="322"/>
      <c r="FPV1" s="322"/>
      <c r="FPW1" s="322"/>
      <c r="FPX1" s="322"/>
      <c r="FPY1" s="322"/>
      <c r="FPZ1" s="322"/>
      <c r="FQA1" s="322"/>
      <c r="FQB1" s="322"/>
      <c r="FQC1" s="322"/>
      <c r="FQD1" s="322"/>
      <c r="FQE1" s="322"/>
      <c r="FQF1" s="322"/>
      <c r="FQG1" s="322"/>
      <c r="FQH1" s="322"/>
      <c r="FQI1" s="322"/>
      <c r="FQJ1" s="322"/>
      <c r="FQK1" s="322"/>
      <c r="FQL1" s="322"/>
      <c r="FQM1" s="322"/>
      <c r="FQN1" s="322"/>
      <c r="FQO1" s="322"/>
      <c r="FQP1" s="322"/>
      <c r="FQQ1" s="322"/>
      <c r="FQR1" s="322"/>
      <c r="FQS1" s="322"/>
      <c r="FQT1" s="322"/>
      <c r="FQU1" s="322"/>
      <c r="FQV1" s="322"/>
      <c r="FQW1" s="322"/>
      <c r="FQX1" s="322"/>
      <c r="FQY1" s="322"/>
      <c r="FQZ1" s="322"/>
      <c r="FRA1" s="322"/>
      <c r="FRB1" s="322"/>
      <c r="FRC1" s="322"/>
      <c r="FRD1" s="322"/>
      <c r="FRE1" s="322"/>
      <c r="FRF1" s="322"/>
      <c r="FRG1" s="322"/>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22"/>
      <c r="FUW1" s="322"/>
      <c r="FUX1" s="322"/>
      <c r="FUY1" s="322"/>
      <c r="FUZ1" s="322"/>
      <c r="FVA1" s="322"/>
      <c r="FVB1" s="322"/>
      <c r="FVC1" s="322"/>
      <c r="FVD1" s="322"/>
      <c r="FVE1" s="322"/>
      <c r="FVF1" s="322"/>
      <c r="FVG1" s="322"/>
      <c r="FVH1" s="322"/>
      <c r="FVI1" s="322"/>
      <c r="FVJ1" s="322"/>
      <c r="FVK1" s="322"/>
      <c r="FVL1" s="322"/>
      <c r="FVM1" s="322"/>
      <c r="FVN1" s="322"/>
      <c r="FVO1" s="322"/>
      <c r="FVP1" s="322"/>
      <c r="FVQ1" s="322"/>
      <c r="FVR1" s="322"/>
      <c r="FVS1" s="322"/>
      <c r="FVT1" s="322"/>
      <c r="FVU1" s="322"/>
      <c r="FVV1" s="322"/>
      <c r="FVW1" s="322"/>
      <c r="FVX1" s="322"/>
      <c r="FVY1" s="322"/>
      <c r="FVZ1" s="322"/>
      <c r="FWA1" s="322"/>
      <c r="FWB1" s="322"/>
      <c r="FWC1" s="322"/>
      <c r="FWD1" s="322"/>
      <c r="FWE1" s="322"/>
      <c r="FWF1" s="322"/>
      <c r="FWG1" s="322"/>
      <c r="FWH1" s="322"/>
      <c r="FWI1" s="322"/>
      <c r="FWJ1" s="322"/>
      <c r="FWK1" s="322"/>
      <c r="FWL1" s="322"/>
      <c r="FWM1" s="322"/>
      <c r="FWN1" s="322"/>
      <c r="FWO1" s="322"/>
      <c r="FWP1" s="322"/>
      <c r="FWQ1" s="322"/>
      <c r="FWR1" s="322"/>
      <c r="FWS1" s="322"/>
      <c r="FWT1" s="322"/>
      <c r="FWU1" s="322"/>
      <c r="FWV1" s="322"/>
      <c r="FWW1" s="322"/>
      <c r="FWX1" s="322"/>
      <c r="FWY1" s="322"/>
      <c r="FWZ1" s="322"/>
      <c r="FXA1" s="322"/>
      <c r="FXB1" s="322"/>
      <c r="FXC1" s="322"/>
      <c r="FXD1" s="322"/>
      <c r="FXE1" s="322"/>
      <c r="FXF1" s="322"/>
      <c r="FXG1" s="322"/>
      <c r="FXH1" s="322"/>
      <c r="FXI1" s="322"/>
      <c r="FXJ1" s="322"/>
      <c r="FXK1" s="322"/>
      <c r="FXL1" s="322"/>
      <c r="FXM1" s="322"/>
      <c r="FXN1" s="322"/>
      <c r="FXO1" s="322"/>
      <c r="FXP1" s="322"/>
      <c r="FXQ1" s="322"/>
      <c r="FXR1" s="322"/>
      <c r="FXS1" s="322"/>
      <c r="FXT1" s="322"/>
      <c r="FXU1" s="322"/>
      <c r="FXV1" s="322"/>
      <c r="FXW1" s="322"/>
      <c r="FXX1" s="322"/>
      <c r="FXY1" s="322"/>
      <c r="FXZ1" s="322"/>
      <c r="FYA1" s="322"/>
      <c r="FYB1" s="322"/>
      <c r="FYC1" s="322"/>
      <c r="FYD1" s="322"/>
      <c r="FYE1" s="322"/>
      <c r="FYF1" s="322"/>
      <c r="FYG1" s="322"/>
      <c r="FYH1" s="322"/>
      <c r="FYI1" s="322"/>
      <c r="FYJ1" s="322"/>
      <c r="FYK1" s="322"/>
      <c r="FYL1" s="322"/>
      <c r="FYM1" s="322"/>
      <c r="FYN1" s="322"/>
      <c r="FYO1" s="322"/>
      <c r="FYP1" s="322"/>
      <c r="FYQ1" s="322"/>
      <c r="FYR1" s="322"/>
      <c r="FYS1" s="322"/>
      <c r="FYT1" s="322"/>
      <c r="FYU1" s="322"/>
      <c r="FYV1" s="322"/>
      <c r="FYW1" s="322"/>
      <c r="FYX1" s="322"/>
      <c r="FYY1" s="322"/>
      <c r="FYZ1" s="322"/>
      <c r="FZA1" s="322"/>
      <c r="FZB1" s="322"/>
      <c r="FZC1" s="322"/>
      <c r="FZD1" s="322"/>
      <c r="FZE1" s="322"/>
      <c r="FZF1" s="322"/>
      <c r="FZG1" s="322"/>
      <c r="FZH1" s="322"/>
      <c r="FZI1" s="322"/>
      <c r="FZJ1" s="322"/>
      <c r="FZK1" s="322"/>
      <c r="FZL1" s="322"/>
      <c r="FZM1" s="322"/>
      <c r="FZN1" s="322"/>
      <c r="FZO1" s="322"/>
      <c r="FZP1" s="322"/>
      <c r="FZQ1" s="322"/>
      <c r="FZR1" s="322"/>
      <c r="FZS1" s="322"/>
      <c r="FZT1" s="322"/>
      <c r="FZU1" s="322"/>
      <c r="FZV1" s="322"/>
      <c r="FZW1" s="322"/>
      <c r="FZX1" s="322"/>
      <c r="FZY1" s="322"/>
      <c r="FZZ1" s="322"/>
      <c r="GAA1" s="322"/>
      <c r="GAB1" s="322"/>
      <c r="GAC1" s="322"/>
      <c r="GAD1" s="322"/>
      <c r="GAE1" s="322"/>
      <c r="GAF1" s="322"/>
      <c r="GAG1" s="322"/>
      <c r="GAH1" s="322"/>
      <c r="GAI1" s="322"/>
      <c r="GAJ1" s="322"/>
      <c r="GAK1" s="322"/>
      <c r="GAL1" s="322"/>
      <c r="GAM1" s="322"/>
      <c r="GAN1" s="322"/>
      <c r="GAO1" s="322"/>
      <c r="GAP1" s="322"/>
      <c r="GAQ1" s="322"/>
      <c r="GAR1" s="322"/>
      <c r="GAS1" s="322"/>
      <c r="GAT1" s="322"/>
      <c r="GAU1" s="322"/>
      <c r="GAV1" s="322"/>
      <c r="GAW1" s="322"/>
      <c r="GAX1" s="322"/>
      <c r="GAY1" s="322"/>
      <c r="GAZ1" s="322"/>
      <c r="GBA1" s="322"/>
      <c r="GBB1" s="322"/>
      <c r="GBC1" s="322"/>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22"/>
      <c r="GES1" s="322"/>
      <c r="GET1" s="322"/>
      <c r="GEU1" s="322"/>
      <c r="GEV1" s="322"/>
      <c r="GEW1" s="322"/>
      <c r="GEX1" s="322"/>
      <c r="GEY1" s="322"/>
      <c r="GEZ1" s="322"/>
      <c r="GFA1" s="322"/>
      <c r="GFB1" s="322"/>
      <c r="GFC1" s="322"/>
      <c r="GFD1" s="322"/>
      <c r="GFE1" s="322"/>
      <c r="GFF1" s="322"/>
      <c r="GFG1" s="322"/>
      <c r="GFH1" s="322"/>
      <c r="GFI1" s="322"/>
      <c r="GFJ1" s="322"/>
      <c r="GFK1" s="322"/>
      <c r="GFL1" s="322"/>
      <c r="GFM1" s="322"/>
      <c r="GFN1" s="322"/>
      <c r="GFO1" s="322"/>
      <c r="GFP1" s="322"/>
      <c r="GFQ1" s="322"/>
      <c r="GFR1" s="322"/>
      <c r="GFS1" s="322"/>
      <c r="GFT1" s="322"/>
      <c r="GFU1" s="322"/>
      <c r="GFV1" s="322"/>
      <c r="GFW1" s="322"/>
      <c r="GFX1" s="322"/>
      <c r="GFY1" s="322"/>
      <c r="GFZ1" s="322"/>
      <c r="GGA1" s="322"/>
      <c r="GGB1" s="322"/>
      <c r="GGC1" s="322"/>
      <c r="GGD1" s="322"/>
      <c r="GGE1" s="322"/>
      <c r="GGF1" s="322"/>
      <c r="GGG1" s="322"/>
      <c r="GGH1" s="322"/>
      <c r="GGI1" s="322"/>
      <c r="GGJ1" s="322"/>
      <c r="GGK1" s="322"/>
      <c r="GGL1" s="322"/>
      <c r="GGM1" s="322"/>
      <c r="GGN1" s="322"/>
      <c r="GGO1" s="322"/>
      <c r="GGP1" s="322"/>
      <c r="GGQ1" s="322"/>
      <c r="GGR1" s="322"/>
      <c r="GGS1" s="322"/>
      <c r="GGT1" s="322"/>
      <c r="GGU1" s="322"/>
      <c r="GGV1" s="322"/>
      <c r="GGW1" s="322"/>
      <c r="GGX1" s="322"/>
      <c r="GGY1" s="322"/>
      <c r="GGZ1" s="322"/>
      <c r="GHA1" s="322"/>
      <c r="GHB1" s="322"/>
      <c r="GHC1" s="322"/>
      <c r="GHD1" s="322"/>
      <c r="GHE1" s="322"/>
      <c r="GHF1" s="322"/>
      <c r="GHG1" s="322"/>
      <c r="GHH1" s="322"/>
      <c r="GHI1" s="322"/>
      <c r="GHJ1" s="322"/>
      <c r="GHK1" s="322"/>
      <c r="GHL1" s="322"/>
      <c r="GHM1" s="322"/>
      <c r="GHN1" s="322"/>
      <c r="GHO1" s="322"/>
      <c r="GHP1" s="322"/>
      <c r="GHQ1" s="322"/>
      <c r="GHR1" s="322"/>
      <c r="GHS1" s="322"/>
      <c r="GHT1" s="322"/>
      <c r="GHU1" s="322"/>
      <c r="GHV1" s="322"/>
      <c r="GHW1" s="322"/>
      <c r="GHX1" s="322"/>
      <c r="GHY1" s="322"/>
      <c r="GHZ1" s="322"/>
      <c r="GIA1" s="322"/>
      <c r="GIB1" s="322"/>
      <c r="GIC1" s="322"/>
      <c r="GID1" s="322"/>
      <c r="GIE1" s="322"/>
      <c r="GIF1" s="322"/>
      <c r="GIG1" s="322"/>
      <c r="GIH1" s="322"/>
      <c r="GII1" s="322"/>
      <c r="GIJ1" s="322"/>
      <c r="GIK1" s="322"/>
      <c r="GIL1" s="322"/>
      <c r="GIM1" s="322"/>
      <c r="GIN1" s="322"/>
      <c r="GIO1" s="322"/>
      <c r="GIP1" s="322"/>
      <c r="GIQ1" s="322"/>
      <c r="GIR1" s="322"/>
      <c r="GIS1" s="322"/>
      <c r="GIT1" s="322"/>
      <c r="GIU1" s="322"/>
      <c r="GIV1" s="322"/>
      <c r="GIW1" s="322"/>
      <c r="GIX1" s="322"/>
      <c r="GIY1" s="322"/>
      <c r="GIZ1" s="322"/>
      <c r="GJA1" s="322"/>
      <c r="GJB1" s="322"/>
      <c r="GJC1" s="322"/>
      <c r="GJD1" s="322"/>
      <c r="GJE1" s="322"/>
      <c r="GJF1" s="322"/>
      <c r="GJG1" s="322"/>
      <c r="GJH1" s="322"/>
      <c r="GJI1" s="322"/>
      <c r="GJJ1" s="322"/>
      <c r="GJK1" s="322"/>
      <c r="GJL1" s="322"/>
      <c r="GJM1" s="322"/>
      <c r="GJN1" s="322"/>
      <c r="GJO1" s="322"/>
      <c r="GJP1" s="322"/>
      <c r="GJQ1" s="322"/>
      <c r="GJR1" s="322"/>
      <c r="GJS1" s="322"/>
      <c r="GJT1" s="322"/>
      <c r="GJU1" s="322"/>
      <c r="GJV1" s="322"/>
      <c r="GJW1" s="322"/>
      <c r="GJX1" s="322"/>
      <c r="GJY1" s="322"/>
      <c r="GJZ1" s="322"/>
      <c r="GKA1" s="322"/>
      <c r="GKB1" s="322"/>
      <c r="GKC1" s="322"/>
      <c r="GKD1" s="322"/>
      <c r="GKE1" s="322"/>
      <c r="GKF1" s="322"/>
      <c r="GKG1" s="322"/>
      <c r="GKH1" s="322"/>
      <c r="GKI1" s="322"/>
      <c r="GKJ1" s="322"/>
      <c r="GKK1" s="322"/>
      <c r="GKL1" s="322"/>
      <c r="GKM1" s="322"/>
      <c r="GKN1" s="322"/>
      <c r="GKO1" s="322"/>
      <c r="GKP1" s="322"/>
      <c r="GKQ1" s="322"/>
      <c r="GKR1" s="322"/>
      <c r="GKS1" s="322"/>
      <c r="GKT1" s="322"/>
      <c r="GKU1" s="322"/>
      <c r="GKV1" s="322"/>
      <c r="GKW1" s="322"/>
      <c r="GKX1" s="322"/>
      <c r="GKY1" s="322"/>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22"/>
      <c r="GOO1" s="322"/>
      <c r="GOP1" s="322"/>
      <c r="GOQ1" s="322"/>
      <c r="GOR1" s="322"/>
      <c r="GOS1" s="322"/>
      <c r="GOT1" s="322"/>
      <c r="GOU1" s="322"/>
      <c r="GOV1" s="322"/>
      <c r="GOW1" s="322"/>
      <c r="GOX1" s="322"/>
      <c r="GOY1" s="322"/>
      <c r="GOZ1" s="322"/>
      <c r="GPA1" s="322"/>
      <c r="GPB1" s="322"/>
      <c r="GPC1" s="322"/>
      <c r="GPD1" s="322"/>
      <c r="GPE1" s="322"/>
      <c r="GPF1" s="322"/>
      <c r="GPG1" s="322"/>
      <c r="GPH1" s="322"/>
      <c r="GPI1" s="322"/>
      <c r="GPJ1" s="322"/>
      <c r="GPK1" s="322"/>
      <c r="GPL1" s="322"/>
      <c r="GPM1" s="322"/>
      <c r="GPN1" s="322"/>
      <c r="GPO1" s="322"/>
      <c r="GPP1" s="322"/>
      <c r="GPQ1" s="322"/>
      <c r="GPR1" s="322"/>
      <c r="GPS1" s="322"/>
      <c r="GPT1" s="322"/>
      <c r="GPU1" s="322"/>
      <c r="GPV1" s="322"/>
      <c r="GPW1" s="322"/>
      <c r="GPX1" s="322"/>
      <c r="GPY1" s="322"/>
      <c r="GPZ1" s="322"/>
      <c r="GQA1" s="322"/>
      <c r="GQB1" s="322"/>
      <c r="GQC1" s="322"/>
      <c r="GQD1" s="322"/>
      <c r="GQE1" s="322"/>
      <c r="GQF1" s="322"/>
      <c r="GQG1" s="322"/>
      <c r="GQH1" s="322"/>
      <c r="GQI1" s="322"/>
      <c r="GQJ1" s="322"/>
      <c r="GQK1" s="322"/>
      <c r="GQL1" s="322"/>
      <c r="GQM1" s="322"/>
      <c r="GQN1" s="322"/>
      <c r="GQO1" s="322"/>
      <c r="GQP1" s="322"/>
      <c r="GQQ1" s="322"/>
      <c r="GQR1" s="322"/>
      <c r="GQS1" s="322"/>
      <c r="GQT1" s="322"/>
      <c r="GQU1" s="322"/>
      <c r="GQV1" s="322"/>
      <c r="GQW1" s="322"/>
      <c r="GQX1" s="322"/>
      <c r="GQY1" s="322"/>
      <c r="GQZ1" s="322"/>
      <c r="GRA1" s="322"/>
      <c r="GRB1" s="322"/>
      <c r="GRC1" s="322"/>
      <c r="GRD1" s="322"/>
      <c r="GRE1" s="322"/>
      <c r="GRF1" s="322"/>
      <c r="GRG1" s="322"/>
      <c r="GRH1" s="322"/>
      <c r="GRI1" s="322"/>
      <c r="GRJ1" s="322"/>
      <c r="GRK1" s="322"/>
      <c r="GRL1" s="322"/>
      <c r="GRM1" s="322"/>
      <c r="GRN1" s="322"/>
      <c r="GRO1" s="322"/>
      <c r="GRP1" s="322"/>
      <c r="GRQ1" s="322"/>
      <c r="GRR1" s="322"/>
      <c r="GRS1" s="322"/>
      <c r="GRT1" s="322"/>
      <c r="GRU1" s="322"/>
      <c r="GRV1" s="322"/>
      <c r="GRW1" s="322"/>
      <c r="GRX1" s="322"/>
      <c r="GRY1" s="322"/>
      <c r="GRZ1" s="322"/>
      <c r="GSA1" s="322"/>
      <c r="GSB1" s="322"/>
      <c r="GSC1" s="322"/>
      <c r="GSD1" s="322"/>
      <c r="GSE1" s="322"/>
      <c r="GSF1" s="322"/>
      <c r="GSG1" s="322"/>
      <c r="GSH1" s="322"/>
      <c r="GSI1" s="322"/>
      <c r="GSJ1" s="322"/>
      <c r="GSK1" s="322"/>
      <c r="GSL1" s="322"/>
      <c r="GSM1" s="322"/>
      <c r="GSN1" s="322"/>
      <c r="GSO1" s="322"/>
      <c r="GSP1" s="322"/>
      <c r="GSQ1" s="322"/>
      <c r="GSR1" s="322"/>
      <c r="GSS1" s="322"/>
      <c r="GST1" s="322"/>
      <c r="GSU1" s="322"/>
      <c r="GSV1" s="322"/>
      <c r="GSW1" s="322"/>
      <c r="GSX1" s="322"/>
      <c r="GSY1" s="322"/>
      <c r="GSZ1" s="322"/>
      <c r="GTA1" s="322"/>
      <c r="GTB1" s="322"/>
      <c r="GTC1" s="322"/>
      <c r="GTD1" s="322"/>
      <c r="GTE1" s="322"/>
      <c r="GTF1" s="322"/>
      <c r="GTG1" s="322"/>
      <c r="GTH1" s="322"/>
      <c r="GTI1" s="322"/>
      <c r="GTJ1" s="322"/>
      <c r="GTK1" s="322"/>
      <c r="GTL1" s="322"/>
      <c r="GTM1" s="322"/>
      <c r="GTN1" s="322"/>
      <c r="GTO1" s="322"/>
      <c r="GTP1" s="322"/>
      <c r="GTQ1" s="322"/>
      <c r="GTR1" s="322"/>
      <c r="GTS1" s="322"/>
      <c r="GTT1" s="322"/>
      <c r="GTU1" s="322"/>
      <c r="GTV1" s="322"/>
      <c r="GTW1" s="322"/>
      <c r="GTX1" s="322"/>
      <c r="GTY1" s="322"/>
      <c r="GTZ1" s="322"/>
      <c r="GUA1" s="322"/>
      <c r="GUB1" s="322"/>
      <c r="GUC1" s="322"/>
      <c r="GUD1" s="322"/>
      <c r="GUE1" s="322"/>
      <c r="GUF1" s="322"/>
      <c r="GUG1" s="322"/>
      <c r="GUH1" s="322"/>
      <c r="GUI1" s="322"/>
      <c r="GUJ1" s="322"/>
      <c r="GUK1" s="322"/>
      <c r="GUL1" s="322"/>
      <c r="GUM1" s="322"/>
      <c r="GUN1" s="322"/>
      <c r="GUO1" s="322"/>
      <c r="GUP1" s="322"/>
      <c r="GUQ1" s="322"/>
      <c r="GUR1" s="322"/>
      <c r="GUS1" s="322"/>
      <c r="GUT1" s="322"/>
      <c r="GUU1" s="322"/>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22"/>
      <c r="GYK1" s="322"/>
      <c r="GYL1" s="322"/>
      <c r="GYM1" s="322"/>
      <c r="GYN1" s="322"/>
      <c r="GYO1" s="322"/>
      <c r="GYP1" s="322"/>
      <c r="GYQ1" s="322"/>
      <c r="GYR1" s="322"/>
      <c r="GYS1" s="322"/>
      <c r="GYT1" s="322"/>
      <c r="GYU1" s="322"/>
      <c r="GYV1" s="322"/>
      <c r="GYW1" s="322"/>
      <c r="GYX1" s="322"/>
      <c r="GYY1" s="322"/>
      <c r="GYZ1" s="322"/>
      <c r="GZA1" s="322"/>
      <c r="GZB1" s="322"/>
      <c r="GZC1" s="322"/>
      <c r="GZD1" s="322"/>
      <c r="GZE1" s="322"/>
      <c r="GZF1" s="322"/>
      <c r="GZG1" s="322"/>
      <c r="GZH1" s="322"/>
      <c r="GZI1" s="322"/>
      <c r="GZJ1" s="322"/>
      <c r="GZK1" s="322"/>
      <c r="GZL1" s="322"/>
      <c r="GZM1" s="322"/>
      <c r="GZN1" s="322"/>
      <c r="GZO1" s="322"/>
      <c r="GZP1" s="322"/>
      <c r="GZQ1" s="322"/>
      <c r="GZR1" s="322"/>
      <c r="GZS1" s="322"/>
      <c r="GZT1" s="322"/>
      <c r="GZU1" s="322"/>
      <c r="GZV1" s="322"/>
      <c r="GZW1" s="322"/>
      <c r="GZX1" s="322"/>
      <c r="GZY1" s="322"/>
      <c r="GZZ1" s="322"/>
      <c r="HAA1" s="322"/>
      <c r="HAB1" s="322"/>
      <c r="HAC1" s="322"/>
      <c r="HAD1" s="322"/>
      <c r="HAE1" s="322"/>
      <c r="HAF1" s="322"/>
      <c r="HAG1" s="322"/>
      <c r="HAH1" s="322"/>
      <c r="HAI1" s="322"/>
      <c r="HAJ1" s="322"/>
      <c r="HAK1" s="322"/>
      <c r="HAL1" s="322"/>
      <c r="HAM1" s="322"/>
      <c r="HAN1" s="322"/>
      <c r="HAO1" s="322"/>
      <c r="HAP1" s="322"/>
      <c r="HAQ1" s="322"/>
      <c r="HAR1" s="322"/>
      <c r="HAS1" s="322"/>
      <c r="HAT1" s="322"/>
      <c r="HAU1" s="322"/>
      <c r="HAV1" s="322"/>
      <c r="HAW1" s="322"/>
      <c r="HAX1" s="322"/>
      <c r="HAY1" s="322"/>
      <c r="HAZ1" s="322"/>
      <c r="HBA1" s="322"/>
      <c r="HBB1" s="322"/>
      <c r="HBC1" s="322"/>
      <c r="HBD1" s="322"/>
      <c r="HBE1" s="322"/>
      <c r="HBF1" s="322"/>
      <c r="HBG1" s="322"/>
      <c r="HBH1" s="322"/>
      <c r="HBI1" s="322"/>
      <c r="HBJ1" s="322"/>
      <c r="HBK1" s="322"/>
      <c r="HBL1" s="322"/>
      <c r="HBM1" s="322"/>
      <c r="HBN1" s="322"/>
      <c r="HBO1" s="322"/>
      <c r="HBP1" s="322"/>
      <c r="HBQ1" s="322"/>
      <c r="HBR1" s="322"/>
      <c r="HBS1" s="322"/>
      <c r="HBT1" s="322"/>
      <c r="HBU1" s="322"/>
      <c r="HBV1" s="322"/>
      <c r="HBW1" s="322"/>
      <c r="HBX1" s="322"/>
      <c r="HBY1" s="322"/>
      <c r="HBZ1" s="322"/>
      <c r="HCA1" s="322"/>
      <c r="HCB1" s="322"/>
      <c r="HCC1" s="322"/>
      <c r="HCD1" s="322"/>
      <c r="HCE1" s="322"/>
      <c r="HCF1" s="322"/>
      <c r="HCG1" s="322"/>
      <c r="HCH1" s="322"/>
      <c r="HCI1" s="322"/>
      <c r="HCJ1" s="322"/>
      <c r="HCK1" s="322"/>
      <c r="HCL1" s="322"/>
      <c r="HCM1" s="322"/>
      <c r="HCN1" s="322"/>
      <c r="HCO1" s="322"/>
      <c r="HCP1" s="322"/>
      <c r="HCQ1" s="322"/>
      <c r="HCR1" s="322"/>
      <c r="HCS1" s="322"/>
      <c r="HCT1" s="322"/>
      <c r="HCU1" s="322"/>
      <c r="HCV1" s="322"/>
      <c r="HCW1" s="322"/>
      <c r="HCX1" s="322"/>
      <c r="HCY1" s="322"/>
      <c r="HCZ1" s="322"/>
      <c r="HDA1" s="322"/>
      <c r="HDB1" s="322"/>
      <c r="HDC1" s="322"/>
      <c r="HDD1" s="322"/>
      <c r="HDE1" s="322"/>
      <c r="HDF1" s="322"/>
      <c r="HDG1" s="322"/>
      <c r="HDH1" s="322"/>
      <c r="HDI1" s="322"/>
      <c r="HDJ1" s="322"/>
      <c r="HDK1" s="322"/>
      <c r="HDL1" s="322"/>
      <c r="HDM1" s="322"/>
      <c r="HDN1" s="322"/>
      <c r="HDO1" s="322"/>
      <c r="HDP1" s="322"/>
      <c r="HDQ1" s="322"/>
      <c r="HDR1" s="322"/>
      <c r="HDS1" s="322"/>
      <c r="HDT1" s="322"/>
      <c r="HDU1" s="322"/>
      <c r="HDV1" s="322"/>
      <c r="HDW1" s="322"/>
      <c r="HDX1" s="322"/>
      <c r="HDY1" s="322"/>
      <c r="HDZ1" s="322"/>
      <c r="HEA1" s="322"/>
      <c r="HEB1" s="322"/>
      <c r="HEC1" s="322"/>
      <c r="HED1" s="322"/>
      <c r="HEE1" s="322"/>
      <c r="HEF1" s="322"/>
      <c r="HEG1" s="322"/>
      <c r="HEH1" s="322"/>
      <c r="HEI1" s="322"/>
      <c r="HEJ1" s="322"/>
      <c r="HEK1" s="322"/>
      <c r="HEL1" s="322"/>
      <c r="HEM1" s="322"/>
      <c r="HEN1" s="322"/>
      <c r="HEO1" s="322"/>
      <c r="HEP1" s="322"/>
      <c r="HEQ1" s="322"/>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22"/>
      <c r="HIG1" s="322"/>
      <c r="HIH1" s="322"/>
      <c r="HII1" s="322"/>
      <c r="HIJ1" s="322"/>
      <c r="HIK1" s="322"/>
      <c r="HIL1" s="322"/>
      <c r="HIM1" s="322"/>
      <c r="HIN1" s="322"/>
      <c r="HIO1" s="322"/>
      <c r="HIP1" s="322"/>
      <c r="HIQ1" s="322"/>
      <c r="HIR1" s="322"/>
      <c r="HIS1" s="322"/>
      <c r="HIT1" s="322"/>
      <c r="HIU1" s="322"/>
      <c r="HIV1" s="322"/>
      <c r="HIW1" s="322"/>
      <c r="HIX1" s="322"/>
      <c r="HIY1" s="322"/>
      <c r="HIZ1" s="322"/>
      <c r="HJA1" s="322"/>
      <c r="HJB1" s="322"/>
      <c r="HJC1" s="322"/>
      <c r="HJD1" s="322"/>
      <c r="HJE1" s="322"/>
      <c r="HJF1" s="322"/>
      <c r="HJG1" s="322"/>
      <c r="HJH1" s="322"/>
      <c r="HJI1" s="322"/>
      <c r="HJJ1" s="322"/>
      <c r="HJK1" s="322"/>
      <c r="HJL1" s="322"/>
      <c r="HJM1" s="322"/>
      <c r="HJN1" s="322"/>
      <c r="HJO1" s="322"/>
      <c r="HJP1" s="322"/>
      <c r="HJQ1" s="322"/>
      <c r="HJR1" s="322"/>
      <c r="HJS1" s="322"/>
      <c r="HJT1" s="322"/>
      <c r="HJU1" s="322"/>
      <c r="HJV1" s="322"/>
      <c r="HJW1" s="322"/>
      <c r="HJX1" s="322"/>
      <c r="HJY1" s="322"/>
      <c r="HJZ1" s="322"/>
      <c r="HKA1" s="322"/>
      <c r="HKB1" s="322"/>
      <c r="HKC1" s="322"/>
      <c r="HKD1" s="322"/>
      <c r="HKE1" s="322"/>
      <c r="HKF1" s="322"/>
      <c r="HKG1" s="322"/>
      <c r="HKH1" s="322"/>
      <c r="HKI1" s="322"/>
      <c r="HKJ1" s="322"/>
      <c r="HKK1" s="322"/>
      <c r="HKL1" s="322"/>
      <c r="HKM1" s="322"/>
      <c r="HKN1" s="322"/>
      <c r="HKO1" s="322"/>
      <c r="HKP1" s="322"/>
      <c r="HKQ1" s="322"/>
      <c r="HKR1" s="322"/>
      <c r="HKS1" s="322"/>
      <c r="HKT1" s="322"/>
      <c r="HKU1" s="322"/>
      <c r="HKV1" s="322"/>
      <c r="HKW1" s="322"/>
      <c r="HKX1" s="322"/>
      <c r="HKY1" s="322"/>
      <c r="HKZ1" s="322"/>
      <c r="HLA1" s="322"/>
      <c r="HLB1" s="322"/>
      <c r="HLC1" s="322"/>
      <c r="HLD1" s="322"/>
      <c r="HLE1" s="322"/>
      <c r="HLF1" s="322"/>
      <c r="HLG1" s="322"/>
      <c r="HLH1" s="322"/>
      <c r="HLI1" s="322"/>
      <c r="HLJ1" s="322"/>
      <c r="HLK1" s="322"/>
      <c r="HLL1" s="322"/>
      <c r="HLM1" s="322"/>
      <c r="HLN1" s="322"/>
      <c r="HLO1" s="322"/>
      <c r="HLP1" s="322"/>
      <c r="HLQ1" s="322"/>
      <c r="HLR1" s="322"/>
      <c r="HLS1" s="322"/>
      <c r="HLT1" s="322"/>
      <c r="HLU1" s="322"/>
      <c r="HLV1" s="322"/>
      <c r="HLW1" s="322"/>
      <c r="HLX1" s="322"/>
      <c r="HLY1" s="322"/>
      <c r="HLZ1" s="322"/>
      <c r="HMA1" s="322"/>
      <c r="HMB1" s="322"/>
      <c r="HMC1" s="322"/>
      <c r="HMD1" s="322"/>
      <c r="HME1" s="322"/>
      <c r="HMF1" s="322"/>
      <c r="HMG1" s="322"/>
      <c r="HMH1" s="322"/>
      <c r="HMI1" s="322"/>
      <c r="HMJ1" s="322"/>
      <c r="HMK1" s="322"/>
      <c r="HML1" s="322"/>
      <c r="HMM1" s="322"/>
      <c r="HMN1" s="322"/>
      <c r="HMO1" s="322"/>
      <c r="HMP1" s="322"/>
      <c r="HMQ1" s="322"/>
      <c r="HMR1" s="322"/>
      <c r="HMS1" s="322"/>
      <c r="HMT1" s="322"/>
      <c r="HMU1" s="322"/>
      <c r="HMV1" s="322"/>
      <c r="HMW1" s="322"/>
      <c r="HMX1" s="322"/>
      <c r="HMY1" s="322"/>
      <c r="HMZ1" s="322"/>
      <c r="HNA1" s="322"/>
      <c r="HNB1" s="322"/>
      <c r="HNC1" s="322"/>
      <c r="HND1" s="322"/>
      <c r="HNE1" s="322"/>
      <c r="HNF1" s="322"/>
      <c r="HNG1" s="322"/>
      <c r="HNH1" s="322"/>
      <c r="HNI1" s="322"/>
      <c r="HNJ1" s="322"/>
      <c r="HNK1" s="322"/>
      <c r="HNL1" s="322"/>
      <c r="HNM1" s="322"/>
      <c r="HNN1" s="322"/>
      <c r="HNO1" s="322"/>
      <c r="HNP1" s="322"/>
      <c r="HNQ1" s="322"/>
      <c r="HNR1" s="322"/>
      <c r="HNS1" s="322"/>
      <c r="HNT1" s="322"/>
      <c r="HNU1" s="322"/>
      <c r="HNV1" s="322"/>
      <c r="HNW1" s="322"/>
      <c r="HNX1" s="322"/>
      <c r="HNY1" s="322"/>
      <c r="HNZ1" s="322"/>
      <c r="HOA1" s="322"/>
      <c r="HOB1" s="322"/>
      <c r="HOC1" s="322"/>
      <c r="HOD1" s="322"/>
      <c r="HOE1" s="322"/>
      <c r="HOF1" s="322"/>
      <c r="HOG1" s="322"/>
      <c r="HOH1" s="322"/>
      <c r="HOI1" s="322"/>
      <c r="HOJ1" s="322"/>
      <c r="HOK1" s="322"/>
      <c r="HOL1" s="322"/>
      <c r="HOM1" s="322"/>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22"/>
      <c r="HSC1" s="322"/>
      <c r="HSD1" s="322"/>
      <c r="HSE1" s="322"/>
      <c r="HSF1" s="322"/>
      <c r="HSG1" s="322"/>
      <c r="HSH1" s="322"/>
      <c r="HSI1" s="322"/>
      <c r="HSJ1" s="322"/>
      <c r="HSK1" s="322"/>
      <c r="HSL1" s="322"/>
      <c r="HSM1" s="322"/>
      <c r="HSN1" s="322"/>
      <c r="HSO1" s="322"/>
      <c r="HSP1" s="322"/>
      <c r="HSQ1" s="322"/>
      <c r="HSR1" s="322"/>
      <c r="HSS1" s="322"/>
      <c r="HST1" s="322"/>
      <c r="HSU1" s="322"/>
      <c r="HSV1" s="322"/>
      <c r="HSW1" s="322"/>
      <c r="HSX1" s="322"/>
      <c r="HSY1" s="322"/>
      <c r="HSZ1" s="322"/>
      <c r="HTA1" s="322"/>
      <c r="HTB1" s="322"/>
      <c r="HTC1" s="322"/>
      <c r="HTD1" s="322"/>
      <c r="HTE1" s="322"/>
      <c r="HTF1" s="322"/>
      <c r="HTG1" s="322"/>
      <c r="HTH1" s="322"/>
      <c r="HTI1" s="322"/>
      <c r="HTJ1" s="322"/>
      <c r="HTK1" s="322"/>
      <c r="HTL1" s="322"/>
      <c r="HTM1" s="322"/>
      <c r="HTN1" s="322"/>
      <c r="HTO1" s="322"/>
      <c r="HTP1" s="322"/>
      <c r="HTQ1" s="322"/>
      <c r="HTR1" s="322"/>
      <c r="HTS1" s="322"/>
      <c r="HTT1" s="322"/>
      <c r="HTU1" s="322"/>
      <c r="HTV1" s="322"/>
      <c r="HTW1" s="322"/>
      <c r="HTX1" s="322"/>
      <c r="HTY1" s="322"/>
      <c r="HTZ1" s="322"/>
      <c r="HUA1" s="322"/>
      <c r="HUB1" s="322"/>
      <c r="HUC1" s="322"/>
      <c r="HUD1" s="322"/>
      <c r="HUE1" s="322"/>
      <c r="HUF1" s="322"/>
      <c r="HUG1" s="322"/>
      <c r="HUH1" s="322"/>
      <c r="HUI1" s="322"/>
      <c r="HUJ1" s="322"/>
      <c r="HUK1" s="322"/>
      <c r="HUL1" s="322"/>
      <c r="HUM1" s="322"/>
      <c r="HUN1" s="322"/>
      <c r="HUO1" s="322"/>
      <c r="HUP1" s="322"/>
      <c r="HUQ1" s="322"/>
      <c r="HUR1" s="322"/>
      <c r="HUS1" s="322"/>
      <c r="HUT1" s="322"/>
      <c r="HUU1" s="322"/>
      <c r="HUV1" s="322"/>
      <c r="HUW1" s="322"/>
      <c r="HUX1" s="322"/>
      <c r="HUY1" s="322"/>
      <c r="HUZ1" s="322"/>
      <c r="HVA1" s="322"/>
      <c r="HVB1" s="322"/>
      <c r="HVC1" s="322"/>
      <c r="HVD1" s="322"/>
      <c r="HVE1" s="322"/>
      <c r="HVF1" s="322"/>
      <c r="HVG1" s="322"/>
      <c r="HVH1" s="322"/>
      <c r="HVI1" s="322"/>
      <c r="HVJ1" s="322"/>
      <c r="HVK1" s="322"/>
      <c r="HVL1" s="322"/>
      <c r="HVM1" s="322"/>
      <c r="HVN1" s="322"/>
      <c r="HVO1" s="322"/>
      <c r="HVP1" s="322"/>
      <c r="HVQ1" s="322"/>
      <c r="HVR1" s="322"/>
      <c r="HVS1" s="322"/>
      <c r="HVT1" s="322"/>
      <c r="HVU1" s="322"/>
      <c r="HVV1" s="322"/>
      <c r="HVW1" s="322"/>
      <c r="HVX1" s="322"/>
      <c r="HVY1" s="322"/>
      <c r="HVZ1" s="322"/>
      <c r="HWA1" s="322"/>
      <c r="HWB1" s="322"/>
      <c r="HWC1" s="322"/>
      <c r="HWD1" s="322"/>
      <c r="HWE1" s="322"/>
      <c r="HWF1" s="322"/>
      <c r="HWG1" s="322"/>
      <c r="HWH1" s="322"/>
      <c r="HWI1" s="322"/>
      <c r="HWJ1" s="322"/>
      <c r="HWK1" s="322"/>
      <c r="HWL1" s="322"/>
      <c r="HWM1" s="322"/>
      <c r="HWN1" s="322"/>
      <c r="HWO1" s="322"/>
      <c r="HWP1" s="322"/>
      <c r="HWQ1" s="322"/>
      <c r="HWR1" s="322"/>
      <c r="HWS1" s="322"/>
      <c r="HWT1" s="322"/>
      <c r="HWU1" s="322"/>
      <c r="HWV1" s="322"/>
      <c r="HWW1" s="322"/>
      <c r="HWX1" s="322"/>
      <c r="HWY1" s="322"/>
      <c r="HWZ1" s="322"/>
      <c r="HXA1" s="322"/>
      <c r="HXB1" s="322"/>
      <c r="HXC1" s="322"/>
      <c r="HXD1" s="322"/>
      <c r="HXE1" s="322"/>
      <c r="HXF1" s="322"/>
      <c r="HXG1" s="322"/>
      <c r="HXH1" s="322"/>
      <c r="HXI1" s="322"/>
      <c r="HXJ1" s="322"/>
      <c r="HXK1" s="322"/>
      <c r="HXL1" s="322"/>
      <c r="HXM1" s="322"/>
      <c r="HXN1" s="322"/>
      <c r="HXO1" s="322"/>
      <c r="HXP1" s="322"/>
      <c r="HXQ1" s="322"/>
      <c r="HXR1" s="322"/>
      <c r="HXS1" s="322"/>
      <c r="HXT1" s="322"/>
      <c r="HXU1" s="322"/>
      <c r="HXV1" s="322"/>
      <c r="HXW1" s="322"/>
      <c r="HXX1" s="322"/>
      <c r="HXY1" s="322"/>
      <c r="HXZ1" s="322"/>
      <c r="HYA1" s="322"/>
      <c r="HYB1" s="322"/>
      <c r="HYC1" s="322"/>
      <c r="HYD1" s="322"/>
      <c r="HYE1" s="322"/>
      <c r="HYF1" s="322"/>
      <c r="HYG1" s="322"/>
      <c r="HYH1" s="322"/>
      <c r="HYI1" s="322"/>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22"/>
      <c r="IBY1" s="322"/>
      <c r="IBZ1" s="322"/>
      <c r="ICA1" s="322"/>
      <c r="ICB1" s="322"/>
      <c r="ICC1" s="322"/>
      <c r="ICD1" s="322"/>
      <c r="ICE1" s="322"/>
      <c r="ICF1" s="322"/>
      <c r="ICG1" s="322"/>
      <c r="ICH1" s="322"/>
      <c r="ICI1" s="322"/>
      <c r="ICJ1" s="322"/>
      <c r="ICK1" s="322"/>
      <c r="ICL1" s="322"/>
      <c r="ICM1" s="322"/>
      <c r="ICN1" s="322"/>
      <c r="ICO1" s="322"/>
      <c r="ICP1" s="322"/>
      <c r="ICQ1" s="322"/>
      <c r="ICR1" s="322"/>
      <c r="ICS1" s="322"/>
      <c r="ICT1" s="322"/>
      <c r="ICU1" s="322"/>
      <c r="ICV1" s="322"/>
      <c r="ICW1" s="322"/>
      <c r="ICX1" s="322"/>
      <c r="ICY1" s="322"/>
      <c r="ICZ1" s="322"/>
      <c r="IDA1" s="322"/>
      <c r="IDB1" s="322"/>
      <c r="IDC1" s="322"/>
      <c r="IDD1" s="322"/>
      <c r="IDE1" s="322"/>
      <c r="IDF1" s="322"/>
      <c r="IDG1" s="322"/>
      <c r="IDH1" s="322"/>
      <c r="IDI1" s="322"/>
      <c r="IDJ1" s="322"/>
      <c r="IDK1" s="322"/>
      <c r="IDL1" s="322"/>
      <c r="IDM1" s="322"/>
      <c r="IDN1" s="322"/>
      <c r="IDO1" s="322"/>
      <c r="IDP1" s="322"/>
      <c r="IDQ1" s="322"/>
      <c r="IDR1" s="322"/>
      <c r="IDS1" s="322"/>
      <c r="IDT1" s="322"/>
      <c r="IDU1" s="322"/>
      <c r="IDV1" s="322"/>
      <c r="IDW1" s="322"/>
      <c r="IDX1" s="322"/>
      <c r="IDY1" s="322"/>
      <c r="IDZ1" s="322"/>
      <c r="IEA1" s="322"/>
      <c r="IEB1" s="322"/>
      <c r="IEC1" s="322"/>
      <c r="IED1" s="322"/>
      <c r="IEE1" s="322"/>
      <c r="IEF1" s="322"/>
      <c r="IEG1" s="322"/>
      <c r="IEH1" s="322"/>
      <c r="IEI1" s="322"/>
      <c r="IEJ1" s="322"/>
      <c r="IEK1" s="322"/>
      <c r="IEL1" s="322"/>
      <c r="IEM1" s="322"/>
      <c r="IEN1" s="322"/>
      <c r="IEO1" s="322"/>
      <c r="IEP1" s="322"/>
      <c r="IEQ1" s="322"/>
      <c r="IER1" s="322"/>
      <c r="IES1" s="322"/>
      <c r="IET1" s="322"/>
      <c r="IEU1" s="322"/>
      <c r="IEV1" s="322"/>
      <c r="IEW1" s="322"/>
      <c r="IEX1" s="322"/>
      <c r="IEY1" s="322"/>
      <c r="IEZ1" s="322"/>
      <c r="IFA1" s="322"/>
      <c r="IFB1" s="322"/>
      <c r="IFC1" s="322"/>
      <c r="IFD1" s="322"/>
      <c r="IFE1" s="322"/>
      <c r="IFF1" s="322"/>
      <c r="IFG1" s="322"/>
      <c r="IFH1" s="322"/>
      <c r="IFI1" s="322"/>
      <c r="IFJ1" s="322"/>
      <c r="IFK1" s="322"/>
      <c r="IFL1" s="322"/>
      <c r="IFM1" s="322"/>
      <c r="IFN1" s="322"/>
      <c r="IFO1" s="322"/>
      <c r="IFP1" s="322"/>
      <c r="IFQ1" s="322"/>
      <c r="IFR1" s="322"/>
      <c r="IFS1" s="322"/>
      <c r="IFT1" s="322"/>
      <c r="IFU1" s="322"/>
      <c r="IFV1" s="322"/>
      <c r="IFW1" s="322"/>
      <c r="IFX1" s="322"/>
      <c r="IFY1" s="322"/>
      <c r="IFZ1" s="322"/>
      <c r="IGA1" s="322"/>
      <c r="IGB1" s="322"/>
      <c r="IGC1" s="322"/>
      <c r="IGD1" s="322"/>
      <c r="IGE1" s="322"/>
      <c r="IGF1" s="322"/>
      <c r="IGG1" s="322"/>
      <c r="IGH1" s="322"/>
      <c r="IGI1" s="322"/>
      <c r="IGJ1" s="322"/>
      <c r="IGK1" s="322"/>
      <c r="IGL1" s="322"/>
      <c r="IGM1" s="322"/>
      <c r="IGN1" s="322"/>
      <c r="IGO1" s="322"/>
      <c r="IGP1" s="322"/>
      <c r="IGQ1" s="322"/>
      <c r="IGR1" s="322"/>
      <c r="IGS1" s="322"/>
      <c r="IGT1" s="322"/>
      <c r="IGU1" s="322"/>
      <c r="IGV1" s="322"/>
      <c r="IGW1" s="322"/>
      <c r="IGX1" s="322"/>
      <c r="IGY1" s="322"/>
      <c r="IGZ1" s="322"/>
      <c r="IHA1" s="322"/>
      <c r="IHB1" s="322"/>
      <c r="IHC1" s="322"/>
      <c r="IHD1" s="322"/>
      <c r="IHE1" s="322"/>
      <c r="IHF1" s="322"/>
      <c r="IHG1" s="322"/>
      <c r="IHH1" s="322"/>
      <c r="IHI1" s="322"/>
      <c r="IHJ1" s="322"/>
      <c r="IHK1" s="322"/>
      <c r="IHL1" s="322"/>
      <c r="IHM1" s="322"/>
      <c r="IHN1" s="322"/>
      <c r="IHO1" s="322"/>
      <c r="IHP1" s="322"/>
      <c r="IHQ1" s="322"/>
      <c r="IHR1" s="322"/>
      <c r="IHS1" s="322"/>
      <c r="IHT1" s="322"/>
      <c r="IHU1" s="322"/>
      <c r="IHV1" s="322"/>
      <c r="IHW1" s="322"/>
      <c r="IHX1" s="322"/>
      <c r="IHY1" s="322"/>
      <c r="IHZ1" s="322"/>
      <c r="IIA1" s="322"/>
      <c r="IIB1" s="322"/>
      <c r="IIC1" s="322"/>
      <c r="IID1" s="322"/>
      <c r="IIE1" s="322"/>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22"/>
      <c r="ILU1" s="322"/>
      <c r="ILV1" s="322"/>
      <c r="ILW1" s="322"/>
      <c r="ILX1" s="322"/>
      <c r="ILY1" s="322"/>
      <c r="ILZ1" s="322"/>
      <c r="IMA1" s="322"/>
      <c r="IMB1" s="322"/>
      <c r="IMC1" s="322"/>
      <c r="IMD1" s="322"/>
      <c r="IME1" s="322"/>
      <c r="IMF1" s="322"/>
      <c r="IMG1" s="322"/>
      <c r="IMH1" s="322"/>
      <c r="IMI1" s="322"/>
      <c r="IMJ1" s="322"/>
      <c r="IMK1" s="322"/>
      <c r="IML1" s="322"/>
      <c r="IMM1" s="322"/>
      <c r="IMN1" s="322"/>
      <c r="IMO1" s="322"/>
      <c r="IMP1" s="322"/>
      <c r="IMQ1" s="322"/>
      <c r="IMR1" s="322"/>
      <c r="IMS1" s="322"/>
      <c r="IMT1" s="322"/>
      <c r="IMU1" s="322"/>
      <c r="IMV1" s="322"/>
      <c r="IMW1" s="322"/>
      <c r="IMX1" s="322"/>
      <c r="IMY1" s="322"/>
      <c r="IMZ1" s="322"/>
      <c r="INA1" s="322"/>
      <c r="INB1" s="322"/>
      <c r="INC1" s="322"/>
      <c r="IND1" s="322"/>
      <c r="INE1" s="322"/>
      <c r="INF1" s="322"/>
      <c r="ING1" s="322"/>
      <c r="INH1" s="322"/>
      <c r="INI1" s="322"/>
      <c r="INJ1" s="322"/>
      <c r="INK1" s="322"/>
      <c r="INL1" s="322"/>
      <c r="INM1" s="322"/>
      <c r="INN1" s="322"/>
      <c r="INO1" s="322"/>
      <c r="INP1" s="322"/>
      <c r="INQ1" s="322"/>
      <c r="INR1" s="322"/>
      <c r="INS1" s="322"/>
      <c r="INT1" s="322"/>
      <c r="INU1" s="322"/>
      <c r="INV1" s="322"/>
      <c r="INW1" s="322"/>
      <c r="INX1" s="322"/>
      <c r="INY1" s="322"/>
      <c r="INZ1" s="322"/>
      <c r="IOA1" s="322"/>
      <c r="IOB1" s="322"/>
      <c r="IOC1" s="322"/>
      <c r="IOD1" s="322"/>
      <c r="IOE1" s="322"/>
      <c r="IOF1" s="322"/>
      <c r="IOG1" s="322"/>
      <c r="IOH1" s="322"/>
      <c r="IOI1" s="322"/>
      <c r="IOJ1" s="322"/>
      <c r="IOK1" s="322"/>
      <c r="IOL1" s="322"/>
      <c r="IOM1" s="322"/>
      <c r="ION1" s="322"/>
      <c r="IOO1" s="322"/>
      <c r="IOP1" s="322"/>
      <c r="IOQ1" s="322"/>
      <c r="IOR1" s="322"/>
      <c r="IOS1" s="322"/>
      <c r="IOT1" s="322"/>
      <c r="IOU1" s="322"/>
      <c r="IOV1" s="322"/>
      <c r="IOW1" s="322"/>
      <c r="IOX1" s="322"/>
      <c r="IOY1" s="322"/>
      <c r="IOZ1" s="322"/>
      <c r="IPA1" s="322"/>
      <c r="IPB1" s="322"/>
      <c r="IPC1" s="322"/>
      <c r="IPD1" s="322"/>
      <c r="IPE1" s="322"/>
      <c r="IPF1" s="322"/>
      <c r="IPG1" s="322"/>
      <c r="IPH1" s="322"/>
      <c r="IPI1" s="322"/>
      <c r="IPJ1" s="322"/>
      <c r="IPK1" s="322"/>
      <c r="IPL1" s="322"/>
      <c r="IPM1" s="322"/>
      <c r="IPN1" s="322"/>
      <c r="IPO1" s="322"/>
      <c r="IPP1" s="322"/>
      <c r="IPQ1" s="322"/>
      <c r="IPR1" s="322"/>
      <c r="IPS1" s="322"/>
      <c r="IPT1" s="322"/>
      <c r="IPU1" s="322"/>
      <c r="IPV1" s="322"/>
      <c r="IPW1" s="322"/>
      <c r="IPX1" s="322"/>
      <c r="IPY1" s="322"/>
      <c r="IPZ1" s="322"/>
      <c r="IQA1" s="322"/>
      <c r="IQB1" s="322"/>
      <c r="IQC1" s="322"/>
      <c r="IQD1" s="322"/>
      <c r="IQE1" s="322"/>
      <c r="IQF1" s="322"/>
      <c r="IQG1" s="322"/>
      <c r="IQH1" s="322"/>
      <c r="IQI1" s="322"/>
      <c r="IQJ1" s="322"/>
      <c r="IQK1" s="322"/>
      <c r="IQL1" s="322"/>
      <c r="IQM1" s="322"/>
      <c r="IQN1" s="322"/>
      <c r="IQO1" s="322"/>
      <c r="IQP1" s="322"/>
      <c r="IQQ1" s="322"/>
      <c r="IQR1" s="322"/>
      <c r="IQS1" s="322"/>
      <c r="IQT1" s="322"/>
      <c r="IQU1" s="322"/>
      <c r="IQV1" s="322"/>
      <c r="IQW1" s="322"/>
      <c r="IQX1" s="322"/>
      <c r="IQY1" s="322"/>
      <c r="IQZ1" s="322"/>
      <c r="IRA1" s="322"/>
      <c r="IRB1" s="322"/>
      <c r="IRC1" s="322"/>
      <c r="IRD1" s="322"/>
      <c r="IRE1" s="322"/>
      <c r="IRF1" s="322"/>
      <c r="IRG1" s="322"/>
      <c r="IRH1" s="322"/>
      <c r="IRI1" s="322"/>
      <c r="IRJ1" s="322"/>
      <c r="IRK1" s="322"/>
      <c r="IRL1" s="322"/>
      <c r="IRM1" s="322"/>
      <c r="IRN1" s="322"/>
      <c r="IRO1" s="322"/>
      <c r="IRP1" s="322"/>
      <c r="IRQ1" s="322"/>
      <c r="IRR1" s="322"/>
      <c r="IRS1" s="322"/>
      <c r="IRT1" s="322"/>
      <c r="IRU1" s="322"/>
      <c r="IRV1" s="322"/>
      <c r="IRW1" s="322"/>
      <c r="IRX1" s="322"/>
      <c r="IRY1" s="322"/>
      <c r="IRZ1" s="322"/>
      <c r="ISA1" s="322"/>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22"/>
      <c r="IVQ1" s="322"/>
      <c r="IVR1" s="322"/>
      <c r="IVS1" s="322"/>
      <c r="IVT1" s="322"/>
      <c r="IVU1" s="322"/>
      <c r="IVV1" s="322"/>
      <c r="IVW1" s="322"/>
      <c r="IVX1" s="322"/>
      <c r="IVY1" s="322"/>
      <c r="IVZ1" s="322"/>
      <c r="IWA1" s="322"/>
      <c r="IWB1" s="322"/>
      <c r="IWC1" s="322"/>
      <c r="IWD1" s="322"/>
      <c r="IWE1" s="322"/>
      <c r="IWF1" s="322"/>
      <c r="IWG1" s="322"/>
      <c r="IWH1" s="322"/>
      <c r="IWI1" s="322"/>
      <c r="IWJ1" s="322"/>
      <c r="IWK1" s="322"/>
      <c r="IWL1" s="322"/>
      <c r="IWM1" s="322"/>
      <c r="IWN1" s="322"/>
      <c r="IWO1" s="322"/>
      <c r="IWP1" s="322"/>
      <c r="IWQ1" s="322"/>
      <c r="IWR1" s="322"/>
      <c r="IWS1" s="322"/>
      <c r="IWT1" s="322"/>
      <c r="IWU1" s="322"/>
      <c r="IWV1" s="322"/>
      <c r="IWW1" s="322"/>
      <c r="IWX1" s="322"/>
      <c r="IWY1" s="322"/>
      <c r="IWZ1" s="322"/>
      <c r="IXA1" s="322"/>
      <c r="IXB1" s="322"/>
      <c r="IXC1" s="322"/>
      <c r="IXD1" s="322"/>
      <c r="IXE1" s="322"/>
      <c r="IXF1" s="322"/>
      <c r="IXG1" s="322"/>
      <c r="IXH1" s="322"/>
      <c r="IXI1" s="322"/>
      <c r="IXJ1" s="322"/>
      <c r="IXK1" s="322"/>
      <c r="IXL1" s="322"/>
      <c r="IXM1" s="322"/>
      <c r="IXN1" s="322"/>
      <c r="IXO1" s="322"/>
      <c r="IXP1" s="322"/>
      <c r="IXQ1" s="322"/>
      <c r="IXR1" s="322"/>
      <c r="IXS1" s="322"/>
      <c r="IXT1" s="322"/>
      <c r="IXU1" s="322"/>
      <c r="IXV1" s="322"/>
      <c r="IXW1" s="322"/>
      <c r="IXX1" s="322"/>
      <c r="IXY1" s="322"/>
      <c r="IXZ1" s="322"/>
      <c r="IYA1" s="322"/>
      <c r="IYB1" s="322"/>
      <c r="IYC1" s="322"/>
      <c r="IYD1" s="322"/>
      <c r="IYE1" s="322"/>
      <c r="IYF1" s="322"/>
      <c r="IYG1" s="322"/>
      <c r="IYH1" s="322"/>
      <c r="IYI1" s="322"/>
      <c r="IYJ1" s="322"/>
      <c r="IYK1" s="322"/>
      <c r="IYL1" s="322"/>
      <c r="IYM1" s="322"/>
      <c r="IYN1" s="322"/>
      <c r="IYO1" s="322"/>
      <c r="IYP1" s="322"/>
      <c r="IYQ1" s="322"/>
      <c r="IYR1" s="322"/>
      <c r="IYS1" s="322"/>
      <c r="IYT1" s="322"/>
      <c r="IYU1" s="322"/>
      <c r="IYV1" s="322"/>
      <c r="IYW1" s="322"/>
      <c r="IYX1" s="322"/>
      <c r="IYY1" s="322"/>
      <c r="IYZ1" s="322"/>
      <c r="IZA1" s="322"/>
      <c r="IZB1" s="322"/>
      <c r="IZC1" s="322"/>
      <c r="IZD1" s="322"/>
      <c r="IZE1" s="322"/>
      <c r="IZF1" s="322"/>
      <c r="IZG1" s="322"/>
      <c r="IZH1" s="322"/>
      <c r="IZI1" s="322"/>
      <c r="IZJ1" s="322"/>
      <c r="IZK1" s="322"/>
      <c r="IZL1" s="322"/>
      <c r="IZM1" s="322"/>
      <c r="IZN1" s="322"/>
      <c r="IZO1" s="322"/>
      <c r="IZP1" s="322"/>
      <c r="IZQ1" s="322"/>
      <c r="IZR1" s="322"/>
      <c r="IZS1" s="322"/>
      <c r="IZT1" s="322"/>
      <c r="IZU1" s="322"/>
      <c r="IZV1" s="322"/>
      <c r="IZW1" s="322"/>
      <c r="IZX1" s="322"/>
      <c r="IZY1" s="322"/>
      <c r="IZZ1" s="322"/>
      <c r="JAA1" s="322"/>
      <c r="JAB1" s="322"/>
      <c r="JAC1" s="322"/>
      <c r="JAD1" s="322"/>
      <c r="JAE1" s="322"/>
      <c r="JAF1" s="322"/>
      <c r="JAG1" s="322"/>
      <c r="JAH1" s="322"/>
      <c r="JAI1" s="322"/>
      <c r="JAJ1" s="322"/>
      <c r="JAK1" s="322"/>
      <c r="JAL1" s="322"/>
      <c r="JAM1" s="322"/>
      <c r="JAN1" s="322"/>
      <c r="JAO1" s="322"/>
      <c r="JAP1" s="322"/>
      <c r="JAQ1" s="322"/>
      <c r="JAR1" s="322"/>
      <c r="JAS1" s="322"/>
      <c r="JAT1" s="322"/>
      <c r="JAU1" s="322"/>
      <c r="JAV1" s="322"/>
      <c r="JAW1" s="322"/>
      <c r="JAX1" s="322"/>
      <c r="JAY1" s="322"/>
      <c r="JAZ1" s="322"/>
      <c r="JBA1" s="322"/>
      <c r="JBB1" s="322"/>
      <c r="JBC1" s="322"/>
      <c r="JBD1" s="322"/>
      <c r="JBE1" s="322"/>
      <c r="JBF1" s="322"/>
      <c r="JBG1" s="322"/>
      <c r="JBH1" s="322"/>
      <c r="JBI1" s="322"/>
      <c r="JBJ1" s="322"/>
      <c r="JBK1" s="322"/>
      <c r="JBL1" s="322"/>
      <c r="JBM1" s="322"/>
      <c r="JBN1" s="322"/>
      <c r="JBO1" s="322"/>
      <c r="JBP1" s="322"/>
      <c r="JBQ1" s="322"/>
      <c r="JBR1" s="322"/>
      <c r="JBS1" s="322"/>
      <c r="JBT1" s="322"/>
      <c r="JBU1" s="322"/>
      <c r="JBV1" s="322"/>
      <c r="JBW1" s="322"/>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22"/>
      <c r="JFM1" s="322"/>
      <c r="JFN1" s="322"/>
      <c r="JFO1" s="322"/>
      <c r="JFP1" s="322"/>
      <c r="JFQ1" s="322"/>
      <c r="JFR1" s="322"/>
      <c r="JFS1" s="322"/>
      <c r="JFT1" s="322"/>
      <c r="JFU1" s="322"/>
      <c r="JFV1" s="322"/>
      <c r="JFW1" s="322"/>
      <c r="JFX1" s="322"/>
      <c r="JFY1" s="322"/>
      <c r="JFZ1" s="322"/>
      <c r="JGA1" s="322"/>
      <c r="JGB1" s="322"/>
      <c r="JGC1" s="322"/>
      <c r="JGD1" s="322"/>
      <c r="JGE1" s="322"/>
      <c r="JGF1" s="322"/>
      <c r="JGG1" s="322"/>
      <c r="JGH1" s="322"/>
      <c r="JGI1" s="322"/>
      <c r="JGJ1" s="322"/>
      <c r="JGK1" s="322"/>
      <c r="JGL1" s="322"/>
      <c r="JGM1" s="322"/>
      <c r="JGN1" s="322"/>
      <c r="JGO1" s="322"/>
      <c r="JGP1" s="322"/>
      <c r="JGQ1" s="322"/>
      <c r="JGR1" s="322"/>
      <c r="JGS1" s="322"/>
      <c r="JGT1" s="322"/>
      <c r="JGU1" s="322"/>
      <c r="JGV1" s="322"/>
      <c r="JGW1" s="322"/>
      <c r="JGX1" s="322"/>
      <c r="JGY1" s="322"/>
      <c r="JGZ1" s="322"/>
      <c r="JHA1" s="322"/>
      <c r="JHB1" s="322"/>
      <c r="JHC1" s="322"/>
      <c r="JHD1" s="322"/>
      <c r="JHE1" s="322"/>
      <c r="JHF1" s="322"/>
      <c r="JHG1" s="322"/>
      <c r="JHH1" s="322"/>
      <c r="JHI1" s="322"/>
      <c r="JHJ1" s="322"/>
      <c r="JHK1" s="322"/>
      <c r="JHL1" s="322"/>
      <c r="JHM1" s="322"/>
      <c r="JHN1" s="322"/>
      <c r="JHO1" s="322"/>
      <c r="JHP1" s="322"/>
      <c r="JHQ1" s="322"/>
      <c r="JHR1" s="322"/>
      <c r="JHS1" s="322"/>
      <c r="JHT1" s="322"/>
      <c r="JHU1" s="322"/>
      <c r="JHV1" s="322"/>
      <c r="JHW1" s="322"/>
      <c r="JHX1" s="322"/>
      <c r="JHY1" s="322"/>
      <c r="JHZ1" s="322"/>
      <c r="JIA1" s="322"/>
      <c r="JIB1" s="322"/>
      <c r="JIC1" s="322"/>
      <c r="JID1" s="322"/>
      <c r="JIE1" s="322"/>
      <c r="JIF1" s="322"/>
      <c r="JIG1" s="322"/>
      <c r="JIH1" s="322"/>
      <c r="JII1" s="322"/>
      <c r="JIJ1" s="322"/>
      <c r="JIK1" s="322"/>
      <c r="JIL1" s="322"/>
      <c r="JIM1" s="322"/>
      <c r="JIN1" s="322"/>
      <c r="JIO1" s="322"/>
      <c r="JIP1" s="322"/>
      <c r="JIQ1" s="322"/>
      <c r="JIR1" s="322"/>
      <c r="JIS1" s="322"/>
      <c r="JIT1" s="322"/>
      <c r="JIU1" s="322"/>
      <c r="JIV1" s="322"/>
      <c r="JIW1" s="322"/>
      <c r="JIX1" s="322"/>
      <c r="JIY1" s="322"/>
      <c r="JIZ1" s="322"/>
      <c r="JJA1" s="322"/>
      <c r="JJB1" s="322"/>
      <c r="JJC1" s="322"/>
      <c r="JJD1" s="322"/>
      <c r="JJE1" s="322"/>
      <c r="JJF1" s="322"/>
      <c r="JJG1" s="322"/>
      <c r="JJH1" s="322"/>
      <c r="JJI1" s="322"/>
      <c r="JJJ1" s="322"/>
      <c r="JJK1" s="322"/>
      <c r="JJL1" s="322"/>
      <c r="JJM1" s="322"/>
      <c r="JJN1" s="322"/>
      <c r="JJO1" s="322"/>
      <c r="JJP1" s="322"/>
      <c r="JJQ1" s="322"/>
      <c r="JJR1" s="322"/>
      <c r="JJS1" s="322"/>
      <c r="JJT1" s="322"/>
      <c r="JJU1" s="322"/>
      <c r="JJV1" s="322"/>
      <c r="JJW1" s="322"/>
      <c r="JJX1" s="322"/>
      <c r="JJY1" s="322"/>
      <c r="JJZ1" s="322"/>
      <c r="JKA1" s="322"/>
      <c r="JKB1" s="322"/>
      <c r="JKC1" s="322"/>
      <c r="JKD1" s="322"/>
      <c r="JKE1" s="322"/>
      <c r="JKF1" s="322"/>
      <c r="JKG1" s="322"/>
      <c r="JKH1" s="322"/>
      <c r="JKI1" s="322"/>
      <c r="JKJ1" s="322"/>
      <c r="JKK1" s="322"/>
      <c r="JKL1" s="322"/>
      <c r="JKM1" s="322"/>
      <c r="JKN1" s="322"/>
      <c r="JKO1" s="322"/>
      <c r="JKP1" s="322"/>
      <c r="JKQ1" s="322"/>
      <c r="JKR1" s="322"/>
      <c r="JKS1" s="322"/>
      <c r="JKT1" s="322"/>
      <c r="JKU1" s="322"/>
      <c r="JKV1" s="322"/>
      <c r="JKW1" s="322"/>
      <c r="JKX1" s="322"/>
      <c r="JKY1" s="322"/>
      <c r="JKZ1" s="322"/>
      <c r="JLA1" s="322"/>
      <c r="JLB1" s="322"/>
      <c r="JLC1" s="322"/>
      <c r="JLD1" s="322"/>
      <c r="JLE1" s="322"/>
      <c r="JLF1" s="322"/>
      <c r="JLG1" s="322"/>
      <c r="JLH1" s="322"/>
      <c r="JLI1" s="322"/>
      <c r="JLJ1" s="322"/>
      <c r="JLK1" s="322"/>
      <c r="JLL1" s="322"/>
      <c r="JLM1" s="322"/>
      <c r="JLN1" s="322"/>
      <c r="JLO1" s="322"/>
      <c r="JLP1" s="322"/>
      <c r="JLQ1" s="322"/>
      <c r="JLR1" s="322"/>
      <c r="JLS1" s="322"/>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22"/>
      <c r="JPI1" s="322"/>
      <c r="JPJ1" s="322"/>
      <c r="JPK1" s="322"/>
      <c r="JPL1" s="322"/>
      <c r="JPM1" s="322"/>
      <c r="JPN1" s="322"/>
      <c r="JPO1" s="322"/>
      <c r="JPP1" s="322"/>
      <c r="JPQ1" s="322"/>
      <c r="JPR1" s="322"/>
      <c r="JPS1" s="322"/>
      <c r="JPT1" s="322"/>
      <c r="JPU1" s="322"/>
      <c r="JPV1" s="322"/>
      <c r="JPW1" s="322"/>
      <c r="JPX1" s="322"/>
      <c r="JPY1" s="322"/>
      <c r="JPZ1" s="322"/>
      <c r="JQA1" s="322"/>
      <c r="JQB1" s="322"/>
      <c r="JQC1" s="322"/>
      <c r="JQD1" s="322"/>
      <c r="JQE1" s="322"/>
      <c r="JQF1" s="322"/>
      <c r="JQG1" s="322"/>
      <c r="JQH1" s="322"/>
      <c r="JQI1" s="322"/>
      <c r="JQJ1" s="322"/>
      <c r="JQK1" s="322"/>
      <c r="JQL1" s="322"/>
      <c r="JQM1" s="322"/>
      <c r="JQN1" s="322"/>
      <c r="JQO1" s="322"/>
      <c r="JQP1" s="322"/>
      <c r="JQQ1" s="322"/>
      <c r="JQR1" s="322"/>
      <c r="JQS1" s="322"/>
      <c r="JQT1" s="322"/>
      <c r="JQU1" s="322"/>
      <c r="JQV1" s="322"/>
      <c r="JQW1" s="322"/>
      <c r="JQX1" s="322"/>
      <c r="JQY1" s="322"/>
      <c r="JQZ1" s="322"/>
      <c r="JRA1" s="322"/>
      <c r="JRB1" s="322"/>
      <c r="JRC1" s="322"/>
      <c r="JRD1" s="322"/>
      <c r="JRE1" s="322"/>
      <c r="JRF1" s="322"/>
      <c r="JRG1" s="322"/>
      <c r="JRH1" s="322"/>
      <c r="JRI1" s="322"/>
      <c r="JRJ1" s="322"/>
      <c r="JRK1" s="322"/>
      <c r="JRL1" s="322"/>
      <c r="JRM1" s="322"/>
      <c r="JRN1" s="322"/>
      <c r="JRO1" s="322"/>
      <c r="JRP1" s="322"/>
      <c r="JRQ1" s="322"/>
      <c r="JRR1" s="322"/>
      <c r="JRS1" s="322"/>
      <c r="JRT1" s="322"/>
      <c r="JRU1" s="322"/>
      <c r="JRV1" s="322"/>
      <c r="JRW1" s="322"/>
      <c r="JRX1" s="322"/>
      <c r="JRY1" s="322"/>
      <c r="JRZ1" s="322"/>
      <c r="JSA1" s="322"/>
      <c r="JSB1" s="322"/>
      <c r="JSC1" s="322"/>
      <c r="JSD1" s="322"/>
      <c r="JSE1" s="322"/>
      <c r="JSF1" s="322"/>
      <c r="JSG1" s="322"/>
      <c r="JSH1" s="322"/>
      <c r="JSI1" s="322"/>
      <c r="JSJ1" s="322"/>
      <c r="JSK1" s="322"/>
      <c r="JSL1" s="322"/>
      <c r="JSM1" s="322"/>
      <c r="JSN1" s="322"/>
      <c r="JSO1" s="322"/>
      <c r="JSP1" s="322"/>
      <c r="JSQ1" s="322"/>
      <c r="JSR1" s="322"/>
      <c r="JSS1" s="322"/>
      <c r="JST1" s="322"/>
      <c r="JSU1" s="322"/>
      <c r="JSV1" s="322"/>
      <c r="JSW1" s="322"/>
      <c r="JSX1" s="322"/>
      <c r="JSY1" s="322"/>
      <c r="JSZ1" s="322"/>
      <c r="JTA1" s="322"/>
      <c r="JTB1" s="322"/>
      <c r="JTC1" s="322"/>
      <c r="JTD1" s="322"/>
      <c r="JTE1" s="322"/>
      <c r="JTF1" s="322"/>
      <c r="JTG1" s="322"/>
      <c r="JTH1" s="322"/>
      <c r="JTI1" s="322"/>
      <c r="JTJ1" s="322"/>
      <c r="JTK1" s="322"/>
      <c r="JTL1" s="322"/>
      <c r="JTM1" s="322"/>
      <c r="JTN1" s="322"/>
      <c r="JTO1" s="322"/>
      <c r="JTP1" s="322"/>
      <c r="JTQ1" s="322"/>
      <c r="JTR1" s="322"/>
      <c r="JTS1" s="322"/>
      <c r="JTT1" s="322"/>
      <c r="JTU1" s="322"/>
      <c r="JTV1" s="322"/>
      <c r="JTW1" s="322"/>
      <c r="JTX1" s="322"/>
      <c r="JTY1" s="322"/>
      <c r="JTZ1" s="322"/>
      <c r="JUA1" s="322"/>
      <c r="JUB1" s="322"/>
      <c r="JUC1" s="322"/>
      <c r="JUD1" s="322"/>
      <c r="JUE1" s="322"/>
      <c r="JUF1" s="322"/>
      <c r="JUG1" s="322"/>
      <c r="JUH1" s="322"/>
      <c r="JUI1" s="322"/>
      <c r="JUJ1" s="322"/>
      <c r="JUK1" s="322"/>
      <c r="JUL1" s="322"/>
      <c r="JUM1" s="322"/>
      <c r="JUN1" s="322"/>
      <c r="JUO1" s="322"/>
      <c r="JUP1" s="322"/>
      <c r="JUQ1" s="322"/>
      <c r="JUR1" s="322"/>
      <c r="JUS1" s="322"/>
      <c r="JUT1" s="322"/>
      <c r="JUU1" s="322"/>
      <c r="JUV1" s="322"/>
      <c r="JUW1" s="322"/>
      <c r="JUX1" s="322"/>
      <c r="JUY1" s="322"/>
      <c r="JUZ1" s="322"/>
      <c r="JVA1" s="322"/>
      <c r="JVB1" s="322"/>
      <c r="JVC1" s="322"/>
      <c r="JVD1" s="322"/>
      <c r="JVE1" s="322"/>
      <c r="JVF1" s="322"/>
      <c r="JVG1" s="322"/>
      <c r="JVH1" s="322"/>
      <c r="JVI1" s="322"/>
      <c r="JVJ1" s="322"/>
      <c r="JVK1" s="322"/>
      <c r="JVL1" s="322"/>
      <c r="JVM1" s="322"/>
      <c r="JVN1" s="322"/>
      <c r="JVO1" s="322"/>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22"/>
      <c r="JZE1" s="322"/>
      <c r="JZF1" s="322"/>
      <c r="JZG1" s="322"/>
      <c r="JZH1" s="322"/>
      <c r="JZI1" s="322"/>
      <c r="JZJ1" s="322"/>
      <c r="JZK1" s="322"/>
      <c r="JZL1" s="322"/>
      <c r="JZM1" s="322"/>
      <c r="JZN1" s="322"/>
      <c r="JZO1" s="322"/>
      <c r="JZP1" s="322"/>
      <c r="JZQ1" s="322"/>
      <c r="JZR1" s="322"/>
      <c r="JZS1" s="322"/>
      <c r="JZT1" s="322"/>
      <c r="JZU1" s="322"/>
      <c r="JZV1" s="322"/>
      <c r="JZW1" s="322"/>
      <c r="JZX1" s="322"/>
      <c r="JZY1" s="322"/>
      <c r="JZZ1" s="322"/>
      <c r="KAA1" s="322"/>
      <c r="KAB1" s="322"/>
      <c r="KAC1" s="322"/>
      <c r="KAD1" s="322"/>
      <c r="KAE1" s="322"/>
      <c r="KAF1" s="322"/>
      <c r="KAG1" s="322"/>
      <c r="KAH1" s="322"/>
      <c r="KAI1" s="322"/>
      <c r="KAJ1" s="322"/>
      <c r="KAK1" s="322"/>
      <c r="KAL1" s="322"/>
      <c r="KAM1" s="322"/>
      <c r="KAN1" s="322"/>
      <c r="KAO1" s="322"/>
      <c r="KAP1" s="322"/>
      <c r="KAQ1" s="322"/>
      <c r="KAR1" s="322"/>
      <c r="KAS1" s="322"/>
      <c r="KAT1" s="322"/>
      <c r="KAU1" s="322"/>
      <c r="KAV1" s="322"/>
      <c r="KAW1" s="322"/>
      <c r="KAX1" s="322"/>
      <c r="KAY1" s="322"/>
      <c r="KAZ1" s="322"/>
      <c r="KBA1" s="322"/>
      <c r="KBB1" s="322"/>
      <c r="KBC1" s="322"/>
      <c r="KBD1" s="322"/>
      <c r="KBE1" s="322"/>
      <c r="KBF1" s="322"/>
      <c r="KBG1" s="322"/>
      <c r="KBH1" s="322"/>
      <c r="KBI1" s="322"/>
      <c r="KBJ1" s="322"/>
      <c r="KBK1" s="322"/>
      <c r="KBL1" s="322"/>
      <c r="KBM1" s="322"/>
      <c r="KBN1" s="322"/>
      <c r="KBO1" s="322"/>
      <c r="KBP1" s="322"/>
      <c r="KBQ1" s="322"/>
      <c r="KBR1" s="322"/>
      <c r="KBS1" s="322"/>
      <c r="KBT1" s="322"/>
      <c r="KBU1" s="322"/>
      <c r="KBV1" s="322"/>
      <c r="KBW1" s="322"/>
      <c r="KBX1" s="322"/>
      <c r="KBY1" s="322"/>
      <c r="KBZ1" s="322"/>
      <c r="KCA1" s="322"/>
      <c r="KCB1" s="322"/>
      <c r="KCC1" s="322"/>
      <c r="KCD1" s="322"/>
      <c r="KCE1" s="322"/>
      <c r="KCF1" s="322"/>
      <c r="KCG1" s="322"/>
      <c r="KCH1" s="322"/>
      <c r="KCI1" s="322"/>
      <c r="KCJ1" s="322"/>
      <c r="KCK1" s="322"/>
      <c r="KCL1" s="322"/>
      <c r="KCM1" s="322"/>
      <c r="KCN1" s="322"/>
      <c r="KCO1" s="322"/>
      <c r="KCP1" s="322"/>
      <c r="KCQ1" s="322"/>
      <c r="KCR1" s="322"/>
      <c r="KCS1" s="322"/>
      <c r="KCT1" s="322"/>
      <c r="KCU1" s="322"/>
      <c r="KCV1" s="322"/>
      <c r="KCW1" s="322"/>
      <c r="KCX1" s="322"/>
      <c r="KCY1" s="322"/>
      <c r="KCZ1" s="322"/>
      <c r="KDA1" s="322"/>
      <c r="KDB1" s="322"/>
      <c r="KDC1" s="322"/>
      <c r="KDD1" s="322"/>
      <c r="KDE1" s="322"/>
      <c r="KDF1" s="322"/>
      <c r="KDG1" s="322"/>
      <c r="KDH1" s="322"/>
      <c r="KDI1" s="322"/>
      <c r="KDJ1" s="322"/>
      <c r="KDK1" s="322"/>
      <c r="KDL1" s="322"/>
      <c r="KDM1" s="322"/>
      <c r="KDN1" s="322"/>
      <c r="KDO1" s="322"/>
      <c r="KDP1" s="322"/>
      <c r="KDQ1" s="322"/>
      <c r="KDR1" s="322"/>
      <c r="KDS1" s="322"/>
      <c r="KDT1" s="322"/>
      <c r="KDU1" s="322"/>
      <c r="KDV1" s="322"/>
      <c r="KDW1" s="322"/>
      <c r="KDX1" s="322"/>
      <c r="KDY1" s="322"/>
      <c r="KDZ1" s="322"/>
      <c r="KEA1" s="322"/>
      <c r="KEB1" s="322"/>
      <c r="KEC1" s="322"/>
      <c r="KED1" s="322"/>
      <c r="KEE1" s="322"/>
      <c r="KEF1" s="322"/>
      <c r="KEG1" s="322"/>
      <c r="KEH1" s="322"/>
      <c r="KEI1" s="322"/>
      <c r="KEJ1" s="322"/>
      <c r="KEK1" s="322"/>
      <c r="KEL1" s="322"/>
      <c r="KEM1" s="322"/>
      <c r="KEN1" s="322"/>
      <c r="KEO1" s="322"/>
      <c r="KEP1" s="322"/>
      <c r="KEQ1" s="322"/>
      <c r="KER1" s="322"/>
      <c r="KES1" s="322"/>
      <c r="KET1" s="322"/>
      <c r="KEU1" s="322"/>
      <c r="KEV1" s="322"/>
      <c r="KEW1" s="322"/>
      <c r="KEX1" s="322"/>
      <c r="KEY1" s="322"/>
      <c r="KEZ1" s="322"/>
      <c r="KFA1" s="322"/>
      <c r="KFB1" s="322"/>
      <c r="KFC1" s="322"/>
      <c r="KFD1" s="322"/>
      <c r="KFE1" s="322"/>
      <c r="KFF1" s="322"/>
      <c r="KFG1" s="322"/>
      <c r="KFH1" s="322"/>
      <c r="KFI1" s="322"/>
      <c r="KFJ1" s="322"/>
      <c r="KFK1" s="322"/>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22"/>
      <c r="KJA1" s="322"/>
      <c r="KJB1" s="322"/>
      <c r="KJC1" s="322"/>
      <c r="KJD1" s="322"/>
      <c r="KJE1" s="322"/>
      <c r="KJF1" s="322"/>
      <c r="KJG1" s="322"/>
      <c r="KJH1" s="322"/>
      <c r="KJI1" s="322"/>
      <c r="KJJ1" s="322"/>
      <c r="KJK1" s="322"/>
      <c r="KJL1" s="322"/>
      <c r="KJM1" s="322"/>
      <c r="KJN1" s="322"/>
      <c r="KJO1" s="322"/>
      <c r="KJP1" s="322"/>
      <c r="KJQ1" s="322"/>
      <c r="KJR1" s="322"/>
      <c r="KJS1" s="322"/>
      <c r="KJT1" s="322"/>
      <c r="KJU1" s="322"/>
      <c r="KJV1" s="322"/>
      <c r="KJW1" s="322"/>
      <c r="KJX1" s="322"/>
      <c r="KJY1" s="322"/>
      <c r="KJZ1" s="322"/>
      <c r="KKA1" s="322"/>
      <c r="KKB1" s="322"/>
      <c r="KKC1" s="322"/>
      <c r="KKD1" s="322"/>
      <c r="KKE1" s="322"/>
      <c r="KKF1" s="322"/>
      <c r="KKG1" s="322"/>
      <c r="KKH1" s="322"/>
      <c r="KKI1" s="322"/>
      <c r="KKJ1" s="322"/>
      <c r="KKK1" s="322"/>
      <c r="KKL1" s="322"/>
      <c r="KKM1" s="322"/>
      <c r="KKN1" s="322"/>
      <c r="KKO1" s="322"/>
      <c r="KKP1" s="322"/>
      <c r="KKQ1" s="322"/>
      <c r="KKR1" s="322"/>
      <c r="KKS1" s="322"/>
      <c r="KKT1" s="322"/>
      <c r="KKU1" s="322"/>
      <c r="KKV1" s="322"/>
      <c r="KKW1" s="322"/>
      <c r="KKX1" s="322"/>
      <c r="KKY1" s="322"/>
      <c r="KKZ1" s="322"/>
      <c r="KLA1" s="322"/>
      <c r="KLB1" s="322"/>
      <c r="KLC1" s="322"/>
      <c r="KLD1" s="322"/>
      <c r="KLE1" s="322"/>
      <c r="KLF1" s="322"/>
      <c r="KLG1" s="322"/>
      <c r="KLH1" s="322"/>
      <c r="KLI1" s="322"/>
      <c r="KLJ1" s="322"/>
      <c r="KLK1" s="322"/>
      <c r="KLL1" s="322"/>
      <c r="KLM1" s="322"/>
      <c r="KLN1" s="322"/>
      <c r="KLO1" s="322"/>
      <c r="KLP1" s="322"/>
      <c r="KLQ1" s="322"/>
      <c r="KLR1" s="322"/>
      <c r="KLS1" s="322"/>
      <c r="KLT1" s="322"/>
      <c r="KLU1" s="322"/>
      <c r="KLV1" s="322"/>
      <c r="KLW1" s="322"/>
      <c r="KLX1" s="322"/>
      <c r="KLY1" s="322"/>
      <c r="KLZ1" s="322"/>
      <c r="KMA1" s="322"/>
      <c r="KMB1" s="322"/>
      <c r="KMC1" s="322"/>
      <c r="KMD1" s="322"/>
      <c r="KME1" s="322"/>
      <c r="KMF1" s="322"/>
      <c r="KMG1" s="322"/>
      <c r="KMH1" s="322"/>
      <c r="KMI1" s="322"/>
      <c r="KMJ1" s="322"/>
      <c r="KMK1" s="322"/>
      <c r="KML1" s="322"/>
      <c r="KMM1" s="322"/>
      <c r="KMN1" s="322"/>
      <c r="KMO1" s="322"/>
      <c r="KMP1" s="322"/>
      <c r="KMQ1" s="322"/>
      <c r="KMR1" s="322"/>
      <c r="KMS1" s="322"/>
      <c r="KMT1" s="322"/>
      <c r="KMU1" s="322"/>
      <c r="KMV1" s="322"/>
      <c r="KMW1" s="322"/>
      <c r="KMX1" s="322"/>
      <c r="KMY1" s="322"/>
      <c r="KMZ1" s="322"/>
      <c r="KNA1" s="322"/>
      <c r="KNB1" s="322"/>
      <c r="KNC1" s="322"/>
      <c r="KND1" s="322"/>
      <c r="KNE1" s="322"/>
      <c r="KNF1" s="322"/>
      <c r="KNG1" s="322"/>
      <c r="KNH1" s="322"/>
      <c r="KNI1" s="322"/>
      <c r="KNJ1" s="322"/>
      <c r="KNK1" s="322"/>
      <c r="KNL1" s="322"/>
      <c r="KNM1" s="322"/>
      <c r="KNN1" s="322"/>
      <c r="KNO1" s="322"/>
      <c r="KNP1" s="322"/>
      <c r="KNQ1" s="322"/>
      <c r="KNR1" s="322"/>
      <c r="KNS1" s="322"/>
      <c r="KNT1" s="322"/>
      <c r="KNU1" s="322"/>
      <c r="KNV1" s="322"/>
      <c r="KNW1" s="322"/>
      <c r="KNX1" s="322"/>
      <c r="KNY1" s="322"/>
      <c r="KNZ1" s="322"/>
      <c r="KOA1" s="322"/>
      <c r="KOB1" s="322"/>
      <c r="KOC1" s="322"/>
      <c r="KOD1" s="322"/>
      <c r="KOE1" s="322"/>
      <c r="KOF1" s="322"/>
      <c r="KOG1" s="322"/>
      <c r="KOH1" s="322"/>
      <c r="KOI1" s="322"/>
      <c r="KOJ1" s="322"/>
      <c r="KOK1" s="322"/>
      <c r="KOL1" s="322"/>
      <c r="KOM1" s="322"/>
      <c r="KON1" s="322"/>
      <c r="KOO1" s="322"/>
      <c r="KOP1" s="322"/>
      <c r="KOQ1" s="322"/>
      <c r="KOR1" s="322"/>
      <c r="KOS1" s="322"/>
      <c r="KOT1" s="322"/>
      <c r="KOU1" s="322"/>
      <c r="KOV1" s="322"/>
      <c r="KOW1" s="322"/>
      <c r="KOX1" s="322"/>
      <c r="KOY1" s="322"/>
      <c r="KOZ1" s="322"/>
      <c r="KPA1" s="322"/>
      <c r="KPB1" s="322"/>
      <c r="KPC1" s="322"/>
      <c r="KPD1" s="322"/>
      <c r="KPE1" s="322"/>
      <c r="KPF1" s="322"/>
      <c r="KPG1" s="322"/>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22"/>
      <c r="KSW1" s="322"/>
      <c r="KSX1" s="322"/>
      <c r="KSY1" s="322"/>
      <c r="KSZ1" s="322"/>
      <c r="KTA1" s="322"/>
      <c r="KTB1" s="322"/>
      <c r="KTC1" s="322"/>
      <c r="KTD1" s="322"/>
      <c r="KTE1" s="322"/>
      <c r="KTF1" s="322"/>
      <c r="KTG1" s="322"/>
      <c r="KTH1" s="322"/>
      <c r="KTI1" s="322"/>
      <c r="KTJ1" s="322"/>
      <c r="KTK1" s="322"/>
      <c r="KTL1" s="322"/>
      <c r="KTM1" s="322"/>
      <c r="KTN1" s="322"/>
      <c r="KTO1" s="322"/>
      <c r="KTP1" s="322"/>
      <c r="KTQ1" s="322"/>
      <c r="KTR1" s="322"/>
      <c r="KTS1" s="322"/>
      <c r="KTT1" s="322"/>
      <c r="KTU1" s="322"/>
      <c r="KTV1" s="322"/>
      <c r="KTW1" s="322"/>
      <c r="KTX1" s="322"/>
      <c r="KTY1" s="322"/>
      <c r="KTZ1" s="322"/>
      <c r="KUA1" s="322"/>
      <c r="KUB1" s="322"/>
      <c r="KUC1" s="322"/>
      <c r="KUD1" s="322"/>
      <c r="KUE1" s="322"/>
      <c r="KUF1" s="322"/>
      <c r="KUG1" s="322"/>
      <c r="KUH1" s="322"/>
      <c r="KUI1" s="322"/>
      <c r="KUJ1" s="322"/>
      <c r="KUK1" s="322"/>
      <c r="KUL1" s="322"/>
      <c r="KUM1" s="322"/>
      <c r="KUN1" s="322"/>
      <c r="KUO1" s="322"/>
      <c r="KUP1" s="322"/>
      <c r="KUQ1" s="322"/>
      <c r="KUR1" s="322"/>
      <c r="KUS1" s="322"/>
      <c r="KUT1" s="322"/>
      <c r="KUU1" s="322"/>
      <c r="KUV1" s="322"/>
      <c r="KUW1" s="322"/>
      <c r="KUX1" s="322"/>
      <c r="KUY1" s="322"/>
      <c r="KUZ1" s="322"/>
      <c r="KVA1" s="322"/>
      <c r="KVB1" s="322"/>
      <c r="KVC1" s="322"/>
      <c r="KVD1" s="322"/>
      <c r="KVE1" s="322"/>
      <c r="KVF1" s="322"/>
      <c r="KVG1" s="322"/>
      <c r="KVH1" s="322"/>
      <c r="KVI1" s="322"/>
      <c r="KVJ1" s="322"/>
      <c r="KVK1" s="322"/>
      <c r="KVL1" s="322"/>
      <c r="KVM1" s="322"/>
      <c r="KVN1" s="322"/>
      <c r="KVO1" s="322"/>
      <c r="KVP1" s="322"/>
      <c r="KVQ1" s="322"/>
      <c r="KVR1" s="322"/>
      <c r="KVS1" s="322"/>
      <c r="KVT1" s="322"/>
      <c r="KVU1" s="322"/>
      <c r="KVV1" s="322"/>
      <c r="KVW1" s="322"/>
      <c r="KVX1" s="322"/>
      <c r="KVY1" s="322"/>
      <c r="KVZ1" s="322"/>
      <c r="KWA1" s="322"/>
      <c r="KWB1" s="322"/>
      <c r="KWC1" s="322"/>
      <c r="KWD1" s="322"/>
      <c r="KWE1" s="322"/>
      <c r="KWF1" s="322"/>
      <c r="KWG1" s="322"/>
      <c r="KWH1" s="322"/>
      <c r="KWI1" s="322"/>
      <c r="KWJ1" s="322"/>
      <c r="KWK1" s="322"/>
      <c r="KWL1" s="322"/>
      <c r="KWM1" s="322"/>
      <c r="KWN1" s="322"/>
      <c r="KWO1" s="322"/>
      <c r="KWP1" s="322"/>
      <c r="KWQ1" s="322"/>
      <c r="KWR1" s="322"/>
      <c r="KWS1" s="322"/>
      <c r="KWT1" s="322"/>
      <c r="KWU1" s="322"/>
      <c r="KWV1" s="322"/>
      <c r="KWW1" s="322"/>
      <c r="KWX1" s="322"/>
      <c r="KWY1" s="322"/>
      <c r="KWZ1" s="322"/>
      <c r="KXA1" s="322"/>
      <c r="KXB1" s="322"/>
      <c r="KXC1" s="322"/>
      <c r="KXD1" s="322"/>
      <c r="KXE1" s="322"/>
      <c r="KXF1" s="322"/>
      <c r="KXG1" s="322"/>
      <c r="KXH1" s="322"/>
      <c r="KXI1" s="322"/>
      <c r="KXJ1" s="322"/>
      <c r="KXK1" s="322"/>
      <c r="KXL1" s="322"/>
      <c r="KXM1" s="322"/>
      <c r="KXN1" s="322"/>
      <c r="KXO1" s="322"/>
      <c r="KXP1" s="322"/>
      <c r="KXQ1" s="322"/>
      <c r="KXR1" s="322"/>
      <c r="KXS1" s="322"/>
      <c r="KXT1" s="322"/>
      <c r="KXU1" s="322"/>
      <c r="KXV1" s="322"/>
      <c r="KXW1" s="322"/>
      <c r="KXX1" s="322"/>
      <c r="KXY1" s="322"/>
      <c r="KXZ1" s="322"/>
      <c r="KYA1" s="322"/>
      <c r="KYB1" s="322"/>
      <c r="KYC1" s="322"/>
      <c r="KYD1" s="322"/>
      <c r="KYE1" s="322"/>
      <c r="KYF1" s="322"/>
      <c r="KYG1" s="322"/>
      <c r="KYH1" s="322"/>
      <c r="KYI1" s="322"/>
      <c r="KYJ1" s="322"/>
      <c r="KYK1" s="322"/>
      <c r="KYL1" s="322"/>
      <c r="KYM1" s="322"/>
      <c r="KYN1" s="322"/>
      <c r="KYO1" s="322"/>
      <c r="KYP1" s="322"/>
      <c r="KYQ1" s="322"/>
      <c r="KYR1" s="322"/>
      <c r="KYS1" s="322"/>
      <c r="KYT1" s="322"/>
      <c r="KYU1" s="322"/>
      <c r="KYV1" s="322"/>
      <c r="KYW1" s="322"/>
      <c r="KYX1" s="322"/>
      <c r="KYY1" s="322"/>
      <c r="KYZ1" s="322"/>
      <c r="KZA1" s="322"/>
      <c r="KZB1" s="322"/>
      <c r="KZC1" s="322"/>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22"/>
      <c r="LCS1" s="322"/>
      <c r="LCT1" s="322"/>
      <c r="LCU1" s="322"/>
      <c r="LCV1" s="322"/>
      <c r="LCW1" s="322"/>
      <c r="LCX1" s="322"/>
      <c r="LCY1" s="322"/>
      <c r="LCZ1" s="322"/>
      <c r="LDA1" s="322"/>
      <c r="LDB1" s="322"/>
      <c r="LDC1" s="322"/>
      <c r="LDD1" s="322"/>
      <c r="LDE1" s="322"/>
      <c r="LDF1" s="322"/>
      <c r="LDG1" s="322"/>
      <c r="LDH1" s="322"/>
      <c r="LDI1" s="322"/>
      <c r="LDJ1" s="322"/>
      <c r="LDK1" s="322"/>
      <c r="LDL1" s="322"/>
      <c r="LDM1" s="322"/>
      <c r="LDN1" s="322"/>
      <c r="LDO1" s="322"/>
      <c r="LDP1" s="322"/>
      <c r="LDQ1" s="322"/>
      <c r="LDR1" s="322"/>
      <c r="LDS1" s="322"/>
      <c r="LDT1" s="322"/>
      <c r="LDU1" s="322"/>
      <c r="LDV1" s="322"/>
      <c r="LDW1" s="322"/>
      <c r="LDX1" s="322"/>
      <c r="LDY1" s="322"/>
      <c r="LDZ1" s="322"/>
      <c r="LEA1" s="322"/>
      <c r="LEB1" s="322"/>
      <c r="LEC1" s="322"/>
      <c r="LED1" s="322"/>
      <c r="LEE1" s="322"/>
      <c r="LEF1" s="322"/>
      <c r="LEG1" s="322"/>
      <c r="LEH1" s="322"/>
      <c r="LEI1" s="322"/>
      <c r="LEJ1" s="322"/>
      <c r="LEK1" s="322"/>
      <c r="LEL1" s="322"/>
      <c r="LEM1" s="322"/>
      <c r="LEN1" s="322"/>
      <c r="LEO1" s="322"/>
      <c r="LEP1" s="322"/>
      <c r="LEQ1" s="322"/>
      <c r="LER1" s="322"/>
      <c r="LES1" s="322"/>
      <c r="LET1" s="322"/>
      <c r="LEU1" s="322"/>
      <c r="LEV1" s="322"/>
      <c r="LEW1" s="322"/>
      <c r="LEX1" s="322"/>
      <c r="LEY1" s="322"/>
      <c r="LEZ1" s="322"/>
      <c r="LFA1" s="322"/>
      <c r="LFB1" s="322"/>
      <c r="LFC1" s="322"/>
      <c r="LFD1" s="322"/>
      <c r="LFE1" s="322"/>
      <c r="LFF1" s="322"/>
      <c r="LFG1" s="322"/>
      <c r="LFH1" s="322"/>
      <c r="LFI1" s="322"/>
      <c r="LFJ1" s="322"/>
      <c r="LFK1" s="322"/>
      <c r="LFL1" s="322"/>
      <c r="LFM1" s="322"/>
      <c r="LFN1" s="322"/>
      <c r="LFO1" s="322"/>
      <c r="LFP1" s="322"/>
      <c r="LFQ1" s="322"/>
      <c r="LFR1" s="322"/>
      <c r="LFS1" s="322"/>
      <c r="LFT1" s="322"/>
      <c r="LFU1" s="322"/>
      <c r="LFV1" s="322"/>
      <c r="LFW1" s="322"/>
      <c r="LFX1" s="322"/>
      <c r="LFY1" s="322"/>
      <c r="LFZ1" s="322"/>
      <c r="LGA1" s="322"/>
      <c r="LGB1" s="322"/>
      <c r="LGC1" s="322"/>
      <c r="LGD1" s="322"/>
      <c r="LGE1" s="322"/>
      <c r="LGF1" s="322"/>
      <c r="LGG1" s="322"/>
      <c r="LGH1" s="322"/>
      <c r="LGI1" s="322"/>
      <c r="LGJ1" s="322"/>
      <c r="LGK1" s="322"/>
      <c r="LGL1" s="322"/>
      <c r="LGM1" s="322"/>
      <c r="LGN1" s="322"/>
      <c r="LGO1" s="322"/>
      <c r="LGP1" s="322"/>
      <c r="LGQ1" s="322"/>
      <c r="LGR1" s="322"/>
      <c r="LGS1" s="322"/>
      <c r="LGT1" s="322"/>
      <c r="LGU1" s="322"/>
      <c r="LGV1" s="322"/>
      <c r="LGW1" s="322"/>
      <c r="LGX1" s="322"/>
      <c r="LGY1" s="322"/>
      <c r="LGZ1" s="322"/>
      <c r="LHA1" s="322"/>
      <c r="LHB1" s="322"/>
      <c r="LHC1" s="322"/>
      <c r="LHD1" s="322"/>
      <c r="LHE1" s="322"/>
      <c r="LHF1" s="322"/>
      <c r="LHG1" s="322"/>
      <c r="LHH1" s="322"/>
      <c r="LHI1" s="322"/>
      <c r="LHJ1" s="322"/>
      <c r="LHK1" s="322"/>
      <c r="LHL1" s="322"/>
      <c r="LHM1" s="322"/>
      <c r="LHN1" s="322"/>
      <c r="LHO1" s="322"/>
      <c r="LHP1" s="322"/>
      <c r="LHQ1" s="322"/>
      <c r="LHR1" s="322"/>
      <c r="LHS1" s="322"/>
      <c r="LHT1" s="322"/>
      <c r="LHU1" s="322"/>
      <c r="LHV1" s="322"/>
      <c r="LHW1" s="322"/>
      <c r="LHX1" s="322"/>
      <c r="LHY1" s="322"/>
      <c r="LHZ1" s="322"/>
      <c r="LIA1" s="322"/>
      <c r="LIB1" s="322"/>
      <c r="LIC1" s="322"/>
      <c r="LID1" s="322"/>
      <c r="LIE1" s="322"/>
      <c r="LIF1" s="322"/>
      <c r="LIG1" s="322"/>
      <c r="LIH1" s="322"/>
      <c r="LII1" s="322"/>
      <c r="LIJ1" s="322"/>
      <c r="LIK1" s="322"/>
      <c r="LIL1" s="322"/>
      <c r="LIM1" s="322"/>
      <c r="LIN1" s="322"/>
      <c r="LIO1" s="322"/>
      <c r="LIP1" s="322"/>
      <c r="LIQ1" s="322"/>
      <c r="LIR1" s="322"/>
      <c r="LIS1" s="322"/>
      <c r="LIT1" s="322"/>
      <c r="LIU1" s="322"/>
      <c r="LIV1" s="322"/>
      <c r="LIW1" s="322"/>
      <c r="LIX1" s="322"/>
      <c r="LIY1" s="322"/>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22"/>
      <c r="LMO1" s="322"/>
      <c r="LMP1" s="322"/>
      <c r="LMQ1" s="322"/>
      <c r="LMR1" s="322"/>
      <c r="LMS1" s="322"/>
      <c r="LMT1" s="322"/>
      <c r="LMU1" s="322"/>
      <c r="LMV1" s="322"/>
      <c r="LMW1" s="322"/>
      <c r="LMX1" s="322"/>
      <c r="LMY1" s="322"/>
      <c r="LMZ1" s="322"/>
      <c r="LNA1" s="322"/>
      <c r="LNB1" s="322"/>
      <c r="LNC1" s="322"/>
      <c r="LND1" s="322"/>
      <c r="LNE1" s="322"/>
      <c r="LNF1" s="322"/>
      <c r="LNG1" s="322"/>
      <c r="LNH1" s="322"/>
      <c r="LNI1" s="322"/>
      <c r="LNJ1" s="322"/>
      <c r="LNK1" s="322"/>
      <c r="LNL1" s="322"/>
      <c r="LNM1" s="322"/>
      <c r="LNN1" s="322"/>
      <c r="LNO1" s="322"/>
      <c r="LNP1" s="322"/>
      <c r="LNQ1" s="322"/>
      <c r="LNR1" s="322"/>
      <c r="LNS1" s="322"/>
      <c r="LNT1" s="322"/>
      <c r="LNU1" s="322"/>
      <c r="LNV1" s="322"/>
      <c r="LNW1" s="322"/>
      <c r="LNX1" s="322"/>
      <c r="LNY1" s="322"/>
      <c r="LNZ1" s="322"/>
      <c r="LOA1" s="322"/>
      <c r="LOB1" s="322"/>
      <c r="LOC1" s="322"/>
      <c r="LOD1" s="322"/>
      <c r="LOE1" s="322"/>
      <c r="LOF1" s="322"/>
      <c r="LOG1" s="322"/>
      <c r="LOH1" s="322"/>
      <c r="LOI1" s="322"/>
      <c r="LOJ1" s="322"/>
      <c r="LOK1" s="322"/>
      <c r="LOL1" s="322"/>
      <c r="LOM1" s="322"/>
      <c r="LON1" s="322"/>
      <c r="LOO1" s="322"/>
      <c r="LOP1" s="322"/>
      <c r="LOQ1" s="322"/>
      <c r="LOR1" s="322"/>
      <c r="LOS1" s="322"/>
      <c r="LOT1" s="322"/>
      <c r="LOU1" s="322"/>
      <c r="LOV1" s="322"/>
      <c r="LOW1" s="322"/>
      <c r="LOX1" s="322"/>
      <c r="LOY1" s="322"/>
      <c r="LOZ1" s="322"/>
      <c r="LPA1" s="322"/>
      <c r="LPB1" s="322"/>
      <c r="LPC1" s="322"/>
      <c r="LPD1" s="322"/>
      <c r="LPE1" s="322"/>
      <c r="LPF1" s="322"/>
      <c r="LPG1" s="322"/>
      <c r="LPH1" s="322"/>
      <c r="LPI1" s="322"/>
      <c r="LPJ1" s="322"/>
      <c r="LPK1" s="322"/>
      <c r="LPL1" s="322"/>
      <c r="LPM1" s="322"/>
      <c r="LPN1" s="322"/>
      <c r="LPO1" s="322"/>
      <c r="LPP1" s="322"/>
      <c r="LPQ1" s="322"/>
      <c r="LPR1" s="322"/>
      <c r="LPS1" s="322"/>
      <c r="LPT1" s="322"/>
      <c r="LPU1" s="322"/>
      <c r="LPV1" s="322"/>
      <c r="LPW1" s="322"/>
      <c r="LPX1" s="322"/>
      <c r="LPY1" s="322"/>
      <c r="LPZ1" s="322"/>
      <c r="LQA1" s="322"/>
      <c r="LQB1" s="322"/>
      <c r="LQC1" s="322"/>
      <c r="LQD1" s="322"/>
      <c r="LQE1" s="322"/>
      <c r="LQF1" s="322"/>
      <c r="LQG1" s="322"/>
      <c r="LQH1" s="322"/>
      <c r="LQI1" s="322"/>
      <c r="LQJ1" s="322"/>
      <c r="LQK1" s="322"/>
      <c r="LQL1" s="322"/>
      <c r="LQM1" s="322"/>
      <c r="LQN1" s="322"/>
      <c r="LQO1" s="322"/>
      <c r="LQP1" s="322"/>
      <c r="LQQ1" s="322"/>
      <c r="LQR1" s="322"/>
      <c r="LQS1" s="322"/>
      <c r="LQT1" s="322"/>
      <c r="LQU1" s="322"/>
      <c r="LQV1" s="322"/>
      <c r="LQW1" s="322"/>
      <c r="LQX1" s="322"/>
      <c r="LQY1" s="322"/>
      <c r="LQZ1" s="322"/>
      <c r="LRA1" s="322"/>
      <c r="LRB1" s="322"/>
      <c r="LRC1" s="322"/>
      <c r="LRD1" s="322"/>
      <c r="LRE1" s="322"/>
      <c r="LRF1" s="322"/>
      <c r="LRG1" s="322"/>
      <c r="LRH1" s="322"/>
      <c r="LRI1" s="322"/>
      <c r="LRJ1" s="322"/>
      <c r="LRK1" s="322"/>
      <c r="LRL1" s="322"/>
      <c r="LRM1" s="322"/>
      <c r="LRN1" s="322"/>
      <c r="LRO1" s="322"/>
      <c r="LRP1" s="322"/>
      <c r="LRQ1" s="322"/>
      <c r="LRR1" s="322"/>
      <c r="LRS1" s="322"/>
      <c r="LRT1" s="322"/>
      <c r="LRU1" s="322"/>
      <c r="LRV1" s="322"/>
      <c r="LRW1" s="322"/>
      <c r="LRX1" s="322"/>
      <c r="LRY1" s="322"/>
      <c r="LRZ1" s="322"/>
      <c r="LSA1" s="322"/>
      <c r="LSB1" s="322"/>
      <c r="LSC1" s="322"/>
      <c r="LSD1" s="322"/>
      <c r="LSE1" s="322"/>
      <c r="LSF1" s="322"/>
      <c r="LSG1" s="322"/>
      <c r="LSH1" s="322"/>
      <c r="LSI1" s="322"/>
      <c r="LSJ1" s="322"/>
      <c r="LSK1" s="322"/>
      <c r="LSL1" s="322"/>
      <c r="LSM1" s="322"/>
      <c r="LSN1" s="322"/>
      <c r="LSO1" s="322"/>
      <c r="LSP1" s="322"/>
      <c r="LSQ1" s="322"/>
      <c r="LSR1" s="322"/>
      <c r="LSS1" s="322"/>
      <c r="LST1" s="322"/>
      <c r="LSU1" s="322"/>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22"/>
      <c r="LWK1" s="322"/>
      <c r="LWL1" s="322"/>
      <c r="LWM1" s="322"/>
      <c r="LWN1" s="322"/>
      <c r="LWO1" s="322"/>
      <c r="LWP1" s="322"/>
      <c r="LWQ1" s="322"/>
      <c r="LWR1" s="322"/>
      <c r="LWS1" s="322"/>
      <c r="LWT1" s="322"/>
      <c r="LWU1" s="322"/>
      <c r="LWV1" s="322"/>
      <c r="LWW1" s="322"/>
      <c r="LWX1" s="322"/>
      <c r="LWY1" s="322"/>
      <c r="LWZ1" s="322"/>
      <c r="LXA1" s="322"/>
      <c r="LXB1" s="322"/>
      <c r="LXC1" s="322"/>
      <c r="LXD1" s="322"/>
      <c r="LXE1" s="322"/>
      <c r="LXF1" s="322"/>
      <c r="LXG1" s="322"/>
      <c r="LXH1" s="322"/>
      <c r="LXI1" s="322"/>
      <c r="LXJ1" s="322"/>
      <c r="LXK1" s="322"/>
      <c r="LXL1" s="322"/>
      <c r="LXM1" s="322"/>
      <c r="LXN1" s="322"/>
      <c r="LXO1" s="322"/>
      <c r="LXP1" s="322"/>
      <c r="LXQ1" s="322"/>
      <c r="LXR1" s="322"/>
      <c r="LXS1" s="322"/>
      <c r="LXT1" s="322"/>
      <c r="LXU1" s="322"/>
      <c r="LXV1" s="322"/>
      <c r="LXW1" s="322"/>
      <c r="LXX1" s="322"/>
      <c r="LXY1" s="322"/>
      <c r="LXZ1" s="322"/>
      <c r="LYA1" s="322"/>
      <c r="LYB1" s="322"/>
      <c r="LYC1" s="322"/>
      <c r="LYD1" s="322"/>
      <c r="LYE1" s="322"/>
      <c r="LYF1" s="322"/>
      <c r="LYG1" s="322"/>
      <c r="LYH1" s="322"/>
      <c r="LYI1" s="322"/>
      <c r="LYJ1" s="322"/>
      <c r="LYK1" s="322"/>
      <c r="LYL1" s="322"/>
      <c r="LYM1" s="322"/>
      <c r="LYN1" s="322"/>
      <c r="LYO1" s="322"/>
      <c r="LYP1" s="322"/>
      <c r="LYQ1" s="322"/>
      <c r="LYR1" s="322"/>
      <c r="LYS1" s="322"/>
      <c r="LYT1" s="322"/>
      <c r="LYU1" s="322"/>
      <c r="LYV1" s="322"/>
      <c r="LYW1" s="322"/>
      <c r="LYX1" s="322"/>
      <c r="LYY1" s="322"/>
      <c r="LYZ1" s="322"/>
      <c r="LZA1" s="322"/>
      <c r="LZB1" s="322"/>
      <c r="LZC1" s="322"/>
      <c r="LZD1" s="322"/>
      <c r="LZE1" s="322"/>
      <c r="LZF1" s="322"/>
      <c r="LZG1" s="322"/>
      <c r="LZH1" s="322"/>
      <c r="LZI1" s="322"/>
      <c r="LZJ1" s="322"/>
      <c r="LZK1" s="322"/>
      <c r="LZL1" s="322"/>
      <c r="LZM1" s="322"/>
      <c r="LZN1" s="322"/>
      <c r="LZO1" s="322"/>
      <c r="LZP1" s="322"/>
      <c r="LZQ1" s="322"/>
      <c r="LZR1" s="322"/>
      <c r="LZS1" s="322"/>
      <c r="LZT1" s="322"/>
      <c r="LZU1" s="322"/>
      <c r="LZV1" s="322"/>
      <c r="LZW1" s="322"/>
      <c r="LZX1" s="322"/>
      <c r="LZY1" s="322"/>
      <c r="LZZ1" s="322"/>
      <c r="MAA1" s="322"/>
      <c r="MAB1" s="322"/>
      <c r="MAC1" s="322"/>
      <c r="MAD1" s="322"/>
      <c r="MAE1" s="322"/>
      <c r="MAF1" s="322"/>
      <c r="MAG1" s="322"/>
      <c r="MAH1" s="322"/>
      <c r="MAI1" s="322"/>
      <c r="MAJ1" s="322"/>
      <c r="MAK1" s="322"/>
      <c r="MAL1" s="322"/>
      <c r="MAM1" s="322"/>
      <c r="MAN1" s="322"/>
      <c r="MAO1" s="322"/>
      <c r="MAP1" s="322"/>
      <c r="MAQ1" s="322"/>
      <c r="MAR1" s="322"/>
      <c r="MAS1" s="322"/>
      <c r="MAT1" s="322"/>
      <c r="MAU1" s="322"/>
      <c r="MAV1" s="322"/>
      <c r="MAW1" s="322"/>
      <c r="MAX1" s="322"/>
      <c r="MAY1" s="322"/>
      <c r="MAZ1" s="322"/>
      <c r="MBA1" s="322"/>
      <c r="MBB1" s="322"/>
      <c r="MBC1" s="322"/>
      <c r="MBD1" s="322"/>
      <c r="MBE1" s="322"/>
      <c r="MBF1" s="322"/>
      <c r="MBG1" s="322"/>
      <c r="MBH1" s="322"/>
      <c r="MBI1" s="322"/>
      <c r="MBJ1" s="322"/>
      <c r="MBK1" s="322"/>
      <c r="MBL1" s="322"/>
      <c r="MBM1" s="322"/>
      <c r="MBN1" s="322"/>
      <c r="MBO1" s="322"/>
      <c r="MBP1" s="322"/>
      <c r="MBQ1" s="322"/>
      <c r="MBR1" s="322"/>
      <c r="MBS1" s="322"/>
      <c r="MBT1" s="322"/>
      <c r="MBU1" s="322"/>
      <c r="MBV1" s="322"/>
      <c r="MBW1" s="322"/>
      <c r="MBX1" s="322"/>
      <c r="MBY1" s="322"/>
      <c r="MBZ1" s="322"/>
      <c r="MCA1" s="322"/>
      <c r="MCB1" s="322"/>
      <c r="MCC1" s="322"/>
      <c r="MCD1" s="322"/>
      <c r="MCE1" s="322"/>
      <c r="MCF1" s="322"/>
      <c r="MCG1" s="322"/>
      <c r="MCH1" s="322"/>
      <c r="MCI1" s="322"/>
      <c r="MCJ1" s="322"/>
      <c r="MCK1" s="322"/>
      <c r="MCL1" s="322"/>
      <c r="MCM1" s="322"/>
      <c r="MCN1" s="322"/>
      <c r="MCO1" s="322"/>
      <c r="MCP1" s="322"/>
      <c r="MCQ1" s="322"/>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22"/>
      <c r="MGG1" s="322"/>
      <c r="MGH1" s="322"/>
      <c r="MGI1" s="322"/>
      <c r="MGJ1" s="322"/>
      <c r="MGK1" s="322"/>
      <c r="MGL1" s="322"/>
      <c r="MGM1" s="322"/>
      <c r="MGN1" s="322"/>
      <c r="MGO1" s="322"/>
      <c r="MGP1" s="322"/>
      <c r="MGQ1" s="322"/>
      <c r="MGR1" s="322"/>
      <c r="MGS1" s="322"/>
      <c r="MGT1" s="322"/>
      <c r="MGU1" s="322"/>
      <c r="MGV1" s="322"/>
      <c r="MGW1" s="322"/>
      <c r="MGX1" s="322"/>
      <c r="MGY1" s="322"/>
      <c r="MGZ1" s="322"/>
      <c r="MHA1" s="322"/>
      <c r="MHB1" s="322"/>
      <c r="MHC1" s="322"/>
      <c r="MHD1" s="322"/>
      <c r="MHE1" s="322"/>
      <c r="MHF1" s="322"/>
      <c r="MHG1" s="322"/>
      <c r="MHH1" s="322"/>
      <c r="MHI1" s="322"/>
      <c r="MHJ1" s="322"/>
      <c r="MHK1" s="322"/>
      <c r="MHL1" s="322"/>
      <c r="MHM1" s="322"/>
      <c r="MHN1" s="322"/>
      <c r="MHO1" s="322"/>
      <c r="MHP1" s="322"/>
      <c r="MHQ1" s="322"/>
      <c r="MHR1" s="322"/>
      <c r="MHS1" s="322"/>
      <c r="MHT1" s="322"/>
      <c r="MHU1" s="322"/>
      <c r="MHV1" s="322"/>
      <c r="MHW1" s="322"/>
      <c r="MHX1" s="322"/>
      <c r="MHY1" s="322"/>
      <c r="MHZ1" s="322"/>
      <c r="MIA1" s="322"/>
      <c r="MIB1" s="322"/>
      <c r="MIC1" s="322"/>
      <c r="MID1" s="322"/>
      <c r="MIE1" s="322"/>
      <c r="MIF1" s="322"/>
      <c r="MIG1" s="322"/>
      <c r="MIH1" s="322"/>
      <c r="MII1" s="322"/>
      <c r="MIJ1" s="322"/>
      <c r="MIK1" s="322"/>
      <c r="MIL1" s="322"/>
      <c r="MIM1" s="322"/>
      <c r="MIN1" s="322"/>
      <c r="MIO1" s="322"/>
      <c r="MIP1" s="322"/>
      <c r="MIQ1" s="322"/>
      <c r="MIR1" s="322"/>
      <c r="MIS1" s="322"/>
      <c r="MIT1" s="322"/>
      <c r="MIU1" s="322"/>
      <c r="MIV1" s="322"/>
      <c r="MIW1" s="322"/>
      <c r="MIX1" s="322"/>
      <c r="MIY1" s="322"/>
      <c r="MIZ1" s="322"/>
      <c r="MJA1" s="322"/>
      <c r="MJB1" s="322"/>
      <c r="MJC1" s="322"/>
      <c r="MJD1" s="322"/>
      <c r="MJE1" s="322"/>
      <c r="MJF1" s="322"/>
      <c r="MJG1" s="322"/>
      <c r="MJH1" s="322"/>
      <c r="MJI1" s="322"/>
      <c r="MJJ1" s="322"/>
      <c r="MJK1" s="322"/>
      <c r="MJL1" s="322"/>
      <c r="MJM1" s="322"/>
      <c r="MJN1" s="322"/>
      <c r="MJO1" s="322"/>
      <c r="MJP1" s="322"/>
      <c r="MJQ1" s="322"/>
      <c r="MJR1" s="322"/>
      <c r="MJS1" s="322"/>
      <c r="MJT1" s="322"/>
      <c r="MJU1" s="322"/>
      <c r="MJV1" s="322"/>
      <c r="MJW1" s="322"/>
      <c r="MJX1" s="322"/>
      <c r="MJY1" s="322"/>
      <c r="MJZ1" s="322"/>
      <c r="MKA1" s="322"/>
      <c r="MKB1" s="322"/>
      <c r="MKC1" s="322"/>
      <c r="MKD1" s="322"/>
      <c r="MKE1" s="322"/>
      <c r="MKF1" s="322"/>
      <c r="MKG1" s="322"/>
      <c r="MKH1" s="322"/>
      <c r="MKI1" s="322"/>
      <c r="MKJ1" s="322"/>
      <c r="MKK1" s="322"/>
      <c r="MKL1" s="322"/>
      <c r="MKM1" s="322"/>
      <c r="MKN1" s="322"/>
      <c r="MKO1" s="322"/>
      <c r="MKP1" s="322"/>
      <c r="MKQ1" s="322"/>
      <c r="MKR1" s="322"/>
      <c r="MKS1" s="322"/>
      <c r="MKT1" s="322"/>
      <c r="MKU1" s="322"/>
      <c r="MKV1" s="322"/>
      <c r="MKW1" s="322"/>
      <c r="MKX1" s="322"/>
      <c r="MKY1" s="322"/>
      <c r="MKZ1" s="322"/>
      <c r="MLA1" s="322"/>
      <c r="MLB1" s="322"/>
      <c r="MLC1" s="322"/>
      <c r="MLD1" s="322"/>
      <c r="MLE1" s="322"/>
      <c r="MLF1" s="322"/>
      <c r="MLG1" s="322"/>
      <c r="MLH1" s="322"/>
      <c r="MLI1" s="322"/>
      <c r="MLJ1" s="322"/>
      <c r="MLK1" s="322"/>
      <c r="MLL1" s="322"/>
      <c r="MLM1" s="322"/>
      <c r="MLN1" s="322"/>
      <c r="MLO1" s="322"/>
      <c r="MLP1" s="322"/>
      <c r="MLQ1" s="322"/>
      <c r="MLR1" s="322"/>
      <c r="MLS1" s="322"/>
      <c r="MLT1" s="322"/>
      <c r="MLU1" s="322"/>
      <c r="MLV1" s="322"/>
      <c r="MLW1" s="322"/>
      <c r="MLX1" s="322"/>
      <c r="MLY1" s="322"/>
      <c r="MLZ1" s="322"/>
      <c r="MMA1" s="322"/>
      <c r="MMB1" s="322"/>
      <c r="MMC1" s="322"/>
      <c r="MMD1" s="322"/>
      <c r="MME1" s="322"/>
      <c r="MMF1" s="322"/>
      <c r="MMG1" s="322"/>
      <c r="MMH1" s="322"/>
      <c r="MMI1" s="322"/>
      <c r="MMJ1" s="322"/>
      <c r="MMK1" s="322"/>
      <c r="MML1" s="322"/>
      <c r="MMM1" s="322"/>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22"/>
      <c r="MQC1" s="322"/>
      <c r="MQD1" s="322"/>
      <c r="MQE1" s="322"/>
      <c r="MQF1" s="322"/>
      <c r="MQG1" s="322"/>
      <c r="MQH1" s="322"/>
      <c r="MQI1" s="322"/>
      <c r="MQJ1" s="322"/>
      <c r="MQK1" s="322"/>
      <c r="MQL1" s="322"/>
      <c r="MQM1" s="322"/>
      <c r="MQN1" s="322"/>
      <c r="MQO1" s="322"/>
      <c r="MQP1" s="322"/>
      <c r="MQQ1" s="322"/>
      <c r="MQR1" s="322"/>
      <c r="MQS1" s="322"/>
      <c r="MQT1" s="322"/>
      <c r="MQU1" s="322"/>
      <c r="MQV1" s="322"/>
      <c r="MQW1" s="322"/>
      <c r="MQX1" s="322"/>
      <c r="MQY1" s="322"/>
      <c r="MQZ1" s="322"/>
      <c r="MRA1" s="322"/>
      <c r="MRB1" s="322"/>
      <c r="MRC1" s="322"/>
      <c r="MRD1" s="322"/>
      <c r="MRE1" s="322"/>
      <c r="MRF1" s="322"/>
      <c r="MRG1" s="322"/>
      <c r="MRH1" s="322"/>
      <c r="MRI1" s="322"/>
      <c r="MRJ1" s="322"/>
      <c r="MRK1" s="322"/>
      <c r="MRL1" s="322"/>
      <c r="MRM1" s="322"/>
      <c r="MRN1" s="322"/>
      <c r="MRO1" s="322"/>
      <c r="MRP1" s="322"/>
      <c r="MRQ1" s="322"/>
      <c r="MRR1" s="322"/>
      <c r="MRS1" s="322"/>
      <c r="MRT1" s="322"/>
      <c r="MRU1" s="322"/>
      <c r="MRV1" s="322"/>
      <c r="MRW1" s="322"/>
      <c r="MRX1" s="322"/>
      <c r="MRY1" s="322"/>
      <c r="MRZ1" s="322"/>
      <c r="MSA1" s="322"/>
      <c r="MSB1" s="322"/>
      <c r="MSC1" s="322"/>
      <c r="MSD1" s="322"/>
      <c r="MSE1" s="322"/>
      <c r="MSF1" s="322"/>
      <c r="MSG1" s="322"/>
      <c r="MSH1" s="322"/>
      <c r="MSI1" s="322"/>
      <c r="MSJ1" s="322"/>
      <c r="MSK1" s="322"/>
      <c r="MSL1" s="322"/>
      <c r="MSM1" s="322"/>
      <c r="MSN1" s="322"/>
      <c r="MSO1" s="322"/>
      <c r="MSP1" s="322"/>
      <c r="MSQ1" s="322"/>
      <c r="MSR1" s="322"/>
      <c r="MSS1" s="322"/>
      <c r="MST1" s="322"/>
      <c r="MSU1" s="322"/>
      <c r="MSV1" s="322"/>
      <c r="MSW1" s="322"/>
      <c r="MSX1" s="322"/>
      <c r="MSY1" s="322"/>
      <c r="MSZ1" s="322"/>
      <c r="MTA1" s="322"/>
      <c r="MTB1" s="322"/>
      <c r="MTC1" s="322"/>
      <c r="MTD1" s="322"/>
      <c r="MTE1" s="322"/>
      <c r="MTF1" s="322"/>
      <c r="MTG1" s="322"/>
      <c r="MTH1" s="322"/>
      <c r="MTI1" s="322"/>
      <c r="MTJ1" s="322"/>
      <c r="MTK1" s="322"/>
      <c r="MTL1" s="322"/>
      <c r="MTM1" s="322"/>
      <c r="MTN1" s="322"/>
      <c r="MTO1" s="322"/>
      <c r="MTP1" s="322"/>
      <c r="MTQ1" s="322"/>
      <c r="MTR1" s="322"/>
      <c r="MTS1" s="322"/>
      <c r="MTT1" s="322"/>
      <c r="MTU1" s="322"/>
      <c r="MTV1" s="322"/>
      <c r="MTW1" s="322"/>
      <c r="MTX1" s="322"/>
      <c r="MTY1" s="322"/>
      <c r="MTZ1" s="322"/>
      <c r="MUA1" s="322"/>
      <c r="MUB1" s="322"/>
      <c r="MUC1" s="322"/>
      <c r="MUD1" s="322"/>
      <c r="MUE1" s="322"/>
      <c r="MUF1" s="322"/>
      <c r="MUG1" s="322"/>
      <c r="MUH1" s="322"/>
      <c r="MUI1" s="322"/>
      <c r="MUJ1" s="322"/>
      <c r="MUK1" s="322"/>
      <c r="MUL1" s="322"/>
      <c r="MUM1" s="322"/>
      <c r="MUN1" s="322"/>
      <c r="MUO1" s="322"/>
      <c r="MUP1" s="322"/>
      <c r="MUQ1" s="322"/>
      <c r="MUR1" s="322"/>
      <c r="MUS1" s="322"/>
      <c r="MUT1" s="322"/>
      <c r="MUU1" s="322"/>
      <c r="MUV1" s="322"/>
      <c r="MUW1" s="322"/>
      <c r="MUX1" s="322"/>
      <c r="MUY1" s="322"/>
      <c r="MUZ1" s="322"/>
      <c r="MVA1" s="322"/>
      <c r="MVB1" s="322"/>
      <c r="MVC1" s="322"/>
      <c r="MVD1" s="322"/>
      <c r="MVE1" s="322"/>
      <c r="MVF1" s="322"/>
      <c r="MVG1" s="322"/>
      <c r="MVH1" s="322"/>
      <c r="MVI1" s="322"/>
      <c r="MVJ1" s="322"/>
      <c r="MVK1" s="322"/>
      <c r="MVL1" s="322"/>
      <c r="MVM1" s="322"/>
      <c r="MVN1" s="322"/>
      <c r="MVO1" s="322"/>
      <c r="MVP1" s="322"/>
      <c r="MVQ1" s="322"/>
      <c r="MVR1" s="322"/>
      <c r="MVS1" s="322"/>
      <c r="MVT1" s="322"/>
      <c r="MVU1" s="322"/>
      <c r="MVV1" s="322"/>
      <c r="MVW1" s="322"/>
      <c r="MVX1" s="322"/>
      <c r="MVY1" s="322"/>
      <c r="MVZ1" s="322"/>
      <c r="MWA1" s="322"/>
      <c r="MWB1" s="322"/>
      <c r="MWC1" s="322"/>
      <c r="MWD1" s="322"/>
      <c r="MWE1" s="322"/>
      <c r="MWF1" s="322"/>
      <c r="MWG1" s="322"/>
      <c r="MWH1" s="322"/>
      <c r="MWI1" s="322"/>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22"/>
      <c r="MZY1" s="322"/>
      <c r="MZZ1" s="322"/>
      <c r="NAA1" s="322"/>
      <c r="NAB1" s="322"/>
      <c r="NAC1" s="322"/>
      <c r="NAD1" s="322"/>
      <c r="NAE1" s="322"/>
      <c r="NAF1" s="322"/>
      <c r="NAG1" s="322"/>
      <c r="NAH1" s="322"/>
      <c r="NAI1" s="322"/>
      <c r="NAJ1" s="322"/>
      <c r="NAK1" s="322"/>
      <c r="NAL1" s="322"/>
      <c r="NAM1" s="322"/>
      <c r="NAN1" s="322"/>
      <c r="NAO1" s="322"/>
      <c r="NAP1" s="322"/>
      <c r="NAQ1" s="322"/>
      <c r="NAR1" s="322"/>
      <c r="NAS1" s="322"/>
      <c r="NAT1" s="322"/>
      <c r="NAU1" s="322"/>
      <c r="NAV1" s="322"/>
      <c r="NAW1" s="322"/>
      <c r="NAX1" s="322"/>
      <c r="NAY1" s="322"/>
      <c r="NAZ1" s="322"/>
      <c r="NBA1" s="322"/>
      <c r="NBB1" s="322"/>
      <c r="NBC1" s="322"/>
      <c r="NBD1" s="322"/>
      <c r="NBE1" s="322"/>
      <c r="NBF1" s="322"/>
      <c r="NBG1" s="322"/>
      <c r="NBH1" s="322"/>
      <c r="NBI1" s="322"/>
      <c r="NBJ1" s="322"/>
      <c r="NBK1" s="322"/>
      <c r="NBL1" s="322"/>
      <c r="NBM1" s="322"/>
      <c r="NBN1" s="322"/>
      <c r="NBO1" s="322"/>
      <c r="NBP1" s="322"/>
      <c r="NBQ1" s="322"/>
      <c r="NBR1" s="322"/>
      <c r="NBS1" s="322"/>
      <c r="NBT1" s="322"/>
      <c r="NBU1" s="322"/>
      <c r="NBV1" s="322"/>
      <c r="NBW1" s="322"/>
      <c r="NBX1" s="322"/>
      <c r="NBY1" s="322"/>
      <c r="NBZ1" s="322"/>
      <c r="NCA1" s="322"/>
      <c r="NCB1" s="322"/>
      <c r="NCC1" s="322"/>
      <c r="NCD1" s="322"/>
      <c r="NCE1" s="322"/>
      <c r="NCF1" s="322"/>
      <c r="NCG1" s="322"/>
      <c r="NCH1" s="322"/>
      <c r="NCI1" s="322"/>
      <c r="NCJ1" s="322"/>
      <c r="NCK1" s="322"/>
      <c r="NCL1" s="322"/>
      <c r="NCM1" s="322"/>
      <c r="NCN1" s="322"/>
      <c r="NCO1" s="322"/>
      <c r="NCP1" s="322"/>
      <c r="NCQ1" s="322"/>
      <c r="NCR1" s="322"/>
      <c r="NCS1" s="322"/>
      <c r="NCT1" s="322"/>
      <c r="NCU1" s="322"/>
      <c r="NCV1" s="322"/>
      <c r="NCW1" s="322"/>
      <c r="NCX1" s="322"/>
      <c r="NCY1" s="322"/>
      <c r="NCZ1" s="322"/>
      <c r="NDA1" s="322"/>
      <c r="NDB1" s="322"/>
      <c r="NDC1" s="322"/>
      <c r="NDD1" s="322"/>
      <c r="NDE1" s="322"/>
      <c r="NDF1" s="322"/>
      <c r="NDG1" s="322"/>
      <c r="NDH1" s="322"/>
      <c r="NDI1" s="322"/>
      <c r="NDJ1" s="322"/>
      <c r="NDK1" s="322"/>
      <c r="NDL1" s="322"/>
      <c r="NDM1" s="322"/>
      <c r="NDN1" s="322"/>
      <c r="NDO1" s="322"/>
      <c r="NDP1" s="322"/>
      <c r="NDQ1" s="322"/>
      <c r="NDR1" s="322"/>
      <c r="NDS1" s="322"/>
      <c r="NDT1" s="322"/>
      <c r="NDU1" s="322"/>
      <c r="NDV1" s="322"/>
      <c r="NDW1" s="322"/>
      <c r="NDX1" s="322"/>
      <c r="NDY1" s="322"/>
      <c r="NDZ1" s="322"/>
      <c r="NEA1" s="322"/>
      <c r="NEB1" s="322"/>
      <c r="NEC1" s="322"/>
      <c r="NED1" s="322"/>
      <c r="NEE1" s="322"/>
      <c r="NEF1" s="322"/>
      <c r="NEG1" s="322"/>
      <c r="NEH1" s="322"/>
      <c r="NEI1" s="322"/>
      <c r="NEJ1" s="322"/>
      <c r="NEK1" s="322"/>
      <c r="NEL1" s="322"/>
      <c r="NEM1" s="322"/>
      <c r="NEN1" s="322"/>
      <c r="NEO1" s="322"/>
      <c r="NEP1" s="322"/>
      <c r="NEQ1" s="322"/>
      <c r="NER1" s="322"/>
      <c r="NES1" s="322"/>
      <c r="NET1" s="322"/>
      <c r="NEU1" s="322"/>
      <c r="NEV1" s="322"/>
      <c r="NEW1" s="322"/>
      <c r="NEX1" s="322"/>
      <c r="NEY1" s="322"/>
      <c r="NEZ1" s="322"/>
      <c r="NFA1" s="322"/>
      <c r="NFB1" s="322"/>
      <c r="NFC1" s="322"/>
      <c r="NFD1" s="322"/>
      <c r="NFE1" s="322"/>
      <c r="NFF1" s="322"/>
      <c r="NFG1" s="322"/>
      <c r="NFH1" s="322"/>
      <c r="NFI1" s="322"/>
      <c r="NFJ1" s="322"/>
      <c r="NFK1" s="322"/>
      <c r="NFL1" s="322"/>
      <c r="NFM1" s="322"/>
      <c r="NFN1" s="322"/>
      <c r="NFO1" s="322"/>
      <c r="NFP1" s="322"/>
      <c r="NFQ1" s="322"/>
      <c r="NFR1" s="322"/>
      <c r="NFS1" s="322"/>
      <c r="NFT1" s="322"/>
      <c r="NFU1" s="322"/>
      <c r="NFV1" s="322"/>
      <c r="NFW1" s="322"/>
      <c r="NFX1" s="322"/>
      <c r="NFY1" s="322"/>
      <c r="NFZ1" s="322"/>
      <c r="NGA1" s="322"/>
      <c r="NGB1" s="322"/>
      <c r="NGC1" s="322"/>
      <c r="NGD1" s="322"/>
      <c r="NGE1" s="322"/>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22"/>
      <c r="NJU1" s="322"/>
      <c r="NJV1" s="322"/>
      <c r="NJW1" s="322"/>
      <c r="NJX1" s="322"/>
      <c r="NJY1" s="322"/>
      <c r="NJZ1" s="322"/>
      <c r="NKA1" s="322"/>
      <c r="NKB1" s="322"/>
      <c r="NKC1" s="322"/>
      <c r="NKD1" s="322"/>
      <c r="NKE1" s="322"/>
      <c r="NKF1" s="322"/>
      <c r="NKG1" s="322"/>
      <c r="NKH1" s="322"/>
      <c r="NKI1" s="322"/>
      <c r="NKJ1" s="322"/>
      <c r="NKK1" s="322"/>
      <c r="NKL1" s="322"/>
      <c r="NKM1" s="322"/>
      <c r="NKN1" s="322"/>
      <c r="NKO1" s="322"/>
      <c r="NKP1" s="322"/>
      <c r="NKQ1" s="322"/>
      <c r="NKR1" s="322"/>
      <c r="NKS1" s="322"/>
      <c r="NKT1" s="322"/>
      <c r="NKU1" s="322"/>
      <c r="NKV1" s="322"/>
      <c r="NKW1" s="322"/>
      <c r="NKX1" s="322"/>
      <c r="NKY1" s="322"/>
      <c r="NKZ1" s="322"/>
      <c r="NLA1" s="322"/>
      <c r="NLB1" s="322"/>
      <c r="NLC1" s="322"/>
      <c r="NLD1" s="322"/>
      <c r="NLE1" s="322"/>
      <c r="NLF1" s="322"/>
      <c r="NLG1" s="322"/>
      <c r="NLH1" s="322"/>
      <c r="NLI1" s="322"/>
      <c r="NLJ1" s="322"/>
      <c r="NLK1" s="322"/>
      <c r="NLL1" s="322"/>
      <c r="NLM1" s="322"/>
      <c r="NLN1" s="322"/>
      <c r="NLO1" s="322"/>
      <c r="NLP1" s="322"/>
      <c r="NLQ1" s="322"/>
      <c r="NLR1" s="322"/>
      <c r="NLS1" s="322"/>
      <c r="NLT1" s="322"/>
      <c r="NLU1" s="322"/>
      <c r="NLV1" s="322"/>
      <c r="NLW1" s="322"/>
      <c r="NLX1" s="322"/>
      <c r="NLY1" s="322"/>
      <c r="NLZ1" s="322"/>
      <c r="NMA1" s="322"/>
      <c r="NMB1" s="322"/>
      <c r="NMC1" s="322"/>
      <c r="NMD1" s="322"/>
      <c r="NME1" s="322"/>
      <c r="NMF1" s="322"/>
      <c r="NMG1" s="322"/>
      <c r="NMH1" s="322"/>
      <c r="NMI1" s="322"/>
      <c r="NMJ1" s="322"/>
      <c r="NMK1" s="322"/>
      <c r="NML1" s="322"/>
      <c r="NMM1" s="322"/>
      <c r="NMN1" s="322"/>
      <c r="NMO1" s="322"/>
      <c r="NMP1" s="322"/>
      <c r="NMQ1" s="322"/>
      <c r="NMR1" s="322"/>
      <c r="NMS1" s="322"/>
      <c r="NMT1" s="322"/>
      <c r="NMU1" s="322"/>
      <c r="NMV1" s="322"/>
      <c r="NMW1" s="322"/>
      <c r="NMX1" s="322"/>
      <c r="NMY1" s="322"/>
      <c r="NMZ1" s="322"/>
      <c r="NNA1" s="322"/>
      <c r="NNB1" s="322"/>
      <c r="NNC1" s="322"/>
      <c r="NND1" s="322"/>
      <c r="NNE1" s="322"/>
      <c r="NNF1" s="322"/>
      <c r="NNG1" s="322"/>
      <c r="NNH1" s="322"/>
      <c r="NNI1" s="322"/>
      <c r="NNJ1" s="322"/>
      <c r="NNK1" s="322"/>
      <c r="NNL1" s="322"/>
      <c r="NNM1" s="322"/>
      <c r="NNN1" s="322"/>
      <c r="NNO1" s="322"/>
      <c r="NNP1" s="322"/>
      <c r="NNQ1" s="322"/>
      <c r="NNR1" s="322"/>
      <c r="NNS1" s="322"/>
      <c r="NNT1" s="322"/>
      <c r="NNU1" s="322"/>
      <c r="NNV1" s="322"/>
      <c r="NNW1" s="322"/>
      <c r="NNX1" s="322"/>
      <c r="NNY1" s="322"/>
      <c r="NNZ1" s="322"/>
      <c r="NOA1" s="322"/>
      <c r="NOB1" s="322"/>
      <c r="NOC1" s="322"/>
      <c r="NOD1" s="322"/>
      <c r="NOE1" s="322"/>
      <c r="NOF1" s="322"/>
      <c r="NOG1" s="322"/>
      <c r="NOH1" s="322"/>
      <c r="NOI1" s="322"/>
      <c r="NOJ1" s="322"/>
      <c r="NOK1" s="322"/>
      <c r="NOL1" s="322"/>
      <c r="NOM1" s="322"/>
      <c r="NON1" s="322"/>
      <c r="NOO1" s="322"/>
      <c r="NOP1" s="322"/>
      <c r="NOQ1" s="322"/>
      <c r="NOR1" s="322"/>
      <c r="NOS1" s="322"/>
      <c r="NOT1" s="322"/>
      <c r="NOU1" s="322"/>
      <c r="NOV1" s="322"/>
      <c r="NOW1" s="322"/>
      <c r="NOX1" s="322"/>
      <c r="NOY1" s="322"/>
      <c r="NOZ1" s="322"/>
      <c r="NPA1" s="322"/>
      <c r="NPB1" s="322"/>
      <c r="NPC1" s="322"/>
      <c r="NPD1" s="322"/>
      <c r="NPE1" s="322"/>
      <c r="NPF1" s="322"/>
      <c r="NPG1" s="322"/>
      <c r="NPH1" s="322"/>
      <c r="NPI1" s="322"/>
      <c r="NPJ1" s="322"/>
      <c r="NPK1" s="322"/>
      <c r="NPL1" s="322"/>
      <c r="NPM1" s="322"/>
      <c r="NPN1" s="322"/>
      <c r="NPO1" s="322"/>
      <c r="NPP1" s="322"/>
      <c r="NPQ1" s="322"/>
      <c r="NPR1" s="322"/>
      <c r="NPS1" s="322"/>
      <c r="NPT1" s="322"/>
      <c r="NPU1" s="322"/>
      <c r="NPV1" s="322"/>
      <c r="NPW1" s="322"/>
      <c r="NPX1" s="322"/>
      <c r="NPY1" s="322"/>
      <c r="NPZ1" s="322"/>
      <c r="NQA1" s="322"/>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22"/>
      <c r="NTQ1" s="322"/>
      <c r="NTR1" s="322"/>
      <c r="NTS1" s="322"/>
      <c r="NTT1" s="322"/>
      <c r="NTU1" s="322"/>
      <c r="NTV1" s="322"/>
      <c r="NTW1" s="322"/>
      <c r="NTX1" s="322"/>
      <c r="NTY1" s="322"/>
      <c r="NTZ1" s="322"/>
      <c r="NUA1" s="322"/>
      <c r="NUB1" s="322"/>
      <c r="NUC1" s="322"/>
      <c r="NUD1" s="322"/>
      <c r="NUE1" s="322"/>
      <c r="NUF1" s="322"/>
      <c r="NUG1" s="322"/>
      <c r="NUH1" s="322"/>
      <c r="NUI1" s="322"/>
      <c r="NUJ1" s="322"/>
      <c r="NUK1" s="322"/>
      <c r="NUL1" s="322"/>
      <c r="NUM1" s="322"/>
      <c r="NUN1" s="322"/>
      <c r="NUO1" s="322"/>
      <c r="NUP1" s="322"/>
      <c r="NUQ1" s="322"/>
      <c r="NUR1" s="322"/>
      <c r="NUS1" s="322"/>
      <c r="NUT1" s="322"/>
      <c r="NUU1" s="322"/>
      <c r="NUV1" s="322"/>
      <c r="NUW1" s="322"/>
      <c r="NUX1" s="322"/>
      <c r="NUY1" s="322"/>
      <c r="NUZ1" s="322"/>
      <c r="NVA1" s="322"/>
      <c r="NVB1" s="322"/>
      <c r="NVC1" s="322"/>
      <c r="NVD1" s="322"/>
      <c r="NVE1" s="322"/>
      <c r="NVF1" s="322"/>
      <c r="NVG1" s="322"/>
      <c r="NVH1" s="322"/>
      <c r="NVI1" s="322"/>
      <c r="NVJ1" s="322"/>
      <c r="NVK1" s="322"/>
      <c r="NVL1" s="322"/>
      <c r="NVM1" s="322"/>
      <c r="NVN1" s="322"/>
      <c r="NVO1" s="322"/>
      <c r="NVP1" s="322"/>
      <c r="NVQ1" s="322"/>
      <c r="NVR1" s="322"/>
      <c r="NVS1" s="322"/>
      <c r="NVT1" s="322"/>
      <c r="NVU1" s="322"/>
      <c r="NVV1" s="322"/>
      <c r="NVW1" s="322"/>
      <c r="NVX1" s="322"/>
      <c r="NVY1" s="322"/>
      <c r="NVZ1" s="322"/>
      <c r="NWA1" s="322"/>
      <c r="NWB1" s="322"/>
      <c r="NWC1" s="322"/>
      <c r="NWD1" s="322"/>
      <c r="NWE1" s="322"/>
      <c r="NWF1" s="322"/>
      <c r="NWG1" s="322"/>
      <c r="NWH1" s="322"/>
      <c r="NWI1" s="322"/>
      <c r="NWJ1" s="322"/>
      <c r="NWK1" s="322"/>
      <c r="NWL1" s="322"/>
      <c r="NWM1" s="322"/>
      <c r="NWN1" s="322"/>
      <c r="NWO1" s="322"/>
      <c r="NWP1" s="322"/>
      <c r="NWQ1" s="322"/>
      <c r="NWR1" s="322"/>
      <c r="NWS1" s="322"/>
      <c r="NWT1" s="322"/>
      <c r="NWU1" s="322"/>
      <c r="NWV1" s="322"/>
      <c r="NWW1" s="322"/>
      <c r="NWX1" s="322"/>
      <c r="NWY1" s="322"/>
      <c r="NWZ1" s="322"/>
      <c r="NXA1" s="322"/>
      <c r="NXB1" s="322"/>
      <c r="NXC1" s="322"/>
      <c r="NXD1" s="322"/>
      <c r="NXE1" s="322"/>
      <c r="NXF1" s="322"/>
      <c r="NXG1" s="322"/>
      <c r="NXH1" s="322"/>
      <c r="NXI1" s="322"/>
      <c r="NXJ1" s="322"/>
      <c r="NXK1" s="322"/>
      <c r="NXL1" s="322"/>
      <c r="NXM1" s="322"/>
      <c r="NXN1" s="322"/>
      <c r="NXO1" s="322"/>
      <c r="NXP1" s="322"/>
      <c r="NXQ1" s="322"/>
      <c r="NXR1" s="322"/>
      <c r="NXS1" s="322"/>
      <c r="NXT1" s="322"/>
      <c r="NXU1" s="322"/>
      <c r="NXV1" s="322"/>
      <c r="NXW1" s="322"/>
      <c r="NXX1" s="322"/>
      <c r="NXY1" s="322"/>
      <c r="NXZ1" s="322"/>
      <c r="NYA1" s="322"/>
      <c r="NYB1" s="322"/>
      <c r="NYC1" s="322"/>
      <c r="NYD1" s="322"/>
      <c r="NYE1" s="322"/>
      <c r="NYF1" s="322"/>
      <c r="NYG1" s="322"/>
      <c r="NYH1" s="322"/>
      <c r="NYI1" s="322"/>
      <c r="NYJ1" s="322"/>
      <c r="NYK1" s="322"/>
      <c r="NYL1" s="322"/>
      <c r="NYM1" s="322"/>
      <c r="NYN1" s="322"/>
      <c r="NYO1" s="322"/>
      <c r="NYP1" s="322"/>
      <c r="NYQ1" s="322"/>
      <c r="NYR1" s="322"/>
      <c r="NYS1" s="322"/>
      <c r="NYT1" s="322"/>
      <c r="NYU1" s="322"/>
      <c r="NYV1" s="322"/>
      <c r="NYW1" s="322"/>
      <c r="NYX1" s="322"/>
      <c r="NYY1" s="322"/>
      <c r="NYZ1" s="322"/>
      <c r="NZA1" s="322"/>
      <c r="NZB1" s="322"/>
      <c r="NZC1" s="322"/>
      <c r="NZD1" s="322"/>
      <c r="NZE1" s="322"/>
      <c r="NZF1" s="322"/>
      <c r="NZG1" s="322"/>
      <c r="NZH1" s="322"/>
      <c r="NZI1" s="322"/>
      <c r="NZJ1" s="322"/>
      <c r="NZK1" s="322"/>
      <c r="NZL1" s="322"/>
      <c r="NZM1" s="322"/>
      <c r="NZN1" s="322"/>
      <c r="NZO1" s="322"/>
      <c r="NZP1" s="322"/>
      <c r="NZQ1" s="322"/>
      <c r="NZR1" s="322"/>
      <c r="NZS1" s="322"/>
      <c r="NZT1" s="322"/>
      <c r="NZU1" s="322"/>
      <c r="NZV1" s="322"/>
      <c r="NZW1" s="322"/>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22"/>
      <c r="ODM1" s="322"/>
      <c r="ODN1" s="322"/>
      <c r="ODO1" s="322"/>
      <c r="ODP1" s="322"/>
      <c r="ODQ1" s="322"/>
      <c r="ODR1" s="322"/>
      <c r="ODS1" s="322"/>
      <c r="ODT1" s="322"/>
      <c r="ODU1" s="322"/>
      <c r="ODV1" s="322"/>
      <c r="ODW1" s="322"/>
      <c r="ODX1" s="322"/>
      <c r="ODY1" s="322"/>
      <c r="ODZ1" s="322"/>
      <c r="OEA1" s="322"/>
      <c r="OEB1" s="322"/>
      <c r="OEC1" s="322"/>
      <c r="OED1" s="322"/>
      <c r="OEE1" s="322"/>
      <c r="OEF1" s="322"/>
      <c r="OEG1" s="322"/>
      <c r="OEH1" s="322"/>
      <c r="OEI1" s="322"/>
      <c r="OEJ1" s="322"/>
      <c r="OEK1" s="322"/>
      <c r="OEL1" s="322"/>
      <c r="OEM1" s="322"/>
      <c r="OEN1" s="322"/>
      <c r="OEO1" s="322"/>
      <c r="OEP1" s="322"/>
      <c r="OEQ1" s="322"/>
      <c r="OER1" s="322"/>
      <c r="OES1" s="322"/>
      <c r="OET1" s="322"/>
      <c r="OEU1" s="322"/>
      <c r="OEV1" s="322"/>
      <c r="OEW1" s="322"/>
      <c r="OEX1" s="322"/>
      <c r="OEY1" s="322"/>
      <c r="OEZ1" s="322"/>
      <c r="OFA1" s="322"/>
      <c r="OFB1" s="322"/>
      <c r="OFC1" s="322"/>
      <c r="OFD1" s="322"/>
      <c r="OFE1" s="322"/>
      <c r="OFF1" s="322"/>
      <c r="OFG1" s="322"/>
      <c r="OFH1" s="322"/>
      <c r="OFI1" s="322"/>
      <c r="OFJ1" s="322"/>
      <c r="OFK1" s="322"/>
      <c r="OFL1" s="322"/>
      <c r="OFM1" s="322"/>
      <c r="OFN1" s="322"/>
      <c r="OFO1" s="322"/>
      <c r="OFP1" s="322"/>
      <c r="OFQ1" s="322"/>
      <c r="OFR1" s="322"/>
      <c r="OFS1" s="322"/>
      <c r="OFT1" s="322"/>
      <c r="OFU1" s="322"/>
      <c r="OFV1" s="322"/>
      <c r="OFW1" s="322"/>
      <c r="OFX1" s="322"/>
      <c r="OFY1" s="322"/>
      <c r="OFZ1" s="322"/>
      <c r="OGA1" s="322"/>
      <c r="OGB1" s="322"/>
      <c r="OGC1" s="322"/>
      <c r="OGD1" s="322"/>
      <c r="OGE1" s="322"/>
      <c r="OGF1" s="322"/>
      <c r="OGG1" s="322"/>
      <c r="OGH1" s="322"/>
      <c r="OGI1" s="322"/>
      <c r="OGJ1" s="322"/>
      <c r="OGK1" s="322"/>
      <c r="OGL1" s="322"/>
      <c r="OGM1" s="322"/>
      <c r="OGN1" s="322"/>
      <c r="OGO1" s="322"/>
      <c r="OGP1" s="322"/>
      <c r="OGQ1" s="322"/>
      <c r="OGR1" s="322"/>
      <c r="OGS1" s="322"/>
      <c r="OGT1" s="322"/>
      <c r="OGU1" s="322"/>
      <c r="OGV1" s="322"/>
      <c r="OGW1" s="322"/>
      <c r="OGX1" s="322"/>
      <c r="OGY1" s="322"/>
      <c r="OGZ1" s="322"/>
      <c r="OHA1" s="322"/>
      <c r="OHB1" s="322"/>
      <c r="OHC1" s="322"/>
      <c r="OHD1" s="322"/>
      <c r="OHE1" s="322"/>
      <c r="OHF1" s="322"/>
      <c r="OHG1" s="322"/>
      <c r="OHH1" s="322"/>
      <c r="OHI1" s="322"/>
      <c r="OHJ1" s="322"/>
      <c r="OHK1" s="322"/>
      <c r="OHL1" s="322"/>
      <c r="OHM1" s="322"/>
      <c r="OHN1" s="322"/>
      <c r="OHO1" s="322"/>
      <c r="OHP1" s="322"/>
      <c r="OHQ1" s="322"/>
      <c r="OHR1" s="322"/>
      <c r="OHS1" s="322"/>
      <c r="OHT1" s="322"/>
      <c r="OHU1" s="322"/>
      <c r="OHV1" s="322"/>
      <c r="OHW1" s="322"/>
      <c r="OHX1" s="322"/>
      <c r="OHY1" s="322"/>
      <c r="OHZ1" s="322"/>
      <c r="OIA1" s="322"/>
      <c r="OIB1" s="322"/>
      <c r="OIC1" s="322"/>
      <c r="OID1" s="322"/>
      <c r="OIE1" s="322"/>
      <c r="OIF1" s="322"/>
      <c r="OIG1" s="322"/>
      <c r="OIH1" s="322"/>
      <c r="OII1" s="322"/>
      <c r="OIJ1" s="322"/>
      <c r="OIK1" s="322"/>
      <c r="OIL1" s="322"/>
      <c r="OIM1" s="322"/>
      <c r="OIN1" s="322"/>
      <c r="OIO1" s="322"/>
      <c r="OIP1" s="322"/>
      <c r="OIQ1" s="322"/>
      <c r="OIR1" s="322"/>
      <c r="OIS1" s="322"/>
      <c r="OIT1" s="322"/>
      <c r="OIU1" s="322"/>
      <c r="OIV1" s="322"/>
      <c r="OIW1" s="322"/>
      <c r="OIX1" s="322"/>
      <c r="OIY1" s="322"/>
      <c r="OIZ1" s="322"/>
      <c r="OJA1" s="322"/>
      <c r="OJB1" s="322"/>
      <c r="OJC1" s="322"/>
      <c r="OJD1" s="322"/>
      <c r="OJE1" s="322"/>
      <c r="OJF1" s="322"/>
      <c r="OJG1" s="322"/>
      <c r="OJH1" s="322"/>
      <c r="OJI1" s="322"/>
      <c r="OJJ1" s="322"/>
      <c r="OJK1" s="322"/>
      <c r="OJL1" s="322"/>
      <c r="OJM1" s="322"/>
      <c r="OJN1" s="322"/>
      <c r="OJO1" s="322"/>
      <c r="OJP1" s="322"/>
      <c r="OJQ1" s="322"/>
      <c r="OJR1" s="322"/>
      <c r="OJS1" s="322"/>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22"/>
      <c r="ONI1" s="322"/>
      <c r="ONJ1" s="322"/>
      <c r="ONK1" s="322"/>
      <c r="ONL1" s="322"/>
      <c r="ONM1" s="322"/>
      <c r="ONN1" s="322"/>
      <c r="ONO1" s="322"/>
      <c r="ONP1" s="322"/>
      <c r="ONQ1" s="322"/>
      <c r="ONR1" s="322"/>
      <c r="ONS1" s="322"/>
      <c r="ONT1" s="322"/>
      <c r="ONU1" s="322"/>
      <c r="ONV1" s="322"/>
      <c r="ONW1" s="322"/>
      <c r="ONX1" s="322"/>
      <c r="ONY1" s="322"/>
      <c r="ONZ1" s="322"/>
      <c r="OOA1" s="322"/>
      <c r="OOB1" s="322"/>
      <c r="OOC1" s="322"/>
      <c r="OOD1" s="322"/>
      <c r="OOE1" s="322"/>
      <c r="OOF1" s="322"/>
      <c r="OOG1" s="322"/>
      <c r="OOH1" s="322"/>
      <c r="OOI1" s="322"/>
      <c r="OOJ1" s="322"/>
      <c r="OOK1" s="322"/>
      <c r="OOL1" s="322"/>
      <c r="OOM1" s="322"/>
      <c r="OON1" s="322"/>
      <c r="OOO1" s="322"/>
      <c r="OOP1" s="322"/>
      <c r="OOQ1" s="322"/>
      <c r="OOR1" s="322"/>
      <c r="OOS1" s="322"/>
      <c r="OOT1" s="322"/>
      <c r="OOU1" s="322"/>
      <c r="OOV1" s="322"/>
      <c r="OOW1" s="322"/>
      <c r="OOX1" s="322"/>
      <c r="OOY1" s="322"/>
      <c r="OOZ1" s="322"/>
      <c r="OPA1" s="322"/>
      <c r="OPB1" s="322"/>
      <c r="OPC1" s="322"/>
      <c r="OPD1" s="322"/>
      <c r="OPE1" s="322"/>
      <c r="OPF1" s="322"/>
      <c r="OPG1" s="322"/>
      <c r="OPH1" s="322"/>
      <c r="OPI1" s="322"/>
      <c r="OPJ1" s="322"/>
      <c r="OPK1" s="322"/>
      <c r="OPL1" s="322"/>
      <c r="OPM1" s="322"/>
      <c r="OPN1" s="322"/>
      <c r="OPO1" s="322"/>
      <c r="OPP1" s="322"/>
      <c r="OPQ1" s="322"/>
      <c r="OPR1" s="322"/>
      <c r="OPS1" s="322"/>
      <c r="OPT1" s="322"/>
      <c r="OPU1" s="322"/>
      <c r="OPV1" s="322"/>
      <c r="OPW1" s="322"/>
      <c r="OPX1" s="322"/>
      <c r="OPY1" s="322"/>
      <c r="OPZ1" s="322"/>
      <c r="OQA1" s="322"/>
      <c r="OQB1" s="322"/>
      <c r="OQC1" s="322"/>
      <c r="OQD1" s="322"/>
      <c r="OQE1" s="322"/>
      <c r="OQF1" s="322"/>
      <c r="OQG1" s="322"/>
      <c r="OQH1" s="322"/>
      <c r="OQI1" s="322"/>
      <c r="OQJ1" s="322"/>
      <c r="OQK1" s="322"/>
      <c r="OQL1" s="322"/>
      <c r="OQM1" s="322"/>
      <c r="OQN1" s="322"/>
      <c r="OQO1" s="322"/>
      <c r="OQP1" s="322"/>
      <c r="OQQ1" s="322"/>
      <c r="OQR1" s="322"/>
      <c r="OQS1" s="322"/>
      <c r="OQT1" s="322"/>
      <c r="OQU1" s="322"/>
      <c r="OQV1" s="322"/>
      <c r="OQW1" s="322"/>
      <c r="OQX1" s="322"/>
      <c r="OQY1" s="322"/>
      <c r="OQZ1" s="322"/>
      <c r="ORA1" s="322"/>
      <c r="ORB1" s="322"/>
      <c r="ORC1" s="322"/>
      <c r="ORD1" s="322"/>
      <c r="ORE1" s="322"/>
      <c r="ORF1" s="322"/>
      <c r="ORG1" s="322"/>
      <c r="ORH1" s="322"/>
      <c r="ORI1" s="322"/>
      <c r="ORJ1" s="322"/>
      <c r="ORK1" s="322"/>
      <c r="ORL1" s="322"/>
      <c r="ORM1" s="322"/>
      <c r="ORN1" s="322"/>
      <c r="ORO1" s="322"/>
      <c r="ORP1" s="322"/>
      <c r="ORQ1" s="322"/>
      <c r="ORR1" s="322"/>
      <c r="ORS1" s="322"/>
      <c r="ORT1" s="322"/>
      <c r="ORU1" s="322"/>
      <c r="ORV1" s="322"/>
      <c r="ORW1" s="322"/>
      <c r="ORX1" s="322"/>
      <c r="ORY1" s="322"/>
      <c r="ORZ1" s="322"/>
      <c r="OSA1" s="322"/>
      <c r="OSB1" s="322"/>
      <c r="OSC1" s="322"/>
      <c r="OSD1" s="322"/>
      <c r="OSE1" s="322"/>
      <c r="OSF1" s="322"/>
      <c r="OSG1" s="322"/>
      <c r="OSH1" s="322"/>
      <c r="OSI1" s="322"/>
      <c r="OSJ1" s="322"/>
      <c r="OSK1" s="322"/>
      <c r="OSL1" s="322"/>
      <c r="OSM1" s="322"/>
      <c r="OSN1" s="322"/>
      <c r="OSO1" s="322"/>
      <c r="OSP1" s="322"/>
      <c r="OSQ1" s="322"/>
      <c r="OSR1" s="322"/>
      <c r="OSS1" s="322"/>
      <c r="OST1" s="322"/>
      <c r="OSU1" s="322"/>
      <c r="OSV1" s="322"/>
      <c r="OSW1" s="322"/>
      <c r="OSX1" s="322"/>
      <c r="OSY1" s="322"/>
      <c r="OSZ1" s="322"/>
      <c r="OTA1" s="322"/>
      <c r="OTB1" s="322"/>
      <c r="OTC1" s="322"/>
      <c r="OTD1" s="322"/>
      <c r="OTE1" s="322"/>
      <c r="OTF1" s="322"/>
      <c r="OTG1" s="322"/>
      <c r="OTH1" s="322"/>
      <c r="OTI1" s="322"/>
      <c r="OTJ1" s="322"/>
      <c r="OTK1" s="322"/>
      <c r="OTL1" s="322"/>
      <c r="OTM1" s="322"/>
      <c r="OTN1" s="322"/>
      <c r="OTO1" s="322"/>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22"/>
      <c r="OXE1" s="322"/>
      <c r="OXF1" s="322"/>
      <c r="OXG1" s="322"/>
      <c r="OXH1" s="322"/>
      <c r="OXI1" s="322"/>
      <c r="OXJ1" s="322"/>
      <c r="OXK1" s="322"/>
      <c r="OXL1" s="322"/>
      <c r="OXM1" s="322"/>
      <c r="OXN1" s="322"/>
      <c r="OXO1" s="322"/>
      <c r="OXP1" s="322"/>
      <c r="OXQ1" s="322"/>
      <c r="OXR1" s="322"/>
      <c r="OXS1" s="322"/>
      <c r="OXT1" s="322"/>
      <c r="OXU1" s="322"/>
      <c r="OXV1" s="322"/>
      <c r="OXW1" s="322"/>
      <c r="OXX1" s="322"/>
      <c r="OXY1" s="322"/>
      <c r="OXZ1" s="322"/>
      <c r="OYA1" s="322"/>
      <c r="OYB1" s="322"/>
      <c r="OYC1" s="322"/>
      <c r="OYD1" s="322"/>
      <c r="OYE1" s="322"/>
      <c r="OYF1" s="322"/>
      <c r="OYG1" s="322"/>
      <c r="OYH1" s="322"/>
      <c r="OYI1" s="322"/>
      <c r="OYJ1" s="322"/>
      <c r="OYK1" s="322"/>
      <c r="OYL1" s="322"/>
      <c r="OYM1" s="322"/>
      <c r="OYN1" s="322"/>
      <c r="OYO1" s="322"/>
      <c r="OYP1" s="322"/>
      <c r="OYQ1" s="322"/>
      <c r="OYR1" s="322"/>
      <c r="OYS1" s="322"/>
      <c r="OYT1" s="322"/>
      <c r="OYU1" s="322"/>
      <c r="OYV1" s="322"/>
      <c r="OYW1" s="322"/>
      <c r="OYX1" s="322"/>
      <c r="OYY1" s="322"/>
      <c r="OYZ1" s="322"/>
      <c r="OZA1" s="322"/>
      <c r="OZB1" s="322"/>
      <c r="OZC1" s="322"/>
      <c r="OZD1" s="322"/>
      <c r="OZE1" s="322"/>
      <c r="OZF1" s="322"/>
      <c r="OZG1" s="322"/>
      <c r="OZH1" s="322"/>
      <c r="OZI1" s="322"/>
      <c r="OZJ1" s="322"/>
      <c r="OZK1" s="322"/>
      <c r="OZL1" s="322"/>
      <c r="OZM1" s="322"/>
      <c r="OZN1" s="322"/>
      <c r="OZO1" s="322"/>
      <c r="OZP1" s="322"/>
      <c r="OZQ1" s="322"/>
      <c r="OZR1" s="322"/>
      <c r="OZS1" s="322"/>
      <c r="OZT1" s="322"/>
      <c r="OZU1" s="322"/>
      <c r="OZV1" s="322"/>
      <c r="OZW1" s="322"/>
      <c r="OZX1" s="322"/>
      <c r="OZY1" s="322"/>
      <c r="OZZ1" s="322"/>
      <c r="PAA1" s="322"/>
      <c r="PAB1" s="322"/>
      <c r="PAC1" s="322"/>
      <c r="PAD1" s="322"/>
      <c r="PAE1" s="322"/>
      <c r="PAF1" s="322"/>
      <c r="PAG1" s="322"/>
      <c r="PAH1" s="322"/>
      <c r="PAI1" s="322"/>
      <c r="PAJ1" s="322"/>
      <c r="PAK1" s="322"/>
      <c r="PAL1" s="322"/>
      <c r="PAM1" s="322"/>
      <c r="PAN1" s="322"/>
      <c r="PAO1" s="322"/>
      <c r="PAP1" s="322"/>
      <c r="PAQ1" s="322"/>
      <c r="PAR1" s="322"/>
      <c r="PAS1" s="322"/>
      <c r="PAT1" s="322"/>
      <c r="PAU1" s="322"/>
      <c r="PAV1" s="322"/>
      <c r="PAW1" s="322"/>
      <c r="PAX1" s="322"/>
      <c r="PAY1" s="322"/>
      <c r="PAZ1" s="322"/>
      <c r="PBA1" s="322"/>
      <c r="PBB1" s="322"/>
      <c r="PBC1" s="322"/>
      <c r="PBD1" s="322"/>
      <c r="PBE1" s="322"/>
      <c r="PBF1" s="322"/>
      <c r="PBG1" s="322"/>
      <c r="PBH1" s="322"/>
      <c r="PBI1" s="322"/>
      <c r="PBJ1" s="322"/>
      <c r="PBK1" s="322"/>
      <c r="PBL1" s="322"/>
      <c r="PBM1" s="322"/>
      <c r="PBN1" s="322"/>
      <c r="PBO1" s="322"/>
      <c r="PBP1" s="322"/>
      <c r="PBQ1" s="322"/>
      <c r="PBR1" s="322"/>
      <c r="PBS1" s="322"/>
      <c r="PBT1" s="322"/>
      <c r="PBU1" s="322"/>
      <c r="PBV1" s="322"/>
      <c r="PBW1" s="322"/>
      <c r="PBX1" s="322"/>
      <c r="PBY1" s="322"/>
      <c r="PBZ1" s="322"/>
      <c r="PCA1" s="322"/>
      <c r="PCB1" s="322"/>
      <c r="PCC1" s="322"/>
      <c r="PCD1" s="322"/>
      <c r="PCE1" s="322"/>
      <c r="PCF1" s="322"/>
      <c r="PCG1" s="322"/>
      <c r="PCH1" s="322"/>
      <c r="PCI1" s="322"/>
      <c r="PCJ1" s="322"/>
      <c r="PCK1" s="322"/>
      <c r="PCL1" s="322"/>
      <c r="PCM1" s="322"/>
      <c r="PCN1" s="322"/>
      <c r="PCO1" s="322"/>
      <c r="PCP1" s="322"/>
      <c r="PCQ1" s="322"/>
      <c r="PCR1" s="322"/>
      <c r="PCS1" s="322"/>
      <c r="PCT1" s="322"/>
      <c r="PCU1" s="322"/>
      <c r="PCV1" s="322"/>
      <c r="PCW1" s="322"/>
      <c r="PCX1" s="322"/>
      <c r="PCY1" s="322"/>
      <c r="PCZ1" s="322"/>
      <c r="PDA1" s="322"/>
      <c r="PDB1" s="322"/>
      <c r="PDC1" s="322"/>
      <c r="PDD1" s="322"/>
      <c r="PDE1" s="322"/>
      <c r="PDF1" s="322"/>
      <c r="PDG1" s="322"/>
      <c r="PDH1" s="322"/>
      <c r="PDI1" s="322"/>
      <c r="PDJ1" s="322"/>
      <c r="PDK1" s="322"/>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22"/>
      <c r="PHA1" s="322"/>
      <c r="PHB1" s="322"/>
      <c r="PHC1" s="322"/>
      <c r="PHD1" s="322"/>
      <c r="PHE1" s="322"/>
      <c r="PHF1" s="322"/>
      <c r="PHG1" s="322"/>
      <c r="PHH1" s="322"/>
      <c r="PHI1" s="322"/>
      <c r="PHJ1" s="322"/>
      <c r="PHK1" s="322"/>
      <c r="PHL1" s="322"/>
      <c r="PHM1" s="322"/>
      <c r="PHN1" s="322"/>
      <c r="PHO1" s="322"/>
      <c r="PHP1" s="322"/>
      <c r="PHQ1" s="322"/>
      <c r="PHR1" s="322"/>
      <c r="PHS1" s="322"/>
      <c r="PHT1" s="322"/>
      <c r="PHU1" s="322"/>
      <c r="PHV1" s="322"/>
      <c r="PHW1" s="322"/>
      <c r="PHX1" s="322"/>
      <c r="PHY1" s="322"/>
      <c r="PHZ1" s="322"/>
      <c r="PIA1" s="322"/>
      <c r="PIB1" s="322"/>
      <c r="PIC1" s="322"/>
      <c r="PID1" s="322"/>
      <c r="PIE1" s="322"/>
      <c r="PIF1" s="322"/>
      <c r="PIG1" s="322"/>
      <c r="PIH1" s="322"/>
      <c r="PII1" s="322"/>
      <c r="PIJ1" s="322"/>
      <c r="PIK1" s="322"/>
      <c r="PIL1" s="322"/>
      <c r="PIM1" s="322"/>
      <c r="PIN1" s="322"/>
      <c r="PIO1" s="322"/>
      <c r="PIP1" s="322"/>
      <c r="PIQ1" s="322"/>
      <c r="PIR1" s="322"/>
      <c r="PIS1" s="322"/>
      <c r="PIT1" s="322"/>
      <c r="PIU1" s="322"/>
      <c r="PIV1" s="322"/>
      <c r="PIW1" s="322"/>
      <c r="PIX1" s="322"/>
      <c r="PIY1" s="322"/>
      <c r="PIZ1" s="322"/>
      <c r="PJA1" s="322"/>
      <c r="PJB1" s="322"/>
      <c r="PJC1" s="322"/>
      <c r="PJD1" s="322"/>
      <c r="PJE1" s="322"/>
      <c r="PJF1" s="322"/>
      <c r="PJG1" s="322"/>
      <c r="PJH1" s="322"/>
      <c r="PJI1" s="322"/>
      <c r="PJJ1" s="322"/>
      <c r="PJK1" s="322"/>
      <c r="PJL1" s="322"/>
      <c r="PJM1" s="322"/>
      <c r="PJN1" s="322"/>
      <c r="PJO1" s="322"/>
      <c r="PJP1" s="322"/>
      <c r="PJQ1" s="322"/>
      <c r="PJR1" s="322"/>
      <c r="PJS1" s="322"/>
      <c r="PJT1" s="322"/>
      <c r="PJU1" s="322"/>
      <c r="PJV1" s="322"/>
      <c r="PJW1" s="322"/>
      <c r="PJX1" s="322"/>
      <c r="PJY1" s="322"/>
      <c r="PJZ1" s="322"/>
      <c r="PKA1" s="322"/>
      <c r="PKB1" s="322"/>
      <c r="PKC1" s="322"/>
      <c r="PKD1" s="322"/>
      <c r="PKE1" s="322"/>
      <c r="PKF1" s="322"/>
      <c r="PKG1" s="322"/>
      <c r="PKH1" s="322"/>
      <c r="PKI1" s="322"/>
      <c r="PKJ1" s="322"/>
      <c r="PKK1" s="322"/>
      <c r="PKL1" s="322"/>
      <c r="PKM1" s="322"/>
      <c r="PKN1" s="322"/>
      <c r="PKO1" s="322"/>
      <c r="PKP1" s="322"/>
      <c r="PKQ1" s="322"/>
      <c r="PKR1" s="322"/>
      <c r="PKS1" s="322"/>
      <c r="PKT1" s="322"/>
      <c r="PKU1" s="322"/>
      <c r="PKV1" s="322"/>
      <c r="PKW1" s="322"/>
      <c r="PKX1" s="322"/>
      <c r="PKY1" s="322"/>
      <c r="PKZ1" s="322"/>
      <c r="PLA1" s="322"/>
      <c r="PLB1" s="322"/>
      <c r="PLC1" s="322"/>
      <c r="PLD1" s="322"/>
      <c r="PLE1" s="322"/>
      <c r="PLF1" s="322"/>
      <c r="PLG1" s="322"/>
      <c r="PLH1" s="322"/>
      <c r="PLI1" s="322"/>
      <c r="PLJ1" s="322"/>
      <c r="PLK1" s="322"/>
      <c r="PLL1" s="322"/>
      <c r="PLM1" s="322"/>
      <c r="PLN1" s="322"/>
      <c r="PLO1" s="322"/>
      <c r="PLP1" s="322"/>
      <c r="PLQ1" s="322"/>
      <c r="PLR1" s="322"/>
      <c r="PLS1" s="322"/>
      <c r="PLT1" s="322"/>
      <c r="PLU1" s="322"/>
      <c r="PLV1" s="322"/>
      <c r="PLW1" s="322"/>
      <c r="PLX1" s="322"/>
      <c r="PLY1" s="322"/>
      <c r="PLZ1" s="322"/>
      <c r="PMA1" s="322"/>
      <c r="PMB1" s="322"/>
      <c r="PMC1" s="322"/>
      <c r="PMD1" s="322"/>
      <c r="PME1" s="322"/>
      <c r="PMF1" s="322"/>
      <c r="PMG1" s="322"/>
      <c r="PMH1" s="322"/>
      <c r="PMI1" s="322"/>
      <c r="PMJ1" s="322"/>
      <c r="PMK1" s="322"/>
      <c r="PML1" s="322"/>
      <c r="PMM1" s="322"/>
      <c r="PMN1" s="322"/>
      <c r="PMO1" s="322"/>
      <c r="PMP1" s="322"/>
      <c r="PMQ1" s="322"/>
      <c r="PMR1" s="322"/>
      <c r="PMS1" s="322"/>
      <c r="PMT1" s="322"/>
      <c r="PMU1" s="322"/>
      <c r="PMV1" s="322"/>
      <c r="PMW1" s="322"/>
      <c r="PMX1" s="322"/>
      <c r="PMY1" s="322"/>
      <c r="PMZ1" s="322"/>
      <c r="PNA1" s="322"/>
      <c r="PNB1" s="322"/>
      <c r="PNC1" s="322"/>
      <c r="PND1" s="322"/>
      <c r="PNE1" s="322"/>
      <c r="PNF1" s="322"/>
      <c r="PNG1" s="322"/>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22"/>
      <c r="PQW1" s="322"/>
      <c r="PQX1" s="322"/>
      <c r="PQY1" s="322"/>
      <c r="PQZ1" s="322"/>
      <c r="PRA1" s="322"/>
      <c r="PRB1" s="322"/>
      <c r="PRC1" s="322"/>
      <c r="PRD1" s="322"/>
      <c r="PRE1" s="322"/>
      <c r="PRF1" s="322"/>
      <c r="PRG1" s="322"/>
      <c r="PRH1" s="322"/>
      <c r="PRI1" s="322"/>
      <c r="PRJ1" s="322"/>
      <c r="PRK1" s="322"/>
      <c r="PRL1" s="322"/>
      <c r="PRM1" s="322"/>
      <c r="PRN1" s="322"/>
      <c r="PRO1" s="322"/>
      <c r="PRP1" s="322"/>
      <c r="PRQ1" s="322"/>
      <c r="PRR1" s="322"/>
      <c r="PRS1" s="322"/>
      <c r="PRT1" s="322"/>
      <c r="PRU1" s="322"/>
      <c r="PRV1" s="322"/>
      <c r="PRW1" s="322"/>
      <c r="PRX1" s="322"/>
      <c r="PRY1" s="322"/>
      <c r="PRZ1" s="322"/>
      <c r="PSA1" s="322"/>
      <c r="PSB1" s="322"/>
      <c r="PSC1" s="322"/>
      <c r="PSD1" s="322"/>
      <c r="PSE1" s="322"/>
      <c r="PSF1" s="322"/>
      <c r="PSG1" s="322"/>
      <c r="PSH1" s="322"/>
      <c r="PSI1" s="322"/>
      <c r="PSJ1" s="322"/>
      <c r="PSK1" s="322"/>
      <c r="PSL1" s="322"/>
      <c r="PSM1" s="322"/>
      <c r="PSN1" s="322"/>
      <c r="PSO1" s="322"/>
      <c r="PSP1" s="322"/>
      <c r="PSQ1" s="322"/>
      <c r="PSR1" s="322"/>
      <c r="PSS1" s="322"/>
      <c r="PST1" s="322"/>
      <c r="PSU1" s="322"/>
      <c r="PSV1" s="322"/>
      <c r="PSW1" s="322"/>
      <c r="PSX1" s="322"/>
      <c r="PSY1" s="322"/>
      <c r="PSZ1" s="322"/>
      <c r="PTA1" s="322"/>
      <c r="PTB1" s="322"/>
      <c r="PTC1" s="322"/>
      <c r="PTD1" s="322"/>
      <c r="PTE1" s="322"/>
      <c r="PTF1" s="322"/>
      <c r="PTG1" s="322"/>
      <c r="PTH1" s="322"/>
      <c r="PTI1" s="322"/>
      <c r="PTJ1" s="322"/>
      <c r="PTK1" s="322"/>
      <c r="PTL1" s="322"/>
      <c r="PTM1" s="322"/>
      <c r="PTN1" s="322"/>
      <c r="PTO1" s="322"/>
      <c r="PTP1" s="322"/>
      <c r="PTQ1" s="322"/>
      <c r="PTR1" s="322"/>
      <c r="PTS1" s="322"/>
      <c r="PTT1" s="322"/>
      <c r="PTU1" s="322"/>
      <c r="PTV1" s="322"/>
      <c r="PTW1" s="322"/>
      <c r="PTX1" s="322"/>
      <c r="PTY1" s="322"/>
      <c r="PTZ1" s="322"/>
      <c r="PUA1" s="322"/>
      <c r="PUB1" s="322"/>
      <c r="PUC1" s="322"/>
      <c r="PUD1" s="322"/>
      <c r="PUE1" s="322"/>
      <c r="PUF1" s="322"/>
      <c r="PUG1" s="322"/>
      <c r="PUH1" s="322"/>
      <c r="PUI1" s="322"/>
      <c r="PUJ1" s="322"/>
      <c r="PUK1" s="322"/>
      <c r="PUL1" s="322"/>
      <c r="PUM1" s="322"/>
      <c r="PUN1" s="322"/>
      <c r="PUO1" s="322"/>
      <c r="PUP1" s="322"/>
      <c r="PUQ1" s="322"/>
      <c r="PUR1" s="322"/>
      <c r="PUS1" s="322"/>
      <c r="PUT1" s="322"/>
      <c r="PUU1" s="322"/>
      <c r="PUV1" s="322"/>
      <c r="PUW1" s="322"/>
      <c r="PUX1" s="322"/>
      <c r="PUY1" s="322"/>
      <c r="PUZ1" s="322"/>
      <c r="PVA1" s="322"/>
      <c r="PVB1" s="322"/>
      <c r="PVC1" s="322"/>
      <c r="PVD1" s="322"/>
      <c r="PVE1" s="322"/>
      <c r="PVF1" s="322"/>
      <c r="PVG1" s="322"/>
      <c r="PVH1" s="322"/>
      <c r="PVI1" s="322"/>
      <c r="PVJ1" s="322"/>
      <c r="PVK1" s="322"/>
      <c r="PVL1" s="322"/>
      <c r="PVM1" s="322"/>
      <c r="PVN1" s="322"/>
      <c r="PVO1" s="322"/>
      <c r="PVP1" s="322"/>
      <c r="PVQ1" s="322"/>
      <c r="PVR1" s="322"/>
      <c r="PVS1" s="322"/>
      <c r="PVT1" s="322"/>
      <c r="PVU1" s="322"/>
      <c r="PVV1" s="322"/>
      <c r="PVW1" s="322"/>
      <c r="PVX1" s="322"/>
      <c r="PVY1" s="322"/>
      <c r="PVZ1" s="322"/>
      <c r="PWA1" s="322"/>
      <c r="PWB1" s="322"/>
      <c r="PWC1" s="322"/>
      <c r="PWD1" s="322"/>
      <c r="PWE1" s="322"/>
      <c r="PWF1" s="322"/>
      <c r="PWG1" s="322"/>
      <c r="PWH1" s="322"/>
      <c r="PWI1" s="322"/>
      <c r="PWJ1" s="322"/>
      <c r="PWK1" s="322"/>
      <c r="PWL1" s="322"/>
      <c r="PWM1" s="322"/>
      <c r="PWN1" s="322"/>
      <c r="PWO1" s="322"/>
      <c r="PWP1" s="322"/>
      <c r="PWQ1" s="322"/>
      <c r="PWR1" s="322"/>
      <c r="PWS1" s="322"/>
      <c r="PWT1" s="322"/>
      <c r="PWU1" s="322"/>
      <c r="PWV1" s="322"/>
      <c r="PWW1" s="322"/>
      <c r="PWX1" s="322"/>
      <c r="PWY1" s="322"/>
      <c r="PWZ1" s="322"/>
      <c r="PXA1" s="322"/>
      <c r="PXB1" s="322"/>
      <c r="PXC1" s="322"/>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22"/>
      <c r="QAS1" s="322"/>
      <c r="QAT1" s="322"/>
      <c r="QAU1" s="322"/>
      <c r="QAV1" s="322"/>
      <c r="QAW1" s="322"/>
      <c r="QAX1" s="322"/>
      <c r="QAY1" s="322"/>
      <c r="QAZ1" s="322"/>
      <c r="QBA1" s="322"/>
      <c r="QBB1" s="322"/>
      <c r="QBC1" s="322"/>
      <c r="QBD1" s="322"/>
      <c r="QBE1" s="322"/>
      <c r="QBF1" s="322"/>
      <c r="QBG1" s="322"/>
      <c r="QBH1" s="322"/>
      <c r="QBI1" s="322"/>
      <c r="QBJ1" s="322"/>
      <c r="QBK1" s="322"/>
      <c r="QBL1" s="322"/>
      <c r="QBM1" s="322"/>
      <c r="QBN1" s="322"/>
      <c r="QBO1" s="322"/>
      <c r="QBP1" s="322"/>
      <c r="QBQ1" s="322"/>
      <c r="QBR1" s="322"/>
      <c r="QBS1" s="322"/>
      <c r="QBT1" s="322"/>
      <c r="QBU1" s="322"/>
      <c r="QBV1" s="322"/>
      <c r="QBW1" s="322"/>
      <c r="QBX1" s="322"/>
      <c r="QBY1" s="322"/>
      <c r="QBZ1" s="322"/>
      <c r="QCA1" s="322"/>
      <c r="QCB1" s="322"/>
      <c r="QCC1" s="322"/>
      <c r="QCD1" s="322"/>
      <c r="QCE1" s="322"/>
      <c r="QCF1" s="322"/>
      <c r="QCG1" s="322"/>
      <c r="QCH1" s="322"/>
      <c r="QCI1" s="322"/>
      <c r="QCJ1" s="322"/>
      <c r="QCK1" s="322"/>
      <c r="QCL1" s="322"/>
      <c r="QCM1" s="322"/>
      <c r="QCN1" s="322"/>
      <c r="QCO1" s="322"/>
      <c r="QCP1" s="322"/>
      <c r="QCQ1" s="322"/>
      <c r="QCR1" s="322"/>
      <c r="QCS1" s="322"/>
      <c r="QCT1" s="322"/>
      <c r="QCU1" s="322"/>
      <c r="QCV1" s="322"/>
      <c r="QCW1" s="322"/>
      <c r="QCX1" s="322"/>
      <c r="QCY1" s="322"/>
      <c r="QCZ1" s="322"/>
      <c r="QDA1" s="322"/>
      <c r="QDB1" s="322"/>
      <c r="QDC1" s="322"/>
      <c r="QDD1" s="322"/>
      <c r="QDE1" s="322"/>
      <c r="QDF1" s="322"/>
      <c r="QDG1" s="322"/>
      <c r="QDH1" s="322"/>
      <c r="QDI1" s="322"/>
      <c r="QDJ1" s="322"/>
      <c r="QDK1" s="322"/>
      <c r="QDL1" s="322"/>
      <c r="QDM1" s="322"/>
      <c r="QDN1" s="322"/>
      <c r="QDO1" s="322"/>
      <c r="QDP1" s="322"/>
      <c r="QDQ1" s="322"/>
      <c r="QDR1" s="322"/>
      <c r="QDS1" s="322"/>
      <c r="QDT1" s="322"/>
      <c r="QDU1" s="322"/>
      <c r="QDV1" s="322"/>
      <c r="QDW1" s="322"/>
      <c r="QDX1" s="322"/>
      <c r="QDY1" s="322"/>
      <c r="QDZ1" s="322"/>
      <c r="QEA1" s="322"/>
      <c r="QEB1" s="322"/>
      <c r="QEC1" s="322"/>
      <c r="QED1" s="322"/>
      <c r="QEE1" s="322"/>
      <c r="QEF1" s="322"/>
      <c r="QEG1" s="322"/>
      <c r="QEH1" s="322"/>
      <c r="QEI1" s="322"/>
      <c r="QEJ1" s="322"/>
      <c r="QEK1" s="322"/>
      <c r="QEL1" s="322"/>
      <c r="QEM1" s="322"/>
      <c r="QEN1" s="322"/>
      <c r="QEO1" s="322"/>
      <c r="QEP1" s="322"/>
      <c r="QEQ1" s="322"/>
      <c r="QER1" s="322"/>
      <c r="QES1" s="322"/>
      <c r="QET1" s="322"/>
      <c r="QEU1" s="322"/>
      <c r="QEV1" s="322"/>
      <c r="QEW1" s="322"/>
      <c r="QEX1" s="322"/>
      <c r="QEY1" s="322"/>
      <c r="QEZ1" s="322"/>
      <c r="QFA1" s="322"/>
      <c r="QFB1" s="322"/>
      <c r="QFC1" s="322"/>
      <c r="QFD1" s="322"/>
      <c r="QFE1" s="322"/>
      <c r="QFF1" s="322"/>
      <c r="QFG1" s="322"/>
      <c r="QFH1" s="322"/>
      <c r="QFI1" s="322"/>
      <c r="QFJ1" s="322"/>
      <c r="QFK1" s="322"/>
      <c r="QFL1" s="322"/>
      <c r="QFM1" s="322"/>
      <c r="QFN1" s="322"/>
      <c r="QFO1" s="322"/>
      <c r="QFP1" s="322"/>
      <c r="QFQ1" s="322"/>
      <c r="QFR1" s="322"/>
      <c r="QFS1" s="322"/>
      <c r="QFT1" s="322"/>
      <c r="QFU1" s="322"/>
      <c r="QFV1" s="322"/>
      <c r="QFW1" s="322"/>
      <c r="QFX1" s="322"/>
      <c r="QFY1" s="322"/>
      <c r="QFZ1" s="322"/>
      <c r="QGA1" s="322"/>
      <c r="QGB1" s="322"/>
      <c r="QGC1" s="322"/>
      <c r="QGD1" s="322"/>
      <c r="QGE1" s="322"/>
      <c r="QGF1" s="322"/>
      <c r="QGG1" s="322"/>
      <c r="QGH1" s="322"/>
      <c r="QGI1" s="322"/>
      <c r="QGJ1" s="322"/>
      <c r="QGK1" s="322"/>
      <c r="QGL1" s="322"/>
      <c r="QGM1" s="322"/>
      <c r="QGN1" s="322"/>
      <c r="QGO1" s="322"/>
      <c r="QGP1" s="322"/>
      <c r="QGQ1" s="322"/>
      <c r="QGR1" s="322"/>
      <c r="QGS1" s="322"/>
      <c r="QGT1" s="322"/>
      <c r="QGU1" s="322"/>
      <c r="QGV1" s="322"/>
      <c r="QGW1" s="322"/>
      <c r="QGX1" s="322"/>
      <c r="QGY1" s="322"/>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22"/>
      <c r="QKO1" s="322"/>
      <c r="QKP1" s="322"/>
      <c r="QKQ1" s="322"/>
      <c r="QKR1" s="322"/>
      <c r="QKS1" s="322"/>
      <c r="QKT1" s="322"/>
      <c r="QKU1" s="322"/>
      <c r="QKV1" s="322"/>
      <c r="QKW1" s="322"/>
      <c r="QKX1" s="322"/>
      <c r="QKY1" s="322"/>
      <c r="QKZ1" s="322"/>
      <c r="QLA1" s="322"/>
      <c r="QLB1" s="322"/>
      <c r="QLC1" s="322"/>
      <c r="QLD1" s="322"/>
      <c r="QLE1" s="322"/>
      <c r="QLF1" s="322"/>
      <c r="QLG1" s="322"/>
      <c r="QLH1" s="322"/>
      <c r="QLI1" s="322"/>
      <c r="QLJ1" s="322"/>
      <c r="QLK1" s="322"/>
      <c r="QLL1" s="322"/>
      <c r="QLM1" s="322"/>
      <c r="QLN1" s="322"/>
      <c r="QLO1" s="322"/>
      <c r="QLP1" s="322"/>
      <c r="QLQ1" s="322"/>
      <c r="QLR1" s="322"/>
      <c r="QLS1" s="322"/>
      <c r="QLT1" s="322"/>
      <c r="QLU1" s="322"/>
      <c r="QLV1" s="322"/>
      <c r="QLW1" s="322"/>
      <c r="QLX1" s="322"/>
      <c r="QLY1" s="322"/>
      <c r="QLZ1" s="322"/>
      <c r="QMA1" s="322"/>
      <c r="QMB1" s="322"/>
      <c r="QMC1" s="322"/>
      <c r="QMD1" s="322"/>
      <c r="QME1" s="322"/>
      <c r="QMF1" s="322"/>
      <c r="QMG1" s="322"/>
      <c r="QMH1" s="322"/>
      <c r="QMI1" s="322"/>
      <c r="QMJ1" s="322"/>
      <c r="QMK1" s="322"/>
      <c r="QML1" s="322"/>
      <c r="QMM1" s="322"/>
      <c r="QMN1" s="322"/>
      <c r="QMO1" s="322"/>
      <c r="QMP1" s="322"/>
      <c r="QMQ1" s="322"/>
      <c r="QMR1" s="322"/>
      <c r="QMS1" s="322"/>
      <c r="QMT1" s="322"/>
      <c r="QMU1" s="322"/>
      <c r="QMV1" s="322"/>
      <c r="QMW1" s="322"/>
      <c r="QMX1" s="322"/>
      <c r="QMY1" s="322"/>
      <c r="QMZ1" s="322"/>
      <c r="QNA1" s="322"/>
      <c r="QNB1" s="322"/>
      <c r="QNC1" s="322"/>
      <c r="QND1" s="322"/>
      <c r="QNE1" s="322"/>
      <c r="QNF1" s="322"/>
      <c r="QNG1" s="322"/>
      <c r="QNH1" s="322"/>
      <c r="QNI1" s="322"/>
      <c r="QNJ1" s="322"/>
      <c r="QNK1" s="322"/>
      <c r="QNL1" s="322"/>
      <c r="QNM1" s="322"/>
      <c r="QNN1" s="322"/>
      <c r="QNO1" s="322"/>
      <c r="QNP1" s="322"/>
      <c r="QNQ1" s="322"/>
      <c r="QNR1" s="322"/>
      <c r="QNS1" s="322"/>
      <c r="QNT1" s="322"/>
      <c r="QNU1" s="322"/>
      <c r="QNV1" s="322"/>
      <c r="QNW1" s="322"/>
      <c r="QNX1" s="322"/>
      <c r="QNY1" s="322"/>
      <c r="QNZ1" s="322"/>
      <c r="QOA1" s="322"/>
      <c r="QOB1" s="322"/>
      <c r="QOC1" s="322"/>
      <c r="QOD1" s="322"/>
      <c r="QOE1" s="322"/>
      <c r="QOF1" s="322"/>
      <c r="QOG1" s="322"/>
      <c r="QOH1" s="322"/>
      <c r="QOI1" s="322"/>
      <c r="QOJ1" s="322"/>
      <c r="QOK1" s="322"/>
      <c r="QOL1" s="322"/>
      <c r="QOM1" s="322"/>
      <c r="QON1" s="322"/>
      <c r="QOO1" s="322"/>
      <c r="QOP1" s="322"/>
      <c r="QOQ1" s="322"/>
      <c r="QOR1" s="322"/>
      <c r="QOS1" s="322"/>
      <c r="QOT1" s="322"/>
      <c r="QOU1" s="322"/>
      <c r="QOV1" s="322"/>
      <c r="QOW1" s="322"/>
      <c r="QOX1" s="322"/>
      <c r="QOY1" s="322"/>
      <c r="QOZ1" s="322"/>
      <c r="QPA1" s="322"/>
      <c r="QPB1" s="322"/>
      <c r="QPC1" s="322"/>
      <c r="QPD1" s="322"/>
      <c r="QPE1" s="322"/>
      <c r="QPF1" s="322"/>
      <c r="QPG1" s="322"/>
      <c r="QPH1" s="322"/>
      <c r="QPI1" s="322"/>
      <c r="QPJ1" s="322"/>
      <c r="QPK1" s="322"/>
      <c r="QPL1" s="322"/>
      <c r="QPM1" s="322"/>
      <c r="QPN1" s="322"/>
      <c r="QPO1" s="322"/>
      <c r="QPP1" s="322"/>
      <c r="QPQ1" s="322"/>
      <c r="QPR1" s="322"/>
      <c r="QPS1" s="322"/>
      <c r="QPT1" s="322"/>
      <c r="QPU1" s="322"/>
      <c r="QPV1" s="322"/>
      <c r="QPW1" s="322"/>
      <c r="QPX1" s="322"/>
      <c r="QPY1" s="322"/>
      <c r="QPZ1" s="322"/>
      <c r="QQA1" s="322"/>
      <c r="QQB1" s="322"/>
      <c r="QQC1" s="322"/>
      <c r="QQD1" s="322"/>
      <c r="QQE1" s="322"/>
      <c r="QQF1" s="322"/>
      <c r="QQG1" s="322"/>
      <c r="QQH1" s="322"/>
      <c r="QQI1" s="322"/>
      <c r="QQJ1" s="322"/>
      <c r="QQK1" s="322"/>
      <c r="QQL1" s="322"/>
      <c r="QQM1" s="322"/>
      <c r="QQN1" s="322"/>
      <c r="QQO1" s="322"/>
      <c r="QQP1" s="322"/>
      <c r="QQQ1" s="322"/>
      <c r="QQR1" s="322"/>
      <c r="QQS1" s="322"/>
      <c r="QQT1" s="322"/>
      <c r="QQU1" s="322"/>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22"/>
      <c r="QUK1" s="322"/>
      <c r="QUL1" s="322"/>
      <c r="QUM1" s="322"/>
      <c r="QUN1" s="322"/>
      <c r="QUO1" s="322"/>
      <c r="QUP1" s="322"/>
      <c r="QUQ1" s="322"/>
      <c r="QUR1" s="322"/>
      <c r="QUS1" s="322"/>
      <c r="QUT1" s="322"/>
      <c r="QUU1" s="322"/>
      <c r="QUV1" s="322"/>
      <c r="QUW1" s="322"/>
      <c r="QUX1" s="322"/>
      <c r="QUY1" s="322"/>
      <c r="QUZ1" s="322"/>
      <c r="QVA1" s="322"/>
      <c r="QVB1" s="322"/>
      <c r="QVC1" s="322"/>
      <c r="QVD1" s="322"/>
      <c r="QVE1" s="322"/>
      <c r="QVF1" s="322"/>
      <c r="QVG1" s="322"/>
      <c r="QVH1" s="322"/>
      <c r="QVI1" s="322"/>
      <c r="QVJ1" s="322"/>
      <c r="QVK1" s="322"/>
      <c r="QVL1" s="322"/>
      <c r="QVM1" s="322"/>
      <c r="QVN1" s="322"/>
      <c r="QVO1" s="322"/>
      <c r="QVP1" s="322"/>
      <c r="QVQ1" s="322"/>
      <c r="QVR1" s="322"/>
      <c r="QVS1" s="322"/>
      <c r="QVT1" s="322"/>
      <c r="QVU1" s="322"/>
      <c r="QVV1" s="322"/>
      <c r="QVW1" s="322"/>
      <c r="QVX1" s="322"/>
      <c r="QVY1" s="322"/>
      <c r="QVZ1" s="322"/>
      <c r="QWA1" s="322"/>
      <c r="QWB1" s="322"/>
      <c r="QWC1" s="322"/>
      <c r="QWD1" s="322"/>
      <c r="QWE1" s="322"/>
      <c r="QWF1" s="322"/>
      <c r="QWG1" s="322"/>
      <c r="QWH1" s="322"/>
      <c r="QWI1" s="322"/>
      <c r="QWJ1" s="322"/>
      <c r="QWK1" s="322"/>
      <c r="QWL1" s="322"/>
      <c r="QWM1" s="322"/>
      <c r="QWN1" s="322"/>
      <c r="QWO1" s="322"/>
      <c r="QWP1" s="322"/>
      <c r="QWQ1" s="322"/>
      <c r="QWR1" s="322"/>
      <c r="QWS1" s="322"/>
      <c r="QWT1" s="322"/>
      <c r="QWU1" s="322"/>
      <c r="QWV1" s="322"/>
      <c r="QWW1" s="322"/>
      <c r="QWX1" s="322"/>
      <c r="QWY1" s="322"/>
      <c r="QWZ1" s="322"/>
      <c r="QXA1" s="322"/>
      <c r="QXB1" s="322"/>
      <c r="QXC1" s="322"/>
      <c r="QXD1" s="322"/>
      <c r="QXE1" s="322"/>
      <c r="QXF1" s="322"/>
      <c r="QXG1" s="322"/>
      <c r="QXH1" s="322"/>
      <c r="QXI1" s="322"/>
      <c r="QXJ1" s="322"/>
      <c r="QXK1" s="322"/>
      <c r="QXL1" s="322"/>
      <c r="QXM1" s="322"/>
      <c r="QXN1" s="322"/>
      <c r="QXO1" s="322"/>
      <c r="QXP1" s="322"/>
      <c r="QXQ1" s="322"/>
      <c r="QXR1" s="322"/>
      <c r="QXS1" s="322"/>
      <c r="QXT1" s="322"/>
      <c r="QXU1" s="322"/>
      <c r="QXV1" s="322"/>
      <c r="QXW1" s="322"/>
      <c r="QXX1" s="322"/>
      <c r="QXY1" s="322"/>
      <c r="QXZ1" s="322"/>
      <c r="QYA1" s="322"/>
      <c r="QYB1" s="322"/>
      <c r="QYC1" s="322"/>
      <c r="QYD1" s="322"/>
      <c r="QYE1" s="322"/>
      <c r="QYF1" s="322"/>
      <c r="QYG1" s="322"/>
      <c r="QYH1" s="322"/>
      <c r="QYI1" s="322"/>
      <c r="QYJ1" s="322"/>
      <c r="QYK1" s="322"/>
      <c r="QYL1" s="322"/>
      <c r="QYM1" s="322"/>
      <c r="QYN1" s="322"/>
      <c r="QYO1" s="322"/>
      <c r="QYP1" s="322"/>
      <c r="QYQ1" s="322"/>
      <c r="QYR1" s="322"/>
      <c r="QYS1" s="322"/>
      <c r="QYT1" s="322"/>
      <c r="QYU1" s="322"/>
      <c r="QYV1" s="322"/>
      <c r="QYW1" s="322"/>
      <c r="QYX1" s="322"/>
      <c r="QYY1" s="322"/>
      <c r="QYZ1" s="322"/>
      <c r="QZA1" s="322"/>
      <c r="QZB1" s="322"/>
      <c r="QZC1" s="322"/>
      <c r="QZD1" s="322"/>
      <c r="QZE1" s="322"/>
      <c r="QZF1" s="322"/>
      <c r="QZG1" s="322"/>
      <c r="QZH1" s="322"/>
      <c r="QZI1" s="322"/>
      <c r="QZJ1" s="322"/>
      <c r="QZK1" s="322"/>
      <c r="QZL1" s="322"/>
      <c r="QZM1" s="322"/>
      <c r="QZN1" s="322"/>
      <c r="QZO1" s="322"/>
      <c r="QZP1" s="322"/>
      <c r="QZQ1" s="322"/>
      <c r="QZR1" s="322"/>
      <c r="QZS1" s="322"/>
      <c r="QZT1" s="322"/>
      <c r="QZU1" s="322"/>
      <c r="QZV1" s="322"/>
      <c r="QZW1" s="322"/>
      <c r="QZX1" s="322"/>
      <c r="QZY1" s="322"/>
      <c r="QZZ1" s="322"/>
      <c r="RAA1" s="322"/>
      <c r="RAB1" s="322"/>
      <c r="RAC1" s="322"/>
      <c r="RAD1" s="322"/>
      <c r="RAE1" s="322"/>
      <c r="RAF1" s="322"/>
      <c r="RAG1" s="322"/>
      <c r="RAH1" s="322"/>
      <c r="RAI1" s="322"/>
      <c r="RAJ1" s="322"/>
      <c r="RAK1" s="322"/>
      <c r="RAL1" s="322"/>
      <c r="RAM1" s="322"/>
      <c r="RAN1" s="322"/>
      <c r="RAO1" s="322"/>
      <c r="RAP1" s="322"/>
      <c r="RAQ1" s="322"/>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22"/>
      <c r="REG1" s="322"/>
      <c r="REH1" s="322"/>
      <c r="REI1" s="322"/>
      <c r="REJ1" s="322"/>
      <c r="REK1" s="322"/>
      <c r="REL1" s="322"/>
      <c r="REM1" s="322"/>
      <c r="REN1" s="322"/>
      <c r="REO1" s="322"/>
      <c r="REP1" s="322"/>
      <c r="REQ1" s="322"/>
      <c r="RER1" s="322"/>
      <c r="RES1" s="322"/>
      <c r="RET1" s="322"/>
      <c r="REU1" s="322"/>
      <c r="REV1" s="322"/>
      <c r="REW1" s="322"/>
      <c r="REX1" s="322"/>
      <c r="REY1" s="322"/>
      <c r="REZ1" s="322"/>
      <c r="RFA1" s="322"/>
      <c r="RFB1" s="322"/>
      <c r="RFC1" s="322"/>
      <c r="RFD1" s="322"/>
      <c r="RFE1" s="322"/>
      <c r="RFF1" s="322"/>
      <c r="RFG1" s="322"/>
      <c r="RFH1" s="322"/>
      <c r="RFI1" s="322"/>
      <c r="RFJ1" s="322"/>
      <c r="RFK1" s="322"/>
      <c r="RFL1" s="322"/>
      <c r="RFM1" s="322"/>
      <c r="RFN1" s="322"/>
      <c r="RFO1" s="322"/>
      <c r="RFP1" s="322"/>
      <c r="RFQ1" s="322"/>
      <c r="RFR1" s="322"/>
      <c r="RFS1" s="322"/>
      <c r="RFT1" s="322"/>
      <c r="RFU1" s="322"/>
      <c r="RFV1" s="322"/>
      <c r="RFW1" s="322"/>
      <c r="RFX1" s="322"/>
      <c r="RFY1" s="322"/>
      <c r="RFZ1" s="322"/>
      <c r="RGA1" s="322"/>
      <c r="RGB1" s="322"/>
      <c r="RGC1" s="322"/>
      <c r="RGD1" s="322"/>
      <c r="RGE1" s="322"/>
      <c r="RGF1" s="322"/>
      <c r="RGG1" s="322"/>
      <c r="RGH1" s="322"/>
      <c r="RGI1" s="322"/>
      <c r="RGJ1" s="322"/>
      <c r="RGK1" s="322"/>
      <c r="RGL1" s="322"/>
      <c r="RGM1" s="322"/>
      <c r="RGN1" s="322"/>
      <c r="RGO1" s="322"/>
      <c r="RGP1" s="322"/>
      <c r="RGQ1" s="322"/>
      <c r="RGR1" s="322"/>
      <c r="RGS1" s="322"/>
      <c r="RGT1" s="322"/>
      <c r="RGU1" s="322"/>
      <c r="RGV1" s="322"/>
      <c r="RGW1" s="322"/>
      <c r="RGX1" s="322"/>
      <c r="RGY1" s="322"/>
      <c r="RGZ1" s="322"/>
      <c r="RHA1" s="322"/>
      <c r="RHB1" s="322"/>
      <c r="RHC1" s="322"/>
      <c r="RHD1" s="322"/>
      <c r="RHE1" s="322"/>
      <c r="RHF1" s="322"/>
      <c r="RHG1" s="322"/>
      <c r="RHH1" s="322"/>
      <c r="RHI1" s="322"/>
      <c r="RHJ1" s="322"/>
      <c r="RHK1" s="322"/>
      <c r="RHL1" s="322"/>
      <c r="RHM1" s="322"/>
      <c r="RHN1" s="322"/>
      <c r="RHO1" s="322"/>
      <c r="RHP1" s="322"/>
      <c r="RHQ1" s="322"/>
      <c r="RHR1" s="322"/>
      <c r="RHS1" s="322"/>
      <c r="RHT1" s="322"/>
      <c r="RHU1" s="322"/>
      <c r="RHV1" s="322"/>
      <c r="RHW1" s="322"/>
      <c r="RHX1" s="322"/>
      <c r="RHY1" s="322"/>
      <c r="RHZ1" s="322"/>
      <c r="RIA1" s="322"/>
      <c r="RIB1" s="322"/>
      <c r="RIC1" s="322"/>
      <c r="RID1" s="322"/>
      <c r="RIE1" s="322"/>
      <c r="RIF1" s="322"/>
      <c r="RIG1" s="322"/>
      <c r="RIH1" s="322"/>
      <c r="RII1" s="322"/>
      <c r="RIJ1" s="322"/>
      <c r="RIK1" s="322"/>
      <c r="RIL1" s="322"/>
      <c r="RIM1" s="322"/>
      <c r="RIN1" s="322"/>
      <c r="RIO1" s="322"/>
      <c r="RIP1" s="322"/>
      <c r="RIQ1" s="322"/>
      <c r="RIR1" s="322"/>
      <c r="RIS1" s="322"/>
      <c r="RIT1" s="322"/>
      <c r="RIU1" s="322"/>
      <c r="RIV1" s="322"/>
      <c r="RIW1" s="322"/>
      <c r="RIX1" s="322"/>
      <c r="RIY1" s="322"/>
      <c r="RIZ1" s="322"/>
      <c r="RJA1" s="322"/>
      <c r="RJB1" s="322"/>
      <c r="RJC1" s="322"/>
      <c r="RJD1" s="322"/>
      <c r="RJE1" s="322"/>
      <c r="RJF1" s="322"/>
      <c r="RJG1" s="322"/>
      <c r="RJH1" s="322"/>
      <c r="RJI1" s="322"/>
      <c r="RJJ1" s="322"/>
      <c r="RJK1" s="322"/>
      <c r="RJL1" s="322"/>
      <c r="RJM1" s="322"/>
      <c r="RJN1" s="322"/>
      <c r="RJO1" s="322"/>
      <c r="RJP1" s="322"/>
      <c r="RJQ1" s="322"/>
      <c r="RJR1" s="322"/>
      <c r="RJS1" s="322"/>
      <c r="RJT1" s="322"/>
      <c r="RJU1" s="322"/>
      <c r="RJV1" s="322"/>
      <c r="RJW1" s="322"/>
      <c r="RJX1" s="322"/>
      <c r="RJY1" s="322"/>
      <c r="RJZ1" s="322"/>
      <c r="RKA1" s="322"/>
      <c r="RKB1" s="322"/>
      <c r="RKC1" s="322"/>
      <c r="RKD1" s="322"/>
      <c r="RKE1" s="322"/>
      <c r="RKF1" s="322"/>
      <c r="RKG1" s="322"/>
      <c r="RKH1" s="322"/>
      <c r="RKI1" s="322"/>
      <c r="RKJ1" s="322"/>
      <c r="RKK1" s="322"/>
      <c r="RKL1" s="322"/>
      <c r="RKM1" s="322"/>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22"/>
      <c r="ROC1" s="322"/>
      <c r="ROD1" s="322"/>
      <c r="ROE1" s="322"/>
      <c r="ROF1" s="322"/>
      <c r="ROG1" s="322"/>
      <c r="ROH1" s="322"/>
      <c r="ROI1" s="322"/>
      <c r="ROJ1" s="322"/>
      <c r="ROK1" s="322"/>
      <c r="ROL1" s="322"/>
      <c r="ROM1" s="322"/>
      <c r="RON1" s="322"/>
      <c r="ROO1" s="322"/>
      <c r="ROP1" s="322"/>
      <c r="ROQ1" s="322"/>
      <c r="ROR1" s="322"/>
      <c r="ROS1" s="322"/>
      <c r="ROT1" s="322"/>
      <c r="ROU1" s="322"/>
      <c r="ROV1" s="322"/>
      <c r="ROW1" s="322"/>
      <c r="ROX1" s="322"/>
      <c r="ROY1" s="322"/>
      <c r="ROZ1" s="322"/>
      <c r="RPA1" s="322"/>
      <c r="RPB1" s="322"/>
      <c r="RPC1" s="322"/>
      <c r="RPD1" s="322"/>
      <c r="RPE1" s="322"/>
      <c r="RPF1" s="322"/>
      <c r="RPG1" s="322"/>
      <c r="RPH1" s="322"/>
      <c r="RPI1" s="322"/>
      <c r="RPJ1" s="322"/>
      <c r="RPK1" s="322"/>
      <c r="RPL1" s="322"/>
      <c r="RPM1" s="322"/>
      <c r="RPN1" s="322"/>
      <c r="RPO1" s="322"/>
      <c r="RPP1" s="322"/>
      <c r="RPQ1" s="322"/>
      <c r="RPR1" s="322"/>
      <c r="RPS1" s="322"/>
      <c r="RPT1" s="322"/>
      <c r="RPU1" s="322"/>
      <c r="RPV1" s="322"/>
      <c r="RPW1" s="322"/>
      <c r="RPX1" s="322"/>
      <c r="RPY1" s="322"/>
      <c r="RPZ1" s="322"/>
      <c r="RQA1" s="322"/>
      <c r="RQB1" s="322"/>
      <c r="RQC1" s="322"/>
      <c r="RQD1" s="322"/>
      <c r="RQE1" s="322"/>
      <c r="RQF1" s="322"/>
      <c r="RQG1" s="322"/>
      <c r="RQH1" s="322"/>
      <c r="RQI1" s="322"/>
      <c r="RQJ1" s="322"/>
      <c r="RQK1" s="322"/>
      <c r="RQL1" s="322"/>
      <c r="RQM1" s="322"/>
      <c r="RQN1" s="322"/>
      <c r="RQO1" s="322"/>
      <c r="RQP1" s="322"/>
      <c r="RQQ1" s="322"/>
      <c r="RQR1" s="322"/>
      <c r="RQS1" s="322"/>
      <c r="RQT1" s="322"/>
      <c r="RQU1" s="322"/>
      <c r="RQV1" s="322"/>
      <c r="RQW1" s="322"/>
      <c r="RQX1" s="322"/>
      <c r="RQY1" s="322"/>
      <c r="RQZ1" s="322"/>
      <c r="RRA1" s="322"/>
      <c r="RRB1" s="322"/>
      <c r="RRC1" s="322"/>
      <c r="RRD1" s="322"/>
      <c r="RRE1" s="322"/>
      <c r="RRF1" s="322"/>
      <c r="RRG1" s="322"/>
      <c r="RRH1" s="322"/>
      <c r="RRI1" s="322"/>
      <c r="RRJ1" s="322"/>
      <c r="RRK1" s="322"/>
      <c r="RRL1" s="322"/>
      <c r="RRM1" s="322"/>
      <c r="RRN1" s="322"/>
      <c r="RRO1" s="322"/>
      <c r="RRP1" s="322"/>
      <c r="RRQ1" s="322"/>
      <c r="RRR1" s="322"/>
      <c r="RRS1" s="322"/>
      <c r="RRT1" s="322"/>
      <c r="RRU1" s="322"/>
      <c r="RRV1" s="322"/>
      <c r="RRW1" s="322"/>
      <c r="RRX1" s="322"/>
      <c r="RRY1" s="322"/>
      <c r="RRZ1" s="322"/>
      <c r="RSA1" s="322"/>
      <c r="RSB1" s="322"/>
      <c r="RSC1" s="322"/>
      <c r="RSD1" s="322"/>
      <c r="RSE1" s="322"/>
      <c r="RSF1" s="322"/>
      <c r="RSG1" s="322"/>
      <c r="RSH1" s="322"/>
      <c r="RSI1" s="322"/>
      <c r="RSJ1" s="322"/>
      <c r="RSK1" s="322"/>
      <c r="RSL1" s="322"/>
      <c r="RSM1" s="322"/>
      <c r="RSN1" s="322"/>
      <c r="RSO1" s="322"/>
      <c r="RSP1" s="322"/>
      <c r="RSQ1" s="322"/>
      <c r="RSR1" s="322"/>
      <c r="RSS1" s="322"/>
      <c r="RST1" s="322"/>
      <c r="RSU1" s="322"/>
      <c r="RSV1" s="322"/>
      <c r="RSW1" s="322"/>
      <c r="RSX1" s="322"/>
      <c r="RSY1" s="322"/>
      <c r="RSZ1" s="322"/>
      <c r="RTA1" s="322"/>
      <c r="RTB1" s="322"/>
      <c r="RTC1" s="322"/>
      <c r="RTD1" s="322"/>
      <c r="RTE1" s="322"/>
      <c r="RTF1" s="322"/>
      <c r="RTG1" s="322"/>
      <c r="RTH1" s="322"/>
      <c r="RTI1" s="322"/>
      <c r="RTJ1" s="322"/>
      <c r="RTK1" s="322"/>
      <c r="RTL1" s="322"/>
      <c r="RTM1" s="322"/>
      <c r="RTN1" s="322"/>
      <c r="RTO1" s="322"/>
      <c r="RTP1" s="322"/>
      <c r="RTQ1" s="322"/>
      <c r="RTR1" s="322"/>
      <c r="RTS1" s="322"/>
      <c r="RTT1" s="322"/>
      <c r="RTU1" s="322"/>
      <c r="RTV1" s="322"/>
      <c r="RTW1" s="322"/>
      <c r="RTX1" s="322"/>
      <c r="RTY1" s="322"/>
      <c r="RTZ1" s="322"/>
      <c r="RUA1" s="322"/>
      <c r="RUB1" s="322"/>
      <c r="RUC1" s="322"/>
      <c r="RUD1" s="322"/>
      <c r="RUE1" s="322"/>
      <c r="RUF1" s="322"/>
      <c r="RUG1" s="322"/>
      <c r="RUH1" s="322"/>
      <c r="RUI1" s="322"/>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22"/>
      <c r="RXY1" s="322"/>
      <c r="RXZ1" s="322"/>
      <c r="RYA1" s="322"/>
      <c r="RYB1" s="322"/>
      <c r="RYC1" s="322"/>
      <c r="RYD1" s="322"/>
      <c r="RYE1" s="322"/>
      <c r="RYF1" s="322"/>
      <c r="RYG1" s="322"/>
      <c r="RYH1" s="322"/>
      <c r="RYI1" s="322"/>
      <c r="RYJ1" s="322"/>
      <c r="RYK1" s="322"/>
      <c r="RYL1" s="322"/>
      <c r="RYM1" s="322"/>
      <c r="RYN1" s="322"/>
      <c r="RYO1" s="322"/>
      <c r="RYP1" s="322"/>
      <c r="RYQ1" s="322"/>
      <c r="RYR1" s="322"/>
      <c r="RYS1" s="322"/>
      <c r="RYT1" s="322"/>
      <c r="RYU1" s="322"/>
      <c r="RYV1" s="322"/>
      <c r="RYW1" s="322"/>
      <c r="RYX1" s="322"/>
      <c r="RYY1" s="322"/>
      <c r="RYZ1" s="322"/>
      <c r="RZA1" s="322"/>
      <c r="RZB1" s="322"/>
      <c r="RZC1" s="322"/>
      <c r="RZD1" s="322"/>
      <c r="RZE1" s="322"/>
      <c r="RZF1" s="322"/>
      <c r="RZG1" s="322"/>
      <c r="RZH1" s="322"/>
      <c r="RZI1" s="322"/>
      <c r="RZJ1" s="322"/>
      <c r="RZK1" s="322"/>
      <c r="RZL1" s="322"/>
      <c r="RZM1" s="322"/>
      <c r="RZN1" s="322"/>
      <c r="RZO1" s="322"/>
      <c r="RZP1" s="322"/>
      <c r="RZQ1" s="322"/>
      <c r="RZR1" s="322"/>
      <c r="RZS1" s="322"/>
      <c r="RZT1" s="322"/>
      <c r="RZU1" s="322"/>
      <c r="RZV1" s="322"/>
      <c r="RZW1" s="322"/>
      <c r="RZX1" s="322"/>
      <c r="RZY1" s="322"/>
      <c r="RZZ1" s="322"/>
      <c r="SAA1" s="322"/>
      <c r="SAB1" s="322"/>
      <c r="SAC1" s="322"/>
      <c r="SAD1" s="322"/>
      <c r="SAE1" s="322"/>
      <c r="SAF1" s="322"/>
      <c r="SAG1" s="322"/>
      <c r="SAH1" s="322"/>
      <c r="SAI1" s="322"/>
      <c r="SAJ1" s="322"/>
      <c r="SAK1" s="322"/>
      <c r="SAL1" s="322"/>
      <c r="SAM1" s="322"/>
      <c r="SAN1" s="322"/>
      <c r="SAO1" s="322"/>
      <c r="SAP1" s="322"/>
      <c r="SAQ1" s="322"/>
      <c r="SAR1" s="322"/>
      <c r="SAS1" s="322"/>
      <c r="SAT1" s="322"/>
      <c r="SAU1" s="322"/>
      <c r="SAV1" s="322"/>
      <c r="SAW1" s="322"/>
      <c r="SAX1" s="322"/>
      <c r="SAY1" s="322"/>
      <c r="SAZ1" s="322"/>
      <c r="SBA1" s="322"/>
      <c r="SBB1" s="322"/>
      <c r="SBC1" s="322"/>
      <c r="SBD1" s="322"/>
      <c r="SBE1" s="322"/>
      <c r="SBF1" s="322"/>
      <c r="SBG1" s="322"/>
      <c r="SBH1" s="322"/>
      <c r="SBI1" s="322"/>
      <c r="SBJ1" s="322"/>
      <c r="SBK1" s="322"/>
      <c r="SBL1" s="322"/>
      <c r="SBM1" s="322"/>
      <c r="SBN1" s="322"/>
      <c r="SBO1" s="322"/>
      <c r="SBP1" s="322"/>
      <c r="SBQ1" s="322"/>
      <c r="SBR1" s="322"/>
      <c r="SBS1" s="322"/>
      <c r="SBT1" s="322"/>
      <c r="SBU1" s="322"/>
      <c r="SBV1" s="322"/>
      <c r="SBW1" s="322"/>
      <c r="SBX1" s="322"/>
      <c r="SBY1" s="322"/>
      <c r="SBZ1" s="322"/>
      <c r="SCA1" s="322"/>
      <c r="SCB1" s="322"/>
      <c r="SCC1" s="322"/>
      <c r="SCD1" s="322"/>
      <c r="SCE1" s="322"/>
      <c r="SCF1" s="322"/>
      <c r="SCG1" s="322"/>
      <c r="SCH1" s="322"/>
      <c r="SCI1" s="322"/>
      <c r="SCJ1" s="322"/>
      <c r="SCK1" s="322"/>
      <c r="SCL1" s="322"/>
      <c r="SCM1" s="322"/>
      <c r="SCN1" s="322"/>
      <c r="SCO1" s="322"/>
      <c r="SCP1" s="322"/>
      <c r="SCQ1" s="322"/>
      <c r="SCR1" s="322"/>
      <c r="SCS1" s="322"/>
      <c r="SCT1" s="322"/>
      <c r="SCU1" s="322"/>
      <c r="SCV1" s="322"/>
      <c r="SCW1" s="322"/>
      <c r="SCX1" s="322"/>
      <c r="SCY1" s="322"/>
      <c r="SCZ1" s="322"/>
      <c r="SDA1" s="322"/>
      <c r="SDB1" s="322"/>
      <c r="SDC1" s="322"/>
      <c r="SDD1" s="322"/>
      <c r="SDE1" s="322"/>
      <c r="SDF1" s="322"/>
      <c r="SDG1" s="322"/>
      <c r="SDH1" s="322"/>
      <c r="SDI1" s="322"/>
      <c r="SDJ1" s="322"/>
      <c r="SDK1" s="322"/>
      <c r="SDL1" s="322"/>
      <c r="SDM1" s="322"/>
      <c r="SDN1" s="322"/>
      <c r="SDO1" s="322"/>
      <c r="SDP1" s="322"/>
      <c r="SDQ1" s="322"/>
      <c r="SDR1" s="322"/>
      <c r="SDS1" s="322"/>
      <c r="SDT1" s="322"/>
      <c r="SDU1" s="322"/>
      <c r="SDV1" s="322"/>
      <c r="SDW1" s="322"/>
      <c r="SDX1" s="322"/>
      <c r="SDY1" s="322"/>
      <c r="SDZ1" s="322"/>
      <c r="SEA1" s="322"/>
      <c r="SEB1" s="322"/>
      <c r="SEC1" s="322"/>
      <c r="SED1" s="322"/>
      <c r="SEE1" s="322"/>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22"/>
      <c r="SHU1" s="322"/>
      <c r="SHV1" s="322"/>
      <c r="SHW1" s="322"/>
      <c r="SHX1" s="322"/>
      <c r="SHY1" s="322"/>
      <c r="SHZ1" s="322"/>
      <c r="SIA1" s="322"/>
      <c r="SIB1" s="322"/>
      <c r="SIC1" s="322"/>
      <c r="SID1" s="322"/>
      <c r="SIE1" s="322"/>
      <c r="SIF1" s="322"/>
      <c r="SIG1" s="322"/>
      <c r="SIH1" s="322"/>
      <c r="SII1" s="322"/>
      <c r="SIJ1" s="322"/>
      <c r="SIK1" s="322"/>
      <c r="SIL1" s="322"/>
      <c r="SIM1" s="322"/>
      <c r="SIN1" s="322"/>
      <c r="SIO1" s="322"/>
      <c r="SIP1" s="322"/>
      <c r="SIQ1" s="322"/>
      <c r="SIR1" s="322"/>
      <c r="SIS1" s="322"/>
      <c r="SIT1" s="322"/>
      <c r="SIU1" s="322"/>
      <c r="SIV1" s="322"/>
      <c r="SIW1" s="322"/>
      <c r="SIX1" s="322"/>
      <c r="SIY1" s="322"/>
      <c r="SIZ1" s="322"/>
      <c r="SJA1" s="322"/>
      <c r="SJB1" s="322"/>
      <c r="SJC1" s="322"/>
      <c r="SJD1" s="322"/>
      <c r="SJE1" s="322"/>
      <c r="SJF1" s="322"/>
      <c r="SJG1" s="322"/>
      <c r="SJH1" s="322"/>
      <c r="SJI1" s="322"/>
      <c r="SJJ1" s="322"/>
      <c r="SJK1" s="322"/>
      <c r="SJL1" s="322"/>
      <c r="SJM1" s="322"/>
      <c r="SJN1" s="322"/>
      <c r="SJO1" s="322"/>
      <c r="SJP1" s="322"/>
      <c r="SJQ1" s="322"/>
      <c r="SJR1" s="322"/>
      <c r="SJS1" s="322"/>
      <c r="SJT1" s="322"/>
      <c r="SJU1" s="322"/>
      <c r="SJV1" s="322"/>
      <c r="SJW1" s="322"/>
      <c r="SJX1" s="322"/>
      <c r="SJY1" s="322"/>
      <c r="SJZ1" s="322"/>
      <c r="SKA1" s="322"/>
      <c r="SKB1" s="322"/>
      <c r="SKC1" s="322"/>
      <c r="SKD1" s="322"/>
      <c r="SKE1" s="322"/>
      <c r="SKF1" s="322"/>
      <c r="SKG1" s="322"/>
      <c r="SKH1" s="322"/>
      <c r="SKI1" s="322"/>
      <c r="SKJ1" s="322"/>
      <c r="SKK1" s="322"/>
      <c r="SKL1" s="322"/>
      <c r="SKM1" s="322"/>
      <c r="SKN1" s="322"/>
      <c r="SKO1" s="322"/>
      <c r="SKP1" s="322"/>
      <c r="SKQ1" s="322"/>
      <c r="SKR1" s="322"/>
      <c r="SKS1" s="322"/>
      <c r="SKT1" s="322"/>
      <c r="SKU1" s="322"/>
      <c r="SKV1" s="322"/>
      <c r="SKW1" s="322"/>
      <c r="SKX1" s="322"/>
      <c r="SKY1" s="322"/>
      <c r="SKZ1" s="322"/>
      <c r="SLA1" s="322"/>
      <c r="SLB1" s="322"/>
      <c r="SLC1" s="322"/>
      <c r="SLD1" s="322"/>
      <c r="SLE1" s="322"/>
      <c r="SLF1" s="322"/>
      <c r="SLG1" s="322"/>
      <c r="SLH1" s="322"/>
      <c r="SLI1" s="322"/>
      <c r="SLJ1" s="322"/>
      <c r="SLK1" s="322"/>
      <c r="SLL1" s="322"/>
      <c r="SLM1" s="322"/>
      <c r="SLN1" s="322"/>
      <c r="SLO1" s="322"/>
      <c r="SLP1" s="322"/>
      <c r="SLQ1" s="322"/>
      <c r="SLR1" s="322"/>
      <c r="SLS1" s="322"/>
      <c r="SLT1" s="322"/>
      <c r="SLU1" s="322"/>
      <c r="SLV1" s="322"/>
      <c r="SLW1" s="322"/>
      <c r="SLX1" s="322"/>
      <c r="SLY1" s="322"/>
      <c r="SLZ1" s="322"/>
      <c r="SMA1" s="322"/>
      <c r="SMB1" s="322"/>
      <c r="SMC1" s="322"/>
      <c r="SMD1" s="322"/>
      <c r="SME1" s="322"/>
      <c r="SMF1" s="322"/>
      <c r="SMG1" s="322"/>
      <c r="SMH1" s="322"/>
      <c r="SMI1" s="322"/>
      <c r="SMJ1" s="322"/>
      <c r="SMK1" s="322"/>
      <c r="SML1" s="322"/>
      <c r="SMM1" s="322"/>
      <c r="SMN1" s="322"/>
      <c r="SMO1" s="322"/>
      <c r="SMP1" s="322"/>
      <c r="SMQ1" s="322"/>
      <c r="SMR1" s="322"/>
      <c r="SMS1" s="322"/>
      <c r="SMT1" s="322"/>
      <c r="SMU1" s="322"/>
      <c r="SMV1" s="322"/>
      <c r="SMW1" s="322"/>
      <c r="SMX1" s="322"/>
      <c r="SMY1" s="322"/>
      <c r="SMZ1" s="322"/>
      <c r="SNA1" s="322"/>
      <c r="SNB1" s="322"/>
      <c r="SNC1" s="322"/>
      <c r="SND1" s="322"/>
      <c r="SNE1" s="322"/>
      <c r="SNF1" s="322"/>
      <c r="SNG1" s="322"/>
      <c r="SNH1" s="322"/>
      <c r="SNI1" s="322"/>
      <c r="SNJ1" s="322"/>
      <c r="SNK1" s="322"/>
      <c r="SNL1" s="322"/>
      <c r="SNM1" s="322"/>
      <c r="SNN1" s="322"/>
      <c r="SNO1" s="322"/>
      <c r="SNP1" s="322"/>
      <c r="SNQ1" s="322"/>
      <c r="SNR1" s="322"/>
      <c r="SNS1" s="322"/>
      <c r="SNT1" s="322"/>
      <c r="SNU1" s="322"/>
      <c r="SNV1" s="322"/>
      <c r="SNW1" s="322"/>
      <c r="SNX1" s="322"/>
      <c r="SNY1" s="322"/>
      <c r="SNZ1" s="322"/>
      <c r="SOA1" s="322"/>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22"/>
      <c r="SRQ1" s="322"/>
      <c r="SRR1" s="322"/>
      <c r="SRS1" s="322"/>
      <c r="SRT1" s="322"/>
      <c r="SRU1" s="322"/>
      <c r="SRV1" s="322"/>
      <c r="SRW1" s="322"/>
      <c r="SRX1" s="322"/>
      <c r="SRY1" s="322"/>
      <c r="SRZ1" s="322"/>
      <c r="SSA1" s="322"/>
      <c r="SSB1" s="322"/>
      <c r="SSC1" s="322"/>
      <c r="SSD1" s="322"/>
      <c r="SSE1" s="322"/>
      <c r="SSF1" s="322"/>
      <c r="SSG1" s="322"/>
      <c r="SSH1" s="322"/>
      <c r="SSI1" s="322"/>
      <c r="SSJ1" s="322"/>
      <c r="SSK1" s="322"/>
      <c r="SSL1" s="322"/>
      <c r="SSM1" s="322"/>
      <c r="SSN1" s="322"/>
      <c r="SSO1" s="322"/>
      <c r="SSP1" s="322"/>
      <c r="SSQ1" s="322"/>
      <c r="SSR1" s="322"/>
      <c r="SSS1" s="322"/>
      <c r="SST1" s="322"/>
      <c r="SSU1" s="322"/>
      <c r="SSV1" s="322"/>
      <c r="SSW1" s="322"/>
      <c r="SSX1" s="322"/>
      <c r="SSY1" s="322"/>
      <c r="SSZ1" s="322"/>
      <c r="STA1" s="322"/>
      <c r="STB1" s="322"/>
      <c r="STC1" s="322"/>
      <c r="STD1" s="322"/>
      <c r="STE1" s="322"/>
      <c r="STF1" s="322"/>
      <c r="STG1" s="322"/>
      <c r="STH1" s="322"/>
      <c r="STI1" s="322"/>
      <c r="STJ1" s="322"/>
      <c r="STK1" s="322"/>
      <c r="STL1" s="322"/>
      <c r="STM1" s="322"/>
      <c r="STN1" s="322"/>
      <c r="STO1" s="322"/>
      <c r="STP1" s="322"/>
      <c r="STQ1" s="322"/>
      <c r="STR1" s="322"/>
      <c r="STS1" s="322"/>
      <c r="STT1" s="322"/>
      <c r="STU1" s="322"/>
      <c r="STV1" s="322"/>
      <c r="STW1" s="322"/>
      <c r="STX1" s="322"/>
      <c r="STY1" s="322"/>
      <c r="STZ1" s="322"/>
      <c r="SUA1" s="322"/>
      <c r="SUB1" s="322"/>
      <c r="SUC1" s="322"/>
      <c r="SUD1" s="322"/>
      <c r="SUE1" s="322"/>
      <c r="SUF1" s="322"/>
      <c r="SUG1" s="322"/>
      <c r="SUH1" s="322"/>
      <c r="SUI1" s="322"/>
      <c r="SUJ1" s="322"/>
      <c r="SUK1" s="322"/>
      <c r="SUL1" s="322"/>
      <c r="SUM1" s="322"/>
      <c r="SUN1" s="322"/>
      <c r="SUO1" s="322"/>
      <c r="SUP1" s="322"/>
      <c r="SUQ1" s="322"/>
      <c r="SUR1" s="322"/>
      <c r="SUS1" s="322"/>
      <c r="SUT1" s="322"/>
      <c r="SUU1" s="322"/>
      <c r="SUV1" s="322"/>
      <c r="SUW1" s="322"/>
      <c r="SUX1" s="322"/>
      <c r="SUY1" s="322"/>
      <c r="SUZ1" s="322"/>
      <c r="SVA1" s="322"/>
      <c r="SVB1" s="322"/>
      <c r="SVC1" s="322"/>
      <c r="SVD1" s="322"/>
      <c r="SVE1" s="322"/>
      <c r="SVF1" s="322"/>
      <c r="SVG1" s="322"/>
      <c r="SVH1" s="322"/>
      <c r="SVI1" s="322"/>
      <c r="SVJ1" s="322"/>
      <c r="SVK1" s="322"/>
      <c r="SVL1" s="322"/>
      <c r="SVM1" s="322"/>
      <c r="SVN1" s="322"/>
      <c r="SVO1" s="322"/>
      <c r="SVP1" s="322"/>
      <c r="SVQ1" s="322"/>
      <c r="SVR1" s="322"/>
      <c r="SVS1" s="322"/>
      <c r="SVT1" s="322"/>
      <c r="SVU1" s="322"/>
      <c r="SVV1" s="322"/>
      <c r="SVW1" s="322"/>
      <c r="SVX1" s="322"/>
      <c r="SVY1" s="322"/>
      <c r="SVZ1" s="322"/>
      <c r="SWA1" s="322"/>
      <c r="SWB1" s="322"/>
      <c r="SWC1" s="322"/>
      <c r="SWD1" s="322"/>
      <c r="SWE1" s="322"/>
      <c r="SWF1" s="322"/>
      <c r="SWG1" s="322"/>
      <c r="SWH1" s="322"/>
      <c r="SWI1" s="322"/>
      <c r="SWJ1" s="322"/>
      <c r="SWK1" s="322"/>
      <c r="SWL1" s="322"/>
      <c r="SWM1" s="322"/>
      <c r="SWN1" s="322"/>
      <c r="SWO1" s="322"/>
      <c r="SWP1" s="322"/>
      <c r="SWQ1" s="322"/>
      <c r="SWR1" s="322"/>
      <c r="SWS1" s="322"/>
      <c r="SWT1" s="322"/>
      <c r="SWU1" s="322"/>
      <c r="SWV1" s="322"/>
      <c r="SWW1" s="322"/>
      <c r="SWX1" s="322"/>
      <c r="SWY1" s="322"/>
      <c r="SWZ1" s="322"/>
      <c r="SXA1" s="322"/>
      <c r="SXB1" s="322"/>
      <c r="SXC1" s="322"/>
      <c r="SXD1" s="322"/>
      <c r="SXE1" s="322"/>
      <c r="SXF1" s="322"/>
      <c r="SXG1" s="322"/>
      <c r="SXH1" s="322"/>
      <c r="SXI1" s="322"/>
      <c r="SXJ1" s="322"/>
      <c r="SXK1" s="322"/>
      <c r="SXL1" s="322"/>
      <c r="SXM1" s="322"/>
      <c r="SXN1" s="322"/>
      <c r="SXO1" s="322"/>
      <c r="SXP1" s="322"/>
      <c r="SXQ1" s="322"/>
      <c r="SXR1" s="322"/>
      <c r="SXS1" s="322"/>
      <c r="SXT1" s="322"/>
      <c r="SXU1" s="322"/>
      <c r="SXV1" s="322"/>
      <c r="SXW1" s="322"/>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22"/>
      <c r="TBM1" s="322"/>
      <c r="TBN1" s="322"/>
      <c r="TBO1" s="322"/>
      <c r="TBP1" s="322"/>
      <c r="TBQ1" s="322"/>
      <c r="TBR1" s="322"/>
      <c r="TBS1" s="322"/>
      <c r="TBT1" s="322"/>
      <c r="TBU1" s="322"/>
      <c r="TBV1" s="322"/>
      <c r="TBW1" s="322"/>
      <c r="TBX1" s="322"/>
      <c r="TBY1" s="322"/>
      <c r="TBZ1" s="322"/>
      <c r="TCA1" s="322"/>
      <c r="TCB1" s="322"/>
      <c r="TCC1" s="322"/>
      <c r="TCD1" s="322"/>
      <c r="TCE1" s="322"/>
      <c r="TCF1" s="322"/>
      <c r="TCG1" s="322"/>
      <c r="TCH1" s="322"/>
      <c r="TCI1" s="322"/>
      <c r="TCJ1" s="322"/>
      <c r="TCK1" s="322"/>
      <c r="TCL1" s="322"/>
      <c r="TCM1" s="322"/>
      <c r="TCN1" s="322"/>
      <c r="TCO1" s="322"/>
      <c r="TCP1" s="322"/>
      <c r="TCQ1" s="322"/>
      <c r="TCR1" s="322"/>
      <c r="TCS1" s="322"/>
      <c r="TCT1" s="322"/>
      <c r="TCU1" s="322"/>
      <c r="TCV1" s="322"/>
      <c r="TCW1" s="322"/>
      <c r="TCX1" s="322"/>
      <c r="TCY1" s="322"/>
      <c r="TCZ1" s="322"/>
      <c r="TDA1" s="322"/>
      <c r="TDB1" s="322"/>
      <c r="TDC1" s="322"/>
      <c r="TDD1" s="322"/>
      <c r="TDE1" s="322"/>
      <c r="TDF1" s="322"/>
      <c r="TDG1" s="322"/>
      <c r="TDH1" s="322"/>
      <c r="TDI1" s="322"/>
      <c r="TDJ1" s="322"/>
      <c r="TDK1" s="322"/>
      <c r="TDL1" s="322"/>
      <c r="TDM1" s="322"/>
      <c r="TDN1" s="322"/>
      <c r="TDO1" s="322"/>
      <c r="TDP1" s="322"/>
      <c r="TDQ1" s="322"/>
      <c r="TDR1" s="322"/>
      <c r="TDS1" s="322"/>
      <c r="TDT1" s="322"/>
      <c r="TDU1" s="322"/>
      <c r="TDV1" s="322"/>
      <c r="TDW1" s="322"/>
      <c r="TDX1" s="322"/>
      <c r="TDY1" s="322"/>
      <c r="TDZ1" s="322"/>
      <c r="TEA1" s="322"/>
      <c r="TEB1" s="322"/>
      <c r="TEC1" s="322"/>
      <c r="TED1" s="322"/>
      <c r="TEE1" s="322"/>
      <c r="TEF1" s="322"/>
      <c r="TEG1" s="322"/>
      <c r="TEH1" s="322"/>
      <c r="TEI1" s="322"/>
      <c r="TEJ1" s="322"/>
      <c r="TEK1" s="322"/>
      <c r="TEL1" s="322"/>
      <c r="TEM1" s="322"/>
      <c r="TEN1" s="322"/>
      <c r="TEO1" s="322"/>
      <c r="TEP1" s="322"/>
      <c r="TEQ1" s="322"/>
      <c r="TER1" s="322"/>
      <c r="TES1" s="322"/>
      <c r="TET1" s="322"/>
      <c r="TEU1" s="322"/>
      <c r="TEV1" s="322"/>
      <c r="TEW1" s="322"/>
      <c r="TEX1" s="322"/>
      <c r="TEY1" s="322"/>
      <c r="TEZ1" s="322"/>
      <c r="TFA1" s="322"/>
      <c r="TFB1" s="322"/>
      <c r="TFC1" s="322"/>
      <c r="TFD1" s="322"/>
      <c r="TFE1" s="322"/>
      <c r="TFF1" s="322"/>
      <c r="TFG1" s="322"/>
      <c r="TFH1" s="322"/>
      <c r="TFI1" s="322"/>
      <c r="TFJ1" s="322"/>
      <c r="TFK1" s="322"/>
      <c r="TFL1" s="322"/>
      <c r="TFM1" s="322"/>
      <c r="TFN1" s="322"/>
      <c r="TFO1" s="322"/>
      <c r="TFP1" s="322"/>
      <c r="TFQ1" s="322"/>
      <c r="TFR1" s="322"/>
      <c r="TFS1" s="322"/>
      <c r="TFT1" s="322"/>
      <c r="TFU1" s="322"/>
      <c r="TFV1" s="322"/>
      <c r="TFW1" s="322"/>
      <c r="TFX1" s="322"/>
      <c r="TFY1" s="322"/>
      <c r="TFZ1" s="322"/>
      <c r="TGA1" s="322"/>
      <c r="TGB1" s="322"/>
      <c r="TGC1" s="322"/>
      <c r="TGD1" s="322"/>
      <c r="TGE1" s="322"/>
      <c r="TGF1" s="322"/>
      <c r="TGG1" s="322"/>
      <c r="TGH1" s="322"/>
      <c r="TGI1" s="322"/>
      <c r="TGJ1" s="322"/>
      <c r="TGK1" s="322"/>
      <c r="TGL1" s="322"/>
      <c r="TGM1" s="322"/>
      <c r="TGN1" s="322"/>
      <c r="TGO1" s="322"/>
      <c r="TGP1" s="322"/>
      <c r="TGQ1" s="322"/>
      <c r="TGR1" s="322"/>
      <c r="TGS1" s="322"/>
      <c r="TGT1" s="322"/>
      <c r="TGU1" s="322"/>
      <c r="TGV1" s="322"/>
      <c r="TGW1" s="322"/>
      <c r="TGX1" s="322"/>
      <c r="TGY1" s="322"/>
      <c r="TGZ1" s="322"/>
      <c r="THA1" s="322"/>
      <c r="THB1" s="322"/>
      <c r="THC1" s="322"/>
      <c r="THD1" s="322"/>
      <c r="THE1" s="322"/>
      <c r="THF1" s="322"/>
      <c r="THG1" s="322"/>
      <c r="THH1" s="322"/>
      <c r="THI1" s="322"/>
      <c r="THJ1" s="322"/>
      <c r="THK1" s="322"/>
      <c r="THL1" s="322"/>
      <c r="THM1" s="322"/>
      <c r="THN1" s="322"/>
      <c r="THO1" s="322"/>
      <c r="THP1" s="322"/>
      <c r="THQ1" s="322"/>
      <c r="THR1" s="322"/>
      <c r="THS1" s="322"/>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22"/>
      <c r="TLI1" s="322"/>
      <c r="TLJ1" s="322"/>
      <c r="TLK1" s="322"/>
      <c r="TLL1" s="322"/>
      <c r="TLM1" s="322"/>
      <c r="TLN1" s="322"/>
      <c r="TLO1" s="322"/>
      <c r="TLP1" s="322"/>
      <c r="TLQ1" s="322"/>
      <c r="TLR1" s="322"/>
      <c r="TLS1" s="322"/>
      <c r="TLT1" s="322"/>
      <c r="TLU1" s="322"/>
      <c r="TLV1" s="322"/>
      <c r="TLW1" s="322"/>
      <c r="TLX1" s="322"/>
      <c r="TLY1" s="322"/>
      <c r="TLZ1" s="322"/>
      <c r="TMA1" s="322"/>
      <c r="TMB1" s="322"/>
      <c r="TMC1" s="322"/>
      <c r="TMD1" s="322"/>
      <c r="TME1" s="322"/>
      <c r="TMF1" s="322"/>
      <c r="TMG1" s="322"/>
      <c r="TMH1" s="322"/>
      <c r="TMI1" s="322"/>
      <c r="TMJ1" s="322"/>
      <c r="TMK1" s="322"/>
      <c r="TML1" s="322"/>
      <c r="TMM1" s="322"/>
      <c r="TMN1" s="322"/>
      <c r="TMO1" s="322"/>
      <c r="TMP1" s="322"/>
      <c r="TMQ1" s="322"/>
      <c r="TMR1" s="322"/>
      <c r="TMS1" s="322"/>
      <c r="TMT1" s="322"/>
      <c r="TMU1" s="322"/>
      <c r="TMV1" s="322"/>
      <c r="TMW1" s="322"/>
      <c r="TMX1" s="322"/>
      <c r="TMY1" s="322"/>
      <c r="TMZ1" s="322"/>
      <c r="TNA1" s="322"/>
      <c r="TNB1" s="322"/>
      <c r="TNC1" s="322"/>
      <c r="TND1" s="322"/>
      <c r="TNE1" s="322"/>
      <c r="TNF1" s="322"/>
      <c r="TNG1" s="322"/>
      <c r="TNH1" s="322"/>
      <c r="TNI1" s="322"/>
      <c r="TNJ1" s="322"/>
      <c r="TNK1" s="322"/>
      <c r="TNL1" s="322"/>
      <c r="TNM1" s="322"/>
      <c r="TNN1" s="322"/>
      <c r="TNO1" s="322"/>
      <c r="TNP1" s="322"/>
      <c r="TNQ1" s="322"/>
      <c r="TNR1" s="322"/>
      <c r="TNS1" s="322"/>
      <c r="TNT1" s="322"/>
      <c r="TNU1" s="322"/>
      <c r="TNV1" s="322"/>
      <c r="TNW1" s="322"/>
      <c r="TNX1" s="322"/>
      <c r="TNY1" s="322"/>
      <c r="TNZ1" s="322"/>
      <c r="TOA1" s="322"/>
      <c r="TOB1" s="322"/>
      <c r="TOC1" s="322"/>
      <c r="TOD1" s="322"/>
      <c r="TOE1" s="322"/>
      <c r="TOF1" s="322"/>
      <c r="TOG1" s="322"/>
      <c r="TOH1" s="322"/>
      <c r="TOI1" s="322"/>
      <c r="TOJ1" s="322"/>
      <c r="TOK1" s="322"/>
      <c r="TOL1" s="322"/>
      <c r="TOM1" s="322"/>
      <c r="TON1" s="322"/>
      <c r="TOO1" s="322"/>
      <c r="TOP1" s="322"/>
      <c r="TOQ1" s="322"/>
      <c r="TOR1" s="322"/>
      <c r="TOS1" s="322"/>
      <c r="TOT1" s="322"/>
      <c r="TOU1" s="322"/>
      <c r="TOV1" s="322"/>
      <c r="TOW1" s="322"/>
      <c r="TOX1" s="322"/>
      <c r="TOY1" s="322"/>
      <c r="TOZ1" s="322"/>
      <c r="TPA1" s="322"/>
      <c r="TPB1" s="322"/>
      <c r="TPC1" s="322"/>
      <c r="TPD1" s="322"/>
      <c r="TPE1" s="322"/>
      <c r="TPF1" s="322"/>
      <c r="TPG1" s="322"/>
      <c r="TPH1" s="322"/>
      <c r="TPI1" s="322"/>
      <c r="TPJ1" s="322"/>
      <c r="TPK1" s="322"/>
      <c r="TPL1" s="322"/>
      <c r="TPM1" s="322"/>
      <c r="TPN1" s="322"/>
      <c r="TPO1" s="322"/>
      <c r="TPP1" s="322"/>
      <c r="TPQ1" s="322"/>
      <c r="TPR1" s="322"/>
      <c r="TPS1" s="322"/>
      <c r="TPT1" s="322"/>
      <c r="TPU1" s="322"/>
      <c r="TPV1" s="322"/>
      <c r="TPW1" s="322"/>
      <c r="TPX1" s="322"/>
      <c r="TPY1" s="322"/>
      <c r="TPZ1" s="322"/>
      <c r="TQA1" s="322"/>
      <c r="TQB1" s="322"/>
      <c r="TQC1" s="322"/>
      <c r="TQD1" s="322"/>
      <c r="TQE1" s="322"/>
      <c r="TQF1" s="322"/>
      <c r="TQG1" s="322"/>
      <c r="TQH1" s="322"/>
      <c r="TQI1" s="322"/>
      <c r="TQJ1" s="322"/>
      <c r="TQK1" s="322"/>
      <c r="TQL1" s="322"/>
      <c r="TQM1" s="322"/>
      <c r="TQN1" s="322"/>
      <c r="TQO1" s="322"/>
      <c r="TQP1" s="322"/>
      <c r="TQQ1" s="322"/>
      <c r="TQR1" s="322"/>
      <c r="TQS1" s="322"/>
      <c r="TQT1" s="322"/>
      <c r="TQU1" s="322"/>
      <c r="TQV1" s="322"/>
      <c r="TQW1" s="322"/>
      <c r="TQX1" s="322"/>
      <c r="TQY1" s="322"/>
      <c r="TQZ1" s="322"/>
      <c r="TRA1" s="322"/>
      <c r="TRB1" s="322"/>
      <c r="TRC1" s="322"/>
      <c r="TRD1" s="322"/>
      <c r="TRE1" s="322"/>
      <c r="TRF1" s="322"/>
      <c r="TRG1" s="322"/>
      <c r="TRH1" s="322"/>
      <c r="TRI1" s="322"/>
      <c r="TRJ1" s="322"/>
      <c r="TRK1" s="322"/>
      <c r="TRL1" s="322"/>
      <c r="TRM1" s="322"/>
      <c r="TRN1" s="322"/>
      <c r="TRO1" s="322"/>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22"/>
      <c r="TVE1" s="322"/>
      <c r="TVF1" s="322"/>
      <c r="TVG1" s="322"/>
      <c r="TVH1" s="322"/>
      <c r="TVI1" s="322"/>
      <c r="TVJ1" s="322"/>
      <c r="TVK1" s="322"/>
      <c r="TVL1" s="322"/>
      <c r="TVM1" s="322"/>
      <c r="TVN1" s="322"/>
      <c r="TVO1" s="322"/>
      <c r="TVP1" s="322"/>
      <c r="TVQ1" s="322"/>
      <c r="TVR1" s="322"/>
      <c r="TVS1" s="322"/>
      <c r="TVT1" s="322"/>
      <c r="TVU1" s="322"/>
      <c r="TVV1" s="322"/>
      <c r="TVW1" s="322"/>
      <c r="TVX1" s="322"/>
      <c r="TVY1" s="322"/>
      <c r="TVZ1" s="322"/>
      <c r="TWA1" s="322"/>
      <c r="TWB1" s="322"/>
      <c r="TWC1" s="322"/>
      <c r="TWD1" s="322"/>
      <c r="TWE1" s="322"/>
      <c r="TWF1" s="322"/>
      <c r="TWG1" s="322"/>
      <c r="TWH1" s="322"/>
      <c r="TWI1" s="322"/>
      <c r="TWJ1" s="322"/>
      <c r="TWK1" s="322"/>
      <c r="TWL1" s="322"/>
      <c r="TWM1" s="322"/>
      <c r="TWN1" s="322"/>
      <c r="TWO1" s="322"/>
      <c r="TWP1" s="322"/>
      <c r="TWQ1" s="322"/>
      <c r="TWR1" s="322"/>
      <c r="TWS1" s="322"/>
      <c r="TWT1" s="322"/>
      <c r="TWU1" s="322"/>
      <c r="TWV1" s="322"/>
      <c r="TWW1" s="322"/>
      <c r="TWX1" s="322"/>
      <c r="TWY1" s="322"/>
      <c r="TWZ1" s="322"/>
      <c r="TXA1" s="322"/>
      <c r="TXB1" s="322"/>
      <c r="TXC1" s="322"/>
      <c r="TXD1" s="322"/>
      <c r="TXE1" s="322"/>
      <c r="TXF1" s="322"/>
      <c r="TXG1" s="322"/>
      <c r="TXH1" s="322"/>
      <c r="TXI1" s="322"/>
      <c r="TXJ1" s="322"/>
      <c r="TXK1" s="322"/>
      <c r="TXL1" s="322"/>
      <c r="TXM1" s="322"/>
      <c r="TXN1" s="322"/>
      <c r="TXO1" s="322"/>
      <c r="TXP1" s="322"/>
      <c r="TXQ1" s="322"/>
      <c r="TXR1" s="322"/>
      <c r="TXS1" s="322"/>
      <c r="TXT1" s="322"/>
      <c r="TXU1" s="322"/>
      <c r="TXV1" s="322"/>
      <c r="TXW1" s="322"/>
      <c r="TXX1" s="322"/>
      <c r="TXY1" s="322"/>
      <c r="TXZ1" s="322"/>
      <c r="TYA1" s="322"/>
      <c r="TYB1" s="322"/>
      <c r="TYC1" s="322"/>
      <c r="TYD1" s="322"/>
      <c r="TYE1" s="322"/>
      <c r="TYF1" s="322"/>
      <c r="TYG1" s="322"/>
      <c r="TYH1" s="322"/>
      <c r="TYI1" s="322"/>
      <c r="TYJ1" s="322"/>
      <c r="TYK1" s="322"/>
      <c r="TYL1" s="322"/>
      <c r="TYM1" s="322"/>
      <c r="TYN1" s="322"/>
      <c r="TYO1" s="322"/>
      <c r="TYP1" s="322"/>
      <c r="TYQ1" s="322"/>
      <c r="TYR1" s="322"/>
      <c r="TYS1" s="322"/>
      <c r="TYT1" s="322"/>
      <c r="TYU1" s="322"/>
      <c r="TYV1" s="322"/>
      <c r="TYW1" s="322"/>
      <c r="TYX1" s="322"/>
      <c r="TYY1" s="322"/>
      <c r="TYZ1" s="322"/>
      <c r="TZA1" s="322"/>
      <c r="TZB1" s="322"/>
      <c r="TZC1" s="322"/>
      <c r="TZD1" s="322"/>
      <c r="TZE1" s="322"/>
      <c r="TZF1" s="322"/>
      <c r="TZG1" s="322"/>
      <c r="TZH1" s="322"/>
      <c r="TZI1" s="322"/>
      <c r="TZJ1" s="322"/>
      <c r="TZK1" s="322"/>
      <c r="TZL1" s="322"/>
      <c r="TZM1" s="322"/>
      <c r="TZN1" s="322"/>
      <c r="TZO1" s="322"/>
      <c r="TZP1" s="322"/>
      <c r="TZQ1" s="322"/>
      <c r="TZR1" s="322"/>
      <c r="TZS1" s="322"/>
      <c r="TZT1" s="322"/>
      <c r="TZU1" s="322"/>
      <c r="TZV1" s="322"/>
      <c r="TZW1" s="322"/>
      <c r="TZX1" s="322"/>
      <c r="TZY1" s="322"/>
      <c r="TZZ1" s="322"/>
      <c r="UAA1" s="322"/>
      <c r="UAB1" s="322"/>
      <c r="UAC1" s="322"/>
      <c r="UAD1" s="322"/>
      <c r="UAE1" s="322"/>
      <c r="UAF1" s="322"/>
      <c r="UAG1" s="322"/>
      <c r="UAH1" s="322"/>
      <c r="UAI1" s="322"/>
      <c r="UAJ1" s="322"/>
      <c r="UAK1" s="322"/>
      <c r="UAL1" s="322"/>
      <c r="UAM1" s="322"/>
      <c r="UAN1" s="322"/>
      <c r="UAO1" s="322"/>
      <c r="UAP1" s="322"/>
      <c r="UAQ1" s="322"/>
      <c r="UAR1" s="322"/>
      <c r="UAS1" s="322"/>
      <c r="UAT1" s="322"/>
      <c r="UAU1" s="322"/>
      <c r="UAV1" s="322"/>
      <c r="UAW1" s="322"/>
      <c r="UAX1" s="322"/>
      <c r="UAY1" s="322"/>
      <c r="UAZ1" s="322"/>
      <c r="UBA1" s="322"/>
      <c r="UBB1" s="322"/>
      <c r="UBC1" s="322"/>
      <c r="UBD1" s="322"/>
      <c r="UBE1" s="322"/>
      <c r="UBF1" s="322"/>
      <c r="UBG1" s="322"/>
      <c r="UBH1" s="322"/>
      <c r="UBI1" s="322"/>
      <c r="UBJ1" s="322"/>
      <c r="UBK1" s="322"/>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22"/>
      <c r="UFA1" s="322"/>
      <c r="UFB1" s="322"/>
      <c r="UFC1" s="322"/>
      <c r="UFD1" s="322"/>
      <c r="UFE1" s="322"/>
      <c r="UFF1" s="322"/>
      <c r="UFG1" s="322"/>
      <c r="UFH1" s="322"/>
      <c r="UFI1" s="322"/>
      <c r="UFJ1" s="322"/>
      <c r="UFK1" s="322"/>
      <c r="UFL1" s="322"/>
      <c r="UFM1" s="322"/>
      <c r="UFN1" s="322"/>
      <c r="UFO1" s="322"/>
      <c r="UFP1" s="322"/>
      <c r="UFQ1" s="322"/>
      <c r="UFR1" s="322"/>
      <c r="UFS1" s="322"/>
      <c r="UFT1" s="322"/>
      <c r="UFU1" s="322"/>
      <c r="UFV1" s="322"/>
      <c r="UFW1" s="322"/>
      <c r="UFX1" s="322"/>
      <c r="UFY1" s="322"/>
      <c r="UFZ1" s="322"/>
      <c r="UGA1" s="322"/>
      <c r="UGB1" s="322"/>
      <c r="UGC1" s="322"/>
      <c r="UGD1" s="322"/>
      <c r="UGE1" s="322"/>
      <c r="UGF1" s="322"/>
      <c r="UGG1" s="322"/>
      <c r="UGH1" s="322"/>
      <c r="UGI1" s="322"/>
      <c r="UGJ1" s="322"/>
      <c r="UGK1" s="322"/>
      <c r="UGL1" s="322"/>
      <c r="UGM1" s="322"/>
      <c r="UGN1" s="322"/>
      <c r="UGO1" s="322"/>
      <c r="UGP1" s="322"/>
      <c r="UGQ1" s="322"/>
      <c r="UGR1" s="322"/>
      <c r="UGS1" s="322"/>
      <c r="UGT1" s="322"/>
      <c r="UGU1" s="322"/>
      <c r="UGV1" s="322"/>
      <c r="UGW1" s="322"/>
      <c r="UGX1" s="322"/>
      <c r="UGY1" s="322"/>
      <c r="UGZ1" s="322"/>
      <c r="UHA1" s="322"/>
      <c r="UHB1" s="322"/>
      <c r="UHC1" s="322"/>
      <c r="UHD1" s="322"/>
      <c r="UHE1" s="322"/>
      <c r="UHF1" s="322"/>
      <c r="UHG1" s="322"/>
      <c r="UHH1" s="322"/>
      <c r="UHI1" s="322"/>
      <c r="UHJ1" s="322"/>
      <c r="UHK1" s="322"/>
      <c r="UHL1" s="322"/>
      <c r="UHM1" s="322"/>
      <c r="UHN1" s="322"/>
      <c r="UHO1" s="322"/>
      <c r="UHP1" s="322"/>
      <c r="UHQ1" s="322"/>
      <c r="UHR1" s="322"/>
      <c r="UHS1" s="322"/>
      <c r="UHT1" s="322"/>
      <c r="UHU1" s="322"/>
      <c r="UHV1" s="322"/>
      <c r="UHW1" s="322"/>
      <c r="UHX1" s="322"/>
      <c r="UHY1" s="322"/>
      <c r="UHZ1" s="322"/>
      <c r="UIA1" s="322"/>
      <c r="UIB1" s="322"/>
      <c r="UIC1" s="322"/>
      <c r="UID1" s="322"/>
      <c r="UIE1" s="322"/>
      <c r="UIF1" s="322"/>
      <c r="UIG1" s="322"/>
      <c r="UIH1" s="322"/>
      <c r="UII1" s="322"/>
      <c r="UIJ1" s="322"/>
      <c r="UIK1" s="322"/>
      <c r="UIL1" s="322"/>
      <c r="UIM1" s="322"/>
      <c r="UIN1" s="322"/>
      <c r="UIO1" s="322"/>
      <c r="UIP1" s="322"/>
      <c r="UIQ1" s="322"/>
      <c r="UIR1" s="322"/>
      <c r="UIS1" s="322"/>
      <c r="UIT1" s="322"/>
      <c r="UIU1" s="322"/>
      <c r="UIV1" s="322"/>
      <c r="UIW1" s="322"/>
      <c r="UIX1" s="322"/>
      <c r="UIY1" s="322"/>
      <c r="UIZ1" s="322"/>
      <c r="UJA1" s="322"/>
      <c r="UJB1" s="322"/>
      <c r="UJC1" s="322"/>
      <c r="UJD1" s="322"/>
      <c r="UJE1" s="322"/>
      <c r="UJF1" s="322"/>
      <c r="UJG1" s="322"/>
      <c r="UJH1" s="322"/>
      <c r="UJI1" s="322"/>
      <c r="UJJ1" s="322"/>
      <c r="UJK1" s="322"/>
      <c r="UJL1" s="322"/>
      <c r="UJM1" s="322"/>
      <c r="UJN1" s="322"/>
      <c r="UJO1" s="322"/>
      <c r="UJP1" s="322"/>
      <c r="UJQ1" s="322"/>
      <c r="UJR1" s="322"/>
      <c r="UJS1" s="322"/>
      <c r="UJT1" s="322"/>
      <c r="UJU1" s="322"/>
      <c r="UJV1" s="322"/>
      <c r="UJW1" s="322"/>
      <c r="UJX1" s="322"/>
      <c r="UJY1" s="322"/>
      <c r="UJZ1" s="322"/>
      <c r="UKA1" s="322"/>
      <c r="UKB1" s="322"/>
      <c r="UKC1" s="322"/>
      <c r="UKD1" s="322"/>
      <c r="UKE1" s="322"/>
      <c r="UKF1" s="322"/>
      <c r="UKG1" s="322"/>
      <c r="UKH1" s="322"/>
      <c r="UKI1" s="322"/>
      <c r="UKJ1" s="322"/>
      <c r="UKK1" s="322"/>
      <c r="UKL1" s="322"/>
      <c r="UKM1" s="322"/>
      <c r="UKN1" s="322"/>
      <c r="UKO1" s="322"/>
      <c r="UKP1" s="322"/>
      <c r="UKQ1" s="322"/>
      <c r="UKR1" s="322"/>
      <c r="UKS1" s="322"/>
      <c r="UKT1" s="322"/>
      <c r="UKU1" s="322"/>
      <c r="UKV1" s="322"/>
      <c r="UKW1" s="322"/>
      <c r="UKX1" s="322"/>
      <c r="UKY1" s="322"/>
      <c r="UKZ1" s="322"/>
      <c r="ULA1" s="322"/>
      <c r="ULB1" s="322"/>
      <c r="ULC1" s="322"/>
      <c r="ULD1" s="322"/>
      <c r="ULE1" s="322"/>
      <c r="ULF1" s="322"/>
      <c r="ULG1" s="322"/>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22"/>
      <c r="UOW1" s="322"/>
      <c r="UOX1" s="322"/>
      <c r="UOY1" s="322"/>
      <c r="UOZ1" s="322"/>
      <c r="UPA1" s="322"/>
      <c r="UPB1" s="322"/>
      <c r="UPC1" s="322"/>
      <c r="UPD1" s="322"/>
      <c r="UPE1" s="322"/>
      <c r="UPF1" s="322"/>
      <c r="UPG1" s="322"/>
      <c r="UPH1" s="322"/>
      <c r="UPI1" s="322"/>
      <c r="UPJ1" s="322"/>
      <c r="UPK1" s="322"/>
      <c r="UPL1" s="322"/>
      <c r="UPM1" s="322"/>
      <c r="UPN1" s="322"/>
      <c r="UPO1" s="322"/>
      <c r="UPP1" s="322"/>
      <c r="UPQ1" s="322"/>
      <c r="UPR1" s="322"/>
      <c r="UPS1" s="322"/>
      <c r="UPT1" s="322"/>
      <c r="UPU1" s="322"/>
      <c r="UPV1" s="322"/>
      <c r="UPW1" s="322"/>
      <c r="UPX1" s="322"/>
      <c r="UPY1" s="322"/>
      <c r="UPZ1" s="322"/>
      <c r="UQA1" s="322"/>
      <c r="UQB1" s="322"/>
      <c r="UQC1" s="322"/>
      <c r="UQD1" s="322"/>
      <c r="UQE1" s="322"/>
      <c r="UQF1" s="322"/>
      <c r="UQG1" s="322"/>
      <c r="UQH1" s="322"/>
      <c r="UQI1" s="322"/>
      <c r="UQJ1" s="322"/>
      <c r="UQK1" s="322"/>
      <c r="UQL1" s="322"/>
      <c r="UQM1" s="322"/>
      <c r="UQN1" s="322"/>
      <c r="UQO1" s="322"/>
      <c r="UQP1" s="322"/>
      <c r="UQQ1" s="322"/>
      <c r="UQR1" s="322"/>
      <c r="UQS1" s="322"/>
      <c r="UQT1" s="322"/>
      <c r="UQU1" s="322"/>
      <c r="UQV1" s="322"/>
      <c r="UQW1" s="322"/>
      <c r="UQX1" s="322"/>
      <c r="UQY1" s="322"/>
      <c r="UQZ1" s="322"/>
      <c r="URA1" s="322"/>
      <c r="URB1" s="322"/>
      <c r="URC1" s="322"/>
      <c r="URD1" s="322"/>
      <c r="URE1" s="322"/>
      <c r="URF1" s="322"/>
      <c r="URG1" s="322"/>
      <c r="URH1" s="322"/>
      <c r="URI1" s="322"/>
      <c r="URJ1" s="322"/>
      <c r="URK1" s="322"/>
      <c r="URL1" s="322"/>
      <c r="URM1" s="322"/>
      <c r="URN1" s="322"/>
      <c r="URO1" s="322"/>
      <c r="URP1" s="322"/>
      <c r="URQ1" s="322"/>
      <c r="URR1" s="322"/>
      <c r="URS1" s="322"/>
      <c r="URT1" s="322"/>
      <c r="URU1" s="322"/>
      <c r="URV1" s="322"/>
      <c r="URW1" s="322"/>
      <c r="URX1" s="322"/>
      <c r="URY1" s="322"/>
      <c r="URZ1" s="322"/>
      <c r="USA1" s="322"/>
      <c r="USB1" s="322"/>
      <c r="USC1" s="322"/>
      <c r="USD1" s="322"/>
      <c r="USE1" s="322"/>
      <c r="USF1" s="322"/>
      <c r="USG1" s="322"/>
      <c r="USH1" s="322"/>
      <c r="USI1" s="322"/>
      <c r="USJ1" s="322"/>
      <c r="USK1" s="322"/>
      <c r="USL1" s="322"/>
      <c r="USM1" s="322"/>
      <c r="USN1" s="322"/>
      <c r="USO1" s="322"/>
      <c r="USP1" s="322"/>
      <c r="USQ1" s="322"/>
      <c r="USR1" s="322"/>
      <c r="USS1" s="322"/>
      <c r="UST1" s="322"/>
      <c r="USU1" s="322"/>
      <c r="USV1" s="322"/>
      <c r="USW1" s="322"/>
      <c r="USX1" s="322"/>
      <c r="USY1" s="322"/>
      <c r="USZ1" s="322"/>
      <c r="UTA1" s="322"/>
      <c r="UTB1" s="322"/>
      <c r="UTC1" s="322"/>
      <c r="UTD1" s="322"/>
      <c r="UTE1" s="322"/>
      <c r="UTF1" s="322"/>
      <c r="UTG1" s="322"/>
      <c r="UTH1" s="322"/>
      <c r="UTI1" s="322"/>
      <c r="UTJ1" s="322"/>
      <c r="UTK1" s="322"/>
      <c r="UTL1" s="322"/>
      <c r="UTM1" s="322"/>
      <c r="UTN1" s="322"/>
      <c r="UTO1" s="322"/>
      <c r="UTP1" s="322"/>
      <c r="UTQ1" s="322"/>
      <c r="UTR1" s="322"/>
      <c r="UTS1" s="322"/>
      <c r="UTT1" s="322"/>
      <c r="UTU1" s="322"/>
      <c r="UTV1" s="322"/>
      <c r="UTW1" s="322"/>
      <c r="UTX1" s="322"/>
      <c r="UTY1" s="322"/>
      <c r="UTZ1" s="322"/>
      <c r="UUA1" s="322"/>
      <c r="UUB1" s="322"/>
      <c r="UUC1" s="322"/>
      <c r="UUD1" s="322"/>
      <c r="UUE1" s="322"/>
      <c r="UUF1" s="322"/>
      <c r="UUG1" s="322"/>
      <c r="UUH1" s="322"/>
      <c r="UUI1" s="322"/>
      <c r="UUJ1" s="322"/>
      <c r="UUK1" s="322"/>
      <c r="UUL1" s="322"/>
      <c r="UUM1" s="322"/>
      <c r="UUN1" s="322"/>
      <c r="UUO1" s="322"/>
      <c r="UUP1" s="322"/>
      <c r="UUQ1" s="322"/>
      <c r="UUR1" s="322"/>
      <c r="UUS1" s="322"/>
      <c r="UUT1" s="322"/>
      <c r="UUU1" s="322"/>
      <c r="UUV1" s="322"/>
      <c r="UUW1" s="322"/>
      <c r="UUX1" s="322"/>
      <c r="UUY1" s="322"/>
      <c r="UUZ1" s="322"/>
      <c r="UVA1" s="322"/>
      <c r="UVB1" s="322"/>
      <c r="UVC1" s="322"/>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22"/>
      <c r="UYS1" s="322"/>
      <c r="UYT1" s="322"/>
      <c r="UYU1" s="322"/>
      <c r="UYV1" s="322"/>
      <c r="UYW1" s="322"/>
      <c r="UYX1" s="322"/>
      <c r="UYY1" s="322"/>
      <c r="UYZ1" s="322"/>
      <c r="UZA1" s="322"/>
      <c r="UZB1" s="322"/>
      <c r="UZC1" s="322"/>
      <c r="UZD1" s="322"/>
      <c r="UZE1" s="322"/>
      <c r="UZF1" s="322"/>
      <c r="UZG1" s="322"/>
      <c r="UZH1" s="322"/>
      <c r="UZI1" s="322"/>
      <c r="UZJ1" s="322"/>
      <c r="UZK1" s="322"/>
      <c r="UZL1" s="322"/>
      <c r="UZM1" s="322"/>
      <c r="UZN1" s="322"/>
      <c r="UZO1" s="322"/>
      <c r="UZP1" s="322"/>
      <c r="UZQ1" s="322"/>
      <c r="UZR1" s="322"/>
      <c r="UZS1" s="322"/>
      <c r="UZT1" s="322"/>
      <c r="UZU1" s="322"/>
      <c r="UZV1" s="322"/>
      <c r="UZW1" s="322"/>
      <c r="UZX1" s="322"/>
      <c r="UZY1" s="322"/>
      <c r="UZZ1" s="322"/>
      <c r="VAA1" s="322"/>
      <c r="VAB1" s="322"/>
      <c r="VAC1" s="322"/>
      <c r="VAD1" s="322"/>
      <c r="VAE1" s="322"/>
      <c r="VAF1" s="322"/>
      <c r="VAG1" s="322"/>
      <c r="VAH1" s="322"/>
      <c r="VAI1" s="322"/>
      <c r="VAJ1" s="322"/>
      <c r="VAK1" s="322"/>
      <c r="VAL1" s="322"/>
      <c r="VAM1" s="322"/>
      <c r="VAN1" s="322"/>
      <c r="VAO1" s="322"/>
      <c r="VAP1" s="322"/>
      <c r="VAQ1" s="322"/>
      <c r="VAR1" s="322"/>
      <c r="VAS1" s="322"/>
      <c r="VAT1" s="322"/>
      <c r="VAU1" s="322"/>
      <c r="VAV1" s="322"/>
      <c r="VAW1" s="322"/>
      <c r="VAX1" s="322"/>
      <c r="VAY1" s="322"/>
      <c r="VAZ1" s="322"/>
      <c r="VBA1" s="322"/>
      <c r="VBB1" s="322"/>
      <c r="VBC1" s="322"/>
      <c r="VBD1" s="322"/>
      <c r="VBE1" s="322"/>
      <c r="VBF1" s="322"/>
      <c r="VBG1" s="322"/>
      <c r="VBH1" s="322"/>
      <c r="VBI1" s="322"/>
      <c r="VBJ1" s="322"/>
      <c r="VBK1" s="322"/>
      <c r="VBL1" s="322"/>
      <c r="VBM1" s="322"/>
      <c r="VBN1" s="322"/>
      <c r="VBO1" s="322"/>
      <c r="VBP1" s="322"/>
      <c r="VBQ1" s="322"/>
      <c r="VBR1" s="322"/>
      <c r="VBS1" s="322"/>
      <c r="VBT1" s="322"/>
      <c r="VBU1" s="322"/>
      <c r="VBV1" s="322"/>
      <c r="VBW1" s="322"/>
      <c r="VBX1" s="322"/>
      <c r="VBY1" s="322"/>
      <c r="VBZ1" s="322"/>
      <c r="VCA1" s="322"/>
      <c r="VCB1" s="322"/>
      <c r="VCC1" s="322"/>
      <c r="VCD1" s="322"/>
      <c r="VCE1" s="322"/>
      <c r="VCF1" s="322"/>
      <c r="VCG1" s="322"/>
      <c r="VCH1" s="322"/>
      <c r="VCI1" s="322"/>
      <c r="VCJ1" s="322"/>
      <c r="VCK1" s="322"/>
      <c r="VCL1" s="322"/>
      <c r="VCM1" s="322"/>
      <c r="VCN1" s="322"/>
      <c r="VCO1" s="322"/>
      <c r="VCP1" s="322"/>
      <c r="VCQ1" s="322"/>
      <c r="VCR1" s="322"/>
      <c r="VCS1" s="322"/>
      <c r="VCT1" s="322"/>
      <c r="VCU1" s="322"/>
      <c r="VCV1" s="322"/>
      <c r="VCW1" s="322"/>
      <c r="VCX1" s="322"/>
      <c r="VCY1" s="322"/>
      <c r="VCZ1" s="322"/>
      <c r="VDA1" s="322"/>
      <c r="VDB1" s="322"/>
      <c r="VDC1" s="322"/>
      <c r="VDD1" s="322"/>
      <c r="VDE1" s="322"/>
      <c r="VDF1" s="322"/>
      <c r="VDG1" s="322"/>
      <c r="VDH1" s="322"/>
      <c r="VDI1" s="322"/>
      <c r="VDJ1" s="322"/>
      <c r="VDK1" s="322"/>
      <c r="VDL1" s="322"/>
      <c r="VDM1" s="322"/>
      <c r="VDN1" s="322"/>
      <c r="VDO1" s="322"/>
      <c r="VDP1" s="322"/>
      <c r="VDQ1" s="322"/>
      <c r="VDR1" s="322"/>
      <c r="VDS1" s="322"/>
      <c r="VDT1" s="322"/>
      <c r="VDU1" s="322"/>
      <c r="VDV1" s="322"/>
      <c r="VDW1" s="322"/>
      <c r="VDX1" s="322"/>
      <c r="VDY1" s="322"/>
      <c r="VDZ1" s="322"/>
      <c r="VEA1" s="322"/>
      <c r="VEB1" s="322"/>
      <c r="VEC1" s="322"/>
      <c r="VED1" s="322"/>
      <c r="VEE1" s="322"/>
      <c r="VEF1" s="322"/>
      <c r="VEG1" s="322"/>
      <c r="VEH1" s="322"/>
      <c r="VEI1" s="322"/>
      <c r="VEJ1" s="322"/>
      <c r="VEK1" s="322"/>
      <c r="VEL1" s="322"/>
      <c r="VEM1" s="322"/>
      <c r="VEN1" s="322"/>
      <c r="VEO1" s="322"/>
      <c r="VEP1" s="322"/>
      <c r="VEQ1" s="322"/>
      <c r="VER1" s="322"/>
      <c r="VES1" s="322"/>
      <c r="VET1" s="322"/>
      <c r="VEU1" s="322"/>
      <c r="VEV1" s="322"/>
      <c r="VEW1" s="322"/>
      <c r="VEX1" s="322"/>
      <c r="VEY1" s="322"/>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22"/>
      <c r="VIO1" s="322"/>
      <c r="VIP1" s="322"/>
      <c r="VIQ1" s="322"/>
      <c r="VIR1" s="322"/>
      <c r="VIS1" s="322"/>
      <c r="VIT1" s="322"/>
      <c r="VIU1" s="322"/>
      <c r="VIV1" s="322"/>
      <c r="VIW1" s="322"/>
      <c r="VIX1" s="322"/>
      <c r="VIY1" s="322"/>
      <c r="VIZ1" s="322"/>
      <c r="VJA1" s="322"/>
      <c r="VJB1" s="322"/>
      <c r="VJC1" s="322"/>
      <c r="VJD1" s="322"/>
      <c r="VJE1" s="322"/>
      <c r="VJF1" s="322"/>
      <c r="VJG1" s="322"/>
      <c r="VJH1" s="322"/>
      <c r="VJI1" s="322"/>
      <c r="VJJ1" s="322"/>
      <c r="VJK1" s="322"/>
      <c r="VJL1" s="322"/>
      <c r="VJM1" s="322"/>
      <c r="VJN1" s="322"/>
      <c r="VJO1" s="322"/>
      <c r="VJP1" s="322"/>
      <c r="VJQ1" s="322"/>
      <c r="VJR1" s="322"/>
      <c r="VJS1" s="322"/>
      <c r="VJT1" s="322"/>
      <c r="VJU1" s="322"/>
      <c r="VJV1" s="322"/>
      <c r="VJW1" s="322"/>
      <c r="VJX1" s="322"/>
      <c r="VJY1" s="322"/>
      <c r="VJZ1" s="322"/>
      <c r="VKA1" s="322"/>
      <c r="VKB1" s="322"/>
      <c r="VKC1" s="322"/>
      <c r="VKD1" s="322"/>
      <c r="VKE1" s="322"/>
      <c r="VKF1" s="322"/>
      <c r="VKG1" s="322"/>
      <c r="VKH1" s="322"/>
      <c r="VKI1" s="322"/>
      <c r="VKJ1" s="322"/>
      <c r="VKK1" s="322"/>
      <c r="VKL1" s="322"/>
      <c r="VKM1" s="322"/>
      <c r="VKN1" s="322"/>
      <c r="VKO1" s="322"/>
      <c r="VKP1" s="322"/>
      <c r="VKQ1" s="322"/>
      <c r="VKR1" s="322"/>
      <c r="VKS1" s="322"/>
      <c r="VKT1" s="322"/>
      <c r="VKU1" s="322"/>
      <c r="VKV1" s="322"/>
      <c r="VKW1" s="322"/>
      <c r="VKX1" s="322"/>
      <c r="VKY1" s="322"/>
      <c r="VKZ1" s="322"/>
      <c r="VLA1" s="322"/>
      <c r="VLB1" s="322"/>
      <c r="VLC1" s="322"/>
      <c r="VLD1" s="322"/>
      <c r="VLE1" s="322"/>
      <c r="VLF1" s="322"/>
      <c r="VLG1" s="322"/>
      <c r="VLH1" s="322"/>
      <c r="VLI1" s="322"/>
      <c r="VLJ1" s="322"/>
      <c r="VLK1" s="322"/>
      <c r="VLL1" s="322"/>
      <c r="VLM1" s="322"/>
      <c r="VLN1" s="322"/>
      <c r="VLO1" s="322"/>
      <c r="VLP1" s="322"/>
      <c r="VLQ1" s="322"/>
      <c r="VLR1" s="322"/>
      <c r="VLS1" s="322"/>
      <c r="VLT1" s="322"/>
      <c r="VLU1" s="322"/>
      <c r="VLV1" s="322"/>
      <c r="VLW1" s="322"/>
      <c r="VLX1" s="322"/>
      <c r="VLY1" s="322"/>
      <c r="VLZ1" s="322"/>
      <c r="VMA1" s="322"/>
      <c r="VMB1" s="322"/>
      <c r="VMC1" s="322"/>
      <c r="VMD1" s="322"/>
      <c r="VME1" s="322"/>
      <c r="VMF1" s="322"/>
      <c r="VMG1" s="322"/>
      <c r="VMH1" s="322"/>
      <c r="VMI1" s="322"/>
      <c r="VMJ1" s="322"/>
      <c r="VMK1" s="322"/>
      <c r="VML1" s="322"/>
      <c r="VMM1" s="322"/>
      <c r="VMN1" s="322"/>
      <c r="VMO1" s="322"/>
      <c r="VMP1" s="322"/>
      <c r="VMQ1" s="322"/>
      <c r="VMR1" s="322"/>
      <c r="VMS1" s="322"/>
      <c r="VMT1" s="322"/>
      <c r="VMU1" s="322"/>
      <c r="VMV1" s="322"/>
      <c r="VMW1" s="322"/>
      <c r="VMX1" s="322"/>
      <c r="VMY1" s="322"/>
      <c r="VMZ1" s="322"/>
      <c r="VNA1" s="322"/>
      <c r="VNB1" s="322"/>
      <c r="VNC1" s="322"/>
      <c r="VND1" s="322"/>
      <c r="VNE1" s="322"/>
      <c r="VNF1" s="322"/>
      <c r="VNG1" s="322"/>
      <c r="VNH1" s="322"/>
      <c r="VNI1" s="322"/>
      <c r="VNJ1" s="322"/>
      <c r="VNK1" s="322"/>
      <c r="VNL1" s="322"/>
      <c r="VNM1" s="322"/>
      <c r="VNN1" s="322"/>
      <c r="VNO1" s="322"/>
      <c r="VNP1" s="322"/>
      <c r="VNQ1" s="322"/>
      <c r="VNR1" s="322"/>
      <c r="VNS1" s="322"/>
      <c r="VNT1" s="322"/>
      <c r="VNU1" s="322"/>
      <c r="VNV1" s="322"/>
      <c r="VNW1" s="322"/>
      <c r="VNX1" s="322"/>
      <c r="VNY1" s="322"/>
      <c r="VNZ1" s="322"/>
      <c r="VOA1" s="322"/>
      <c r="VOB1" s="322"/>
      <c r="VOC1" s="322"/>
      <c r="VOD1" s="322"/>
      <c r="VOE1" s="322"/>
      <c r="VOF1" s="322"/>
      <c r="VOG1" s="322"/>
      <c r="VOH1" s="322"/>
      <c r="VOI1" s="322"/>
      <c r="VOJ1" s="322"/>
      <c r="VOK1" s="322"/>
      <c r="VOL1" s="322"/>
      <c r="VOM1" s="322"/>
      <c r="VON1" s="322"/>
      <c r="VOO1" s="322"/>
      <c r="VOP1" s="322"/>
      <c r="VOQ1" s="322"/>
      <c r="VOR1" s="322"/>
      <c r="VOS1" s="322"/>
      <c r="VOT1" s="322"/>
      <c r="VOU1" s="322"/>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22"/>
      <c r="VSK1" s="322"/>
      <c r="VSL1" s="322"/>
      <c r="VSM1" s="322"/>
      <c r="VSN1" s="322"/>
      <c r="VSO1" s="322"/>
      <c r="VSP1" s="322"/>
      <c r="VSQ1" s="322"/>
      <c r="VSR1" s="322"/>
      <c r="VSS1" s="322"/>
      <c r="VST1" s="322"/>
      <c r="VSU1" s="322"/>
      <c r="VSV1" s="322"/>
      <c r="VSW1" s="322"/>
      <c r="VSX1" s="322"/>
      <c r="VSY1" s="322"/>
      <c r="VSZ1" s="322"/>
      <c r="VTA1" s="322"/>
      <c r="VTB1" s="322"/>
      <c r="VTC1" s="322"/>
      <c r="VTD1" s="322"/>
      <c r="VTE1" s="322"/>
      <c r="VTF1" s="322"/>
      <c r="VTG1" s="322"/>
      <c r="VTH1" s="322"/>
      <c r="VTI1" s="322"/>
      <c r="VTJ1" s="322"/>
      <c r="VTK1" s="322"/>
      <c r="VTL1" s="322"/>
      <c r="VTM1" s="322"/>
      <c r="VTN1" s="322"/>
      <c r="VTO1" s="322"/>
      <c r="VTP1" s="322"/>
      <c r="VTQ1" s="322"/>
      <c r="VTR1" s="322"/>
      <c r="VTS1" s="322"/>
      <c r="VTT1" s="322"/>
      <c r="VTU1" s="322"/>
      <c r="VTV1" s="322"/>
      <c r="VTW1" s="322"/>
      <c r="VTX1" s="322"/>
      <c r="VTY1" s="322"/>
      <c r="VTZ1" s="322"/>
      <c r="VUA1" s="322"/>
      <c r="VUB1" s="322"/>
      <c r="VUC1" s="322"/>
      <c r="VUD1" s="322"/>
      <c r="VUE1" s="322"/>
      <c r="VUF1" s="322"/>
      <c r="VUG1" s="322"/>
      <c r="VUH1" s="322"/>
      <c r="VUI1" s="322"/>
      <c r="VUJ1" s="322"/>
      <c r="VUK1" s="322"/>
      <c r="VUL1" s="322"/>
      <c r="VUM1" s="322"/>
      <c r="VUN1" s="322"/>
      <c r="VUO1" s="322"/>
      <c r="VUP1" s="322"/>
      <c r="VUQ1" s="322"/>
      <c r="VUR1" s="322"/>
      <c r="VUS1" s="322"/>
      <c r="VUT1" s="322"/>
      <c r="VUU1" s="322"/>
      <c r="VUV1" s="322"/>
      <c r="VUW1" s="322"/>
      <c r="VUX1" s="322"/>
      <c r="VUY1" s="322"/>
      <c r="VUZ1" s="322"/>
      <c r="VVA1" s="322"/>
      <c r="VVB1" s="322"/>
      <c r="VVC1" s="322"/>
      <c r="VVD1" s="322"/>
      <c r="VVE1" s="322"/>
      <c r="VVF1" s="322"/>
      <c r="VVG1" s="322"/>
      <c r="VVH1" s="322"/>
      <c r="VVI1" s="322"/>
      <c r="VVJ1" s="322"/>
      <c r="VVK1" s="322"/>
      <c r="VVL1" s="322"/>
      <c r="VVM1" s="322"/>
      <c r="VVN1" s="322"/>
      <c r="VVO1" s="322"/>
      <c r="VVP1" s="322"/>
      <c r="VVQ1" s="322"/>
      <c r="VVR1" s="322"/>
      <c r="VVS1" s="322"/>
      <c r="VVT1" s="322"/>
      <c r="VVU1" s="322"/>
      <c r="VVV1" s="322"/>
      <c r="VVW1" s="322"/>
      <c r="VVX1" s="322"/>
      <c r="VVY1" s="322"/>
      <c r="VVZ1" s="322"/>
      <c r="VWA1" s="322"/>
      <c r="VWB1" s="322"/>
      <c r="VWC1" s="322"/>
      <c r="VWD1" s="322"/>
      <c r="VWE1" s="322"/>
      <c r="VWF1" s="322"/>
      <c r="VWG1" s="322"/>
      <c r="VWH1" s="322"/>
      <c r="VWI1" s="322"/>
      <c r="VWJ1" s="322"/>
      <c r="VWK1" s="322"/>
      <c r="VWL1" s="322"/>
      <c r="VWM1" s="322"/>
      <c r="VWN1" s="322"/>
      <c r="VWO1" s="322"/>
      <c r="VWP1" s="322"/>
      <c r="VWQ1" s="322"/>
      <c r="VWR1" s="322"/>
      <c r="VWS1" s="322"/>
      <c r="VWT1" s="322"/>
      <c r="VWU1" s="322"/>
      <c r="VWV1" s="322"/>
      <c r="VWW1" s="322"/>
      <c r="VWX1" s="322"/>
      <c r="VWY1" s="322"/>
      <c r="VWZ1" s="322"/>
      <c r="VXA1" s="322"/>
      <c r="VXB1" s="322"/>
      <c r="VXC1" s="322"/>
      <c r="VXD1" s="322"/>
      <c r="VXE1" s="322"/>
      <c r="VXF1" s="322"/>
      <c r="VXG1" s="322"/>
      <c r="VXH1" s="322"/>
      <c r="VXI1" s="322"/>
      <c r="VXJ1" s="322"/>
      <c r="VXK1" s="322"/>
      <c r="VXL1" s="322"/>
      <c r="VXM1" s="322"/>
      <c r="VXN1" s="322"/>
      <c r="VXO1" s="322"/>
      <c r="VXP1" s="322"/>
      <c r="VXQ1" s="322"/>
      <c r="VXR1" s="322"/>
      <c r="VXS1" s="322"/>
      <c r="VXT1" s="322"/>
      <c r="VXU1" s="322"/>
      <c r="VXV1" s="322"/>
      <c r="VXW1" s="322"/>
      <c r="VXX1" s="322"/>
      <c r="VXY1" s="322"/>
      <c r="VXZ1" s="322"/>
      <c r="VYA1" s="322"/>
      <c r="VYB1" s="322"/>
      <c r="VYC1" s="322"/>
      <c r="VYD1" s="322"/>
      <c r="VYE1" s="322"/>
      <c r="VYF1" s="322"/>
      <c r="VYG1" s="322"/>
      <c r="VYH1" s="322"/>
      <c r="VYI1" s="322"/>
      <c r="VYJ1" s="322"/>
      <c r="VYK1" s="322"/>
      <c r="VYL1" s="322"/>
      <c r="VYM1" s="322"/>
      <c r="VYN1" s="322"/>
      <c r="VYO1" s="322"/>
      <c r="VYP1" s="322"/>
      <c r="VYQ1" s="322"/>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22"/>
      <c r="WCG1" s="322"/>
      <c r="WCH1" s="322"/>
      <c r="WCI1" s="322"/>
      <c r="WCJ1" s="322"/>
      <c r="WCK1" s="322"/>
      <c r="WCL1" s="322"/>
      <c r="WCM1" s="322"/>
      <c r="WCN1" s="322"/>
      <c r="WCO1" s="322"/>
      <c r="WCP1" s="322"/>
      <c r="WCQ1" s="322"/>
      <c r="WCR1" s="322"/>
      <c r="WCS1" s="322"/>
      <c r="WCT1" s="322"/>
      <c r="WCU1" s="322"/>
      <c r="WCV1" s="322"/>
      <c r="WCW1" s="322"/>
      <c r="WCX1" s="322"/>
      <c r="WCY1" s="322"/>
      <c r="WCZ1" s="322"/>
      <c r="WDA1" s="322"/>
      <c r="WDB1" s="322"/>
      <c r="WDC1" s="322"/>
      <c r="WDD1" s="322"/>
      <c r="WDE1" s="322"/>
      <c r="WDF1" s="322"/>
      <c r="WDG1" s="322"/>
      <c r="WDH1" s="322"/>
      <c r="WDI1" s="322"/>
      <c r="WDJ1" s="322"/>
      <c r="WDK1" s="322"/>
      <c r="WDL1" s="322"/>
      <c r="WDM1" s="322"/>
      <c r="WDN1" s="322"/>
      <c r="WDO1" s="322"/>
      <c r="WDP1" s="322"/>
      <c r="WDQ1" s="322"/>
      <c r="WDR1" s="322"/>
      <c r="WDS1" s="322"/>
      <c r="WDT1" s="322"/>
      <c r="WDU1" s="322"/>
      <c r="WDV1" s="322"/>
      <c r="WDW1" s="322"/>
      <c r="WDX1" s="322"/>
      <c r="WDY1" s="322"/>
      <c r="WDZ1" s="322"/>
      <c r="WEA1" s="322"/>
      <c r="WEB1" s="322"/>
      <c r="WEC1" s="322"/>
      <c r="WED1" s="322"/>
      <c r="WEE1" s="322"/>
      <c r="WEF1" s="322"/>
      <c r="WEG1" s="322"/>
      <c r="WEH1" s="322"/>
      <c r="WEI1" s="322"/>
      <c r="WEJ1" s="322"/>
      <c r="WEK1" s="322"/>
      <c r="WEL1" s="322"/>
      <c r="WEM1" s="322"/>
      <c r="WEN1" s="322"/>
      <c r="WEO1" s="322"/>
      <c r="WEP1" s="322"/>
      <c r="WEQ1" s="322"/>
      <c r="WER1" s="322"/>
      <c r="WES1" s="322"/>
      <c r="WET1" s="322"/>
      <c r="WEU1" s="322"/>
      <c r="WEV1" s="322"/>
      <c r="WEW1" s="322"/>
      <c r="WEX1" s="322"/>
      <c r="WEY1" s="322"/>
      <c r="WEZ1" s="322"/>
      <c r="WFA1" s="322"/>
      <c r="WFB1" s="322"/>
      <c r="WFC1" s="322"/>
      <c r="WFD1" s="322"/>
      <c r="WFE1" s="322"/>
      <c r="WFF1" s="322"/>
      <c r="WFG1" s="322"/>
      <c r="WFH1" s="322"/>
      <c r="WFI1" s="322"/>
      <c r="WFJ1" s="322"/>
      <c r="WFK1" s="322"/>
      <c r="WFL1" s="322"/>
      <c r="WFM1" s="322"/>
      <c r="WFN1" s="322"/>
      <c r="WFO1" s="322"/>
      <c r="WFP1" s="322"/>
      <c r="WFQ1" s="322"/>
      <c r="WFR1" s="322"/>
      <c r="WFS1" s="322"/>
      <c r="WFT1" s="322"/>
      <c r="WFU1" s="322"/>
      <c r="WFV1" s="322"/>
      <c r="WFW1" s="322"/>
      <c r="WFX1" s="322"/>
      <c r="WFY1" s="322"/>
      <c r="WFZ1" s="322"/>
      <c r="WGA1" s="322"/>
      <c r="WGB1" s="322"/>
      <c r="WGC1" s="322"/>
      <c r="WGD1" s="322"/>
      <c r="WGE1" s="322"/>
      <c r="WGF1" s="322"/>
      <c r="WGG1" s="322"/>
      <c r="WGH1" s="322"/>
      <c r="WGI1" s="322"/>
      <c r="WGJ1" s="322"/>
      <c r="WGK1" s="322"/>
      <c r="WGL1" s="322"/>
      <c r="WGM1" s="322"/>
      <c r="WGN1" s="322"/>
      <c r="WGO1" s="322"/>
      <c r="WGP1" s="322"/>
      <c r="WGQ1" s="322"/>
      <c r="WGR1" s="322"/>
      <c r="WGS1" s="322"/>
      <c r="WGT1" s="322"/>
      <c r="WGU1" s="322"/>
      <c r="WGV1" s="322"/>
      <c r="WGW1" s="322"/>
      <c r="WGX1" s="322"/>
      <c r="WGY1" s="322"/>
      <c r="WGZ1" s="322"/>
      <c r="WHA1" s="322"/>
      <c r="WHB1" s="322"/>
      <c r="WHC1" s="322"/>
      <c r="WHD1" s="322"/>
      <c r="WHE1" s="322"/>
      <c r="WHF1" s="322"/>
      <c r="WHG1" s="322"/>
      <c r="WHH1" s="322"/>
      <c r="WHI1" s="322"/>
      <c r="WHJ1" s="322"/>
      <c r="WHK1" s="322"/>
      <c r="WHL1" s="322"/>
      <c r="WHM1" s="322"/>
      <c r="WHN1" s="322"/>
      <c r="WHO1" s="322"/>
      <c r="WHP1" s="322"/>
      <c r="WHQ1" s="322"/>
      <c r="WHR1" s="322"/>
      <c r="WHS1" s="322"/>
      <c r="WHT1" s="322"/>
      <c r="WHU1" s="322"/>
      <c r="WHV1" s="322"/>
      <c r="WHW1" s="322"/>
      <c r="WHX1" s="322"/>
      <c r="WHY1" s="322"/>
      <c r="WHZ1" s="322"/>
      <c r="WIA1" s="322"/>
      <c r="WIB1" s="322"/>
      <c r="WIC1" s="322"/>
      <c r="WID1" s="322"/>
      <c r="WIE1" s="322"/>
      <c r="WIF1" s="322"/>
      <c r="WIG1" s="322"/>
      <c r="WIH1" s="322"/>
      <c r="WII1" s="322"/>
      <c r="WIJ1" s="322"/>
      <c r="WIK1" s="322"/>
      <c r="WIL1" s="322"/>
      <c r="WIM1" s="322"/>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22"/>
      <c r="WMC1" s="322"/>
      <c r="WMD1" s="322"/>
      <c r="WME1" s="322"/>
      <c r="WMF1" s="322"/>
      <c r="WMG1" s="322"/>
      <c r="WMH1" s="322"/>
      <c r="WMI1" s="322"/>
      <c r="WMJ1" s="322"/>
      <c r="WMK1" s="322"/>
      <c r="WML1" s="322"/>
      <c r="WMM1" s="322"/>
      <c r="WMN1" s="322"/>
      <c r="WMO1" s="322"/>
      <c r="WMP1" s="322"/>
      <c r="WMQ1" s="322"/>
      <c r="WMR1" s="322"/>
      <c r="WMS1" s="322"/>
      <c r="WMT1" s="322"/>
      <c r="WMU1" s="322"/>
      <c r="WMV1" s="322"/>
      <c r="WMW1" s="322"/>
      <c r="WMX1" s="322"/>
      <c r="WMY1" s="322"/>
      <c r="WMZ1" s="322"/>
      <c r="WNA1" s="322"/>
      <c r="WNB1" s="322"/>
      <c r="WNC1" s="322"/>
      <c r="WND1" s="322"/>
      <c r="WNE1" s="322"/>
      <c r="WNF1" s="322"/>
      <c r="WNG1" s="322"/>
      <c r="WNH1" s="322"/>
      <c r="WNI1" s="322"/>
      <c r="WNJ1" s="322"/>
      <c r="WNK1" s="322"/>
      <c r="WNL1" s="322"/>
      <c r="WNM1" s="322"/>
      <c r="WNN1" s="322"/>
      <c r="WNO1" s="322"/>
      <c r="WNP1" s="322"/>
      <c r="WNQ1" s="322"/>
      <c r="WNR1" s="322"/>
      <c r="WNS1" s="322"/>
      <c r="WNT1" s="322"/>
      <c r="WNU1" s="322"/>
      <c r="WNV1" s="322"/>
      <c r="WNW1" s="322"/>
      <c r="WNX1" s="322"/>
      <c r="WNY1" s="322"/>
      <c r="WNZ1" s="322"/>
      <c r="WOA1" s="322"/>
      <c r="WOB1" s="322"/>
      <c r="WOC1" s="322"/>
      <c r="WOD1" s="322"/>
      <c r="WOE1" s="322"/>
      <c r="WOF1" s="322"/>
      <c r="WOG1" s="322"/>
      <c r="WOH1" s="322"/>
      <c r="WOI1" s="322"/>
      <c r="WOJ1" s="322"/>
      <c r="WOK1" s="322"/>
      <c r="WOL1" s="322"/>
      <c r="WOM1" s="322"/>
      <c r="WON1" s="322"/>
      <c r="WOO1" s="322"/>
      <c r="WOP1" s="322"/>
      <c r="WOQ1" s="322"/>
      <c r="WOR1" s="322"/>
      <c r="WOS1" s="322"/>
      <c r="WOT1" s="322"/>
      <c r="WOU1" s="322"/>
      <c r="WOV1" s="322"/>
      <c r="WOW1" s="322"/>
      <c r="WOX1" s="322"/>
      <c r="WOY1" s="322"/>
      <c r="WOZ1" s="322"/>
      <c r="WPA1" s="322"/>
      <c r="WPB1" s="322"/>
      <c r="WPC1" s="322"/>
      <c r="WPD1" s="322"/>
      <c r="WPE1" s="322"/>
      <c r="WPF1" s="322"/>
      <c r="WPG1" s="322"/>
      <c r="WPH1" s="322"/>
      <c r="WPI1" s="322"/>
      <c r="WPJ1" s="322"/>
      <c r="WPK1" s="322"/>
      <c r="WPL1" s="322"/>
      <c r="WPM1" s="322"/>
      <c r="WPN1" s="322"/>
      <c r="WPO1" s="322"/>
      <c r="WPP1" s="322"/>
      <c r="WPQ1" s="322"/>
      <c r="WPR1" s="322"/>
      <c r="WPS1" s="322"/>
      <c r="WPT1" s="322"/>
      <c r="WPU1" s="322"/>
      <c r="WPV1" s="322"/>
      <c r="WPW1" s="322"/>
      <c r="WPX1" s="322"/>
      <c r="WPY1" s="322"/>
      <c r="WPZ1" s="322"/>
      <c r="WQA1" s="322"/>
      <c r="WQB1" s="322"/>
      <c r="WQC1" s="322"/>
      <c r="WQD1" s="322"/>
      <c r="WQE1" s="322"/>
      <c r="WQF1" s="322"/>
      <c r="WQG1" s="322"/>
      <c r="WQH1" s="322"/>
      <c r="WQI1" s="322"/>
      <c r="WQJ1" s="322"/>
      <c r="WQK1" s="322"/>
      <c r="WQL1" s="322"/>
      <c r="WQM1" s="322"/>
      <c r="WQN1" s="322"/>
      <c r="WQO1" s="322"/>
      <c r="WQP1" s="322"/>
      <c r="WQQ1" s="322"/>
      <c r="WQR1" s="322"/>
      <c r="WQS1" s="322"/>
      <c r="WQT1" s="322"/>
      <c r="WQU1" s="322"/>
      <c r="WQV1" s="322"/>
      <c r="WQW1" s="322"/>
      <c r="WQX1" s="322"/>
      <c r="WQY1" s="322"/>
      <c r="WQZ1" s="322"/>
      <c r="WRA1" s="322"/>
      <c r="WRB1" s="322"/>
      <c r="WRC1" s="322"/>
      <c r="WRD1" s="322"/>
      <c r="WRE1" s="322"/>
      <c r="WRF1" s="322"/>
      <c r="WRG1" s="322"/>
      <c r="WRH1" s="322"/>
      <c r="WRI1" s="322"/>
      <c r="WRJ1" s="322"/>
      <c r="WRK1" s="322"/>
      <c r="WRL1" s="322"/>
      <c r="WRM1" s="322"/>
      <c r="WRN1" s="322"/>
      <c r="WRO1" s="322"/>
      <c r="WRP1" s="322"/>
      <c r="WRQ1" s="322"/>
      <c r="WRR1" s="322"/>
      <c r="WRS1" s="322"/>
      <c r="WRT1" s="322"/>
      <c r="WRU1" s="322"/>
      <c r="WRV1" s="322"/>
      <c r="WRW1" s="322"/>
      <c r="WRX1" s="322"/>
      <c r="WRY1" s="322"/>
      <c r="WRZ1" s="322"/>
      <c r="WSA1" s="322"/>
      <c r="WSB1" s="322"/>
      <c r="WSC1" s="322"/>
      <c r="WSD1" s="322"/>
      <c r="WSE1" s="322"/>
      <c r="WSF1" s="322"/>
      <c r="WSG1" s="322"/>
      <c r="WSH1" s="322"/>
      <c r="WSI1" s="322"/>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150</v>
      </c>
      <c r="C4" s="36" t="s">
        <v>151</v>
      </c>
      <c r="D4" s="36" t="s">
        <v>152</v>
      </c>
      <c r="E4" s="35" t="s">
        <v>153</v>
      </c>
      <c r="F4" s="35" t="s">
        <v>73</v>
      </c>
      <c r="G4" s="35" t="s">
        <v>127</v>
      </c>
      <c r="H4" s="35" t="s">
        <v>154</v>
      </c>
      <c r="I4" s="35" t="s">
        <v>155</v>
      </c>
      <c r="J4" s="35" t="s">
        <v>156</v>
      </c>
      <c r="K4" s="35" t="s">
        <v>157</v>
      </c>
      <c r="L4" s="35" t="s">
        <v>158</v>
      </c>
      <c r="M4" s="35" t="s">
        <v>159</v>
      </c>
      <c r="N4" s="35" t="s">
        <v>160</v>
      </c>
      <c r="O4" s="35" t="s">
        <v>161</v>
      </c>
      <c r="P4" s="35" t="s">
        <v>162</v>
      </c>
      <c r="Q4" s="35" t="s">
        <v>153</v>
      </c>
      <c r="R4" s="57" t="s">
        <v>163</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164</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11</v>
      </c>
      <c r="I5" s="294">
        <f t="shared" si="0"/>
        <v>17</v>
      </c>
      <c r="J5" s="294">
        <f t="shared" si="0"/>
        <v>17</v>
      </c>
      <c r="K5" s="294">
        <f t="shared" si="0"/>
        <v>17</v>
      </c>
      <c r="L5" s="294">
        <f t="shared" si="0"/>
        <v>17</v>
      </c>
      <c r="M5" s="294">
        <f t="shared" si="0"/>
        <v>17</v>
      </c>
      <c r="N5" s="294">
        <f t="shared" si="0"/>
        <v>17</v>
      </c>
      <c r="O5" s="294">
        <f t="shared" si="0"/>
        <v>17</v>
      </c>
      <c r="P5" s="294">
        <f t="shared" si="0"/>
        <v>17</v>
      </c>
      <c r="Q5" s="294">
        <f t="shared" si="0"/>
        <v>17</v>
      </c>
      <c r="R5" s="56" t="str">
        <f>+Probacionistas!$B$1</f>
        <v>Ica</v>
      </c>
    </row>
    <row r="6" spans="1:16144">
      <c r="A6" s="3"/>
      <c r="B6" s="9"/>
      <c r="C6" s="4"/>
      <c r="D6" s="4"/>
      <c r="E6" s="6"/>
      <c r="F6" s="6"/>
      <c r="G6" s="6"/>
      <c r="H6" s="6"/>
      <c r="I6" s="6"/>
      <c r="J6" s="6"/>
      <c r="K6" s="6"/>
      <c r="L6" s="6"/>
      <c r="M6" s="6"/>
      <c r="N6" s="6"/>
      <c r="O6" s="6"/>
      <c r="P6" s="6"/>
      <c r="Q6" s="6"/>
      <c r="R6" s="56" t="str">
        <f>+Probacionistas!$B$1</f>
        <v>Ica</v>
      </c>
    </row>
    <row r="7" spans="1:16144">
      <c r="A7" s="3">
        <v>2.8</v>
      </c>
      <c r="B7" s="295" t="s">
        <v>165</v>
      </c>
      <c r="C7" s="4">
        <f>+SUM(F7:K7)</f>
        <v>14</v>
      </c>
      <c r="D7" s="4">
        <f>+SUM(F7:Q7)</f>
        <v>14</v>
      </c>
      <c r="E7" s="8">
        <v>0</v>
      </c>
      <c r="F7" s="294">
        <f>COUNTIFS(Probacionistas!$AP:$AP,"&lt;&gt;"" ",Probacionistas!$P:$P,"Inscrito nuevo",Probacionistas!$F:$F,"&gt;="&amp;DATEVALUE("01/"&amp;F3&amp;"/"&amp;$F$2),Probacionistas!$F:$F,"&lt;="&amp;EOMONTH(DATEVALUE("01/"&amp;F3&amp;"/"&amp;$F$2),0))</f>
        <v>8</v>
      </c>
      <c r="G7" s="294">
        <f>COUNTIFS(Probacionistas!$AP:$AP,"&lt;&gt;"" ",Probacionistas!$P:$P,"Inscrito nuevo",Probacionistas!$F:$F,"&gt;="&amp;DATEVALUE("01/"&amp;G3&amp;"/"&amp;$F$2),Probacionistas!$F:$F,"&lt;="&amp;EOMONTH(DATEVALUE("01/"&amp;G3&amp;"/"&amp;$F$2),0))</f>
        <v>6</v>
      </c>
      <c r="H7" s="294">
        <f>COUNTIFS(Probacionistas!$AP:$AP,"&lt;&gt;"" ",Probacionistas!$P:$P,"Inscrito nuevo",Probacionistas!$F:$F,"&gt;="&amp;DATEVALUE("01/"&amp;H3&amp;"/"&amp;$F$2),Probacionistas!$F:$F,"&lt;="&amp;EOMONTH(DATEVALUE("01/"&amp;H3&amp;"/"&amp;$F$2),0))</f>
        <v>0</v>
      </c>
      <c r="I7" s="294">
        <f>COUNTIFS(Probacionistas!$AP:$AP,"&lt;&gt;"" ",Probacionistas!$P:$P,"Inscrito nuevo",Probacionistas!$F:$F,"&gt;="&amp;DATEVALUE("01/"&amp;I3&amp;"/"&amp;$F$2),Probacionistas!$F:$F,"&lt;="&amp;EOMONTH(DATEVALUE("01/"&amp;I3&amp;"/"&amp;$F$2),0))</f>
        <v>0</v>
      </c>
      <c r="J7" s="294">
        <f>COUNTIFS(Probacionistas!$AP:$AP,"&lt;&gt;"" ",Probacionistas!$P:$P,"Inscrito nuevo",Probacionistas!$F:$F,"&gt;="&amp;DATEVALUE("01/"&amp;J3&amp;"/"&amp;$F$2),Probacionistas!$F:$F,"&lt;="&amp;EOMONTH(DATEVALUE("01/"&amp;J3&amp;"/"&amp;$F$2),0))</f>
        <v>0</v>
      </c>
      <c r="K7" s="294">
        <f>COUNTIFS(Probacionistas!$AP:$AP,"&lt;&gt;"" ",Probacionistas!$P:$P,"Inscrito nuevo",Probacionistas!$F:$F,"&gt;="&amp;DATEVALUE("01/"&amp;K3&amp;"/"&amp;$F$2),Probacionistas!$F:$F,"&lt;="&amp;EOMONTH(DATEVALUE("01/"&amp;K3&amp;"/"&amp;$F$2),0))</f>
        <v>0</v>
      </c>
      <c r="L7" s="294">
        <f>COUNTIFS(Probacionistas!$AP:$AP,"&lt;&gt;"" ",Probacionistas!$P:$P,"Inscrito nuevo",Probacionistas!$F:$F,"&gt;="&amp;DATEVALUE("01/"&amp;L3&amp;"/"&amp;$F$2),Probacionistas!$F:$F,"&lt;="&amp;EOMONTH(DATEVALUE("01/"&amp;L3&amp;"/"&amp;$F$2),0))</f>
        <v>0</v>
      </c>
      <c r="M7" s="294">
        <f>COUNTIFS(Probacionistas!$AP:$AP,"&lt;&gt;"" ",Probacionistas!$P:$P,"Inscrito nuevo",Probacionistas!$F:$F,"&gt;="&amp;DATEVALUE("01/"&amp;M3&amp;"/"&amp;$F$2),Probacionistas!$F:$F,"&lt;="&amp;EOMONTH(DATEVALUE("01/"&amp;M3&amp;"/"&amp;$F$2),0))</f>
        <v>0</v>
      </c>
      <c r="N7" s="294">
        <f>COUNTIFS(Probacionistas!$AP:$AP,"&lt;&gt;"" ",Probacionistas!$P:$P,"Inscrito nuevo",Probacionistas!$F:$F,"&gt;="&amp;DATEVALUE("01/"&amp;N3&amp;"/"&amp;$F$2),Probacionistas!$F:$F,"&lt;="&amp;EOMONTH(DATEVALUE("01/"&amp;N3&amp;"/"&amp;$F$2),0))</f>
        <v>0</v>
      </c>
      <c r="O7" s="294">
        <f>COUNTIFS(Probacionistas!$AP:$AP,"&lt;&gt;"" ",Probacionistas!$P:$P,"Inscrito nuevo",Probacionistas!$F:$F,"&gt;="&amp;DATEVALUE("01/"&amp;O3&amp;"/"&amp;$F$2),Probacionistas!$F:$F,"&lt;="&amp;EOMONTH(DATEVALUE("01/"&amp;O3&amp;"/"&amp;$F$2),0))</f>
        <v>0</v>
      </c>
      <c r="P7" s="294">
        <f>COUNTIFS(Probacionistas!$AP:$AP,"&lt;&gt;"" ",Probacionistas!$P:$P,"Inscrito nuevo",Probacionistas!$F:$F,"&gt;="&amp;DATEVALUE("01/"&amp;P3&amp;"/"&amp;$F$2),Probacionistas!$F:$F,"&lt;="&amp;EOMONTH(DATEVALUE("01/"&amp;P3&amp;"/"&amp;$F$2),0))</f>
        <v>0</v>
      </c>
      <c r="Q7" s="294">
        <f>COUNTIFS(Probacionistas!$AP:$AP,"&lt;&gt;"" ",Probacionistas!$P:$P,"Inscrito nuevo",Probacionistas!$F:$F,"&gt;="&amp;DATEVALUE("01/"&amp;Q3&amp;"/"&amp;$F$2),Probacionistas!$F:$F,"&lt;="&amp;EOMONTH(DATEVALUE("01/"&amp;Q3&amp;"/"&amp;$F$2),0))</f>
        <v>0</v>
      </c>
      <c r="R7" s="56" t="str">
        <f>+Probacionistas!$B$1</f>
        <v>Ica</v>
      </c>
      <c r="S7" s="62"/>
    </row>
    <row r="8" spans="1:16144">
      <c r="A8" s="3">
        <v>2.82</v>
      </c>
      <c r="B8" s="295" t="s">
        <v>166</v>
      </c>
      <c r="C8" s="4">
        <f ca="1">+SUM(F8:K8)</f>
        <v>24</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6</v>
      </c>
      <c r="H8" s="294">
        <f ca="1">COUNTIFS(Probacionistas!$P:$P,"Inscrito nuevo",Probacionistas!$AP:$AP,"Asistió",Probacionistas!$F:$F,"&lt;="&amp;EOMONTH(DATEVALUE("01/"&amp;H3&amp;"/"&amp;$F$2),0),Probacionistas!$V:$V,"&gt;="&amp;DATEVALUE("01/"&amp;H3&amp;"/"&amp;$F$2),Probacionistas!$N:$N, "&lt;="&amp;"28")</f>
        <v>6</v>
      </c>
      <c r="I8" s="294">
        <f ca="1">COUNTIFS(Probacionistas!$P:$P,"Inscrito nuevo",Probacionistas!$AP:$AP,"Asistió",Probacionistas!$F:$F,"&lt;="&amp;EOMONTH(DATEVALUE("01/"&amp;I3&amp;"/"&amp;$F$2),0),Probacionistas!$V:$V,"&gt;="&amp;DATEVALUE("01/"&amp;I3&amp;"/"&amp;$F$2),Probacionistas!$N:$N, "&lt;="&amp;"28")</f>
        <v>6</v>
      </c>
      <c r="J8" s="294">
        <f ca="1">COUNTIFS(Probacionistas!$P:$P,"Inscrito nuevo",Probacionistas!$AP:$AP,"Asistió",Probacionistas!$F:$F,"&lt;="&amp;EOMONTH(DATEVALUE("01/"&amp;J3&amp;"/"&amp;$F$2),0),Probacionistas!$V:$V,"&gt;="&amp;DATEVALUE("01/"&amp;J3&amp;"/"&amp;$F$2),Probacionistas!$N:$N, "&lt;="&amp;"28")</f>
        <v>4</v>
      </c>
      <c r="K8" s="294">
        <f>COUNTIFS(Probacionistas!$P:$P,"Inscrito nuevo",Probacionistas!$AP:$AP,"Asistió",Probacionistas!$F:$F,"&lt;="&amp;EOMONTH(DATEVALUE("01/"&amp;K3&amp;"/"&amp;$F$2),0),Probacionistas!$V:$V,"&gt;="&amp;DATEVALUE("01/"&amp;K3&amp;"/"&amp;$F$2),Probacionistas!$N:$N, "&lt;="&amp;"28")</f>
        <v>0</v>
      </c>
      <c r="L8" s="294">
        <f>COUNTIFS(Probacionistas!$P:$P,"Inscrito nuevo",Probacionistas!$AP:$AP,"Asistió",Probacionistas!$F:$F,"&lt;="&amp;EOMONTH(DATEVALUE("01/"&amp;L3&amp;"/"&amp;$F$2),0),Probacionistas!$V:$V,"&gt;="&amp;DATEVALUE("01/"&amp;L3&amp;"/"&amp;$F$2),Probacionistas!$N:$N, "&lt;="&amp;"28")</f>
        <v>0</v>
      </c>
      <c r="M8" s="294">
        <f>COUNTIFS(Probacionistas!$P:$P,"Inscrito nuevo",Probacionistas!$AP:$AP,"Asistió",Probacionistas!$F:$F,"&lt;="&amp;EOMONTH(DATEVALUE("01/"&amp;M3&amp;"/"&amp;$F$2),0),Probacionistas!$V:$V,"&gt;="&amp;DATEVALUE("01/"&amp;M3&amp;"/"&amp;$F$2),Probacionistas!$N:$N, "&lt;="&amp;"28")</f>
        <v>0</v>
      </c>
      <c r="N8" s="294">
        <f>COUNTIFS(Probacionistas!$P:$P,"Inscrito nuevo",Probacionistas!$AP:$AP,"Asistió",Probacionistas!$F:$F,"&lt;="&amp;EOMONTH(DATEVALUE("01/"&amp;N3&amp;"/"&amp;$F$2),0),Probacionistas!$V:$V,"&gt;="&amp;DATEVALUE("01/"&amp;N3&amp;"/"&amp;$F$2),Probacionistas!$N:$N, "&lt;="&amp;"28")</f>
        <v>0</v>
      </c>
      <c r="O8" s="294">
        <f>COUNTIFS(Probacionistas!$P:$P,"Inscrito nuevo",Probacionistas!$AP:$AP,"Asistió",Probacionistas!$F:$F,"&lt;="&amp;EOMONTH(DATEVALUE("01/"&amp;O3&amp;"/"&amp;$F$2),0),Probacionistas!$V:$V,"&gt;="&amp;DATEVALUE("01/"&amp;O3&amp;"/"&amp;$F$2),Probacionistas!$N:$N, "&lt;="&amp;"28")</f>
        <v>0</v>
      </c>
      <c r="P8" s="294">
        <f>COUNTIFS(Probacionistas!$P:$P,"Inscrito nuevo",Probacionistas!$AP:$AP,"Asistió",Probacionistas!$F:$F,"&lt;="&amp;EOMONTH(DATEVALUE("01/"&amp;P3&amp;"/"&amp;$F$2),0),Probacionistas!$V:$V,"&gt;="&amp;DATEVALUE("01/"&amp;P3&amp;"/"&amp;$F$2),Probacionistas!$N:$N, "&lt;="&amp;"28")</f>
        <v>0</v>
      </c>
      <c r="Q8" s="294">
        <f>COUNTIFS(Probacionistas!$P:$P,"Inscrito nuevo",Probacionistas!$AP:$AP,"Asistió",Probacionistas!$F:$F,"&lt;="&amp;EOMONTH(DATEVALUE("01/"&amp;Q3&amp;"/"&amp;$F$2),0),Probacionistas!$V:$V,"&gt;="&amp;DATEVALUE("01/"&amp;Q3&amp;"/"&amp;$F$2),Probacionistas!$N:$N, "&lt;="&amp;"28")</f>
        <v>0</v>
      </c>
      <c r="R8" s="56" t="str">
        <f>+Probacionistas!$B$1</f>
        <v>Ica</v>
      </c>
    </row>
    <row r="9" spans="1:16144">
      <c r="A9" s="305"/>
      <c r="B9" s="295"/>
      <c r="C9" s="306"/>
      <c r="D9" s="306"/>
      <c r="E9" s="294"/>
      <c r="F9" s="294"/>
      <c r="G9" s="294"/>
      <c r="H9" s="294"/>
      <c r="I9" s="294"/>
      <c r="J9" s="294"/>
      <c r="K9" s="294"/>
      <c r="L9" s="294"/>
      <c r="M9" s="294"/>
      <c r="N9" s="294"/>
      <c r="O9" s="294"/>
      <c r="P9" s="294"/>
      <c r="Q9" s="294"/>
      <c r="R9" s="56" t="str">
        <f>+Probacionistas!$B$1</f>
        <v>Ica</v>
      </c>
    </row>
    <row r="10" spans="1:16144">
      <c r="A10" s="296">
        <v>2.101</v>
      </c>
      <c r="B10" s="297" t="s">
        <v>167</v>
      </c>
      <c r="C10" s="4">
        <f>+SUM(F10:K10)</f>
        <v>17</v>
      </c>
      <c r="D10" s="4">
        <f>+SUM(F10:Q10)</f>
        <v>17</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11</v>
      </c>
      <c r="H10" s="294">
        <f>COUNTIFS(Probacionistas!$AP:$AP,"&lt;&gt;"" ",Probacionistas!$BJ:$BJ,"ALTA",Probacionistas!$BI:$BI,"&gt;="&amp;DATEVALUE("01/"&amp;H3&amp;"/"&amp;$F$2),Probacionistas!$BI:$BI,"&lt;="&amp;EOMONTH(DATEVALUE("01/"&amp;H3&amp;"/"&amp;$F$2),0),Probacionistas!$BH:$BH,"FALSO")</f>
        <v>6</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Ica</v>
      </c>
    </row>
    <row r="11" spans="1:16144">
      <c r="A11" s="296">
        <v>2.11</v>
      </c>
      <c r="B11" s="298" t="s">
        <v>168</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Ica</v>
      </c>
    </row>
    <row r="12" spans="1:16144">
      <c r="A12" s="296">
        <v>2.12</v>
      </c>
      <c r="B12" s="299" t="s">
        <v>169</v>
      </c>
      <c r="C12" s="4">
        <f>+C5+C10-C11-C13</f>
        <v>17</v>
      </c>
      <c r="D12" s="4">
        <f>+D5+D10-D11-D13</f>
        <v>17</v>
      </c>
      <c r="E12" s="22"/>
      <c r="F12" s="294">
        <f t="shared" ref="F12:Q12" si="1">+F5+F10-F11-F13</f>
        <v>0</v>
      </c>
      <c r="G12" s="294">
        <f t="shared" si="1"/>
        <v>11</v>
      </c>
      <c r="H12" s="294">
        <f t="shared" si="1"/>
        <v>17</v>
      </c>
      <c r="I12" s="294">
        <f t="shared" si="1"/>
        <v>17</v>
      </c>
      <c r="J12" s="294">
        <f t="shared" si="1"/>
        <v>17</v>
      </c>
      <c r="K12" s="294">
        <f t="shared" si="1"/>
        <v>17</v>
      </c>
      <c r="L12" s="294">
        <f t="shared" si="1"/>
        <v>17</v>
      </c>
      <c r="M12" s="294">
        <f t="shared" si="1"/>
        <v>17</v>
      </c>
      <c r="N12" s="294">
        <f t="shared" si="1"/>
        <v>17</v>
      </c>
      <c r="O12" s="294">
        <f t="shared" si="1"/>
        <v>17</v>
      </c>
      <c r="P12" s="294">
        <f t="shared" si="1"/>
        <v>17</v>
      </c>
      <c r="Q12" s="294">
        <f t="shared" si="1"/>
        <v>17</v>
      </c>
      <c r="R12" s="56" t="str">
        <f>+Probacionistas!$B$1</f>
        <v>Ica</v>
      </c>
    </row>
    <row r="13" spans="1:16144">
      <c r="A13" s="296">
        <v>2.13</v>
      </c>
      <c r="B13" s="299" t="s">
        <v>170</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Ica</v>
      </c>
    </row>
    <row r="14" spans="1:16144">
      <c r="A14" s="296">
        <v>2.14</v>
      </c>
      <c r="B14" s="299" t="s">
        <v>171</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Ica</v>
      </c>
    </row>
    <row r="15" spans="1:16144">
      <c r="A15" s="296">
        <v>2.15</v>
      </c>
      <c r="B15" s="299" t="s">
        <v>172</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Ica</v>
      </c>
    </row>
    <row r="16" spans="1:16144">
      <c r="A16" s="296">
        <v>2.16</v>
      </c>
      <c r="B16" s="295" t="s">
        <v>173</v>
      </c>
      <c r="C16" s="4">
        <f>+SUM(E16:L16)</f>
        <v>8</v>
      </c>
      <c r="D16" s="4">
        <f>+SUM(E16:Q16)</f>
        <v>8</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Ica</v>
      </c>
    </row>
    <row r="17" spans="1:18">
      <c r="A17" s="302">
        <v>1</v>
      </c>
      <c r="B17" s="295" t="s">
        <v>174</v>
      </c>
      <c r="C17" s="4">
        <f>+SUM(F17:K17)</f>
        <v>2</v>
      </c>
      <c r="D17" s="4">
        <f>+SUM(F17:Q17)</f>
        <v>2</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Ica</v>
      </c>
    </row>
    <row r="18" spans="1:18">
      <c r="A18" s="296">
        <v>2.17</v>
      </c>
      <c r="B18" s="303" t="s">
        <v>175</v>
      </c>
      <c r="C18" s="4">
        <f>+SUM(F18:K18)</f>
        <v>5</v>
      </c>
      <c r="D18" s="4">
        <f>+SUM(F18:Q18)</f>
        <v>5</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3</v>
      </c>
      <c r="G18" s="294" cm="1">
        <f t="array" ref="G18">IFERROR(ROWS(_xlfn.UNIQUE(_xlfn._xlws.FILTER(_xlfn.VSTACK(Tabla1[Ética], Tabla1[Soc - FH]),
      (MONTH(_xlfn.VSTACK(Tabla1[Fecha Inicio grupo], Tabla1[Fecha Inicio grupo])) = MONTH(DATEVALUE("01/"&amp;G3&amp;"/"&amp;$F$2))    ) * (_xlfn.VSTACK(Tabla1[Ética], Tabla1[Soc - FH]) &lt;&gt; "")))),0)</f>
        <v>2</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Ica</v>
      </c>
    </row>
    <row r="19" spans="1:18">
      <c r="A19" s="296"/>
      <c r="B19" s="3" t="s">
        <v>176</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Ica</v>
      </c>
    </row>
    <row r="20" spans="1:18">
      <c r="A20" s="296">
        <v>2.1800000000000002</v>
      </c>
      <c r="B20" s="7" t="s">
        <v>177</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Ica</v>
      </c>
    </row>
    <row r="21" spans="1:18">
      <c r="A21" s="296">
        <v>2.19</v>
      </c>
      <c r="B21" s="166" t="s">
        <v>178</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Ica</v>
      </c>
    </row>
    <row r="22" spans="1:18">
      <c r="A22" s="296">
        <v>2.2000000000000002</v>
      </c>
      <c r="B22" s="7" t="s">
        <v>179</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Ica</v>
      </c>
    </row>
    <row r="23" spans="1:18">
      <c r="A23" s="296">
        <v>2.21</v>
      </c>
      <c r="B23" s="7" t="s">
        <v>180</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Ica</v>
      </c>
    </row>
    <row r="24" spans="1:18">
      <c r="A24" s="296">
        <v>2.2200000000000002</v>
      </c>
      <c r="B24" s="7" t="s">
        <v>181</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Ica</v>
      </c>
    </row>
    <row r="25" spans="1:18">
      <c r="A25" s="296">
        <v>2.23</v>
      </c>
      <c r="B25" s="10" t="s">
        <v>182</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Ica</v>
      </c>
    </row>
    <row r="26" spans="1:18">
      <c r="A26" s="296">
        <v>2.2400000000000002</v>
      </c>
      <c r="B26" s="10" t="s">
        <v>183</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Ica</v>
      </c>
    </row>
    <row r="27" spans="1:18">
      <c r="A27" s="296">
        <v>2.25</v>
      </c>
      <c r="B27" s="167" t="s">
        <v>184</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Ica</v>
      </c>
    </row>
  </sheetData>
  <sheetProtection algorithmName="SHA-512" hashValue="DQhHb7FnxxPrRKh7uc02/xQhsLR1vuxiFYfAY/5End8vJWgwVi/kYPCYW++h7sIQeVxvaw/kHFUX08CdUVeyDQ==" saltValue="8sh/caBpCfIVjOvrvRBxS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185</v>
      </c>
      <c r="C1" s="115" t="s">
        <v>186</v>
      </c>
      <c r="D1" s="135" t="s">
        <v>15</v>
      </c>
      <c r="E1" s="215" t="s">
        <v>23</v>
      </c>
      <c r="G1" s="134" t="s">
        <v>187</v>
      </c>
      <c r="H1" s="115" t="s">
        <v>188</v>
      </c>
      <c r="J1" s="121" t="s">
        <v>189</v>
      </c>
      <c r="K1" s="122" t="s">
        <v>190</v>
      </c>
      <c r="L1" s="122" t="s">
        <v>191</v>
      </c>
      <c r="M1" s="122" t="s">
        <v>192</v>
      </c>
      <c r="N1" s="120" t="s">
        <v>193</v>
      </c>
      <c r="P1" s="133" t="s">
        <v>194</v>
      </c>
      <c r="R1" s="224" t="s">
        <v>163</v>
      </c>
      <c r="S1" s="225" t="s">
        <v>195</v>
      </c>
      <c r="U1" s="111" t="s">
        <v>196</v>
      </c>
      <c r="V1" s="137" t="s">
        <v>197</v>
      </c>
      <c r="W1" s="160" t="s">
        <v>198</v>
      </c>
      <c r="X1" s="161" t="s">
        <v>188</v>
      </c>
      <c r="Y1" s="162" t="s">
        <v>199</v>
      </c>
      <c r="AA1" s="110" t="s">
        <v>200</v>
      </c>
      <c r="AC1" s="110" t="s">
        <v>201</v>
      </c>
      <c r="AE1" s="172" t="s">
        <v>12</v>
      </c>
      <c r="AF1" s="173" t="s">
        <v>202</v>
      </c>
      <c r="AH1" s="174" t="s">
        <v>13</v>
      </c>
      <c r="AI1" s="175" t="s">
        <v>202</v>
      </c>
      <c r="AK1" s="273" t="s">
        <v>53</v>
      </c>
      <c r="AM1" s="290" t="s">
        <v>53</v>
      </c>
      <c r="AN1" s="290" t="s">
        <v>203</v>
      </c>
    </row>
    <row r="2" spans="1:40" ht="24">
      <c r="A2" s="159" t="s">
        <v>72</v>
      </c>
      <c r="B2" s="116">
        <v>1</v>
      </c>
      <c r="C2" s="157" t="s">
        <v>204</v>
      </c>
      <c r="D2" s="277" t="s">
        <v>205</v>
      </c>
      <c r="E2" s="216" t="s">
        <v>79</v>
      </c>
      <c r="G2" s="267" t="s">
        <v>83</v>
      </c>
      <c r="H2" s="267" t="s">
        <v>206</v>
      </c>
      <c r="J2" s="123" t="s">
        <v>83</v>
      </c>
      <c r="K2" s="112" t="s">
        <v>83</v>
      </c>
      <c r="L2" s="112" t="s">
        <v>83</v>
      </c>
      <c r="M2" s="112" t="str">
        <f>+J2&amp;K2&amp;L2</f>
        <v>PPP</v>
      </c>
      <c r="N2" s="124" t="s">
        <v>207</v>
      </c>
      <c r="P2" s="231" t="s">
        <v>208</v>
      </c>
      <c r="R2" s="226" t="s">
        <v>209</v>
      </c>
      <c r="S2" s="227">
        <v>5</v>
      </c>
      <c r="U2" s="220" t="s">
        <v>210</v>
      </c>
      <c r="V2" s="221" t="s">
        <v>211</v>
      </c>
      <c r="W2" s="143" t="s">
        <v>212</v>
      </c>
      <c r="X2" s="140" t="s">
        <v>213</v>
      </c>
      <c r="Y2" s="136" t="s">
        <v>214</v>
      </c>
      <c r="AA2" s="268" t="s">
        <v>108</v>
      </c>
      <c r="AC2" s="139" t="s">
        <v>73</v>
      </c>
      <c r="AE2" s="176" t="s">
        <v>74</v>
      </c>
      <c r="AF2" s="177" t="s">
        <v>74</v>
      </c>
      <c r="AH2" s="178" t="s">
        <v>215</v>
      </c>
      <c r="AI2" s="179" t="s">
        <v>216</v>
      </c>
      <c r="AK2" s="274" t="s">
        <v>217</v>
      </c>
      <c r="AM2" s="274" t="s">
        <v>217</v>
      </c>
      <c r="AN2" s="291">
        <v>45658</v>
      </c>
    </row>
    <row r="3" spans="1:40" ht="14.45">
      <c r="A3" s="209" t="s">
        <v>218</v>
      </c>
      <c r="B3" s="116">
        <v>2</v>
      </c>
      <c r="C3" s="117" t="s">
        <v>219</v>
      </c>
      <c r="D3" s="277" t="s">
        <v>220</v>
      </c>
      <c r="E3" s="217" t="s">
        <v>132</v>
      </c>
      <c r="G3" s="267" t="s">
        <v>221</v>
      </c>
      <c r="H3" s="267" t="s">
        <v>108</v>
      </c>
      <c r="J3" s="125" t="s">
        <v>83</v>
      </c>
      <c r="K3" s="26" t="s">
        <v>83</v>
      </c>
      <c r="L3" s="26" t="s">
        <v>84</v>
      </c>
      <c r="M3" s="26" t="str">
        <f t="shared" ref="M3:M17" si="0">+J3&amp;K3&amp;L3</f>
        <v>PPF</v>
      </c>
      <c r="N3" s="126" t="s">
        <v>207</v>
      </c>
      <c r="P3" s="231" t="s">
        <v>222</v>
      </c>
      <c r="R3" s="226" t="s">
        <v>223</v>
      </c>
      <c r="S3" s="227" t="s">
        <v>224</v>
      </c>
      <c r="U3" s="222" t="s">
        <v>225</v>
      </c>
      <c r="V3" s="223" t="s">
        <v>225</v>
      </c>
      <c r="W3" s="143" t="s">
        <v>226</v>
      </c>
      <c r="X3" s="140" t="s">
        <v>227</v>
      </c>
      <c r="Y3" s="136"/>
      <c r="AA3" s="269" t="s">
        <v>80</v>
      </c>
      <c r="AC3" s="139" t="s">
        <v>127</v>
      </c>
      <c r="AE3" s="176" t="s">
        <v>228</v>
      </c>
      <c r="AF3" s="177" t="s">
        <v>229</v>
      </c>
      <c r="AH3" s="178" t="s">
        <v>230</v>
      </c>
      <c r="AI3" s="179" t="s">
        <v>231</v>
      </c>
      <c r="AK3" s="275" t="s">
        <v>232</v>
      </c>
      <c r="AM3" s="275" t="s">
        <v>232</v>
      </c>
      <c r="AN3" s="291">
        <v>45689</v>
      </c>
    </row>
    <row r="4" spans="1:40" ht="14.45">
      <c r="A4" s="159" t="s">
        <v>233</v>
      </c>
      <c r="B4" s="208">
        <v>3</v>
      </c>
      <c r="C4" s="117" t="s">
        <v>82</v>
      </c>
      <c r="D4" s="277" t="s">
        <v>234</v>
      </c>
      <c r="E4" s="218" t="s">
        <v>235</v>
      </c>
      <c r="G4" s="267" t="s">
        <v>84</v>
      </c>
      <c r="H4" s="267" t="s">
        <v>236</v>
      </c>
      <c r="J4" s="125" t="s">
        <v>83</v>
      </c>
      <c r="K4" s="26" t="s">
        <v>84</v>
      </c>
      <c r="L4" s="26" t="s">
        <v>83</v>
      </c>
      <c r="M4" s="26" t="str">
        <f t="shared" si="0"/>
        <v>PFP</v>
      </c>
      <c r="N4" s="126" t="s">
        <v>207</v>
      </c>
      <c r="P4" s="231" t="s">
        <v>237</v>
      </c>
      <c r="R4" s="226" t="s">
        <v>238</v>
      </c>
      <c r="S4" s="227" t="s">
        <v>239</v>
      </c>
      <c r="U4" s="222" t="s">
        <v>240</v>
      </c>
      <c r="V4" s="223" t="s">
        <v>241</v>
      </c>
      <c r="W4" s="143" t="s">
        <v>242</v>
      </c>
      <c r="X4" s="140" t="s">
        <v>243</v>
      </c>
      <c r="Y4" s="136"/>
      <c r="AA4" s="270" t="s">
        <v>244</v>
      </c>
      <c r="AC4" s="139" t="s">
        <v>154</v>
      </c>
      <c r="AE4" s="176" t="s">
        <v>245</v>
      </c>
      <c r="AF4" s="180" t="s">
        <v>246</v>
      </c>
      <c r="AH4" s="178"/>
      <c r="AI4" s="181" t="s">
        <v>247</v>
      </c>
      <c r="AK4" s="274" t="s">
        <v>248</v>
      </c>
      <c r="AM4" s="274" t="s">
        <v>248</v>
      </c>
      <c r="AN4" s="291">
        <v>45717</v>
      </c>
    </row>
    <row r="5" spans="1:40" ht="24">
      <c r="B5" s="116">
        <v>4</v>
      </c>
      <c r="C5" s="117" t="s">
        <v>126</v>
      </c>
      <c r="D5" s="277" t="s">
        <v>249</v>
      </c>
      <c r="E5" s="218" t="s">
        <v>250</v>
      </c>
      <c r="G5" s="267" t="s">
        <v>109</v>
      </c>
      <c r="H5" s="267" t="s">
        <v>251</v>
      </c>
      <c r="J5" s="127" t="s">
        <v>83</v>
      </c>
      <c r="K5" s="25" t="s">
        <v>84</v>
      </c>
      <c r="L5" s="25" t="s">
        <v>84</v>
      </c>
      <c r="M5" s="25" t="str">
        <f t="shared" si="0"/>
        <v>PFF</v>
      </c>
      <c r="N5" s="128" t="s">
        <v>252</v>
      </c>
      <c r="P5" s="231" t="s">
        <v>253</v>
      </c>
      <c r="R5" s="226" t="s">
        <v>254</v>
      </c>
      <c r="S5" s="227" t="s">
        <v>255</v>
      </c>
      <c r="U5" s="222" t="s">
        <v>256</v>
      </c>
      <c r="V5" s="223" t="s">
        <v>210</v>
      </c>
      <c r="W5" s="143" t="s">
        <v>257</v>
      </c>
      <c r="X5" s="140" t="s">
        <v>258</v>
      </c>
      <c r="Y5" s="136"/>
      <c r="AA5" s="271" t="s">
        <v>125</v>
      </c>
      <c r="AC5" s="139" t="s">
        <v>155</v>
      </c>
      <c r="AE5" s="182" t="s">
        <v>259</v>
      </c>
      <c r="AH5" s="183"/>
      <c r="AK5" s="274" t="s">
        <v>260</v>
      </c>
      <c r="AM5" s="274" t="s">
        <v>260</v>
      </c>
      <c r="AN5" s="291">
        <v>45748</v>
      </c>
    </row>
    <row r="6" spans="1:40" ht="24">
      <c r="B6" s="116">
        <v>5</v>
      </c>
      <c r="C6" s="117" t="s">
        <v>81</v>
      </c>
      <c r="D6" s="277"/>
      <c r="E6" s="217" t="s">
        <v>261</v>
      </c>
      <c r="G6" s="267" t="s">
        <v>262</v>
      </c>
      <c r="H6" s="267" t="s">
        <v>263</v>
      </c>
      <c r="J6" s="125" t="s">
        <v>84</v>
      </c>
      <c r="K6" s="26" t="s">
        <v>83</v>
      </c>
      <c r="L6" s="26" t="s">
        <v>83</v>
      </c>
      <c r="M6" s="26" t="str">
        <f t="shared" si="0"/>
        <v>FPP</v>
      </c>
      <c r="N6" s="126" t="s">
        <v>207</v>
      </c>
      <c r="P6" s="34" t="s">
        <v>264</v>
      </c>
      <c r="R6" s="226" t="s">
        <v>265</v>
      </c>
      <c r="S6" s="227" t="s">
        <v>224</v>
      </c>
      <c r="W6" s="143" t="s">
        <v>266</v>
      </c>
      <c r="X6" s="140" t="s">
        <v>267</v>
      </c>
      <c r="Y6" s="136" t="s">
        <v>214</v>
      </c>
      <c r="AA6" s="272" t="s">
        <v>268</v>
      </c>
      <c r="AC6" s="139" t="s">
        <v>156</v>
      </c>
      <c r="AE6" s="182"/>
      <c r="AH6" s="183"/>
      <c r="AK6" s="274" t="s">
        <v>269</v>
      </c>
      <c r="AM6" s="274" t="s">
        <v>269</v>
      </c>
      <c r="AN6" s="291">
        <v>45778</v>
      </c>
    </row>
    <row r="7" spans="1:40" ht="14.45">
      <c r="B7" s="116">
        <v>6</v>
      </c>
      <c r="C7" s="117" t="s">
        <v>270</v>
      </c>
      <c r="D7" s="277"/>
      <c r="E7" s="217" t="s">
        <v>271</v>
      </c>
      <c r="G7" s="267"/>
      <c r="H7" s="267" t="s">
        <v>272</v>
      </c>
      <c r="J7" s="127" t="s">
        <v>84</v>
      </c>
      <c r="K7" s="25" t="s">
        <v>83</v>
      </c>
      <c r="L7" s="25" t="s">
        <v>84</v>
      </c>
      <c r="M7" s="25" t="str">
        <f t="shared" si="0"/>
        <v>FPF</v>
      </c>
      <c r="N7" s="128" t="s">
        <v>252</v>
      </c>
      <c r="P7" s="231" t="s">
        <v>273</v>
      </c>
      <c r="R7" s="226" t="s">
        <v>274</v>
      </c>
      <c r="S7" s="227">
        <v>6</v>
      </c>
      <c r="W7" s="143" t="s">
        <v>275</v>
      </c>
      <c r="X7" s="140" t="s">
        <v>276</v>
      </c>
      <c r="Y7" s="136"/>
      <c r="AC7" s="139" t="s">
        <v>157</v>
      </c>
      <c r="AE7" s="182"/>
      <c r="AH7" s="183"/>
      <c r="AK7" s="267" t="s">
        <v>277</v>
      </c>
      <c r="AM7" s="267" t="s">
        <v>277</v>
      </c>
      <c r="AN7" s="291">
        <v>45809</v>
      </c>
    </row>
    <row r="8" spans="1:40" ht="24.6" thickBot="1">
      <c r="B8" s="116">
        <v>7</v>
      </c>
      <c r="C8" s="117"/>
      <c r="D8" s="277"/>
      <c r="E8" s="218" t="s">
        <v>278</v>
      </c>
      <c r="J8" s="125" t="s">
        <v>84</v>
      </c>
      <c r="K8" s="26" t="s">
        <v>84</v>
      </c>
      <c r="L8" s="26" t="s">
        <v>83</v>
      </c>
      <c r="M8" s="26" t="str">
        <f t="shared" si="0"/>
        <v>FFP</v>
      </c>
      <c r="N8" s="126" t="s">
        <v>207</v>
      </c>
      <c r="P8" s="231" t="s">
        <v>279</v>
      </c>
      <c r="R8" s="226" t="s">
        <v>280</v>
      </c>
      <c r="S8" s="227" t="s">
        <v>239</v>
      </c>
      <c r="W8" s="144" t="s">
        <v>281</v>
      </c>
      <c r="X8" s="141" t="s">
        <v>282</v>
      </c>
      <c r="Y8" s="138" t="s">
        <v>283</v>
      </c>
      <c r="AC8" s="139" t="s">
        <v>158</v>
      </c>
      <c r="AE8" s="182"/>
      <c r="AH8" s="183"/>
      <c r="AK8" s="267" t="s">
        <v>284</v>
      </c>
      <c r="AM8" s="267" t="s">
        <v>284</v>
      </c>
      <c r="AN8" s="291">
        <v>45839</v>
      </c>
    </row>
    <row r="9" spans="1:40" ht="14.45">
      <c r="B9" s="116">
        <v>8</v>
      </c>
      <c r="C9" s="117"/>
      <c r="D9" s="277"/>
      <c r="E9" s="218" t="s">
        <v>285</v>
      </c>
      <c r="J9" s="127" t="s">
        <v>84</v>
      </c>
      <c r="K9" s="25" t="s">
        <v>84</v>
      </c>
      <c r="L9" s="25" t="s">
        <v>84</v>
      </c>
      <c r="M9" s="25" t="str">
        <f t="shared" si="0"/>
        <v>FFF</v>
      </c>
      <c r="N9" s="128" t="s">
        <v>252</v>
      </c>
      <c r="P9" s="231" t="s">
        <v>286</v>
      </c>
      <c r="R9" s="226" t="s">
        <v>287</v>
      </c>
      <c r="S9" s="227" t="s">
        <v>239</v>
      </c>
      <c r="AC9" s="139" t="s">
        <v>159</v>
      </c>
      <c r="AE9" s="182"/>
      <c r="AH9" s="183"/>
      <c r="AK9" s="267" t="s">
        <v>288</v>
      </c>
      <c r="AM9" s="267" t="s">
        <v>288</v>
      </c>
      <c r="AN9" s="291">
        <v>45870</v>
      </c>
    </row>
    <row r="10" spans="1:40" ht="14.45">
      <c r="B10" s="116">
        <v>9</v>
      </c>
      <c r="C10" s="117"/>
      <c r="D10" s="277"/>
      <c r="E10" s="217" t="s">
        <v>289</v>
      </c>
      <c r="J10" s="127"/>
      <c r="K10" s="25"/>
      <c r="L10" s="25"/>
      <c r="M10" s="25"/>
      <c r="N10" s="126"/>
      <c r="R10" s="226" t="s">
        <v>290</v>
      </c>
      <c r="S10" s="227" t="s">
        <v>239</v>
      </c>
      <c r="AC10" s="139" t="s">
        <v>291</v>
      </c>
      <c r="AE10" s="182"/>
      <c r="AH10" s="183"/>
      <c r="AK10" s="267" t="s">
        <v>292</v>
      </c>
      <c r="AM10" s="267" t="s">
        <v>292</v>
      </c>
      <c r="AN10" s="291">
        <v>45901</v>
      </c>
    </row>
    <row r="11" spans="1:40" ht="14.45">
      <c r="B11" s="116">
        <v>10</v>
      </c>
      <c r="C11" s="117"/>
      <c r="D11" s="277"/>
      <c r="E11" s="217" t="s">
        <v>293</v>
      </c>
      <c r="J11" s="127" t="s">
        <v>83</v>
      </c>
      <c r="K11" s="25" t="s">
        <v>83</v>
      </c>
      <c r="L11" s="25" t="s">
        <v>294</v>
      </c>
      <c r="M11" s="25" t="str">
        <f t="shared" si="0"/>
        <v>PPCG</v>
      </c>
      <c r="N11" s="128" t="s">
        <v>252</v>
      </c>
      <c r="R11" s="226" t="s">
        <v>295</v>
      </c>
      <c r="S11" s="227" t="s">
        <v>239</v>
      </c>
      <c r="AC11" s="139" t="s">
        <v>161</v>
      </c>
      <c r="AK11" s="267" t="s">
        <v>296</v>
      </c>
      <c r="AM11" s="267" t="s">
        <v>296</v>
      </c>
      <c r="AN11" s="291">
        <v>45931</v>
      </c>
    </row>
    <row r="12" spans="1:40" ht="14.45">
      <c r="B12" s="116">
        <v>11</v>
      </c>
      <c r="C12" s="117"/>
      <c r="D12" s="277"/>
      <c r="E12" s="218" t="s">
        <v>297</v>
      </c>
      <c r="J12" s="125" t="s">
        <v>83</v>
      </c>
      <c r="K12" s="26" t="s">
        <v>294</v>
      </c>
      <c r="L12" s="26" t="s">
        <v>83</v>
      </c>
      <c r="M12" s="26" t="str">
        <f t="shared" si="0"/>
        <v>PCGP</v>
      </c>
      <c r="N12" s="129" t="s">
        <v>207</v>
      </c>
      <c r="R12" s="226" t="s">
        <v>298</v>
      </c>
      <c r="S12" s="227" t="s">
        <v>239</v>
      </c>
      <c r="AC12" s="139" t="s">
        <v>162</v>
      </c>
      <c r="AK12" s="267" t="s">
        <v>299</v>
      </c>
      <c r="AM12" s="267" t="s">
        <v>299</v>
      </c>
      <c r="AN12" s="291">
        <v>45962</v>
      </c>
    </row>
    <row r="13" spans="1:40" ht="15" thickBot="1">
      <c r="B13" s="116">
        <v>12</v>
      </c>
      <c r="C13" s="117"/>
      <c r="D13" s="277"/>
      <c r="E13" s="219" t="s">
        <v>300</v>
      </c>
      <c r="J13" s="125" t="s">
        <v>294</v>
      </c>
      <c r="K13" s="26" t="s">
        <v>83</v>
      </c>
      <c r="L13" s="26" t="s">
        <v>83</v>
      </c>
      <c r="M13" s="26" t="str">
        <f t="shared" si="0"/>
        <v>CGPP</v>
      </c>
      <c r="N13" s="129" t="s">
        <v>207</v>
      </c>
      <c r="R13" s="226" t="s">
        <v>301</v>
      </c>
      <c r="S13" s="227" t="s">
        <v>255</v>
      </c>
      <c r="AC13" s="139" t="s">
        <v>153</v>
      </c>
      <c r="AK13" s="267" t="s">
        <v>302</v>
      </c>
      <c r="AM13" s="267" t="s">
        <v>302</v>
      </c>
      <c r="AN13" s="291">
        <v>45992</v>
      </c>
    </row>
    <row r="14" spans="1:40" ht="15" thickBot="1">
      <c r="B14" s="116">
        <v>13</v>
      </c>
      <c r="C14" s="117"/>
      <c r="D14" s="277"/>
      <c r="J14" s="130" t="s">
        <v>83</v>
      </c>
      <c r="K14" s="131" t="s">
        <v>294</v>
      </c>
      <c r="L14" s="131" t="s">
        <v>294</v>
      </c>
      <c r="M14" s="131" t="str">
        <f t="shared" si="0"/>
        <v>PCGCG</v>
      </c>
      <c r="N14" s="132" t="s">
        <v>252</v>
      </c>
      <c r="R14" s="226" t="s">
        <v>303</v>
      </c>
      <c r="S14" s="227">
        <v>6</v>
      </c>
      <c r="AK14" s="267" t="s">
        <v>304</v>
      </c>
      <c r="AM14" s="267" t="s">
        <v>304</v>
      </c>
      <c r="AN14" s="291">
        <v>46023</v>
      </c>
    </row>
    <row r="15" spans="1:40" ht="14.45">
      <c r="B15" s="116">
        <v>14</v>
      </c>
      <c r="C15" s="117"/>
      <c r="D15" s="277"/>
      <c r="J15" s="125" t="s">
        <v>83</v>
      </c>
      <c r="K15" s="26" t="s">
        <v>305</v>
      </c>
      <c r="L15" s="26" t="s">
        <v>83</v>
      </c>
      <c r="M15" s="26" t="str">
        <f t="shared" si="0"/>
        <v>PCLP</v>
      </c>
      <c r="N15" s="129" t="s">
        <v>207</v>
      </c>
      <c r="R15" s="226" t="s">
        <v>306</v>
      </c>
      <c r="S15" s="227" t="s">
        <v>255</v>
      </c>
      <c r="AK15" s="267" t="s">
        <v>307</v>
      </c>
      <c r="AM15" s="267" t="s">
        <v>307</v>
      </c>
      <c r="AN15" s="291">
        <v>46054</v>
      </c>
    </row>
    <row r="16" spans="1:40" ht="14.45">
      <c r="B16" s="116">
        <v>15</v>
      </c>
      <c r="C16" s="117"/>
      <c r="D16" s="277"/>
      <c r="J16" s="125" t="s">
        <v>305</v>
      </c>
      <c r="K16" s="26" t="s">
        <v>83</v>
      </c>
      <c r="L16" s="26" t="s">
        <v>83</v>
      </c>
      <c r="M16" s="26" t="str">
        <f t="shared" si="0"/>
        <v>CLPP</v>
      </c>
      <c r="N16" s="129" t="s">
        <v>207</v>
      </c>
      <c r="R16" s="226" t="s">
        <v>308</v>
      </c>
      <c r="S16" s="227" t="s">
        <v>239</v>
      </c>
      <c r="AK16" s="274" t="s">
        <v>309</v>
      </c>
      <c r="AM16" s="274" t="s">
        <v>309</v>
      </c>
      <c r="AN16" s="291">
        <v>46082</v>
      </c>
    </row>
    <row r="17" spans="2:19" ht="15" thickBot="1">
      <c r="B17" s="116">
        <v>16</v>
      </c>
      <c r="C17" s="117"/>
      <c r="D17" s="277"/>
      <c r="J17" s="130" t="s">
        <v>83</v>
      </c>
      <c r="K17" s="131" t="s">
        <v>305</v>
      </c>
      <c r="L17" s="131" t="s">
        <v>305</v>
      </c>
      <c r="M17" s="131" t="str">
        <f t="shared" si="0"/>
        <v>PCLCL</v>
      </c>
      <c r="N17" s="132" t="s">
        <v>252</v>
      </c>
      <c r="R17" s="226" t="s">
        <v>310</v>
      </c>
      <c r="S17" s="227" t="s">
        <v>239</v>
      </c>
    </row>
    <row r="18" spans="2:19" ht="12.75" customHeight="1">
      <c r="B18" s="116">
        <v>17</v>
      </c>
      <c r="C18" s="117"/>
      <c r="D18" s="277"/>
      <c r="R18" s="226" t="s">
        <v>311</v>
      </c>
      <c r="S18" s="227" t="s">
        <v>224</v>
      </c>
    </row>
    <row r="19" spans="2:19" ht="12.75" customHeight="1">
      <c r="B19" s="116">
        <v>18</v>
      </c>
      <c r="C19" s="117"/>
      <c r="D19" s="277"/>
      <c r="R19" s="226" t="s">
        <v>312</v>
      </c>
      <c r="S19" s="227" t="s">
        <v>224</v>
      </c>
    </row>
    <row r="20" spans="2:19" ht="12.75" customHeight="1">
      <c r="B20" s="116">
        <v>19</v>
      </c>
      <c r="C20" s="117"/>
      <c r="D20" s="277"/>
      <c r="R20" s="226" t="s">
        <v>313</v>
      </c>
      <c r="S20" s="227">
        <v>3</v>
      </c>
    </row>
    <row r="21" spans="2:19" ht="12.75" customHeight="1" thickBot="1">
      <c r="B21" s="116">
        <v>20</v>
      </c>
      <c r="C21" s="117"/>
      <c r="D21" s="278"/>
      <c r="R21" s="226" t="s">
        <v>314</v>
      </c>
      <c r="S21" s="227">
        <v>6</v>
      </c>
    </row>
    <row r="22" spans="2:19" ht="12.75" customHeight="1">
      <c r="B22" s="116">
        <v>21</v>
      </c>
      <c r="C22" s="117"/>
      <c r="R22" s="226" t="s">
        <v>315</v>
      </c>
      <c r="S22" s="227" t="s">
        <v>239</v>
      </c>
    </row>
    <row r="23" spans="2:19" ht="12.75" customHeight="1">
      <c r="B23" s="116">
        <v>22</v>
      </c>
      <c r="C23" s="117"/>
      <c r="R23" s="226" t="s">
        <v>316</v>
      </c>
      <c r="S23" s="227" t="s">
        <v>239</v>
      </c>
    </row>
    <row r="24" spans="2:19" ht="12.75" customHeight="1">
      <c r="B24" s="116">
        <v>23</v>
      </c>
      <c r="C24" s="117"/>
      <c r="R24" s="226" t="s">
        <v>317</v>
      </c>
      <c r="S24" s="227" t="s">
        <v>239</v>
      </c>
    </row>
    <row r="25" spans="2:19" ht="12.75" customHeight="1">
      <c r="B25" s="116">
        <v>24</v>
      </c>
      <c r="C25" s="117"/>
      <c r="R25" s="226" t="s">
        <v>318</v>
      </c>
      <c r="S25" s="227">
        <v>6</v>
      </c>
    </row>
    <row r="26" spans="2:19" ht="12.75" customHeight="1">
      <c r="B26" s="116">
        <v>25</v>
      </c>
      <c r="C26" s="117"/>
      <c r="R26" s="226" t="s">
        <v>319</v>
      </c>
      <c r="S26" s="227" t="s">
        <v>239</v>
      </c>
    </row>
    <row r="27" spans="2:19" ht="12.75" customHeight="1">
      <c r="B27" s="116">
        <v>26</v>
      </c>
      <c r="C27" s="117"/>
      <c r="R27" s="226" t="s">
        <v>320</v>
      </c>
      <c r="S27" s="227" t="s">
        <v>239</v>
      </c>
    </row>
    <row r="28" spans="2:19" ht="12.75" customHeight="1">
      <c r="B28" s="116">
        <v>27</v>
      </c>
      <c r="C28" s="117"/>
      <c r="R28" s="226" t="s">
        <v>321</v>
      </c>
      <c r="S28" s="227" t="s">
        <v>239</v>
      </c>
    </row>
    <row r="29" spans="2:19" ht="12.75" customHeight="1">
      <c r="B29" s="116">
        <v>28</v>
      </c>
      <c r="C29" s="117"/>
      <c r="R29" s="226" t="s">
        <v>322</v>
      </c>
      <c r="S29" s="227" t="s">
        <v>239</v>
      </c>
    </row>
    <row r="30" spans="2:19" ht="12.75" customHeight="1">
      <c r="B30" s="116">
        <v>29</v>
      </c>
      <c r="C30" s="117"/>
      <c r="R30" s="226" t="s">
        <v>323</v>
      </c>
      <c r="S30" s="227" t="s">
        <v>239</v>
      </c>
    </row>
    <row r="31" spans="2:19" ht="12.75" customHeight="1" thickBot="1">
      <c r="B31" s="118">
        <v>30</v>
      </c>
      <c r="C31" s="119"/>
      <c r="R31" s="226" t="s">
        <v>324</v>
      </c>
      <c r="S31" s="227" t="s">
        <v>239</v>
      </c>
    </row>
    <row r="32" spans="2:19" ht="12.75" customHeight="1">
      <c r="R32" s="226" t="s">
        <v>325</v>
      </c>
      <c r="S32" s="227" t="s">
        <v>255</v>
      </c>
    </row>
    <row r="33" spans="18:19" ht="12.75" customHeight="1">
      <c r="R33" s="226" t="s">
        <v>326</v>
      </c>
      <c r="S33" s="227" t="s">
        <v>224</v>
      </c>
    </row>
    <row r="34" spans="18:19" ht="12.75" customHeight="1">
      <c r="R34" s="226" t="s">
        <v>327</v>
      </c>
      <c r="S34" s="227">
        <v>5</v>
      </c>
    </row>
    <row r="35" spans="18:19" ht="12.75" customHeight="1">
      <c r="R35" s="226" t="s">
        <v>328</v>
      </c>
      <c r="S35" s="227" t="s">
        <v>239</v>
      </c>
    </row>
    <row r="36" spans="18:19" ht="12.75" customHeight="1">
      <c r="R36" s="226" t="s">
        <v>329</v>
      </c>
      <c r="S36" s="227" t="s">
        <v>239</v>
      </c>
    </row>
    <row r="37" spans="18:19" ht="12.75" customHeight="1">
      <c r="R37" s="226" t="s">
        <v>330</v>
      </c>
      <c r="S37" s="227">
        <v>4</v>
      </c>
    </row>
    <row r="38" spans="18:19" ht="12.75" customHeight="1">
      <c r="R38" s="226" t="s">
        <v>1</v>
      </c>
      <c r="S38" s="227">
        <v>2</v>
      </c>
    </row>
    <row r="39" spans="18:19" ht="12.75" customHeight="1">
      <c r="R39" s="226" t="s">
        <v>331</v>
      </c>
      <c r="S39" s="227">
        <v>3</v>
      </c>
    </row>
    <row r="40" spans="18:19" ht="12.75" customHeight="1">
      <c r="R40" s="226" t="s">
        <v>332</v>
      </c>
      <c r="S40" s="227" t="s">
        <v>239</v>
      </c>
    </row>
    <row r="41" spans="18:19" ht="12.75" customHeight="1">
      <c r="R41" s="226" t="s">
        <v>333</v>
      </c>
      <c r="S41" s="227">
        <v>4</v>
      </c>
    </row>
    <row r="42" spans="18:19" ht="12.75" customHeight="1">
      <c r="R42" s="226" t="s">
        <v>334</v>
      </c>
      <c r="S42" s="227" t="s">
        <v>239</v>
      </c>
    </row>
    <row r="43" spans="18:19" ht="12.75" customHeight="1">
      <c r="R43" s="226" t="s">
        <v>335</v>
      </c>
      <c r="S43" s="227">
        <v>3</v>
      </c>
    </row>
    <row r="44" spans="18:19" ht="12.75" customHeight="1">
      <c r="R44" s="226" t="s">
        <v>336</v>
      </c>
      <c r="S44" s="227">
        <v>6</v>
      </c>
    </row>
    <row r="45" spans="18:19" ht="12.75" customHeight="1">
      <c r="R45" s="226" t="s">
        <v>337</v>
      </c>
      <c r="S45" s="227" t="s">
        <v>239</v>
      </c>
    </row>
    <row r="46" spans="18:19" ht="12.75" customHeight="1">
      <c r="R46" s="226" t="s">
        <v>338</v>
      </c>
      <c r="S46" s="227" t="s">
        <v>239</v>
      </c>
    </row>
    <row r="47" spans="18:19" ht="12.75" customHeight="1">
      <c r="R47" s="226" t="s">
        <v>339</v>
      </c>
      <c r="S47" s="227" t="s">
        <v>255</v>
      </c>
    </row>
    <row r="48" spans="18:19" ht="12.75" customHeight="1">
      <c r="R48" s="226" t="s">
        <v>340</v>
      </c>
      <c r="S48" s="227">
        <v>2</v>
      </c>
    </row>
    <row r="49" spans="18:19" ht="12.75" customHeight="1">
      <c r="R49" s="226" t="s">
        <v>341</v>
      </c>
      <c r="S49" s="227">
        <v>3</v>
      </c>
    </row>
    <row r="50" spans="18:19" ht="12.75" customHeight="1">
      <c r="R50" s="226" t="s">
        <v>342</v>
      </c>
      <c r="S50" s="227" t="s">
        <v>255</v>
      </c>
    </row>
    <row r="51" spans="18:19" ht="12.75" customHeight="1">
      <c r="R51" s="226" t="s">
        <v>343</v>
      </c>
      <c r="S51" s="227">
        <v>7</v>
      </c>
    </row>
    <row r="52" spans="18:19" ht="12.75" customHeight="1">
      <c r="R52" s="226" t="s">
        <v>344</v>
      </c>
      <c r="S52" s="227">
        <v>3</v>
      </c>
    </row>
    <row r="53" spans="18:19" ht="12.75" customHeight="1">
      <c r="R53" s="226" t="s">
        <v>345</v>
      </c>
      <c r="S53" s="227" t="s">
        <v>239</v>
      </c>
    </row>
    <row r="54" spans="18:19" ht="12.75" customHeight="1">
      <c r="R54" s="226" t="s">
        <v>346</v>
      </c>
      <c r="S54" s="227">
        <v>4</v>
      </c>
    </row>
    <row r="55" spans="18:19" ht="12.75" customHeight="1">
      <c r="R55" s="226" t="s">
        <v>347</v>
      </c>
      <c r="S55" s="227" t="s">
        <v>239</v>
      </c>
    </row>
    <row r="56" spans="18:19" ht="12.75" customHeight="1">
      <c r="R56" s="226" t="s">
        <v>348</v>
      </c>
      <c r="S56" s="227">
        <v>2</v>
      </c>
    </row>
    <row r="57" spans="18:19" ht="12.75" customHeight="1">
      <c r="R57" s="226" t="s">
        <v>349</v>
      </c>
      <c r="S57" s="227">
        <v>4</v>
      </c>
    </row>
    <row r="58" spans="18:19" ht="12.75" customHeight="1">
      <c r="R58" s="226" t="s">
        <v>350</v>
      </c>
      <c r="S58" s="227">
        <v>2</v>
      </c>
    </row>
    <row r="59" spans="18:19" ht="12.75" customHeight="1">
      <c r="R59" s="226" t="s">
        <v>351</v>
      </c>
      <c r="S59" s="227" t="s">
        <v>239</v>
      </c>
    </row>
    <row r="60" spans="18:19" ht="12.75" customHeight="1">
      <c r="R60" s="226" t="s">
        <v>352</v>
      </c>
      <c r="S60" s="227" t="s">
        <v>224</v>
      </c>
    </row>
    <row r="61" spans="18:19" ht="12.75" customHeight="1">
      <c r="R61" s="226" t="s">
        <v>353</v>
      </c>
      <c r="S61" s="227">
        <v>2</v>
      </c>
    </row>
    <row r="62" spans="18:19" ht="12.75" customHeight="1">
      <c r="R62" s="226" t="s">
        <v>354</v>
      </c>
      <c r="S62" s="227">
        <v>5</v>
      </c>
    </row>
    <row r="63" spans="18:19" ht="12.75" customHeight="1">
      <c r="R63" s="226" t="s">
        <v>355</v>
      </c>
      <c r="S63" s="227" t="s">
        <v>239</v>
      </c>
    </row>
    <row r="64" spans="18:19" ht="12.75" customHeight="1">
      <c r="R64" s="226" t="s">
        <v>356</v>
      </c>
      <c r="S64" s="227" t="s">
        <v>239</v>
      </c>
    </row>
    <row r="65" spans="18:19" ht="12.75" customHeight="1">
      <c r="R65" s="226" t="s">
        <v>357</v>
      </c>
      <c r="S65" s="227" t="s">
        <v>239</v>
      </c>
    </row>
    <row r="66" spans="18:19" ht="12.75" customHeight="1">
      <c r="R66" s="226" t="s">
        <v>358</v>
      </c>
      <c r="S66" s="227" t="s">
        <v>255</v>
      </c>
    </row>
    <row r="67" spans="18:19" ht="12.75" customHeight="1">
      <c r="R67" s="226" t="s">
        <v>359</v>
      </c>
      <c r="S67" s="227" t="s">
        <v>224</v>
      </c>
    </row>
    <row r="68" spans="18:19" ht="12.75" customHeight="1">
      <c r="R68" s="226" t="s">
        <v>360</v>
      </c>
      <c r="S68" s="227" t="s">
        <v>239</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IJ1+v6rBDE2pxMpMHFmrV6UPmiXJ2a6MS2hXvhjabOX1jsId2Hr5QZBUxCK3W2cEA8f81MkFFDq0RqBO+GGRlw==" saltValue="u7+/YvE5bzyt6713C31JM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6"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A5C40-7E4B-44CA-846C-3EB13420AA22}">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3" t="s">
        <v>361</v>
      </c>
      <c r="C2" s="324"/>
      <c r="H2" s="327" t="s">
        <v>362</v>
      </c>
      <c r="I2" s="328"/>
      <c r="J2" s="328"/>
      <c r="K2" s="328"/>
      <c r="L2" s="328"/>
      <c r="M2" s="328"/>
      <c r="N2" s="328"/>
      <c r="O2" s="328"/>
      <c r="P2" s="328"/>
      <c r="Q2" s="328"/>
      <c r="R2" s="328"/>
      <c r="S2" s="328"/>
      <c r="T2" s="328"/>
      <c r="U2" s="328"/>
      <c r="V2" s="328"/>
      <c r="W2" s="328"/>
      <c r="X2" s="328"/>
      <c r="Y2" s="329"/>
    </row>
    <row r="3" spans="2:25" ht="15" thickBot="1">
      <c r="B3" s="325"/>
      <c r="C3" s="326"/>
    </row>
    <row r="4" spans="2:25">
      <c r="H4" s="281" t="s">
        <v>363</v>
      </c>
      <c r="I4" s="282"/>
      <c r="K4" s="330" t="s">
        <v>364</v>
      </c>
      <c r="L4" s="330"/>
      <c r="M4" s="330"/>
      <c r="N4" s="331"/>
      <c r="O4" s="331"/>
      <c r="P4" s="331"/>
      <c r="Q4" s="331"/>
      <c r="R4" s="331"/>
      <c r="S4" s="336"/>
      <c r="T4" s="336"/>
      <c r="U4" s="336"/>
    </row>
    <row r="5" spans="2:25" ht="15">
      <c r="B5" s="23" t="s">
        <v>365</v>
      </c>
      <c r="C5" s="23" t="s">
        <v>188</v>
      </c>
      <c r="H5" s="309" t="s">
        <v>33</v>
      </c>
      <c r="I5" s="304" t="s">
        <v>13</v>
      </c>
      <c r="J5" s="280" t="s">
        <v>366</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367</v>
      </c>
      <c r="H6" s="287">
        <v>45670</v>
      </c>
      <c r="I6" s="24" t="s">
        <v>75</v>
      </c>
      <c r="J6" s="288" t="str">
        <f>IF(H6="","",H6&amp;"-"&amp;I6)</f>
        <v>45670-7:30pm a 9:00pm</v>
      </c>
      <c r="K6" s="289">
        <f>IF($H6="(en blanco)","",IF($H6="","",IFERROR(IF(VLOOKUP(H6+7,'Fechas de clase'!$B$5:$B$102,1,0),H6+14),H6+7)))</f>
        <v>45677</v>
      </c>
      <c r="L6" s="289">
        <f>IF($H6="(en blanco)","",IF($H6="","",IFERROR(IF(VLOOKUP(K6+7,'Fechas de clase'!$B$5:$B$102,1,0),K6+14),K6+7)))</f>
        <v>45684</v>
      </c>
      <c r="M6" s="289">
        <f>IF($H6="(en blanco)","",IF($H6="","",IFERROR(IF(VLOOKUP(L6+7,'Fechas de clase'!$B$5:$B$102,1,0),L6+14),L6+7)))</f>
        <v>45691</v>
      </c>
      <c r="N6" s="289">
        <f>IF($H6="(en blanco)","",IF($H6="","",IFERROR(IF(VLOOKUP(M6+7,'Fechas de clase'!$B$5:$B$102,1,0),M6+14),M6+7)))</f>
        <v>45698</v>
      </c>
      <c r="O6" s="289">
        <f>IF($H6="(en blanco)","",IF($H6="","",IFERROR(IF(VLOOKUP(N6+7,'Fechas de clase'!$B$5:$B$102,1,0),N6+14),N6+7)))</f>
        <v>45705</v>
      </c>
      <c r="P6" s="289">
        <f>IF($H6="(en blanco)","",IF($H6="","",IFERROR(IF(VLOOKUP(O6+7,'Fechas de clase'!$B$5:$B$102,1,0),O6+14),O6+7)))</f>
        <v>45712</v>
      </c>
      <c r="Q6" s="289">
        <f>IF($H6="(en blanco)","",IF($H6="","",IFERROR(IF(VLOOKUP(P6+7,'Fechas de clase'!$B$5:$B$102,1,0),P6+14),P6+7)))</f>
        <v>45719</v>
      </c>
      <c r="R6" s="289">
        <f>IF($H6="(en blanco)","",IF($H6="","",IFERROR(IF(VLOOKUP(Q6+7,'Fechas de clase'!$B$5:$B$102,1,0),Q6+14),Q6+7)))</f>
        <v>45726</v>
      </c>
      <c r="S6" s="289">
        <f>IF($H6="(en blanco)","",IF($H6="","",IFERROR(IF(VLOOKUP(R6+7,'Fechas de clase'!$B$5:$B$102,1,0),R6+14),R6+7)))</f>
        <v>45733</v>
      </c>
      <c r="T6" s="289">
        <f>IF($H6="(en blanco)","",IF($H6="","",IFERROR(IF(VLOOKUP(S6+7,'Fechas de clase'!$B$5:$B$102,1,0),S6+14),S6+7)))</f>
        <v>45740</v>
      </c>
      <c r="U6" s="289">
        <f>IF($H6="(en blanco)","",IF($H6="","",IFERROR(IF(VLOOKUP(T6+7,'Fechas de clase'!$B$5:$B$102,1,0),T6+14),T6+7)))</f>
        <v>45747</v>
      </c>
      <c r="V6" s="289">
        <f>IF($H6="(en blanco)","",IF($H6="","",IFERROR(IF(VLOOKUP(U6+7,'Fechas de clase'!$B$5:$B$102,1,0),U6+14),U6+7)))</f>
        <v>45754</v>
      </c>
      <c r="W6" s="289">
        <f>IF($H6="(en blanco)","",IF($H6="","",IFERROR(IF(VLOOKUP(V6+7,'Fechas de clase'!$B$5:$B$102,1,0),V6+14),V6+7)))</f>
        <v>45761</v>
      </c>
      <c r="X6" s="289">
        <f>IF($H6="(en blanco)","",IF($H6="","",IFERROR(IF(VLOOKUP(W6+7,'Fechas de clase'!$B$5:$B$102,1,0),W6+14),W6+7)))</f>
        <v>45768</v>
      </c>
      <c r="Y6" s="289">
        <f>IF($H6="(en blanco)","",IF($H6="","",IFERROR(IF(VLOOKUP(X6+7,'Fechas de clase'!$B$5:$B$102,1,0),X6+14),X6+7)))</f>
        <v>45775</v>
      </c>
    </row>
    <row r="7" spans="2:25" ht="15">
      <c r="B7" s="285">
        <v>45764</v>
      </c>
      <c r="C7" s="286" t="s">
        <v>368</v>
      </c>
      <c r="H7" s="287">
        <v>45707</v>
      </c>
      <c r="I7" s="24" t="s">
        <v>75</v>
      </c>
      <c r="J7" s="288" t="str">
        <f t="shared" ref="J7:J70" si="0">IF(H7="","",H7&amp;"-"&amp;I7)</f>
        <v>45707-7:30pm a 9:00pm</v>
      </c>
      <c r="K7" s="289">
        <f>IF($H7="(en blanco)","",IF($H7="","",IFERROR(IF(VLOOKUP(H7+7,'Fechas de clase'!$B$5:$B$102,1,0),H7+14),H7+7)))</f>
        <v>45714</v>
      </c>
      <c r="L7" s="289">
        <f>IF($H7="(en blanco)","",IF($H7="","",IFERROR(IF(VLOOKUP(K7+7,'Fechas de clase'!$B$5:$B$102,1,0),K7+14),K7+7)))</f>
        <v>45721</v>
      </c>
      <c r="M7" s="289">
        <f>IF($H7="(en blanco)","",IF($H7="","",IFERROR(IF(VLOOKUP(L7+7,'Fechas de clase'!$B$5:$B$102,1,0),L7+14),L7+7)))</f>
        <v>45728</v>
      </c>
      <c r="N7" s="289">
        <f>IF($H7="(en blanco)","",IF($H7="","",IFERROR(IF(VLOOKUP(M7+7,'Fechas de clase'!$B$5:$B$102,1,0),M7+14),M7+7)))</f>
        <v>45735</v>
      </c>
      <c r="O7" s="289">
        <f>IF($H7="(en blanco)","",IF($H7="","",IFERROR(IF(VLOOKUP(N7+7,'Fechas de clase'!$B$5:$B$102,1,0),N7+14),N7+7)))</f>
        <v>45742</v>
      </c>
      <c r="P7" s="289">
        <f>IF($H7="(en blanco)","",IF($H7="","",IFERROR(IF(VLOOKUP(O7+7,'Fechas de clase'!$B$5:$B$102,1,0),O7+14),O7+7)))</f>
        <v>45749</v>
      </c>
      <c r="Q7" s="289">
        <f>IF($H7="(en blanco)","",IF($H7="","",IFERROR(IF(VLOOKUP(P7+7,'Fechas de clase'!$B$5:$B$102,1,0),P7+14),P7+7)))</f>
        <v>45756</v>
      </c>
      <c r="R7" s="289">
        <f>IF($H7="(en blanco)","",IF($H7="","",IFERROR(IF(VLOOKUP(Q7+7,'Fechas de clase'!$B$5:$B$102,1,0),Q7+14),Q7+7)))</f>
        <v>45763</v>
      </c>
      <c r="S7" s="289">
        <f>IF($H7="(en blanco)","",IF($H7="","",IFERROR(IF(VLOOKUP(R7+7,'Fechas de clase'!$B$5:$B$102,1,0),R7+14),R7+7)))</f>
        <v>45770</v>
      </c>
      <c r="T7" s="289">
        <f>IF($H7="(en blanco)","",IF($H7="","",IFERROR(IF(VLOOKUP(S7+7,'Fechas de clase'!$B$5:$B$102,1,0),S7+14),S7+7)))</f>
        <v>45777</v>
      </c>
      <c r="U7" s="289">
        <f>IF($H7="(en blanco)","",IF($H7="","",IFERROR(IF(VLOOKUP(T7+7,'Fechas de clase'!$B$5:$B$102,1,0),T7+14),T7+7)))</f>
        <v>45784</v>
      </c>
      <c r="V7" s="289">
        <f>IF($H7="(en blanco)","",IF($H7="","",IFERROR(IF(VLOOKUP(U7+7,'Fechas de clase'!$B$5:$B$102,1,0),U7+14),U7+7)))</f>
        <v>45791</v>
      </c>
      <c r="W7" s="289">
        <f>IF($H7="(en blanco)","",IF($H7="","",IFERROR(IF(VLOOKUP(V7+7,'Fechas de clase'!$B$5:$B$102,1,0),V7+14),V7+7)))</f>
        <v>45798</v>
      </c>
      <c r="X7" s="289">
        <f>IF($H7="(en blanco)","",IF($H7="","",IFERROR(IF(VLOOKUP(W7+7,'Fechas de clase'!$B$5:$B$102,1,0),W7+14),W7+7)))</f>
        <v>45805</v>
      </c>
      <c r="Y7" s="289">
        <f>IF($H7="(en blanco)","",IF($H7="","",IFERROR(IF(VLOOKUP(X7+7,'Fechas de clase'!$B$5:$B$102,1,0),X7+14),X7+7)))</f>
        <v>45812</v>
      </c>
    </row>
    <row r="8" spans="2:25" ht="15">
      <c r="B8" s="285">
        <v>45765</v>
      </c>
      <c r="C8" s="286" t="s">
        <v>369</v>
      </c>
      <c r="H8" s="287" t="s">
        <v>370</v>
      </c>
      <c r="I8" s="24" t="s">
        <v>370</v>
      </c>
      <c r="J8" s="288" t="str">
        <f t="shared" si="0"/>
        <v>(en blanco)-(en blanco)</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371</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372</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373</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374</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375</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376</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377</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378</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379</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380</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381</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382</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383</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58" zoomScale="50" zoomScaleNormal="50" zoomScalePageLayoutView="62" workbookViewId="0">
      <selection activeCell="BH6" sqref="BH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384</v>
      </c>
    </row>
    <row r="4" spans="2:59">
      <c r="B4" s="186" t="s">
        <v>68</v>
      </c>
      <c r="C4" t="s">
        <v>385</v>
      </c>
      <c r="D4" s="62"/>
      <c r="BB4" s="186" t="s">
        <v>11</v>
      </c>
      <c r="BC4" t="s">
        <v>384</v>
      </c>
    </row>
    <row r="5" spans="2:59">
      <c r="D5" s="62"/>
      <c r="BB5" s="186" t="s">
        <v>68</v>
      </c>
      <c r="BC5" t="s">
        <v>385</v>
      </c>
      <c r="BD5" s="62"/>
    </row>
    <row r="6" spans="2:59">
      <c r="B6" s="186" t="s">
        <v>14</v>
      </c>
      <c r="C6" s="186" t="s">
        <v>67</v>
      </c>
      <c r="D6" s="186" t="s">
        <v>10</v>
      </c>
      <c r="E6" s="186" t="s">
        <v>386</v>
      </c>
      <c r="F6" s="186" t="s">
        <v>31</v>
      </c>
      <c r="G6" s="186" t="s">
        <v>32</v>
      </c>
      <c r="H6" t="s">
        <v>387</v>
      </c>
      <c r="I6" s="205" t="s">
        <v>388</v>
      </c>
      <c r="J6" s="188" t="s">
        <v>389</v>
      </c>
      <c r="K6" s="189" t="s">
        <v>390</v>
      </c>
      <c r="L6" s="189" t="s">
        <v>391</v>
      </c>
      <c r="M6" s="189" t="s">
        <v>392</v>
      </c>
      <c r="N6" s="189" t="s">
        <v>393</v>
      </c>
      <c r="O6" s="189" t="s">
        <v>394</v>
      </c>
      <c r="P6" s="189" t="s">
        <v>395</v>
      </c>
      <c r="Q6" s="189" t="s">
        <v>396</v>
      </c>
      <c r="R6" s="189" t="s">
        <v>397</v>
      </c>
      <c r="S6" s="189" t="s">
        <v>398</v>
      </c>
      <c r="T6" s="189" t="s">
        <v>399</v>
      </c>
      <c r="U6" s="189" t="s">
        <v>400</v>
      </c>
      <c r="V6" s="189" t="s">
        <v>401</v>
      </c>
      <c r="W6" s="189" t="s">
        <v>402</v>
      </c>
      <c r="X6" s="189" t="s">
        <v>403</v>
      </c>
      <c r="Y6" s="190" t="s">
        <v>404</v>
      </c>
      <c r="AA6" s="188" t="s">
        <v>65</v>
      </c>
      <c r="AB6" s="189" t="s">
        <v>10</v>
      </c>
      <c r="AC6" s="189" t="s">
        <v>14</v>
      </c>
      <c r="AD6" s="189" t="s">
        <v>11</v>
      </c>
      <c r="AE6" s="189" t="s">
        <v>405</v>
      </c>
      <c r="AF6" s="189" t="s">
        <v>24</v>
      </c>
      <c r="AG6" s="189" t="s">
        <v>31</v>
      </c>
      <c r="AH6" s="189" t="s">
        <v>32</v>
      </c>
      <c r="AI6" s="189" t="s">
        <v>406</v>
      </c>
      <c r="AJ6" s="189" t="s">
        <v>407</v>
      </c>
      <c r="AK6" s="189" t="s">
        <v>389</v>
      </c>
      <c r="AL6" s="189" t="s">
        <v>390</v>
      </c>
      <c r="AM6" s="189" t="s">
        <v>391</v>
      </c>
      <c r="AN6" s="189" t="s">
        <v>392</v>
      </c>
      <c r="AO6" s="189" t="s">
        <v>393</v>
      </c>
      <c r="AP6" s="189" t="s">
        <v>394</v>
      </c>
      <c r="AQ6" s="189" t="s">
        <v>395</v>
      </c>
      <c r="AR6" s="189" t="s">
        <v>396</v>
      </c>
      <c r="AS6" s="189" t="s">
        <v>397</v>
      </c>
      <c r="AT6" s="189" t="s">
        <v>398</v>
      </c>
      <c r="AU6" s="189" t="s">
        <v>399</v>
      </c>
      <c r="AV6" s="189" t="s">
        <v>400</v>
      </c>
      <c r="AW6" s="189" t="s">
        <v>401</v>
      </c>
      <c r="AX6" s="189" t="s">
        <v>402</v>
      </c>
      <c r="AY6" s="189" t="s">
        <v>403</v>
      </c>
      <c r="AZ6" s="190" t="s">
        <v>404</v>
      </c>
      <c r="BA6" s="205" t="s">
        <v>388</v>
      </c>
      <c r="BD6" s="62"/>
    </row>
    <row r="7" spans="2:59">
      <c r="B7" s="62">
        <v>45670</v>
      </c>
      <c r="C7" t="s">
        <v>408</v>
      </c>
      <c r="D7" t="s">
        <v>72</v>
      </c>
      <c r="E7" t="s">
        <v>80</v>
      </c>
      <c r="F7" t="s">
        <v>81</v>
      </c>
      <c r="G7" t="s">
        <v>82</v>
      </c>
      <c r="H7" s="332">
        <v>8</v>
      </c>
      <c r="I7">
        <f>IF(C7="","",COUNTIFS(Tabla1[[#All],[¿Pasó a miembro?]],"Si",Tabla1[[#All],[Tipo Incrito]],"&lt;&gt;Pre-Inscrito",Tabla1[[#All],[llave2]],Gráficos_!C7))</f>
        <v>0</v>
      </c>
      <c r="J7" s="187">
        <f>IF(C7="","",COUNTIFS(Tabla1[[#All],[sem 01]],"=P",Tabla1[[#All],[llave2]],Gráficos_!C7))</f>
        <v>8</v>
      </c>
      <c r="K7">
        <f>IF(C7="","",COUNTIFS(Tabla1[[#All],[sem 02]],"=P",Tabla1[[#All],[llave2]],Gráficos_!C7))</f>
        <v>3</v>
      </c>
      <c r="L7">
        <f>IF(C7="","",COUNTIFS(Tabla1[[#All],[sem 03]],"=P",Tabla1[[#All],[llave2]],Gráficos_!C7))</f>
        <v>6</v>
      </c>
      <c r="M7">
        <f>IF(C7="","",COUNTIFS(Tabla1[[#All],[sem 04]],"=P",Tabla1[[#All],[llave2]],Gráficos_!C7))</f>
        <v>7</v>
      </c>
      <c r="N7">
        <f>IF(C7="","",COUNTIFS(Tabla1[[#All],[sem 05]],"=P",Tabla1[[#All],[llave2]],Gráficos_!C7))</f>
        <v>4</v>
      </c>
      <c r="O7">
        <f>IF(C7="","",COUNTIFS(Tabla1[[#All],[sem 06]],"=P",Tabla1[[#All],[llave2]],Gráficos_!C7))</f>
        <v>3</v>
      </c>
      <c r="P7">
        <f>IF(C7="","",COUNTIFS(Tabla1[[#All],[sem 07]],"=P",Tabla1[[#All],[llave2]],Gráficos_!C7))</f>
        <v>4</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Ica-Enero-Lunes-7:30pm a 9:00pm-45670-Inscrito Nuevo</v>
      </c>
      <c r="AB7" t="str">
        <f t="shared" ref="AB7:AB38" si="1">IF(OR(D7="",D7="(En blanco)"),"",D7)</f>
        <v>Conócete a ti mismo</v>
      </c>
      <c r="AC7" s="62">
        <f t="shared" ref="AC7:AC38" si="2">IF(OR(B7="",B7="(En blanco)"),"",B7)</f>
        <v>45670</v>
      </c>
      <c r="AD7" t="str">
        <f t="shared" ref="AD7:AD38" si="3">IF(OR(B7="",B7="(En blanco)"),"",TEXT(B7,"mmmm"))</f>
        <v>enero</v>
      </c>
      <c r="AE7" t="str">
        <f>IF(OR(B7="",B7="(En blanco)"),"",TEXT(B7,"yyyy"))</f>
        <v>2025</v>
      </c>
      <c r="AF7" t="str">
        <f t="shared" ref="AF7:AF38" si="4">IF(OR(E7="",E7="(En blanco)"),"",E7)</f>
        <v>Inscrito Nuevo</v>
      </c>
      <c r="AG7" t="str">
        <f t="shared" ref="AG7:AG38" si="5">IF(OR(F7="",F7="(En blanco)"),"",F7)</f>
        <v>Sheyla Arones</v>
      </c>
      <c r="AH7" t="str">
        <f t="shared" ref="AH7:AH38" si="6">IF(OR(G7="",G7="(En blanco)"),"",G7)</f>
        <v>Yuliana Ramírez</v>
      </c>
      <c r="AI7">
        <f t="shared" ref="AI7:AI38" si="7">IF(H7="","",H7)</f>
        <v>8</v>
      </c>
      <c r="AK7">
        <f>IF(J7="","",J7)</f>
        <v>8</v>
      </c>
      <c r="AL7">
        <f t="shared" ref="AL7:AV22" si="8">IF(K7="","",K7)</f>
        <v>3</v>
      </c>
      <c r="AM7">
        <f t="shared" si="8"/>
        <v>6</v>
      </c>
      <c r="AN7">
        <f t="shared" si="8"/>
        <v>7</v>
      </c>
      <c r="AO7">
        <f t="shared" si="8"/>
        <v>4</v>
      </c>
      <c r="AP7">
        <f t="shared" si="8"/>
        <v>3</v>
      </c>
      <c r="AQ7">
        <f t="shared" si="8"/>
        <v>4</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386</v>
      </c>
      <c r="BE7" s="186" t="s">
        <v>31</v>
      </c>
      <c r="BF7" s="186" t="s">
        <v>32</v>
      </c>
      <c r="BG7" t="s">
        <v>387</v>
      </c>
    </row>
    <row r="8" spans="2:59">
      <c r="B8" s="62">
        <v>45670</v>
      </c>
      <c r="C8" t="s">
        <v>409</v>
      </c>
      <c r="D8" t="s">
        <v>72</v>
      </c>
      <c r="E8" t="s">
        <v>108</v>
      </c>
      <c r="F8" t="s">
        <v>81</v>
      </c>
      <c r="G8" t="s">
        <v>82</v>
      </c>
      <c r="H8" s="332">
        <v>2</v>
      </c>
      <c r="I8">
        <f>IF(C8="","",COUNTIFS(Tabla1[[#All],[¿Pasó a miembro?]],"Si",Tabla1[[#All],[Tipo Incrito]],"&lt;&gt;Pre-Inscrito",Tabla1[[#All],[llave2]],Gráficos_!C8))</f>
        <v>0</v>
      </c>
      <c r="J8" s="187">
        <f>IF(C8="","",COUNTIFS(Tabla1[[#All],[sem 01]],"=P",Tabla1[[#All],[llave2]],Gráficos_!C8))</f>
        <v>0</v>
      </c>
      <c r="K8">
        <f>IF(C8="","",COUNTIFS(Tabla1[[#All],[sem 02]],"=P",Tabla1[[#All],[llave2]],Gráficos_!C8))</f>
        <v>0</v>
      </c>
      <c r="L8">
        <f>IF(C8="","",COUNTIFS(Tabla1[[#All],[sem 03]],"=P",Tabla1[[#All],[llave2]],Gráficos_!C8))</f>
        <v>2</v>
      </c>
      <c r="M8">
        <f>IF(C8="","",COUNTIFS(Tabla1[[#All],[sem 04]],"=P",Tabla1[[#All],[llave2]],Gráficos_!C8))</f>
        <v>1</v>
      </c>
      <c r="N8">
        <f>IF(C8="","",COUNTIFS(Tabla1[[#All],[sem 05]],"=P",Tabla1[[#All],[llave2]],Gráficos_!C8))</f>
        <v>1</v>
      </c>
      <c r="O8">
        <f>IF(C8="","",COUNTIFS(Tabla1[[#All],[sem 06]],"=P",Tabla1[[#All],[llave2]],Gráficos_!C8))</f>
        <v>0</v>
      </c>
      <c r="P8">
        <f>IF(C8="","",COUNTIFS(Tabla1[[#All],[sem 07]],"=P",Tabla1[[#All],[llave2]],Gráficos_!C8))</f>
        <v>1</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Ica-Enero-Lunes-7:30pm a 9:00pm-45670-Cambio de horario</v>
      </c>
      <c r="AB8" t="str">
        <f t="shared" si="1"/>
        <v>Conócete a ti mismo</v>
      </c>
      <c r="AC8" s="62">
        <f t="shared" si="2"/>
        <v>45670</v>
      </c>
      <c r="AD8" t="str">
        <f t="shared" si="3"/>
        <v>enero</v>
      </c>
      <c r="AE8" t="str">
        <f t="shared" ref="AE8:AE71" si="13">IF(OR(B8="",B8="(En blanco)"),"",TEXT(B8,"yyyy"))</f>
        <v>2025</v>
      </c>
      <c r="AF8" t="str">
        <f t="shared" si="4"/>
        <v>Cambio de horario</v>
      </c>
      <c r="AG8" t="str">
        <f t="shared" si="5"/>
        <v>Sheyla Arones</v>
      </c>
      <c r="AH8" t="str">
        <f t="shared" si="6"/>
        <v>Yuliana Ramírez</v>
      </c>
      <c r="AI8">
        <f t="shared" si="7"/>
        <v>2</v>
      </c>
      <c r="AK8">
        <f t="shared" ref="AK8:AV28" si="14">IF(J8="","",J8)</f>
        <v>0</v>
      </c>
      <c r="AL8">
        <f t="shared" si="8"/>
        <v>0</v>
      </c>
      <c r="AM8">
        <f t="shared" si="8"/>
        <v>2</v>
      </c>
      <c r="AN8">
        <f t="shared" si="8"/>
        <v>1</v>
      </c>
      <c r="AO8">
        <f t="shared" si="8"/>
        <v>1</v>
      </c>
      <c r="AP8">
        <f t="shared" si="8"/>
        <v>0</v>
      </c>
      <c r="AQ8">
        <f t="shared" si="8"/>
        <v>1</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45670</v>
      </c>
      <c r="BC8" t="s">
        <v>72</v>
      </c>
      <c r="BD8" t="s">
        <v>80</v>
      </c>
      <c r="BE8" t="s">
        <v>81</v>
      </c>
      <c r="BF8" t="s">
        <v>82</v>
      </c>
      <c r="BG8" s="332">
        <v>8</v>
      </c>
    </row>
    <row r="9" spans="2:59">
      <c r="B9" s="62">
        <v>45670</v>
      </c>
      <c r="C9" t="s">
        <v>410</v>
      </c>
      <c r="D9" t="s">
        <v>72</v>
      </c>
      <c r="E9" t="s">
        <v>125</v>
      </c>
      <c r="F9" t="s">
        <v>126</v>
      </c>
      <c r="G9" t="s">
        <v>82</v>
      </c>
      <c r="H9" s="332">
        <v>1</v>
      </c>
      <c r="I9">
        <f>IF(C9="","",COUNTIFS(Tabla1[[#All],[¿Pasó a miembro?]],"Si",Tabla1[[#All],[Tipo Incrito]],"&lt;&gt;Pre-Inscrito",Tabla1[[#All],[llave2]],Gráficos_!C9))</f>
        <v>0</v>
      </c>
      <c r="J9" s="187">
        <f>IF(C9="","",COUNTIFS(Tabla1[[#All],[sem 01]],"=P",Tabla1[[#All],[llave2]],Gráficos_!C9))</f>
        <v>1</v>
      </c>
      <c r="K9">
        <f>IF(C9="","",COUNTIFS(Tabla1[[#All],[sem 02]],"=P",Tabla1[[#All],[llave2]],Gráficos_!C9))</f>
        <v>1</v>
      </c>
      <c r="L9">
        <f>IF(C9="","",COUNTIFS(Tabla1[[#All],[sem 03]],"=P",Tabla1[[#All],[llave2]],Gráficos_!C9))</f>
        <v>1</v>
      </c>
      <c r="M9">
        <f>IF(C9="","",COUNTIFS(Tabla1[[#All],[sem 04]],"=P",Tabla1[[#All],[llave2]],Gráficos_!C9))</f>
        <v>1</v>
      </c>
      <c r="N9">
        <f>IF(C9="","",COUNTIFS(Tabla1[[#All],[sem 05]],"=P",Tabla1[[#All],[llave2]],Gráficos_!C9))</f>
        <v>1</v>
      </c>
      <c r="O9">
        <f>IF(C9="","",COUNTIFS(Tabla1[[#All],[sem 06]],"=P",Tabla1[[#All],[llave2]],Gráficos_!C9))</f>
        <v>1</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Ica-Enero-Lunes-7:30pm a 9:00pm-45670-Recuperado otro año</v>
      </c>
      <c r="AB9" t="str">
        <f t="shared" si="1"/>
        <v>Conócete a ti mismo</v>
      </c>
      <c r="AC9" s="62">
        <f t="shared" si="2"/>
        <v>45670</v>
      </c>
      <c r="AD9" t="str">
        <f t="shared" si="3"/>
        <v>enero</v>
      </c>
      <c r="AE9" t="str">
        <f t="shared" si="13"/>
        <v>2025</v>
      </c>
      <c r="AF9" t="str">
        <f t="shared" si="4"/>
        <v>Recuperado otro año</v>
      </c>
      <c r="AG9" t="str">
        <f t="shared" si="5"/>
        <v>Yoselyn Balbín</v>
      </c>
      <c r="AH9" t="str">
        <f t="shared" si="6"/>
        <v>Yuliana Ramírez</v>
      </c>
      <c r="AI9">
        <f t="shared" si="7"/>
        <v>1</v>
      </c>
      <c r="AK9">
        <f t="shared" si="14"/>
        <v>1</v>
      </c>
      <c r="AL9">
        <f t="shared" si="8"/>
        <v>1</v>
      </c>
      <c r="AM9">
        <f t="shared" si="8"/>
        <v>1</v>
      </c>
      <c r="AN9">
        <f t="shared" si="8"/>
        <v>1</v>
      </c>
      <c r="AO9">
        <f t="shared" si="8"/>
        <v>1</v>
      </c>
      <c r="AP9">
        <f t="shared" si="8"/>
        <v>1</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45670</v>
      </c>
      <c r="BC9" t="s">
        <v>72</v>
      </c>
      <c r="BD9" t="s">
        <v>125</v>
      </c>
      <c r="BE9" t="s">
        <v>126</v>
      </c>
      <c r="BF9" t="s">
        <v>82</v>
      </c>
      <c r="BG9" s="332">
        <v>1</v>
      </c>
    </row>
    <row r="10" spans="2:59">
      <c r="B10" s="62">
        <v>45707</v>
      </c>
      <c r="C10" t="s">
        <v>411</v>
      </c>
      <c r="D10" t="s">
        <v>72</v>
      </c>
      <c r="E10" t="s">
        <v>80</v>
      </c>
      <c r="F10" t="s">
        <v>126</v>
      </c>
      <c r="G10" t="s">
        <v>82</v>
      </c>
      <c r="H10" s="332">
        <v>6</v>
      </c>
      <c r="I10">
        <f>IF(C10="","",COUNTIFS(Tabla1[[#All],[¿Pasó a miembro?]],"Si",Tabla1[[#All],[Tipo Incrito]],"&lt;&gt;Pre-Inscrito",Tabla1[[#All],[llave2]],Gráficos_!C10))</f>
        <v>0</v>
      </c>
      <c r="J10" s="187">
        <f>IF(C10="","",COUNTIFS(Tabla1[[#All],[sem 01]],"=P",Tabla1[[#All],[llave2]],Gráficos_!C10))</f>
        <v>6</v>
      </c>
      <c r="K10">
        <f>IF(C10="","",COUNTIFS(Tabla1[[#All],[sem 02]],"=P",Tabla1[[#All],[llave2]],Gráficos_!C10))</f>
        <v>5</v>
      </c>
      <c r="L10">
        <f>IF(C10="","",COUNTIFS(Tabla1[[#All],[sem 03]],"=P",Tabla1[[#All],[llave2]],Gráficos_!C10))</f>
        <v>5</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Ica-Febrero-Miércoles-7:30pm a 9:00pm-45707-Inscrito Nuevo</v>
      </c>
      <c r="AB10" t="str">
        <f t="shared" si="1"/>
        <v>Conócete a ti mismo</v>
      </c>
      <c r="AC10" s="62">
        <f t="shared" si="2"/>
        <v>45707</v>
      </c>
      <c r="AD10" t="str">
        <f t="shared" si="3"/>
        <v>febrero</v>
      </c>
      <c r="AE10" t="str">
        <f t="shared" si="13"/>
        <v>2025</v>
      </c>
      <c r="AF10" t="str">
        <f t="shared" si="4"/>
        <v>Inscrito Nuevo</v>
      </c>
      <c r="AG10" t="str">
        <f t="shared" si="5"/>
        <v>Yoselyn Balbín</v>
      </c>
      <c r="AH10" t="str">
        <f t="shared" si="6"/>
        <v>Yuliana Ramírez</v>
      </c>
      <c r="AI10">
        <f t="shared" si="7"/>
        <v>6</v>
      </c>
      <c r="AK10">
        <f t="shared" si="14"/>
        <v>6</v>
      </c>
      <c r="AL10">
        <f t="shared" si="8"/>
        <v>5</v>
      </c>
      <c r="AM10">
        <f t="shared" si="8"/>
        <v>5</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45670</v>
      </c>
      <c r="BC10" t="s">
        <v>72</v>
      </c>
      <c r="BD10" t="s">
        <v>108</v>
      </c>
      <c r="BE10" t="s">
        <v>81</v>
      </c>
      <c r="BF10" t="s">
        <v>82</v>
      </c>
      <c r="BG10" s="332">
        <v>2</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s="62">
        <v>45707</v>
      </c>
      <c r="BC11" t="s">
        <v>72</v>
      </c>
      <c r="BD11" t="s">
        <v>80</v>
      </c>
      <c r="BE11" t="s">
        <v>126</v>
      </c>
      <c r="BF11" t="s">
        <v>82</v>
      </c>
      <c r="BG11" s="332">
        <v>6</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412</v>
      </c>
      <c r="CQ44" t="s">
        <v>413</v>
      </c>
      <c r="CR44" t="s">
        <v>414</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415</v>
      </c>
      <c r="CN45" t="s">
        <v>415</v>
      </c>
      <c r="CP45" s="332">
        <v>0</v>
      </c>
      <c r="CQ45" s="332">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45670</v>
      </c>
      <c r="CN46" t="s">
        <v>408</v>
      </c>
      <c r="CO46" t="s">
        <v>80</v>
      </c>
      <c r="CP46" s="332">
        <v>8</v>
      </c>
      <c r="CQ46" s="332">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45670</v>
      </c>
      <c r="CN47" t="s">
        <v>409</v>
      </c>
      <c r="CO47" t="s">
        <v>108</v>
      </c>
      <c r="CP47" s="332">
        <v>2</v>
      </c>
      <c r="CQ47" s="332">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45670</v>
      </c>
      <c r="CN48" t="s">
        <v>410</v>
      </c>
      <c r="CO48" t="s">
        <v>125</v>
      </c>
      <c r="CP48" s="332">
        <v>1</v>
      </c>
      <c r="CQ48" s="332">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2">
        <v>45707</v>
      </c>
      <c r="CN49" t="s">
        <v>411</v>
      </c>
      <c r="CO49" t="s">
        <v>80</v>
      </c>
      <c r="CP49" s="332">
        <v>6</v>
      </c>
      <c r="CQ49" s="332">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370</v>
      </c>
      <c r="CN50" t="s">
        <v>370</v>
      </c>
      <c r="CO50" t="s">
        <v>370</v>
      </c>
      <c r="CP50" s="332"/>
      <c r="CQ50" s="332"/>
      <c r="CR50" s="206" t="e">
        <v>#DIV/0!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416</v>
      </c>
      <c r="CP51" s="332">
        <v>17</v>
      </c>
      <c r="CQ51" s="332">
        <v>0</v>
      </c>
      <c r="CR51" s="206">
        <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417</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384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418</v>
      </c>
      <c r="BQ103" t="s">
        <v>419</v>
      </c>
      <c r="BR103" t="s">
        <v>420</v>
      </c>
      <c r="BS103" t="s">
        <v>421</v>
      </c>
      <c r="BT103" t="s">
        <v>422</v>
      </c>
      <c r="BU103" t="s">
        <v>423</v>
      </c>
      <c r="BV103" t="s">
        <v>424</v>
      </c>
      <c r="BW103" t="s">
        <v>425</v>
      </c>
      <c r="BX103" t="s">
        <v>426</v>
      </c>
      <c r="BY103" t="s">
        <v>427</v>
      </c>
      <c r="BZ103" t="s">
        <v>428</v>
      </c>
      <c r="CA103" t="s">
        <v>429</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415</v>
      </c>
      <c r="BL104" t="s">
        <v>415</v>
      </c>
      <c r="BM104" t="s">
        <v>415</v>
      </c>
      <c r="BN104" t="s">
        <v>415</v>
      </c>
      <c r="BP104" s="332">
        <v>0</v>
      </c>
      <c r="BQ104" s="332">
        <v>0</v>
      </c>
      <c r="BR104" s="332">
        <v>0</v>
      </c>
      <c r="BS104" s="332">
        <v>0</v>
      </c>
      <c r="BT104" s="332">
        <v>0</v>
      </c>
      <c r="BU104" s="332">
        <v>0</v>
      </c>
      <c r="BV104" s="332">
        <v>0</v>
      </c>
      <c r="BW104" s="332">
        <v>0</v>
      </c>
      <c r="BX104" s="332">
        <v>0</v>
      </c>
      <c r="BY104" s="332">
        <v>0</v>
      </c>
      <c r="BZ104" s="332">
        <v>0</v>
      </c>
      <c r="CA104" s="332">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45670</v>
      </c>
      <c r="BL105" t="s">
        <v>430</v>
      </c>
      <c r="BM105" t="s">
        <v>80</v>
      </c>
      <c r="BN105" t="s">
        <v>81</v>
      </c>
      <c r="BO105" t="s">
        <v>82</v>
      </c>
      <c r="BP105" s="332">
        <v>8</v>
      </c>
      <c r="BQ105" s="332">
        <v>3</v>
      </c>
      <c r="BR105" s="332">
        <v>6</v>
      </c>
      <c r="BS105" s="332">
        <v>7</v>
      </c>
      <c r="BT105" s="332">
        <v>4</v>
      </c>
      <c r="BU105" s="332">
        <v>3</v>
      </c>
      <c r="BV105" s="332">
        <v>4</v>
      </c>
      <c r="BW105" s="332">
        <v>0</v>
      </c>
      <c r="BX105" s="332">
        <v>0</v>
      </c>
      <c r="BY105" s="332">
        <v>0</v>
      </c>
      <c r="BZ105" s="332">
        <v>0</v>
      </c>
      <c r="CA105" s="332">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45670</v>
      </c>
      <c r="BL106" t="s">
        <v>430</v>
      </c>
      <c r="BM106" t="s">
        <v>125</v>
      </c>
      <c r="BN106" t="s">
        <v>126</v>
      </c>
      <c r="BO106" t="s">
        <v>82</v>
      </c>
      <c r="BP106" s="332">
        <v>1</v>
      </c>
      <c r="BQ106" s="332">
        <v>1</v>
      </c>
      <c r="BR106" s="332">
        <v>1</v>
      </c>
      <c r="BS106" s="332">
        <v>1</v>
      </c>
      <c r="BT106" s="332">
        <v>1</v>
      </c>
      <c r="BU106" s="332">
        <v>1</v>
      </c>
      <c r="BV106" s="332">
        <v>0</v>
      </c>
      <c r="BW106" s="332">
        <v>0</v>
      </c>
      <c r="BX106" s="332">
        <v>0</v>
      </c>
      <c r="BY106" s="332">
        <v>0</v>
      </c>
      <c r="BZ106" s="332">
        <v>0</v>
      </c>
      <c r="CA106" s="332">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45670</v>
      </c>
      <c r="BL107" t="s">
        <v>430</v>
      </c>
      <c r="BM107" t="s">
        <v>108</v>
      </c>
      <c r="BN107" t="s">
        <v>81</v>
      </c>
      <c r="BO107" t="s">
        <v>82</v>
      </c>
      <c r="BP107" s="332">
        <v>0</v>
      </c>
      <c r="BQ107" s="332">
        <v>0</v>
      </c>
      <c r="BR107" s="332">
        <v>2</v>
      </c>
      <c r="BS107" s="332">
        <v>1</v>
      </c>
      <c r="BT107" s="332">
        <v>1</v>
      </c>
      <c r="BU107" s="332">
        <v>0</v>
      </c>
      <c r="BV107" s="332">
        <v>1</v>
      </c>
      <c r="BW107" s="332">
        <v>0</v>
      </c>
      <c r="BX107" s="332">
        <v>0</v>
      </c>
      <c r="BY107" s="332">
        <v>0</v>
      </c>
      <c r="BZ107" s="332">
        <v>0</v>
      </c>
      <c r="CA107" s="332">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45707</v>
      </c>
      <c r="BL108" t="s">
        <v>431</v>
      </c>
      <c r="BM108" t="s">
        <v>80</v>
      </c>
      <c r="BN108" t="s">
        <v>126</v>
      </c>
      <c r="BO108" t="s">
        <v>82</v>
      </c>
      <c r="BP108" s="332">
        <v>6</v>
      </c>
      <c r="BQ108" s="332">
        <v>5</v>
      </c>
      <c r="BR108" s="332">
        <v>5</v>
      </c>
      <c r="BS108" s="332">
        <v>0</v>
      </c>
      <c r="BT108" s="332">
        <v>0</v>
      </c>
      <c r="BU108" s="332">
        <v>0</v>
      </c>
      <c r="BV108" s="332">
        <v>0</v>
      </c>
      <c r="BW108" s="332">
        <v>0</v>
      </c>
      <c r="BX108" s="332">
        <v>0</v>
      </c>
      <c r="BY108" s="332">
        <v>0</v>
      </c>
      <c r="BZ108" s="332">
        <v>0</v>
      </c>
      <c r="CA108" s="332">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416</v>
      </c>
      <c r="BP109" s="332">
        <v>15</v>
      </c>
      <c r="BQ109" s="332">
        <v>9</v>
      </c>
      <c r="BR109" s="332">
        <v>14</v>
      </c>
      <c r="BS109" s="332">
        <v>9</v>
      </c>
      <c r="BT109" s="332">
        <v>6</v>
      </c>
      <c r="BU109" s="332">
        <v>4</v>
      </c>
      <c r="BV109" s="332">
        <v>5</v>
      </c>
      <c r="BW109" s="332">
        <v>0</v>
      </c>
      <c r="BX109" s="332">
        <v>0</v>
      </c>
      <c r="BY109" s="332">
        <v>0</v>
      </c>
      <c r="BZ109" s="332">
        <v>0</v>
      </c>
      <c r="CA109" s="332">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79</v>
      </c>
      <c r="D3" t="s">
        <v>432</v>
      </c>
      <c r="E3" t="s">
        <v>31</v>
      </c>
      <c r="F3" t="s">
        <v>433</v>
      </c>
      <c r="G3" t="s">
        <v>434</v>
      </c>
      <c r="H3" t="s">
        <v>435</v>
      </c>
      <c r="J3" t="s">
        <v>189</v>
      </c>
      <c r="K3" t="s">
        <v>190</v>
      </c>
      <c r="L3" t="s">
        <v>191</v>
      </c>
      <c r="M3" t="s">
        <v>436</v>
      </c>
    </row>
    <row r="4" spans="2:16">
      <c r="D4" t="s">
        <v>437</v>
      </c>
      <c r="J4" s="19" t="s">
        <v>83</v>
      </c>
      <c r="K4" s="19" t="s">
        <v>83</v>
      </c>
      <c r="L4" s="19" t="s">
        <v>83</v>
      </c>
      <c r="M4" s="19" t="str">
        <f>+J4&amp;K4&amp;L4</f>
        <v>PPP</v>
      </c>
      <c r="N4" t="s">
        <v>207</v>
      </c>
      <c r="O4" t="str">
        <f>+SUBSTITUTE(J4&amp;K4&amp;L4,"P","T")</f>
        <v>TTT</v>
      </c>
      <c r="P4" t="str">
        <f>+SUBSTITUTE(J4&amp;K4&amp;L4,"T","P")</f>
        <v>PPP</v>
      </c>
    </row>
    <row r="5" spans="2:16">
      <c r="J5" s="19" t="s">
        <v>83</v>
      </c>
      <c r="K5" s="19" t="s">
        <v>83</v>
      </c>
      <c r="L5" s="19" t="s">
        <v>84</v>
      </c>
      <c r="M5" s="19" t="str">
        <f t="shared" ref="M5:M15" si="0">+J5&amp;K5&amp;L5</f>
        <v>PPF</v>
      </c>
      <c r="N5" t="s">
        <v>207</v>
      </c>
      <c r="O5" t="str">
        <f t="shared" ref="O5:O6" si="1">+SUBSTITUTE(J5&amp;K5&amp;L5,"P","T")</f>
        <v>TTF</v>
      </c>
    </row>
    <row r="6" spans="2:16">
      <c r="J6" s="19" t="s">
        <v>83</v>
      </c>
      <c r="K6" s="19" t="s">
        <v>84</v>
      </c>
      <c r="L6" s="19" t="s">
        <v>83</v>
      </c>
      <c r="M6" s="19" t="str">
        <f t="shared" si="0"/>
        <v>PFP</v>
      </c>
      <c r="N6" t="s">
        <v>207</v>
      </c>
      <c r="O6" t="str">
        <f t="shared" si="1"/>
        <v>TFT</v>
      </c>
    </row>
    <row r="7" spans="2:16">
      <c r="J7" t="s">
        <v>83</v>
      </c>
      <c r="K7" t="s">
        <v>84</v>
      </c>
      <c r="L7" t="s">
        <v>84</v>
      </c>
      <c r="M7" t="str">
        <f t="shared" si="0"/>
        <v>PFF</v>
      </c>
      <c r="N7" s="20" t="s">
        <v>252</v>
      </c>
    </row>
    <row r="8" spans="2:16">
      <c r="J8" s="19" t="s">
        <v>84</v>
      </c>
      <c r="K8" s="19" t="s">
        <v>83</v>
      </c>
      <c r="L8" s="19" t="s">
        <v>83</v>
      </c>
      <c r="M8" s="19" t="str">
        <f t="shared" si="0"/>
        <v>FPP</v>
      </c>
      <c r="N8" t="s">
        <v>207</v>
      </c>
    </row>
    <row r="9" spans="2:16">
      <c r="J9" t="s">
        <v>84</v>
      </c>
      <c r="K9" t="s">
        <v>83</v>
      </c>
      <c r="L9" t="s">
        <v>84</v>
      </c>
      <c r="M9" t="str">
        <f t="shared" si="0"/>
        <v>FPF</v>
      </c>
      <c r="N9" s="20" t="s">
        <v>252</v>
      </c>
    </row>
    <row r="10" spans="2:16">
      <c r="J10" s="19" t="s">
        <v>84</v>
      </c>
      <c r="K10" s="19" t="s">
        <v>84</v>
      </c>
      <c r="L10" s="19" t="s">
        <v>83</v>
      </c>
      <c r="M10" s="19" t="str">
        <f t="shared" si="0"/>
        <v>FFP</v>
      </c>
      <c r="N10" t="s">
        <v>207</v>
      </c>
    </row>
    <row r="11" spans="2:16">
      <c r="J11" t="s">
        <v>84</v>
      </c>
      <c r="K11" t="s">
        <v>84</v>
      </c>
      <c r="L11" t="s">
        <v>84</v>
      </c>
      <c r="M11" t="str">
        <f t="shared" si="0"/>
        <v>FFF</v>
      </c>
      <c r="N11" s="20" t="s">
        <v>252</v>
      </c>
    </row>
    <row r="12" spans="2:16">
      <c r="E12" t="s">
        <v>438</v>
      </c>
    </row>
    <row r="13" spans="2:16">
      <c r="J13" t="s">
        <v>83</v>
      </c>
      <c r="K13" t="s">
        <v>83</v>
      </c>
      <c r="L13" t="s">
        <v>294</v>
      </c>
      <c r="M13" t="str">
        <f t="shared" si="0"/>
        <v>PPCG</v>
      </c>
      <c r="N13" s="23" t="s">
        <v>207</v>
      </c>
    </row>
    <row r="14" spans="2:16">
      <c r="J14" s="23" t="s">
        <v>83</v>
      </c>
      <c r="K14" s="23" t="s">
        <v>294</v>
      </c>
      <c r="L14" s="23" t="s">
        <v>83</v>
      </c>
      <c r="M14" t="str">
        <f t="shared" si="0"/>
        <v>PCGP</v>
      </c>
      <c r="N14" s="23" t="s">
        <v>207</v>
      </c>
    </row>
    <row r="15" spans="2:16">
      <c r="J15" s="23" t="s">
        <v>294</v>
      </c>
      <c r="K15" s="23" t="s">
        <v>83</v>
      </c>
      <c r="L15" s="23" t="s">
        <v>83</v>
      </c>
      <c r="M15" t="str">
        <f t="shared" si="0"/>
        <v>CGPP</v>
      </c>
      <c r="N15" s="23" t="s">
        <v>207</v>
      </c>
    </row>
    <row r="18" spans="17:18" ht="15">
      <c r="Q18" s="21" t="s">
        <v>439</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440</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441</v>
      </c>
      <c r="D4" s="106" t="s">
        <v>442</v>
      </c>
      <c r="E4" s="106" t="s">
        <v>443</v>
      </c>
      <c r="F4" s="87" t="s">
        <v>444</v>
      </c>
      <c r="G4" s="83"/>
      <c r="H4" s="101" t="s">
        <v>445</v>
      </c>
      <c r="I4" s="88"/>
      <c r="J4" s="88"/>
      <c r="K4" s="85"/>
      <c r="L4" s="83"/>
      <c r="M4" s="83"/>
    </row>
    <row r="5" spans="1:13">
      <c r="A5" s="83"/>
      <c r="B5" s="96" t="s">
        <v>446</v>
      </c>
      <c r="C5" s="107" t="s">
        <v>83</v>
      </c>
      <c r="D5" s="108" t="s">
        <v>83</v>
      </c>
      <c r="E5" s="108" t="s">
        <v>83</v>
      </c>
      <c r="F5" s="89" t="s">
        <v>210</v>
      </c>
      <c r="G5" s="83"/>
      <c r="H5" s="85" t="s">
        <v>447</v>
      </c>
      <c r="I5" s="83"/>
      <c r="J5" s="83"/>
      <c r="K5" s="85"/>
      <c r="L5" s="90"/>
      <c r="M5" s="90"/>
    </row>
    <row r="6" spans="1:13">
      <c r="A6" s="83"/>
      <c r="B6" s="97" t="s">
        <v>446</v>
      </c>
      <c r="C6" s="107" t="s">
        <v>83</v>
      </c>
      <c r="D6" s="108" t="s">
        <v>83</v>
      </c>
      <c r="E6" s="108" t="s">
        <v>84</v>
      </c>
      <c r="F6" s="89" t="s">
        <v>210</v>
      </c>
      <c r="G6" s="83"/>
      <c r="H6" s="85" t="s">
        <v>448</v>
      </c>
      <c r="I6" s="83"/>
      <c r="J6" s="83"/>
      <c r="K6" s="85"/>
      <c r="L6" s="90"/>
      <c r="M6" s="90"/>
    </row>
    <row r="7" spans="1:13" ht="15" customHeight="1">
      <c r="A7" s="83"/>
      <c r="B7" s="97" t="s">
        <v>446</v>
      </c>
      <c r="C7" s="107" t="s">
        <v>83</v>
      </c>
      <c r="D7" s="108" t="s">
        <v>84</v>
      </c>
      <c r="E7" s="108" t="s">
        <v>83</v>
      </c>
      <c r="F7" s="89" t="s">
        <v>210</v>
      </c>
      <c r="G7" s="83"/>
      <c r="H7" s="109"/>
      <c r="I7" s="83"/>
      <c r="J7" s="83"/>
      <c r="K7" s="83"/>
      <c r="L7" s="83"/>
      <c r="M7" s="90"/>
    </row>
    <row r="8" spans="1:13">
      <c r="A8" s="83"/>
      <c r="B8" s="97" t="s">
        <v>446</v>
      </c>
      <c r="C8" s="107" t="s">
        <v>84</v>
      </c>
      <c r="D8" s="108" t="s">
        <v>84</v>
      </c>
      <c r="E8" s="108" t="s">
        <v>83</v>
      </c>
      <c r="F8" s="89" t="s">
        <v>210</v>
      </c>
      <c r="G8" s="83"/>
      <c r="H8" s="109" t="s">
        <v>449</v>
      </c>
      <c r="I8" s="83"/>
      <c r="J8" s="83"/>
      <c r="K8" s="83"/>
      <c r="L8" s="90"/>
      <c r="M8" s="90"/>
    </row>
    <row r="9" spans="1:13">
      <c r="A9" s="83"/>
      <c r="B9" s="97" t="s">
        <v>446</v>
      </c>
      <c r="C9" s="107" t="s">
        <v>83</v>
      </c>
      <c r="D9" s="108" t="s">
        <v>84</v>
      </c>
      <c r="E9" s="108" t="s">
        <v>84</v>
      </c>
      <c r="F9" s="91" t="s">
        <v>225</v>
      </c>
      <c r="G9" s="83"/>
      <c r="H9" s="83" t="s">
        <v>450</v>
      </c>
      <c r="I9" s="83"/>
      <c r="J9" s="83"/>
      <c r="K9" s="83"/>
      <c r="L9" s="90"/>
      <c r="M9" s="90"/>
    </row>
    <row r="10" spans="1:13">
      <c r="A10" s="83"/>
      <c r="B10" s="97" t="s">
        <v>446</v>
      </c>
      <c r="C10" s="107" t="s">
        <v>84</v>
      </c>
      <c r="D10" s="108" t="s">
        <v>84</v>
      </c>
      <c r="E10" s="108" t="s">
        <v>84</v>
      </c>
      <c r="F10" s="91" t="s">
        <v>225</v>
      </c>
      <c r="G10" s="83"/>
      <c r="H10" s="85"/>
      <c r="I10" s="83"/>
      <c r="J10" s="83"/>
      <c r="K10" s="85"/>
      <c r="L10" s="90"/>
      <c r="M10" s="90"/>
    </row>
    <row r="11" spans="1:13">
      <c r="A11" s="83"/>
      <c r="B11" s="97" t="s">
        <v>446</v>
      </c>
      <c r="C11" s="107" t="s">
        <v>84</v>
      </c>
      <c r="D11" s="108" t="s">
        <v>83</v>
      </c>
      <c r="E11" s="108" t="s">
        <v>84</v>
      </c>
      <c r="F11" s="91" t="s">
        <v>225</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451</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452</v>
      </c>
      <c r="D16" s="86" t="s">
        <v>453</v>
      </c>
      <c r="E16" s="86" t="s">
        <v>454</v>
      </c>
      <c r="F16" s="87" t="s">
        <v>73</v>
      </c>
      <c r="G16" s="87" t="s">
        <v>127</v>
      </c>
      <c r="H16" s="102" t="s">
        <v>154</v>
      </c>
      <c r="I16" s="87" t="s">
        <v>155</v>
      </c>
      <c r="J16" s="87" t="s">
        <v>156</v>
      </c>
      <c r="K16" s="85"/>
      <c r="L16" s="83"/>
      <c r="M16" s="83"/>
    </row>
    <row r="17" spans="1:13">
      <c r="A17" s="83"/>
      <c r="B17" s="96" t="s">
        <v>446</v>
      </c>
      <c r="C17" s="100" t="s">
        <v>73</v>
      </c>
      <c r="D17" s="89">
        <v>5</v>
      </c>
      <c r="E17" s="95">
        <v>4</v>
      </c>
      <c r="F17" s="89">
        <v>4</v>
      </c>
      <c r="G17" s="89">
        <v>4</v>
      </c>
      <c r="H17" s="100">
        <v>4</v>
      </c>
      <c r="I17" s="89" t="s">
        <v>256</v>
      </c>
      <c r="J17" s="89" t="s">
        <v>256</v>
      </c>
      <c r="K17" s="85"/>
      <c r="L17" s="83"/>
      <c r="M17" s="83"/>
    </row>
    <row r="18" spans="1:13">
      <c r="A18" s="83"/>
      <c r="B18" s="97" t="s">
        <v>132</v>
      </c>
      <c r="C18" s="100" t="s">
        <v>127</v>
      </c>
      <c r="D18" s="89">
        <v>10</v>
      </c>
      <c r="E18" s="91">
        <v>8</v>
      </c>
      <c r="F18" s="89" t="s">
        <v>256</v>
      </c>
      <c r="G18" s="89">
        <v>8</v>
      </c>
      <c r="H18" s="100">
        <v>8</v>
      </c>
      <c r="I18" s="89">
        <v>8</v>
      </c>
      <c r="J18" s="89" t="s">
        <v>256</v>
      </c>
      <c r="K18" s="85"/>
      <c r="L18" s="83"/>
      <c r="M18" s="83"/>
    </row>
    <row r="19" spans="1:13">
      <c r="A19" s="83"/>
      <c r="B19" s="97" t="s">
        <v>250</v>
      </c>
      <c r="C19" s="100" t="s">
        <v>127</v>
      </c>
      <c r="D19" s="89">
        <v>7</v>
      </c>
      <c r="E19" s="91">
        <v>5</v>
      </c>
      <c r="F19" s="89" t="s">
        <v>256</v>
      </c>
      <c r="G19" s="89">
        <v>5</v>
      </c>
      <c r="H19" s="100">
        <v>5</v>
      </c>
      <c r="I19" s="89">
        <v>5</v>
      </c>
      <c r="J19" s="89" t="s">
        <v>256</v>
      </c>
      <c r="K19" s="85"/>
      <c r="L19" s="83"/>
      <c r="M19" s="83"/>
    </row>
    <row r="20" spans="1:13">
      <c r="A20" s="83"/>
      <c r="B20" s="97" t="s">
        <v>455</v>
      </c>
      <c r="C20" s="100" t="s">
        <v>154</v>
      </c>
      <c r="D20" s="89">
        <v>8</v>
      </c>
      <c r="E20" s="91">
        <v>6</v>
      </c>
      <c r="F20" s="89" t="s">
        <v>256</v>
      </c>
      <c r="G20" s="89" t="s">
        <v>256</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456</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YOSELYN ATHAIS BALBIN PRADA</cp:lastModifiedBy>
  <cp:revision/>
  <dcterms:created xsi:type="dcterms:W3CDTF">2023-11-08T03:19:19Z</dcterms:created>
  <dcterms:modified xsi:type="dcterms:W3CDTF">2025-03-11T23:45:05Z</dcterms:modified>
  <cp:category/>
  <cp:contentStatus/>
</cp:coreProperties>
</file>